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13_ncr:1_{C5EA76EB-E91A-43BA-87B3-D3EF45E72FE5}" xr6:coauthVersionLast="45" xr6:coauthVersionMax="45" xr10:uidLastSave="{00000000-0000-0000-0000-000000000000}"/>
  <bookViews>
    <workbookView xWindow="-120" yWindow="-120" windowWidth="29040" windowHeight="15840" tabRatio="483" xr2:uid="{00000000-000D-0000-FFFF-FFFF00000000}"/>
  </bookViews>
  <sheets>
    <sheet name="Education_Nationale" sheetId="1" r:id="rId1"/>
  </sheets>
  <definedNames>
    <definedName name="_xlnm._FilterDatabase" localSheetId="0" hidden="1">Education_Nationale!$A$6:$AE$78</definedName>
    <definedName name="Maître_Auxiliaire_1">Education_Nationale!$AS$16:$AS$23</definedName>
    <definedName name="Maître_Auxiliaire_2">Education_Nationale!$AS$8:$AS$15</definedName>
    <definedName name="Prof_Agrégé_classe_exceptionnelle">Education_Nationale!$AS$66:$AS$69</definedName>
    <definedName name="Prof_Certifié_classe_exceptionnelle">Education_Nationale!$AS$42:$AS$48</definedName>
    <definedName name="Professeur_Agrégé">Education_Nationale!$AS$49:$AS$59</definedName>
    <definedName name="Professeur_Agrégé_hors_classe">Education_Nationale!$AS$60:$AS$65</definedName>
    <definedName name="Professeur_Certifié">Education_Nationale!$AS$24:$AS$34</definedName>
    <definedName name="Professeur_Certifié_hors_classe">Education_Nationale!$AS$35:$AS$41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l="1"/>
  <c r="C7" i="1"/>
  <c r="D7" i="1"/>
  <c r="C71" i="1"/>
  <c r="D71" i="1"/>
  <c r="E71" i="1"/>
  <c r="H71" i="1"/>
  <c r="C72" i="1"/>
  <c r="D72" i="1"/>
  <c r="E72" i="1"/>
  <c r="H72" i="1"/>
  <c r="C73" i="1"/>
  <c r="D73" i="1"/>
  <c r="E73" i="1"/>
  <c r="H73" i="1"/>
  <c r="C74" i="1"/>
  <c r="D74" i="1"/>
  <c r="E74" i="1"/>
  <c r="H74" i="1"/>
  <c r="C75" i="1"/>
  <c r="D75" i="1"/>
  <c r="E75" i="1"/>
  <c r="H75" i="1"/>
  <c r="C76" i="1"/>
  <c r="D76" i="1"/>
  <c r="E76" i="1"/>
  <c r="H76" i="1"/>
  <c r="J8" i="1" l="1"/>
  <c r="K7" i="1"/>
  <c r="O12" i="1"/>
  <c r="H7" i="1" l="1"/>
  <c r="E7" i="1"/>
  <c r="I7" i="1"/>
  <c r="C8" i="1"/>
  <c r="D8" i="1"/>
  <c r="K8" i="1"/>
  <c r="Q5" i="1"/>
  <c r="X8" i="1"/>
  <c r="AE23" i="1"/>
  <c r="AE26" i="1"/>
  <c r="AE29" i="1"/>
  <c r="AE32" i="1"/>
  <c r="AE35" i="1"/>
  <c r="AE38" i="1"/>
  <c r="AE41" i="1"/>
  <c r="AE44" i="1"/>
  <c r="AE47" i="1"/>
  <c r="AE50" i="1"/>
  <c r="AE53" i="1"/>
  <c r="AE56" i="1"/>
  <c r="AE59" i="1"/>
  <c r="AE62" i="1"/>
  <c r="AE65" i="1"/>
  <c r="AE68" i="1"/>
  <c r="AE71" i="1"/>
  <c r="AE74" i="1"/>
  <c r="AE77" i="1"/>
  <c r="AE80" i="1"/>
  <c r="AE83" i="1"/>
  <c r="AE86" i="1"/>
  <c r="AE89" i="1"/>
  <c r="AE92" i="1"/>
  <c r="AE95" i="1"/>
  <c r="AE98" i="1"/>
  <c r="AE101" i="1"/>
  <c r="AE104" i="1"/>
  <c r="AE107" i="1"/>
  <c r="AE110" i="1"/>
  <c r="AE113" i="1"/>
  <c r="AE116" i="1"/>
  <c r="AE119" i="1"/>
  <c r="AE122" i="1"/>
  <c r="AE125" i="1"/>
  <c r="AE128" i="1"/>
  <c r="AE131" i="1"/>
  <c r="AE134" i="1"/>
  <c r="AE137" i="1"/>
  <c r="AE140" i="1"/>
  <c r="AE143" i="1"/>
  <c r="AE146" i="1"/>
  <c r="AE149" i="1"/>
  <c r="AE152" i="1"/>
  <c r="AE155" i="1"/>
  <c r="AE158" i="1"/>
  <c r="AE161" i="1"/>
  <c r="AE164" i="1"/>
  <c r="AE167" i="1"/>
  <c r="AE170" i="1"/>
  <c r="AE173" i="1"/>
  <c r="AE176" i="1"/>
  <c r="AE179" i="1"/>
  <c r="AE182" i="1"/>
  <c r="AE185" i="1"/>
  <c r="AE188" i="1"/>
  <c r="AE191" i="1"/>
  <c r="AE194" i="1"/>
  <c r="AE197" i="1"/>
  <c r="AE200" i="1"/>
  <c r="AE203" i="1"/>
  <c r="AE206" i="1"/>
  <c r="AE209" i="1"/>
  <c r="AE212" i="1"/>
  <c r="AE215" i="1"/>
  <c r="AE218" i="1"/>
  <c r="AE221" i="1"/>
  <c r="AE224" i="1"/>
  <c r="AE227" i="1"/>
  <c r="AE230" i="1"/>
  <c r="AE233" i="1"/>
  <c r="AE236" i="1"/>
  <c r="AE239" i="1"/>
  <c r="AE242" i="1"/>
  <c r="AE245" i="1"/>
  <c r="AE248" i="1"/>
  <c r="AE251" i="1"/>
  <c r="AE254" i="1"/>
  <c r="AE257" i="1"/>
  <c r="AE260" i="1"/>
  <c r="AE263" i="1"/>
  <c r="AE266" i="1"/>
  <c r="AE269" i="1"/>
  <c r="AE272" i="1"/>
  <c r="AE275" i="1"/>
  <c r="AE278" i="1"/>
  <c r="AE281" i="1"/>
  <c r="AE284" i="1"/>
  <c r="AE287" i="1"/>
  <c r="AE290" i="1"/>
  <c r="AE293" i="1"/>
  <c r="AE296" i="1"/>
  <c r="AE299" i="1"/>
  <c r="AE302" i="1"/>
  <c r="AE305" i="1"/>
  <c r="AE308" i="1"/>
  <c r="AE311" i="1"/>
  <c r="AE314" i="1"/>
  <c r="AE317" i="1"/>
  <c r="AE320" i="1"/>
  <c r="AE323" i="1"/>
  <c r="AE326" i="1"/>
  <c r="AE329" i="1"/>
  <c r="AE332" i="1"/>
  <c r="AE335" i="1"/>
  <c r="AE338" i="1"/>
  <c r="AE341" i="1"/>
  <c r="AE344" i="1"/>
  <c r="AE347" i="1"/>
  <c r="AE350" i="1"/>
  <c r="AE353" i="1"/>
  <c r="AE356" i="1"/>
  <c r="AE359" i="1"/>
  <c r="AE362" i="1"/>
  <c r="AE365" i="1"/>
  <c r="AE368" i="1"/>
  <c r="AE371" i="1"/>
  <c r="AE374" i="1"/>
  <c r="AE377" i="1"/>
  <c r="AE380" i="1"/>
  <c r="AE383" i="1"/>
  <c r="AE386" i="1"/>
  <c r="AE389" i="1"/>
  <c r="AE392" i="1"/>
  <c r="AE395" i="1"/>
  <c r="AE398" i="1"/>
  <c r="AE401" i="1"/>
  <c r="AE404" i="1"/>
  <c r="AE407" i="1"/>
  <c r="AE410" i="1"/>
  <c r="AE413" i="1"/>
  <c r="AE416" i="1"/>
  <c r="AE419" i="1"/>
  <c r="AE422" i="1"/>
  <c r="AE425" i="1"/>
  <c r="AE428" i="1"/>
  <c r="AE431" i="1"/>
  <c r="AE434" i="1"/>
  <c r="AE437" i="1"/>
  <c r="AE440" i="1"/>
  <c r="AE443" i="1"/>
  <c r="AE446" i="1"/>
  <c r="AE449" i="1"/>
  <c r="AE452" i="1"/>
  <c r="AE455" i="1"/>
  <c r="AE458" i="1"/>
  <c r="AE461" i="1"/>
  <c r="AE464" i="1"/>
  <c r="AE467" i="1"/>
  <c r="AE470" i="1"/>
  <c r="AE473" i="1"/>
  <c r="AE476" i="1"/>
  <c r="AE479" i="1"/>
  <c r="AE482" i="1"/>
  <c r="AE485" i="1"/>
  <c r="AE488" i="1"/>
  <c r="AE491" i="1"/>
  <c r="AE494" i="1"/>
  <c r="AE497" i="1"/>
  <c r="AE500" i="1"/>
  <c r="AE503" i="1"/>
  <c r="AE506" i="1"/>
  <c r="AE509" i="1"/>
  <c r="AE512" i="1"/>
  <c r="AE515" i="1"/>
  <c r="AE518" i="1"/>
  <c r="AE521" i="1"/>
  <c r="AE20" i="1"/>
  <c r="AE11" i="1"/>
  <c r="AE14" i="1"/>
  <c r="AE17" i="1"/>
  <c r="AE8" i="1"/>
  <c r="E8" i="1" l="1"/>
  <c r="H8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H77" i="1" l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O8" i="1" l="1"/>
  <c r="O9" i="1"/>
  <c r="O10" i="1"/>
  <c r="O11" i="1"/>
  <c r="O7" i="1"/>
  <c r="M67" i="1" l="1"/>
  <c r="M7" i="1"/>
  <c r="AX8" i="1" l="1"/>
  <c r="AX9" i="1" s="1"/>
  <c r="AX10" i="1" s="1"/>
  <c r="AX11" i="1" s="1"/>
  <c r="AX12" i="1" s="1"/>
  <c r="AX13" i="1" s="1"/>
  <c r="AX14" i="1" s="1"/>
  <c r="U5" i="1" l="1"/>
  <c r="X7" i="1" l="1"/>
  <c r="M72" i="1" l="1"/>
  <c r="M71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8" i="1"/>
  <c r="M69" i="1"/>
  <c r="M70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AT15" i="1" l="1"/>
  <c r="AT14" i="1"/>
  <c r="AT13" i="1"/>
  <c r="AT12" i="1"/>
  <c r="AT11" i="1"/>
  <c r="AT10" i="1"/>
  <c r="AT9" i="1"/>
  <c r="AT8" i="1"/>
  <c r="AT67" i="1"/>
  <c r="AT68" i="1"/>
  <c r="AT69" i="1"/>
  <c r="AT66" i="1"/>
  <c r="AT61" i="1"/>
  <c r="AT62" i="1"/>
  <c r="AT63" i="1"/>
  <c r="AT64" i="1"/>
  <c r="AT65" i="1"/>
  <c r="AT60" i="1"/>
  <c r="AT50" i="1"/>
  <c r="AT51" i="1"/>
  <c r="AT52" i="1"/>
  <c r="AT53" i="1"/>
  <c r="AT54" i="1"/>
  <c r="AT55" i="1"/>
  <c r="AT56" i="1"/>
  <c r="AT57" i="1"/>
  <c r="AT58" i="1"/>
  <c r="AT59" i="1"/>
  <c r="AT49" i="1"/>
  <c r="AT43" i="1"/>
  <c r="AT44" i="1"/>
  <c r="AT45" i="1"/>
  <c r="AT46" i="1"/>
  <c r="AT47" i="1"/>
  <c r="AT48" i="1"/>
  <c r="AT42" i="1"/>
  <c r="AT36" i="1"/>
  <c r="AT37" i="1"/>
  <c r="AT38" i="1"/>
  <c r="AT39" i="1"/>
  <c r="AT40" i="1"/>
  <c r="AT41" i="1"/>
  <c r="AT35" i="1"/>
  <c r="AT25" i="1"/>
  <c r="AT26" i="1"/>
  <c r="AT27" i="1"/>
  <c r="AT28" i="1"/>
  <c r="AT29" i="1"/>
  <c r="AT30" i="1"/>
  <c r="AT31" i="1"/>
  <c r="AT32" i="1"/>
  <c r="AT33" i="1"/>
  <c r="AT34" i="1"/>
  <c r="AT24" i="1"/>
  <c r="AT17" i="1"/>
  <c r="AT18" i="1"/>
  <c r="AT19" i="1"/>
  <c r="AT20" i="1"/>
  <c r="AT21" i="1"/>
  <c r="AT22" i="1"/>
  <c r="AT23" i="1"/>
  <c r="AT16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Z5" i="1" l="1"/>
  <c r="W5" i="1" l="1"/>
  <c r="V5" i="1"/>
  <c r="X51" i="1"/>
  <c r="X50" i="1"/>
  <c r="AA50" i="1" s="1"/>
  <c r="X47" i="1"/>
  <c r="AA8" i="1"/>
  <c r="X44" i="1"/>
  <c r="P47" i="1"/>
  <c r="P46" i="1"/>
  <c r="P45" i="1"/>
  <c r="P44" i="1"/>
  <c r="P43" i="1"/>
  <c r="P42" i="1"/>
  <c r="X43" i="1"/>
  <c r="AA43" i="1" s="1"/>
  <c r="X19" i="1"/>
  <c r="AA19" i="1" s="1"/>
  <c r="P13" i="1"/>
  <c r="AA7" i="1"/>
  <c r="X23" i="1"/>
  <c r="P12" i="1"/>
  <c r="P11" i="1"/>
  <c r="S5" i="1"/>
  <c r="X26" i="1"/>
  <c r="P37" i="1"/>
  <c r="P38" i="1"/>
  <c r="P39" i="1"/>
  <c r="P40" i="1"/>
  <c r="P41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14" i="1"/>
  <c r="P16" i="1"/>
  <c r="P18" i="1"/>
  <c r="P19" i="1"/>
  <c r="P20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8" i="1"/>
  <c r="P9" i="1"/>
  <c r="P10" i="1"/>
  <c r="P7" i="1"/>
  <c r="T5" i="1" l="1"/>
  <c r="AA47" i="1"/>
  <c r="AA44" i="1"/>
  <c r="R5" i="1"/>
  <c r="AA51" i="1"/>
  <c r="AA23" i="1"/>
  <c r="AA26" i="1"/>
  <c r="X29" i="1"/>
  <c r="AA29" i="1" s="1"/>
  <c r="P17" i="1"/>
  <c r="X21" i="1"/>
  <c r="AA21" i="1" s="1"/>
  <c r="P21" i="1"/>
  <c r="P15" i="1"/>
  <c r="X15" i="1"/>
  <c r="AA15" i="1" s="1"/>
  <c r="X13" i="1"/>
  <c r="X14" i="1"/>
  <c r="X18" i="1"/>
  <c r="X20" i="1"/>
  <c r="X22" i="1"/>
  <c r="AA22" i="1" s="1"/>
  <c r="X24" i="1"/>
  <c r="AA24" i="1" s="1"/>
  <c r="X25" i="1"/>
  <c r="AA25" i="1" s="1"/>
  <c r="X27" i="1"/>
  <c r="AA27" i="1" s="1"/>
  <c r="X28" i="1"/>
  <c r="AA28" i="1" s="1"/>
  <c r="X30" i="1"/>
  <c r="AA30" i="1" s="1"/>
  <c r="X31" i="1"/>
  <c r="AA31" i="1" s="1"/>
  <c r="X32" i="1"/>
  <c r="AA32" i="1" s="1"/>
  <c r="X33" i="1"/>
  <c r="AA33" i="1" s="1"/>
  <c r="X34" i="1"/>
  <c r="AA34" i="1" s="1"/>
  <c r="X35" i="1"/>
  <c r="AA35" i="1" s="1"/>
  <c r="X36" i="1"/>
  <c r="AA36" i="1" s="1"/>
  <c r="X37" i="1"/>
  <c r="AA37" i="1" s="1"/>
  <c r="X38" i="1"/>
  <c r="AA38" i="1" s="1"/>
  <c r="X39" i="1"/>
  <c r="AA39" i="1" s="1"/>
  <c r="X40" i="1"/>
  <c r="AA40" i="1" s="1"/>
  <c r="X41" i="1"/>
  <c r="AA41" i="1" s="1"/>
  <c r="X42" i="1"/>
  <c r="AA42" i="1" s="1"/>
  <c r="X45" i="1"/>
  <c r="AA45" i="1" s="1"/>
  <c r="X46" i="1"/>
  <c r="AA46" i="1" s="1"/>
  <c r="X48" i="1"/>
  <c r="AA48" i="1" s="1"/>
  <c r="X49" i="1"/>
  <c r="AA49" i="1" s="1"/>
  <c r="X52" i="1"/>
  <c r="AA52" i="1" s="1"/>
  <c r="X53" i="1"/>
  <c r="AA53" i="1" s="1"/>
  <c r="X54" i="1"/>
  <c r="AA54" i="1" s="1"/>
  <c r="X55" i="1"/>
  <c r="AA55" i="1" s="1"/>
  <c r="X56" i="1"/>
  <c r="AA56" i="1" s="1"/>
  <c r="X57" i="1"/>
  <c r="AA57" i="1" s="1"/>
  <c r="X58" i="1"/>
  <c r="AA58" i="1" s="1"/>
  <c r="X59" i="1"/>
  <c r="AA59" i="1" s="1"/>
  <c r="X60" i="1"/>
  <c r="AA60" i="1" s="1"/>
  <c r="X61" i="1"/>
  <c r="AA61" i="1" s="1"/>
  <c r="X62" i="1"/>
  <c r="AA62" i="1" s="1"/>
  <c r="X63" i="1"/>
  <c r="AA63" i="1" s="1"/>
  <c r="X64" i="1"/>
  <c r="AA64" i="1" s="1"/>
  <c r="X65" i="1"/>
  <c r="AA65" i="1" s="1"/>
  <c r="X66" i="1"/>
  <c r="AA66" i="1" s="1"/>
  <c r="X67" i="1"/>
  <c r="X68" i="1"/>
  <c r="AA68" i="1" s="1"/>
  <c r="X69" i="1"/>
  <c r="AA69" i="1" s="1"/>
  <c r="X70" i="1"/>
  <c r="AA70" i="1" s="1"/>
  <c r="X71" i="1"/>
  <c r="AA71" i="1" s="1"/>
  <c r="X72" i="1"/>
  <c r="AA72" i="1" s="1"/>
  <c r="X73" i="1"/>
  <c r="AA73" i="1" s="1"/>
  <c r="X74" i="1"/>
  <c r="AA74" i="1" s="1"/>
  <c r="X75" i="1"/>
  <c r="AA75" i="1" s="1"/>
  <c r="X76" i="1"/>
  <c r="AA76" i="1" s="1"/>
  <c r="X77" i="1"/>
  <c r="AA77" i="1" s="1"/>
  <c r="X78" i="1"/>
  <c r="AA78" i="1" s="1"/>
  <c r="X79" i="1"/>
  <c r="AA79" i="1" s="1"/>
  <c r="X80" i="1"/>
  <c r="AA80" i="1" s="1"/>
  <c r="X81" i="1"/>
  <c r="AA81" i="1" s="1"/>
  <c r="X82" i="1"/>
  <c r="AA82" i="1" s="1"/>
  <c r="X83" i="1"/>
  <c r="AA83" i="1" s="1"/>
  <c r="X84" i="1"/>
  <c r="AA84" i="1" s="1"/>
  <c r="X85" i="1"/>
  <c r="AA85" i="1" s="1"/>
  <c r="X86" i="1"/>
  <c r="AA86" i="1" s="1"/>
  <c r="X87" i="1"/>
  <c r="AA87" i="1" s="1"/>
  <c r="X88" i="1"/>
  <c r="AA88" i="1" s="1"/>
  <c r="X89" i="1"/>
  <c r="AA89" i="1" s="1"/>
  <c r="X90" i="1"/>
  <c r="AA90" i="1" s="1"/>
  <c r="X92" i="1"/>
  <c r="AA92" i="1" s="1"/>
  <c r="X93" i="1"/>
  <c r="AA93" i="1" s="1"/>
  <c r="X94" i="1"/>
  <c r="AA94" i="1" s="1"/>
  <c r="X95" i="1"/>
  <c r="AA95" i="1" s="1"/>
  <c r="X96" i="1"/>
  <c r="AA96" i="1" s="1"/>
  <c r="X97" i="1"/>
  <c r="AA97" i="1" s="1"/>
  <c r="X98" i="1"/>
  <c r="AA98" i="1" s="1"/>
  <c r="X99" i="1"/>
  <c r="AA99" i="1" s="1"/>
  <c r="X101" i="1"/>
  <c r="AA101" i="1" s="1"/>
  <c r="X102" i="1"/>
  <c r="AA102" i="1" s="1"/>
  <c r="X104" i="1"/>
  <c r="AA104" i="1" s="1"/>
  <c r="X105" i="1"/>
  <c r="AA105" i="1" s="1"/>
  <c r="X106" i="1"/>
  <c r="AA106" i="1" s="1"/>
  <c r="X107" i="1"/>
  <c r="AA107" i="1" s="1"/>
  <c r="X108" i="1"/>
  <c r="AA108" i="1" s="1"/>
  <c r="X109" i="1"/>
  <c r="AA109" i="1" s="1"/>
  <c r="X110" i="1"/>
  <c r="AA110" i="1" s="1"/>
  <c r="X111" i="1"/>
  <c r="AA111" i="1" s="1"/>
  <c r="X112" i="1"/>
  <c r="AA112" i="1" s="1"/>
  <c r="X113" i="1"/>
  <c r="AA113" i="1" s="1"/>
  <c r="X114" i="1"/>
  <c r="AA114" i="1" s="1"/>
  <c r="X115" i="1"/>
  <c r="AA115" i="1" s="1"/>
  <c r="X116" i="1"/>
  <c r="AA116" i="1" s="1"/>
  <c r="X117" i="1"/>
  <c r="AA117" i="1" s="1"/>
  <c r="X118" i="1"/>
  <c r="AA118" i="1" s="1"/>
  <c r="X119" i="1"/>
  <c r="AA119" i="1" s="1"/>
  <c r="X120" i="1"/>
  <c r="AA120" i="1" s="1"/>
  <c r="X121" i="1"/>
  <c r="AA121" i="1" s="1"/>
  <c r="X122" i="1"/>
  <c r="AA122" i="1" s="1"/>
  <c r="X123" i="1"/>
  <c r="AA123" i="1" s="1"/>
  <c r="X124" i="1"/>
  <c r="AA124" i="1" s="1"/>
  <c r="X125" i="1"/>
  <c r="AA125" i="1" s="1"/>
  <c r="X126" i="1"/>
  <c r="AA126" i="1" s="1"/>
  <c r="X127" i="1"/>
  <c r="AA127" i="1" s="1"/>
  <c r="X128" i="1"/>
  <c r="AA128" i="1" s="1"/>
  <c r="X129" i="1"/>
  <c r="AA129" i="1" s="1"/>
  <c r="X130" i="1"/>
  <c r="AA130" i="1" s="1"/>
  <c r="X131" i="1"/>
  <c r="AA131" i="1" s="1"/>
  <c r="X132" i="1"/>
  <c r="AA132" i="1" s="1"/>
  <c r="X133" i="1"/>
  <c r="AA133" i="1" s="1"/>
  <c r="X134" i="1"/>
  <c r="AA134" i="1" s="1"/>
  <c r="X135" i="1"/>
  <c r="AA135" i="1" s="1"/>
  <c r="X136" i="1"/>
  <c r="AA136" i="1" s="1"/>
  <c r="X137" i="1"/>
  <c r="AA137" i="1" s="1"/>
  <c r="X138" i="1"/>
  <c r="AA138" i="1" s="1"/>
  <c r="X139" i="1"/>
  <c r="AA139" i="1" s="1"/>
  <c r="X140" i="1"/>
  <c r="AA140" i="1" s="1"/>
  <c r="X141" i="1"/>
  <c r="AA141" i="1" s="1"/>
  <c r="X142" i="1"/>
  <c r="AA142" i="1" s="1"/>
  <c r="X143" i="1"/>
  <c r="AA143" i="1" s="1"/>
  <c r="X144" i="1"/>
  <c r="AA144" i="1" s="1"/>
  <c r="X145" i="1"/>
  <c r="AA145" i="1" s="1"/>
  <c r="X146" i="1"/>
  <c r="AA146" i="1" s="1"/>
  <c r="X147" i="1"/>
  <c r="AA147" i="1" s="1"/>
  <c r="X149" i="1"/>
  <c r="AA149" i="1" s="1"/>
  <c r="X150" i="1"/>
  <c r="AA150" i="1" s="1"/>
  <c r="X151" i="1"/>
  <c r="AA151" i="1" s="1"/>
  <c r="X152" i="1"/>
  <c r="AA152" i="1" s="1"/>
  <c r="X153" i="1"/>
  <c r="AA153" i="1" s="1"/>
  <c r="X154" i="1"/>
  <c r="AA154" i="1" s="1"/>
  <c r="X155" i="1"/>
  <c r="AA155" i="1" s="1"/>
  <c r="X156" i="1"/>
  <c r="AA156" i="1" s="1"/>
  <c r="X157" i="1"/>
  <c r="AA157" i="1" s="1"/>
  <c r="X158" i="1"/>
  <c r="AA158" i="1" s="1"/>
  <c r="X159" i="1"/>
  <c r="AA159" i="1" s="1"/>
  <c r="X160" i="1"/>
  <c r="AA160" i="1" s="1"/>
  <c r="X161" i="1"/>
  <c r="AA161" i="1" s="1"/>
  <c r="X162" i="1"/>
  <c r="AA162" i="1" s="1"/>
  <c r="X163" i="1"/>
  <c r="AA163" i="1" s="1"/>
  <c r="X164" i="1"/>
  <c r="AA164" i="1" s="1"/>
  <c r="X165" i="1"/>
  <c r="AA165" i="1" s="1"/>
  <c r="X166" i="1"/>
  <c r="AA166" i="1" s="1"/>
  <c r="X168" i="1"/>
  <c r="AA168" i="1" s="1"/>
  <c r="X169" i="1"/>
  <c r="AA169" i="1" s="1"/>
  <c r="X170" i="1"/>
  <c r="AA170" i="1" s="1"/>
  <c r="X171" i="1"/>
  <c r="AA171" i="1" s="1"/>
  <c r="X172" i="1"/>
  <c r="AA172" i="1" s="1"/>
  <c r="X173" i="1"/>
  <c r="AA173" i="1" s="1"/>
  <c r="X174" i="1"/>
  <c r="AA174" i="1" s="1"/>
  <c r="X175" i="1"/>
  <c r="AA175" i="1" s="1"/>
  <c r="X176" i="1"/>
  <c r="AA176" i="1" s="1"/>
  <c r="X177" i="1"/>
  <c r="AA177" i="1" s="1"/>
  <c r="X178" i="1"/>
  <c r="AA178" i="1" s="1"/>
  <c r="X179" i="1"/>
  <c r="AA179" i="1" s="1"/>
  <c r="X180" i="1"/>
  <c r="AA180" i="1" s="1"/>
  <c r="X181" i="1"/>
  <c r="AA181" i="1" s="1"/>
  <c r="X182" i="1"/>
  <c r="AA182" i="1" s="1"/>
  <c r="X183" i="1"/>
  <c r="AA183" i="1" s="1"/>
  <c r="X184" i="1"/>
  <c r="AA184" i="1" s="1"/>
  <c r="X185" i="1"/>
  <c r="AA185" i="1" s="1"/>
  <c r="X186" i="1"/>
  <c r="AA186" i="1" s="1"/>
  <c r="X187" i="1"/>
  <c r="AA187" i="1" s="1"/>
  <c r="X188" i="1"/>
  <c r="AA188" i="1" s="1"/>
  <c r="X189" i="1"/>
  <c r="AA189" i="1" s="1"/>
  <c r="X190" i="1"/>
  <c r="AA190" i="1" s="1"/>
  <c r="X191" i="1"/>
  <c r="AA191" i="1" s="1"/>
  <c r="X192" i="1"/>
  <c r="AA192" i="1" s="1"/>
  <c r="X193" i="1"/>
  <c r="AA193" i="1" s="1"/>
  <c r="X194" i="1"/>
  <c r="AA194" i="1" s="1"/>
  <c r="X195" i="1"/>
  <c r="AA195" i="1" s="1"/>
  <c r="X197" i="1"/>
  <c r="AA197" i="1" s="1"/>
  <c r="X198" i="1"/>
  <c r="AA198" i="1" s="1"/>
  <c r="X199" i="1"/>
  <c r="AA199" i="1" s="1"/>
  <c r="X200" i="1"/>
  <c r="AA200" i="1" s="1"/>
  <c r="X201" i="1"/>
  <c r="AA201" i="1" s="1"/>
  <c r="X202" i="1"/>
  <c r="AA202" i="1" s="1"/>
  <c r="X203" i="1"/>
  <c r="AA203" i="1" s="1"/>
  <c r="X204" i="1"/>
  <c r="AA204" i="1" s="1"/>
  <c r="X205" i="1"/>
  <c r="AA205" i="1" s="1"/>
  <c r="X206" i="1"/>
  <c r="AA206" i="1" s="1"/>
  <c r="X207" i="1"/>
  <c r="AA207" i="1" s="1"/>
  <c r="X208" i="1"/>
  <c r="AA208" i="1" s="1"/>
  <c r="X209" i="1"/>
  <c r="AA209" i="1" s="1"/>
  <c r="X210" i="1"/>
  <c r="AA210" i="1" s="1"/>
  <c r="X211" i="1"/>
  <c r="AA211" i="1" s="1"/>
  <c r="X212" i="1"/>
  <c r="AA212" i="1" s="1"/>
  <c r="X213" i="1"/>
  <c r="AA213" i="1" s="1"/>
  <c r="X214" i="1"/>
  <c r="AA214" i="1" s="1"/>
  <c r="X215" i="1"/>
  <c r="AA215" i="1" s="1"/>
  <c r="X216" i="1"/>
  <c r="AA216" i="1" s="1"/>
  <c r="X217" i="1"/>
  <c r="AA217" i="1" s="1"/>
  <c r="X218" i="1"/>
  <c r="AA218" i="1" s="1"/>
  <c r="X219" i="1"/>
  <c r="AA219" i="1" s="1"/>
  <c r="X220" i="1"/>
  <c r="AA220" i="1" s="1"/>
  <c r="X221" i="1"/>
  <c r="AA221" i="1" s="1"/>
  <c r="X222" i="1"/>
  <c r="AA222" i="1" s="1"/>
  <c r="X223" i="1"/>
  <c r="AA223" i="1" s="1"/>
  <c r="X224" i="1"/>
  <c r="AA224" i="1" s="1"/>
  <c r="X225" i="1"/>
  <c r="AA225" i="1" s="1"/>
  <c r="X226" i="1"/>
  <c r="AA226" i="1" s="1"/>
  <c r="X227" i="1"/>
  <c r="AA227" i="1" s="1"/>
  <c r="X228" i="1"/>
  <c r="AA228" i="1" s="1"/>
  <c r="X229" i="1"/>
  <c r="AA229" i="1" s="1"/>
  <c r="X230" i="1"/>
  <c r="AA230" i="1" s="1"/>
  <c r="X231" i="1"/>
  <c r="AA231" i="1" s="1"/>
  <c r="X232" i="1"/>
  <c r="AA232" i="1" s="1"/>
  <c r="X233" i="1"/>
  <c r="AA233" i="1" s="1"/>
  <c r="X234" i="1"/>
  <c r="AA234" i="1" s="1"/>
  <c r="X235" i="1"/>
  <c r="AA235" i="1" s="1"/>
  <c r="X236" i="1"/>
  <c r="AA236" i="1" s="1"/>
  <c r="X237" i="1"/>
  <c r="AA237" i="1" s="1"/>
  <c r="X238" i="1"/>
  <c r="AA238" i="1" s="1"/>
  <c r="X239" i="1"/>
  <c r="AA239" i="1" s="1"/>
  <c r="X240" i="1"/>
  <c r="AA240" i="1" s="1"/>
  <c r="X241" i="1"/>
  <c r="AA241" i="1" s="1"/>
  <c r="X242" i="1"/>
  <c r="AA242" i="1" s="1"/>
  <c r="X243" i="1"/>
  <c r="AA243" i="1" s="1"/>
  <c r="X244" i="1"/>
  <c r="AA244" i="1" s="1"/>
  <c r="X245" i="1"/>
  <c r="AA245" i="1" s="1"/>
  <c r="X246" i="1"/>
  <c r="AA246" i="1" s="1"/>
  <c r="X247" i="1"/>
  <c r="AA247" i="1" s="1"/>
  <c r="X248" i="1"/>
  <c r="AA248" i="1" s="1"/>
  <c r="X249" i="1"/>
  <c r="AA249" i="1" s="1"/>
  <c r="X250" i="1"/>
  <c r="AA250" i="1" s="1"/>
  <c r="X251" i="1"/>
  <c r="AA251" i="1" s="1"/>
  <c r="X252" i="1"/>
  <c r="AA252" i="1" s="1"/>
  <c r="X253" i="1"/>
  <c r="AA253" i="1" s="1"/>
  <c r="X254" i="1"/>
  <c r="AA254" i="1" s="1"/>
  <c r="X255" i="1"/>
  <c r="AA255" i="1" s="1"/>
  <c r="X256" i="1"/>
  <c r="AA256" i="1" s="1"/>
  <c r="X257" i="1"/>
  <c r="AA257" i="1" s="1"/>
  <c r="X258" i="1"/>
  <c r="AA258" i="1" s="1"/>
  <c r="X259" i="1"/>
  <c r="AA259" i="1" s="1"/>
  <c r="X261" i="1"/>
  <c r="AA261" i="1" s="1"/>
  <c r="X262" i="1"/>
  <c r="AA262" i="1" s="1"/>
  <c r="X263" i="1"/>
  <c r="AA263" i="1" s="1"/>
  <c r="X264" i="1"/>
  <c r="AA264" i="1" s="1"/>
  <c r="X265" i="1"/>
  <c r="AA265" i="1" s="1"/>
  <c r="X266" i="1"/>
  <c r="AA266" i="1" s="1"/>
  <c r="X267" i="1"/>
  <c r="AA267" i="1" s="1"/>
  <c r="X268" i="1"/>
  <c r="AA268" i="1" s="1"/>
  <c r="X269" i="1"/>
  <c r="AA269" i="1" s="1"/>
  <c r="X270" i="1"/>
  <c r="AA270" i="1" s="1"/>
  <c r="X271" i="1"/>
  <c r="AA271" i="1" s="1"/>
  <c r="X272" i="1"/>
  <c r="AA272" i="1" s="1"/>
  <c r="X273" i="1"/>
  <c r="AA273" i="1" s="1"/>
  <c r="X274" i="1"/>
  <c r="AA274" i="1" s="1"/>
  <c r="X275" i="1"/>
  <c r="AA275" i="1" s="1"/>
  <c r="X276" i="1"/>
  <c r="AA276" i="1" s="1"/>
  <c r="X277" i="1"/>
  <c r="AA277" i="1" s="1"/>
  <c r="X278" i="1"/>
  <c r="AA278" i="1" s="1"/>
  <c r="X279" i="1"/>
  <c r="AA279" i="1" s="1"/>
  <c r="X280" i="1"/>
  <c r="AA280" i="1" s="1"/>
  <c r="X281" i="1"/>
  <c r="AA281" i="1" s="1"/>
  <c r="X282" i="1"/>
  <c r="AA282" i="1" s="1"/>
  <c r="X283" i="1"/>
  <c r="AA283" i="1" s="1"/>
  <c r="X284" i="1"/>
  <c r="AA284" i="1" s="1"/>
  <c r="X285" i="1"/>
  <c r="AA285" i="1" s="1"/>
  <c r="X286" i="1"/>
  <c r="AA286" i="1" s="1"/>
  <c r="X287" i="1"/>
  <c r="AA287" i="1" s="1"/>
  <c r="X288" i="1"/>
  <c r="AA288" i="1" s="1"/>
  <c r="X289" i="1"/>
  <c r="AA289" i="1" s="1"/>
  <c r="X290" i="1"/>
  <c r="AA290" i="1" s="1"/>
  <c r="X291" i="1"/>
  <c r="AA291" i="1" s="1"/>
  <c r="X292" i="1"/>
  <c r="AA292" i="1" s="1"/>
  <c r="X293" i="1"/>
  <c r="AA293" i="1" s="1"/>
  <c r="X294" i="1"/>
  <c r="AA294" i="1" s="1"/>
  <c r="X295" i="1"/>
  <c r="AA295" i="1" s="1"/>
  <c r="X296" i="1"/>
  <c r="AA296" i="1" s="1"/>
  <c r="X297" i="1"/>
  <c r="AA297" i="1" s="1"/>
  <c r="X298" i="1"/>
  <c r="AA298" i="1" s="1"/>
  <c r="X299" i="1"/>
  <c r="AA299" i="1" s="1"/>
  <c r="X300" i="1"/>
  <c r="AA300" i="1" s="1"/>
  <c r="X301" i="1"/>
  <c r="AA301" i="1" s="1"/>
  <c r="X302" i="1"/>
  <c r="AA302" i="1" s="1"/>
  <c r="X303" i="1"/>
  <c r="AA303" i="1" s="1"/>
  <c r="X304" i="1"/>
  <c r="AA304" i="1" s="1"/>
  <c r="X305" i="1"/>
  <c r="AA305" i="1" s="1"/>
  <c r="X306" i="1"/>
  <c r="AA306" i="1" s="1"/>
  <c r="X307" i="1"/>
  <c r="AA307" i="1" s="1"/>
  <c r="X308" i="1"/>
  <c r="AA308" i="1" s="1"/>
  <c r="X309" i="1"/>
  <c r="AA309" i="1" s="1"/>
  <c r="X310" i="1"/>
  <c r="AA310" i="1" s="1"/>
  <c r="X311" i="1"/>
  <c r="AA311" i="1" s="1"/>
  <c r="X312" i="1"/>
  <c r="AA312" i="1" s="1"/>
  <c r="X313" i="1"/>
  <c r="AA313" i="1" s="1"/>
  <c r="X314" i="1"/>
  <c r="AA314" i="1" s="1"/>
  <c r="X315" i="1"/>
  <c r="AA315" i="1" s="1"/>
  <c r="X316" i="1"/>
  <c r="AA316" i="1" s="1"/>
  <c r="X317" i="1"/>
  <c r="AA317" i="1" s="1"/>
  <c r="X318" i="1"/>
  <c r="AA318" i="1" s="1"/>
  <c r="X319" i="1"/>
  <c r="AA319" i="1" s="1"/>
  <c r="X320" i="1"/>
  <c r="AA320" i="1" s="1"/>
  <c r="X321" i="1"/>
  <c r="AA321" i="1" s="1"/>
  <c r="X322" i="1"/>
  <c r="AA322" i="1" s="1"/>
  <c r="X323" i="1"/>
  <c r="AA323" i="1" s="1"/>
  <c r="X325" i="1"/>
  <c r="AA325" i="1" s="1"/>
  <c r="X326" i="1"/>
  <c r="AA326" i="1" s="1"/>
  <c r="X327" i="1"/>
  <c r="AA327" i="1" s="1"/>
  <c r="X328" i="1"/>
  <c r="AA328" i="1" s="1"/>
  <c r="X329" i="1"/>
  <c r="AA329" i="1" s="1"/>
  <c r="X330" i="1"/>
  <c r="AA330" i="1" s="1"/>
  <c r="X331" i="1"/>
  <c r="AA331" i="1" s="1"/>
  <c r="X332" i="1"/>
  <c r="AA332" i="1" s="1"/>
  <c r="X333" i="1"/>
  <c r="AA333" i="1" s="1"/>
  <c r="X334" i="1"/>
  <c r="AA334" i="1" s="1"/>
  <c r="X335" i="1"/>
  <c r="AA335" i="1" s="1"/>
  <c r="X336" i="1"/>
  <c r="AA336" i="1" s="1"/>
  <c r="X337" i="1"/>
  <c r="AA337" i="1" s="1"/>
  <c r="X338" i="1"/>
  <c r="AA338" i="1" s="1"/>
  <c r="X339" i="1"/>
  <c r="AA339" i="1" s="1"/>
  <c r="X340" i="1"/>
  <c r="AA340" i="1" s="1"/>
  <c r="X341" i="1"/>
  <c r="AA341" i="1" s="1"/>
  <c r="X342" i="1"/>
  <c r="AA342" i="1" s="1"/>
  <c r="X343" i="1"/>
  <c r="AA343" i="1" s="1"/>
  <c r="X344" i="1"/>
  <c r="AA344" i="1" s="1"/>
  <c r="X345" i="1"/>
  <c r="AA345" i="1" s="1"/>
  <c r="X346" i="1"/>
  <c r="AA346" i="1" s="1"/>
  <c r="X347" i="1"/>
  <c r="AA347" i="1" s="1"/>
  <c r="X348" i="1"/>
  <c r="AA348" i="1" s="1"/>
  <c r="X349" i="1"/>
  <c r="AA349" i="1" s="1"/>
  <c r="X350" i="1"/>
  <c r="AA350" i="1" s="1"/>
  <c r="X351" i="1"/>
  <c r="AA351" i="1" s="1"/>
  <c r="X352" i="1"/>
  <c r="AA352" i="1" s="1"/>
  <c r="X353" i="1"/>
  <c r="AA353" i="1" s="1"/>
  <c r="X354" i="1"/>
  <c r="AA354" i="1" s="1"/>
  <c r="X355" i="1"/>
  <c r="AA355" i="1" s="1"/>
  <c r="X356" i="1"/>
  <c r="AA356" i="1" s="1"/>
  <c r="X357" i="1"/>
  <c r="AA357" i="1" s="1"/>
  <c r="X358" i="1"/>
  <c r="AA358" i="1" s="1"/>
  <c r="X359" i="1"/>
  <c r="AA359" i="1" s="1"/>
  <c r="X360" i="1"/>
  <c r="AA360" i="1" s="1"/>
  <c r="X361" i="1"/>
  <c r="AA361" i="1" s="1"/>
  <c r="X362" i="1"/>
  <c r="AA362" i="1" s="1"/>
  <c r="X363" i="1"/>
  <c r="AA363" i="1" s="1"/>
  <c r="X364" i="1"/>
  <c r="AA364" i="1" s="1"/>
  <c r="X365" i="1"/>
  <c r="AA365" i="1" s="1"/>
  <c r="X366" i="1"/>
  <c r="AA366" i="1" s="1"/>
  <c r="X367" i="1"/>
  <c r="AA367" i="1" s="1"/>
  <c r="X368" i="1"/>
  <c r="AA368" i="1" s="1"/>
  <c r="X369" i="1"/>
  <c r="AA369" i="1" s="1"/>
  <c r="X370" i="1"/>
  <c r="AA370" i="1" s="1"/>
  <c r="X371" i="1"/>
  <c r="AA371" i="1" s="1"/>
  <c r="X372" i="1"/>
  <c r="AA372" i="1" s="1"/>
  <c r="X373" i="1"/>
  <c r="AA373" i="1" s="1"/>
  <c r="X374" i="1"/>
  <c r="AA374" i="1" s="1"/>
  <c r="X375" i="1"/>
  <c r="AA375" i="1" s="1"/>
  <c r="X376" i="1"/>
  <c r="AA376" i="1" s="1"/>
  <c r="X377" i="1"/>
  <c r="AA377" i="1" s="1"/>
  <c r="X378" i="1"/>
  <c r="AA378" i="1" s="1"/>
  <c r="X379" i="1"/>
  <c r="AA379" i="1" s="1"/>
  <c r="X380" i="1"/>
  <c r="AA380" i="1" s="1"/>
  <c r="X381" i="1"/>
  <c r="AA381" i="1" s="1"/>
  <c r="X382" i="1"/>
  <c r="AA382" i="1" s="1"/>
  <c r="X383" i="1"/>
  <c r="AA383" i="1" s="1"/>
  <c r="X384" i="1"/>
  <c r="AA384" i="1" s="1"/>
  <c r="X385" i="1"/>
  <c r="AA385" i="1" s="1"/>
  <c r="X386" i="1"/>
  <c r="AA386" i="1" s="1"/>
  <c r="X387" i="1"/>
  <c r="AA387" i="1" s="1"/>
  <c r="X389" i="1"/>
  <c r="AA389" i="1" s="1"/>
  <c r="X390" i="1"/>
  <c r="AA390" i="1" s="1"/>
  <c r="X391" i="1"/>
  <c r="AA391" i="1" s="1"/>
  <c r="X392" i="1"/>
  <c r="AA392" i="1" s="1"/>
  <c r="X393" i="1"/>
  <c r="AA393" i="1" s="1"/>
  <c r="X394" i="1"/>
  <c r="AA394" i="1" s="1"/>
  <c r="X395" i="1"/>
  <c r="AA395" i="1" s="1"/>
  <c r="X396" i="1"/>
  <c r="AA396" i="1" s="1"/>
  <c r="X397" i="1"/>
  <c r="AA397" i="1" s="1"/>
  <c r="X398" i="1"/>
  <c r="AA398" i="1" s="1"/>
  <c r="X399" i="1"/>
  <c r="AA399" i="1" s="1"/>
  <c r="X400" i="1"/>
  <c r="AA400" i="1" s="1"/>
  <c r="X401" i="1"/>
  <c r="AA401" i="1" s="1"/>
  <c r="X402" i="1"/>
  <c r="AA402" i="1" s="1"/>
  <c r="X403" i="1"/>
  <c r="AA403" i="1" s="1"/>
  <c r="X404" i="1"/>
  <c r="AA404" i="1" s="1"/>
  <c r="X405" i="1"/>
  <c r="AA405" i="1" s="1"/>
  <c r="X406" i="1"/>
  <c r="AA406" i="1" s="1"/>
  <c r="X407" i="1"/>
  <c r="AA407" i="1" s="1"/>
  <c r="X408" i="1"/>
  <c r="AA408" i="1" s="1"/>
  <c r="X409" i="1"/>
  <c r="AA409" i="1" s="1"/>
  <c r="X410" i="1"/>
  <c r="AA410" i="1" s="1"/>
  <c r="X411" i="1"/>
  <c r="AA411" i="1" s="1"/>
  <c r="X412" i="1"/>
  <c r="AA412" i="1" s="1"/>
  <c r="X413" i="1"/>
  <c r="AA413" i="1" s="1"/>
  <c r="X414" i="1"/>
  <c r="AA414" i="1" s="1"/>
  <c r="X415" i="1"/>
  <c r="AA415" i="1" s="1"/>
  <c r="X416" i="1"/>
  <c r="AA416" i="1" s="1"/>
  <c r="X417" i="1"/>
  <c r="AA417" i="1" s="1"/>
  <c r="X418" i="1"/>
  <c r="AA418" i="1" s="1"/>
  <c r="X419" i="1"/>
  <c r="AA419" i="1" s="1"/>
  <c r="X420" i="1"/>
  <c r="AA420" i="1" s="1"/>
  <c r="X421" i="1"/>
  <c r="AA421" i="1" s="1"/>
  <c r="X422" i="1"/>
  <c r="AA422" i="1" s="1"/>
  <c r="X423" i="1"/>
  <c r="AA423" i="1" s="1"/>
  <c r="X424" i="1"/>
  <c r="AA424" i="1" s="1"/>
  <c r="X425" i="1"/>
  <c r="AA425" i="1" s="1"/>
  <c r="X426" i="1"/>
  <c r="AA426" i="1" s="1"/>
  <c r="X427" i="1"/>
  <c r="AA427" i="1" s="1"/>
  <c r="X428" i="1"/>
  <c r="AA428" i="1" s="1"/>
  <c r="X429" i="1"/>
  <c r="AA429" i="1" s="1"/>
  <c r="X430" i="1"/>
  <c r="AA430" i="1" s="1"/>
  <c r="X431" i="1"/>
  <c r="AA431" i="1" s="1"/>
  <c r="X432" i="1"/>
  <c r="AA432" i="1" s="1"/>
  <c r="X433" i="1"/>
  <c r="AA433" i="1" s="1"/>
  <c r="X434" i="1"/>
  <c r="AA434" i="1" s="1"/>
  <c r="X435" i="1"/>
  <c r="AA435" i="1" s="1"/>
  <c r="X436" i="1"/>
  <c r="AA436" i="1" s="1"/>
  <c r="X437" i="1"/>
  <c r="AA437" i="1" s="1"/>
  <c r="X438" i="1"/>
  <c r="AA438" i="1" s="1"/>
  <c r="X439" i="1"/>
  <c r="AA439" i="1" s="1"/>
  <c r="X440" i="1"/>
  <c r="AA440" i="1" s="1"/>
  <c r="X441" i="1"/>
  <c r="AA441" i="1" s="1"/>
  <c r="X442" i="1"/>
  <c r="AA442" i="1" s="1"/>
  <c r="X443" i="1"/>
  <c r="AA443" i="1" s="1"/>
  <c r="X444" i="1"/>
  <c r="AA444" i="1" s="1"/>
  <c r="X445" i="1"/>
  <c r="AA445" i="1" s="1"/>
  <c r="X446" i="1"/>
  <c r="AA446" i="1" s="1"/>
  <c r="X447" i="1"/>
  <c r="AA447" i="1" s="1"/>
  <c r="X448" i="1"/>
  <c r="AA448" i="1" s="1"/>
  <c r="X449" i="1"/>
  <c r="AA449" i="1" s="1"/>
  <c r="X450" i="1"/>
  <c r="AA450" i="1" s="1"/>
  <c r="X451" i="1"/>
  <c r="AA451" i="1" s="1"/>
  <c r="X453" i="1"/>
  <c r="AA453" i="1" s="1"/>
  <c r="X454" i="1"/>
  <c r="AA454" i="1" s="1"/>
  <c r="X455" i="1"/>
  <c r="AA455" i="1" s="1"/>
  <c r="X456" i="1"/>
  <c r="AA456" i="1" s="1"/>
  <c r="X457" i="1"/>
  <c r="AA457" i="1" s="1"/>
  <c r="X458" i="1"/>
  <c r="AA458" i="1" s="1"/>
  <c r="X459" i="1"/>
  <c r="AA459" i="1" s="1"/>
  <c r="X460" i="1"/>
  <c r="AA460" i="1" s="1"/>
  <c r="X461" i="1"/>
  <c r="AA461" i="1" s="1"/>
  <c r="X462" i="1"/>
  <c r="AA462" i="1" s="1"/>
  <c r="X463" i="1"/>
  <c r="AA463" i="1" s="1"/>
  <c r="X464" i="1"/>
  <c r="AA464" i="1" s="1"/>
  <c r="X465" i="1"/>
  <c r="AA465" i="1" s="1"/>
  <c r="X466" i="1"/>
  <c r="AA466" i="1" s="1"/>
  <c r="X467" i="1"/>
  <c r="AA467" i="1" s="1"/>
  <c r="X468" i="1"/>
  <c r="AA468" i="1" s="1"/>
  <c r="X469" i="1"/>
  <c r="AA469" i="1" s="1"/>
  <c r="X470" i="1"/>
  <c r="AA470" i="1" s="1"/>
  <c r="X471" i="1"/>
  <c r="AA471" i="1" s="1"/>
  <c r="X472" i="1"/>
  <c r="AA472" i="1" s="1"/>
  <c r="X473" i="1"/>
  <c r="AA473" i="1" s="1"/>
  <c r="X474" i="1"/>
  <c r="AA474" i="1" s="1"/>
  <c r="X475" i="1"/>
  <c r="AA475" i="1" s="1"/>
  <c r="X476" i="1"/>
  <c r="AA476" i="1" s="1"/>
  <c r="X477" i="1"/>
  <c r="AA477" i="1" s="1"/>
  <c r="X478" i="1"/>
  <c r="AA478" i="1" s="1"/>
  <c r="X479" i="1"/>
  <c r="AA479" i="1" s="1"/>
  <c r="X480" i="1"/>
  <c r="AA480" i="1" s="1"/>
  <c r="X481" i="1"/>
  <c r="AA481" i="1" s="1"/>
  <c r="X482" i="1"/>
  <c r="AA482" i="1" s="1"/>
  <c r="X483" i="1"/>
  <c r="AA483" i="1" s="1"/>
  <c r="X484" i="1"/>
  <c r="AA484" i="1" s="1"/>
  <c r="X485" i="1"/>
  <c r="AA485" i="1" s="1"/>
  <c r="X486" i="1"/>
  <c r="AA486" i="1" s="1"/>
  <c r="X487" i="1"/>
  <c r="AA487" i="1" s="1"/>
  <c r="X488" i="1"/>
  <c r="AA488" i="1" s="1"/>
  <c r="X489" i="1"/>
  <c r="AA489" i="1" s="1"/>
  <c r="X490" i="1"/>
  <c r="AA490" i="1" s="1"/>
  <c r="X491" i="1"/>
  <c r="AA491" i="1" s="1"/>
  <c r="X492" i="1"/>
  <c r="AA492" i="1" s="1"/>
  <c r="X493" i="1"/>
  <c r="AA493" i="1" s="1"/>
  <c r="X494" i="1"/>
  <c r="AA494" i="1" s="1"/>
  <c r="X495" i="1"/>
  <c r="AA495" i="1" s="1"/>
  <c r="X496" i="1"/>
  <c r="AA496" i="1" s="1"/>
  <c r="X497" i="1"/>
  <c r="AA497" i="1" s="1"/>
  <c r="X498" i="1"/>
  <c r="AA498" i="1" s="1"/>
  <c r="X501" i="1"/>
  <c r="AA501" i="1" s="1"/>
  <c r="X502" i="1"/>
  <c r="AA502" i="1" s="1"/>
  <c r="X503" i="1"/>
  <c r="AA503" i="1" s="1"/>
  <c r="X504" i="1"/>
  <c r="AA504" i="1" s="1"/>
  <c r="X505" i="1"/>
  <c r="AA505" i="1" s="1"/>
  <c r="X506" i="1"/>
  <c r="AA506" i="1" s="1"/>
  <c r="X507" i="1"/>
  <c r="AA507" i="1" s="1"/>
  <c r="X508" i="1"/>
  <c r="AA508" i="1" s="1"/>
  <c r="X509" i="1"/>
  <c r="AA509" i="1" s="1"/>
  <c r="X510" i="1"/>
  <c r="AA510" i="1" s="1"/>
  <c r="X511" i="1"/>
  <c r="AA511" i="1" s="1"/>
  <c r="X512" i="1"/>
  <c r="AA512" i="1" s="1"/>
  <c r="X513" i="1"/>
  <c r="AA513" i="1" s="1"/>
  <c r="X514" i="1"/>
  <c r="AA514" i="1" s="1"/>
  <c r="X516" i="1"/>
  <c r="AA516" i="1" s="1"/>
  <c r="X517" i="1"/>
  <c r="AA517" i="1" s="1"/>
  <c r="X518" i="1"/>
  <c r="AA518" i="1" s="1"/>
  <c r="X519" i="1"/>
  <c r="AA519" i="1" s="1"/>
  <c r="X520" i="1"/>
  <c r="AA520" i="1" s="1"/>
  <c r="X521" i="1"/>
  <c r="AA521" i="1" s="1"/>
  <c r="X522" i="1"/>
  <c r="AA522" i="1" s="1"/>
  <c r="X12" i="1"/>
  <c r="X17" i="1"/>
  <c r="X91" i="1"/>
  <c r="AA91" i="1" s="1"/>
  <c r="X100" i="1"/>
  <c r="AA100" i="1" s="1"/>
  <c r="X103" i="1"/>
  <c r="AA103" i="1" s="1"/>
  <c r="X148" i="1"/>
  <c r="AA148" i="1" s="1"/>
  <c r="X167" i="1"/>
  <c r="AA167" i="1" s="1"/>
  <c r="X196" i="1"/>
  <c r="AA196" i="1" s="1"/>
  <c r="X260" i="1"/>
  <c r="AA260" i="1" s="1"/>
  <c r="X324" i="1"/>
  <c r="AA324" i="1" s="1"/>
  <c r="X388" i="1"/>
  <c r="AA388" i="1" s="1"/>
  <c r="X452" i="1"/>
  <c r="AA452" i="1" s="1"/>
  <c r="X499" i="1"/>
  <c r="AA499" i="1" s="1"/>
  <c r="X500" i="1"/>
  <c r="AA500" i="1" s="1"/>
  <c r="X515" i="1"/>
  <c r="AA515" i="1" s="1"/>
  <c r="X9" i="1"/>
  <c r="X10" i="1"/>
  <c r="X11" i="1"/>
  <c r="P5" i="1" l="1"/>
  <c r="AA67" i="1"/>
  <c r="AB8" i="1"/>
  <c r="AB17" i="1"/>
  <c r="AB20" i="1"/>
  <c r="AA20" i="1"/>
  <c r="AB518" i="1"/>
  <c r="AB509" i="1"/>
  <c r="AB491" i="1"/>
  <c r="AB479" i="1"/>
  <c r="AB467" i="1"/>
  <c r="AB455" i="1"/>
  <c r="AB446" i="1"/>
  <c r="AB434" i="1"/>
  <c r="AB422" i="1"/>
  <c r="AB410" i="1"/>
  <c r="AB398" i="1"/>
  <c r="AB377" i="1"/>
  <c r="AB365" i="1"/>
  <c r="AB353" i="1"/>
  <c r="AB341" i="1"/>
  <c r="AB329" i="1"/>
  <c r="AB320" i="1"/>
  <c r="AB308" i="1"/>
  <c r="AB296" i="1"/>
  <c r="AB284" i="1"/>
  <c r="AB272" i="1"/>
  <c r="AB251" i="1"/>
  <c r="AB239" i="1"/>
  <c r="AB227" i="1"/>
  <c r="AB215" i="1"/>
  <c r="AB203" i="1"/>
  <c r="AB182" i="1"/>
  <c r="AB170" i="1"/>
  <c r="AB161" i="1"/>
  <c r="AB149" i="1"/>
  <c r="AB140" i="1"/>
  <c r="AB128" i="1"/>
  <c r="AB116" i="1"/>
  <c r="AB104" i="1"/>
  <c r="AB77" i="1"/>
  <c r="AB65" i="1"/>
  <c r="AB515" i="1"/>
  <c r="AB167" i="1"/>
  <c r="AB458" i="1"/>
  <c r="AB449" i="1"/>
  <c r="AB413" i="1"/>
  <c r="AB356" i="1"/>
  <c r="AB344" i="1"/>
  <c r="AB299" i="1"/>
  <c r="AB287" i="1"/>
  <c r="AB275" i="1"/>
  <c r="AB263" i="1"/>
  <c r="AB254" i="1"/>
  <c r="AB242" i="1"/>
  <c r="AB230" i="1"/>
  <c r="AB218" i="1"/>
  <c r="AB206" i="1"/>
  <c r="AB185" i="1"/>
  <c r="AB173" i="1"/>
  <c r="AB164" i="1"/>
  <c r="AB47" i="1"/>
  <c r="AB512" i="1"/>
  <c r="AB470" i="1"/>
  <c r="AB437" i="1"/>
  <c r="AB425" i="1"/>
  <c r="AB401" i="1"/>
  <c r="AB389" i="1"/>
  <c r="AB380" i="1"/>
  <c r="AB368" i="1"/>
  <c r="AB332" i="1"/>
  <c r="AB323" i="1"/>
  <c r="AB311" i="1"/>
  <c r="AB152" i="1"/>
  <c r="AB143" i="1"/>
  <c r="AB131" i="1"/>
  <c r="AB119" i="1"/>
  <c r="AB107" i="1"/>
  <c r="AB80" i="1"/>
  <c r="AB68" i="1"/>
  <c r="AB56" i="1"/>
  <c r="AB29" i="1"/>
  <c r="AB521" i="1"/>
  <c r="AB482" i="1"/>
  <c r="AB494" i="1"/>
  <c r="AB53" i="1"/>
  <c r="AB35" i="1"/>
  <c r="AB32" i="1"/>
  <c r="AB41" i="1"/>
  <c r="AB89" i="1"/>
  <c r="AB23" i="1"/>
  <c r="AB260" i="1"/>
  <c r="AB506" i="1"/>
  <c r="AB488" i="1"/>
  <c r="AB476" i="1"/>
  <c r="AB464" i="1"/>
  <c r="AB443" i="1"/>
  <c r="AB431" i="1"/>
  <c r="AB419" i="1"/>
  <c r="AB407" i="1"/>
  <c r="AB395" i="1"/>
  <c r="AB386" i="1"/>
  <c r="AB374" i="1"/>
  <c r="AB362" i="1"/>
  <c r="AB350" i="1"/>
  <c r="AB338" i="1"/>
  <c r="AB326" i="1"/>
  <c r="AB317" i="1"/>
  <c r="AB305" i="1"/>
  <c r="AB293" i="1"/>
  <c r="AB281" i="1"/>
  <c r="AB269" i="1"/>
  <c r="AB248" i="1"/>
  <c r="AB236" i="1"/>
  <c r="AB224" i="1"/>
  <c r="AB212" i="1"/>
  <c r="AB200" i="1"/>
  <c r="AB191" i="1"/>
  <c r="AB179" i="1"/>
  <c r="AB158" i="1"/>
  <c r="AB137" i="1"/>
  <c r="AB125" i="1"/>
  <c r="AB113" i="1"/>
  <c r="AB95" i="1"/>
  <c r="AB86" i="1"/>
  <c r="AB74" i="1"/>
  <c r="AB62" i="1"/>
  <c r="AB50" i="1"/>
  <c r="AB44" i="1"/>
  <c r="AB38" i="1"/>
  <c r="AB452" i="1"/>
  <c r="AB194" i="1"/>
  <c r="AB98" i="1"/>
  <c r="AB11" i="1"/>
  <c r="AB500" i="1"/>
  <c r="AB503" i="1"/>
  <c r="AB497" i="1"/>
  <c r="AB485" i="1"/>
  <c r="AB473" i="1"/>
  <c r="AB461" i="1"/>
  <c r="AB440" i="1"/>
  <c r="AB428" i="1"/>
  <c r="AB416" i="1"/>
  <c r="AB404" i="1"/>
  <c r="AB392" i="1"/>
  <c r="AB383" i="1"/>
  <c r="AB371" i="1"/>
  <c r="AB359" i="1"/>
  <c r="AB347" i="1"/>
  <c r="AB335" i="1"/>
  <c r="AB314" i="1"/>
  <c r="AB302" i="1"/>
  <c r="AB290" i="1"/>
  <c r="AB278" i="1"/>
  <c r="AB266" i="1"/>
  <c r="AB257" i="1"/>
  <c r="AB245" i="1"/>
  <c r="AB233" i="1"/>
  <c r="AB221" i="1"/>
  <c r="AB209" i="1"/>
  <c r="AB197" i="1"/>
  <c r="AB188" i="1"/>
  <c r="AB176" i="1"/>
  <c r="AB155" i="1"/>
  <c r="AB146" i="1"/>
  <c r="AB134" i="1"/>
  <c r="AB122" i="1"/>
  <c r="AB110" i="1"/>
  <c r="AB101" i="1"/>
  <c r="AB92" i="1"/>
  <c r="AB83" i="1"/>
  <c r="AB71" i="1"/>
  <c r="AB59" i="1"/>
  <c r="AB26" i="1"/>
  <c r="AA18" i="1"/>
  <c r="AA17" i="1"/>
  <c r="AA14" i="1"/>
  <c r="AA13" i="1"/>
  <c r="AA12" i="1"/>
  <c r="AA11" i="1"/>
  <c r="AA10" i="1"/>
  <c r="AA9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AK7" i="1"/>
  <c r="Y5" i="1" l="1"/>
  <c r="AF17" i="1"/>
  <c r="AG17" i="1" l="1"/>
  <c r="I8" i="1" l="1"/>
  <c r="J9" i="1"/>
  <c r="C9" i="1" l="1"/>
  <c r="D9" i="1"/>
  <c r="AF53" i="1"/>
  <c r="AG53" i="1"/>
  <c r="AF74" i="1"/>
  <c r="AG74" i="1"/>
  <c r="AF206" i="1"/>
  <c r="AG206" i="1"/>
  <c r="AF506" i="1"/>
  <c r="AG506" i="1"/>
  <c r="AF245" i="1"/>
  <c r="AG245" i="1"/>
  <c r="AF134" i="1"/>
  <c r="AG134" i="1"/>
  <c r="AF95" i="1"/>
  <c r="AG95" i="1"/>
  <c r="AF452" i="1"/>
  <c r="AG452" i="1"/>
  <c r="AF65" i="1"/>
  <c r="AG65" i="1"/>
  <c r="AF77" i="1"/>
  <c r="AG77" i="1"/>
  <c r="AF143" i="1"/>
  <c r="AG143" i="1"/>
  <c r="AF290" i="1"/>
  <c r="AG290" i="1"/>
  <c r="AF59" i="1"/>
  <c r="AG59" i="1"/>
  <c r="AF110" i="1"/>
  <c r="AG110" i="1"/>
  <c r="AF251" i="1"/>
  <c r="AG251" i="1"/>
  <c r="AF11" i="1"/>
  <c r="AG11" i="1"/>
  <c r="AF293" i="1"/>
  <c r="AG293" i="1"/>
  <c r="AF410" i="1"/>
  <c r="AG410" i="1"/>
  <c r="AF98" i="1"/>
  <c r="AG98" i="1"/>
  <c r="AF488" i="1"/>
  <c r="AG488" i="1"/>
  <c r="AF149" i="1"/>
  <c r="AG149" i="1"/>
  <c r="AF161" i="1"/>
  <c r="AG161" i="1"/>
  <c r="AF431" i="1"/>
  <c r="AG431" i="1"/>
  <c r="AF197" i="1"/>
  <c r="AG197" i="1"/>
  <c r="AF341" i="1"/>
  <c r="AG341" i="1"/>
  <c r="AF38" i="1"/>
  <c r="AG38" i="1"/>
  <c r="AF326" i="1"/>
  <c r="AG326" i="1"/>
  <c r="AF377" i="1"/>
  <c r="AG377" i="1"/>
  <c r="AF458" i="1"/>
  <c r="AG458" i="1"/>
  <c r="AF128" i="1"/>
  <c r="AG128" i="1"/>
  <c r="K9" i="1"/>
  <c r="J10" i="1"/>
  <c r="H9" i="1" l="1"/>
  <c r="E9" i="1"/>
  <c r="C10" i="1"/>
  <c r="D10" i="1"/>
  <c r="I9" i="1"/>
  <c r="AF398" i="1"/>
  <c r="AG398" i="1"/>
  <c r="AF26" i="1"/>
  <c r="AG26" i="1"/>
  <c r="AF278" i="1"/>
  <c r="AG278" i="1"/>
  <c r="AF500" i="1"/>
  <c r="AG500" i="1"/>
  <c r="AF380" i="1"/>
  <c r="AG380" i="1"/>
  <c r="AF284" i="1"/>
  <c r="AG284" i="1"/>
  <c r="AF188" i="1"/>
  <c r="AG188" i="1"/>
  <c r="AF92" i="1"/>
  <c r="AG92" i="1"/>
  <c r="AF302" i="1"/>
  <c r="AG302" i="1"/>
  <c r="AF170" i="1"/>
  <c r="AG170" i="1"/>
  <c r="AF449" i="1"/>
  <c r="AG449" i="1"/>
  <c r="AF281" i="1"/>
  <c r="AG281" i="1"/>
  <c r="AF185" i="1"/>
  <c r="AG185" i="1"/>
  <c r="AF422" i="1"/>
  <c r="AG422" i="1"/>
  <c r="AF299" i="1"/>
  <c r="AG299" i="1"/>
  <c r="AF191" i="1"/>
  <c r="AG191" i="1"/>
  <c r="AF62" i="1"/>
  <c r="AG62" i="1"/>
  <c r="AF350" i="1"/>
  <c r="AG350" i="1"/>
  <c r="AF440" i="1"/>
  <c r="AG440" i="1"/>
  <c r="AF344" i="1"/>
  <c r="AG344" i="1"/>
  <c r="AF152" i="1"/>
  <c r="AG152" i="1"/>
  <c r="AF329" i="1"/>
  <c r="AG329" i="1"/>
  <c r="AF224" i="1"/>
  <c r="AG224" i="1"/>
  <c r="AF221" i="1"/>
  <c r="AG221" i="1"/>
  <c r="AF347" i="1"/>
  <c r="AG347" i="1"/>
  <c r="AF20" i="1"/>
  <c r="AG20" i="1"/>
  <c r="AF248" i="1"/>
  <c r="AG248" i="1"/>
  <c r="AF119" i="1"/>
  <c r="AG119" i="1"/>
  <c r="AF113" i="1"/>
  <c r="AG113" i="1"/>
  <c r="AF227" i="1"/>
  <c r="AG227" i="1"/>
  <c r="AF230" i="1"/>
  <c r="AG230" i="1"/>
  <c r="AF239" i="1"/>
  <c r="AG239" i="1"/>
  <c r="AF470" i="1"/>
  <c r="AG470" i="1"/>
  <c r="AF467" i="1"/>
  <c r="AG467" i="1"/>
  <c r="AF194" i="1"/>
  <c r="AG194" i="1"/>
  <c r="AF323" i="1"/>
  <c r="AG323" i="1"/>
  <c r="AF269" i="1"/>
  <c r="AG269" i="1"/>
  <c r="AF338" i="1"/>
  <c r="AG338" i="1"/>
  <c r="AF32" i="1"/>
  <c r="AG32" i="1"/>
  <c r="AF404" i="1"/>
  <c r="AG404" i="1"/>
  <c r="AF308" i="1"/>
  <c r="AG308" i="1"/>
  <c r="AF212" i="1"/>
  <c r="AG212" i="1"/>
  <c r="AF116" i="1"/>
  <c r="AG116" i="1"/>
  <c r="AF386" i="1"/>
  <c r="AG386" i="1"/>
  <c r="AF182" i="1"/>
  <c r="AG182" i="1"/>
  <c r="AF485" i="1"/>
  <c r="AG485" i="1"/>
  <c r="AF365" i="1"/>
  <c r="AG365" i="1"/>
  <c r="AF209" i="1"/>
  <c r="AG209" i="1"/>
  <c r="AF455" i="1"/>
  <c r="AG455" i="1"/>
  <c r="AF335" i="1"/>
  <c r="AG335" i="1"/>
  <c r="AF203" i="1"/>
  <c r="AG203" i="1"/>
  <c r="AF86" i="1"/>
  <c r="AG86" i="1"/>
  <c r="AF89" i="1"/>
  <c r="AG89" i="1"/>
  <c r="AF461" i="1"/>
  <c r="AG461" i="1"/>
  <c r="AF368" i="1"/>
  <c r="AG368" i="1"/>
  <c r="AF176" i="1"/>
  <c r="AG176" i="1"/>
  <c r="AF509" i="1"/>
  <c r="AG509" i="1"/>
  <c r="AF464" i="1"/>
  <c r="AG464" i="1"/>
  <c r="AF242" i="1"/>
  <c r="AG242" i="1"/>
  <c r="AF395" i="1"/>
  <c r="AG395" i="1"/>
  <c r="AF434" i="1"/>
  <c r="AG434" i="1"/>
  <c r="AF263" i="1"/>
  <c r="AG263" i="1"/>
  <c r="AF167" i="1"/>
  <c r="AG167" i="1"/>
  <c r="AF56" i="1"/>
  <c r="AG56" i="1"/>
  <c r="AF83" i="1"/>
  <c r="AG83" i="1"/>
  <c r="AF512" i="1"/>
  <c r="AG512" i="1"/>
  <c r="AF374" i="1"/>
  <c r="AG374" i="1"/>
  <c r="AF50" i="1"/>
  <c r="AG50" i="1"/>
  <c r="AF419" i="1"/>
  <c r="AG419" i="1"/>
  <c r="AF371" i="1"/>
  <c r="AG371" i="1"/>
  <c r="AF314" i="1"/>
  <c r="AG314" i="1"/>
  <c r="AF362" i="1"/>
  <c r="AG362" i="1"/>
  <c r="AF437" i="1"/>
  <c r="AG437" i="1"/>
  <c r="AF428" i="1"/>
  <c r="AG428" i="1"/>
  <c r="AF332" i="1"/>
  <c r="AG332" i="1"/>
  <c r="AF236" i="1"/>
  <c r="AG236" i="1"/>
  <c r="AF140" i="1"/>
  <c r="AG140" i="1"/>
  <c r="AF482" i="1"/>
  <c r="AG482" i="1"/>
  <c r="AF254" i="1"/>
  <c r="AG254" i="1"/>
  <c r="AF41" i="1"/>
  <c r="AG41" i="1"/>
  <c r="AF389" i="1"/>
  <c r="AG389" i="1"/>
  <c r="AF233" i="1"/>
  <c r="AG233" i="1"/>
  <c r="AF479" i="1"/>
  <c r="AG479" i="1"/>
  <c r="AF359" i="1"/>
  <c r="AG359" i="1"/>
  <c r="AF275" i="1"/>
  <c r="AG275" i="1"/>
  <c r="AF353" i="1"/>
  <c r="AG353" i="1"/>
  <c r="AF101" i="1"/>
  <c r="AG101" i="1"/>
  <c r="AF392" i="1"/>
  <c r="AG392" i="1"/>
  <c r="AF272" i="1"/>
  <c r="AG272" i="1"/>
  <c r="AF122" i="1"/>
  <c r="AG122" i="1"/>
  <c r="AF44" i="1"/>
  <c r="AG44" i="1"/>
  <c r="AF146" i="1"/>
  <c r="AG146" i="1"/>
  <c r="AF491" i="1"/>
  <c r="AG491" i="1"/>
  <c r="AF131" i="1"/>
  <c r="AG131" i="1"/>
  <c r="AF296" i="1"/>
  <c r="AG296" i="1"/>
  <c r="AF200" i="1"/>
  <c r="AG200" i="1"/>
  <c r="AF71" i="1"/>
  <c r="AG71" i="1"/>
  <c r="AF107" i="1"/>
  <c r="AG107" i="1"/>
  <c r="AF503" i="1"/>
  <c r="AG503" i="1"/>
  <c r="AF425" i="1"/>
  <c r="AG425" i="1"/>
  <c r="AF47" i="1"/>
  <c r="AG47" i="1"/>
  <c r="AF317" i="1"/>
  <c r="AG317" i="1"/>
  <c r="AF515" i="1"/>
  <c r="AG515" i="1"/>
  <c r="AF218" i="1"/>
  <c r="AG218" i="1"/>
  <c r="AF446" i="1"/>
  <c r="AG446" i="1"/>
  <c r="AF497" i="1"/>
  <c r="AG497" i="1"/>
  <c r="AF476" i="1"/>
  <c r="AG476" i="1"/>
  <c r="AF356" i="1"/>
  <c r="AG356" i="1"/>
  <c r="AF260" i="1"/>
  <c r="AG260" i="1"/>
  <c r="AF164" i="1"/>
  <c r="AG164" i="1"/>
  <c r="AF68" i="1"/>
  <c r="AG68" i="1"/>
  <c r="AF266" i="1"/>
  <c r="AG266" i="1"/>
  <c r="AF158" i="1"/>
  <c r="AG158" i="1"/>
  <c r="AF413" i="1"/>
  <c r="AG413" i="1"/>
  <c r="AF257" i="1"/>
  <c r="AG257" i="1"/>
  <c r="AF35" i="1"/>
  <c r="AG35" i="1"/>
  <c r="AF383" i="1"/>
  <c r="AG383" i="1"/>
  <c r="AF287" i="1"/>
  <c r="AG287" i="1"/>
  <c r="AF179" i="1"/>
  <c r="AG179" i="1"/>
  <c r="AF173" i="1"/>
  <c r="AG173" i="1"/>
  <c r="AF29" i="1"/>
  <c r="AG29" i="1"/>
  <c r="AF416" i="1"/>
  <c r="AG416" i="1"/>
  <c r="AF320" i="1"/>
  <c r="AG320" i="1"/>
  <c r="AF494" i="1"/>
  <c r="AG494" i="1"/>
  <c r="AF305" i="1"/>
  <c r="AG305" i="1"/>
  <c r="AF80" i="1"/>
  <c r="AG80" i="1"/>
  <c r="AF23" i="1"/>
  <c r="AG23" i="1"/>
  <c r="AF155" i="1"/>
  <c r="AG155" i="1"/>
  <c r="AF311" i="1"/>
  <c r="AG311" i="1"/>
  <c r="AF215" i="1"/>
  <c r="AG215" i="1"/>
  <c r="AF104" i="1"/>
  <c r="AG104" i="1"/>
  <c r="AF401" i="1"/>
  <c r="AG401" i="1"/>
  <c r="AF125" i="1"/>
  <c r="AG125" i="1"/>
  <c r="AF518" i="1"/>
  <c r="AG518" i="1"/>
  <c r="AF137" i="1"/>
  <c r="AG137" i="1"/>
  <c r="AF407" i="1"/>
  <c r="AG407" i="1"/>
  <c r="AF443" i="1"/>
  <c r="AG443" i="1"/>
  <c r="AF473" i="1"/>
  <c r="AG473" i="1"/>
  <c r="J11" i="1"/>
  <c r="K10" i="1"/>
  <c r="E10" i="1" l="1"/>
  <c r="H10" i="1"/>
  <c r="J12" i="1"/>
  <c r="C11" i="1"/>
  <c r="D11" i="1"/>
  <c r="I10" i="1"/>
  <c r="K11" i="1"/>
  <c r="H11" i="1" l="1"/>
  <c r="E11" i="1"/>
  <c r="C12" i="1"/>
  <c r="D12" i="1"/>
  <c r="I11" i="1"/>
  <c r="J13" i="1"/>
  <c r="K12" i="1"/>
  <c r="E12" i="1" l="1"/>
  <c r="H12" i="1"/>
  <c r="C13" i="1"/>
  <c r="D13" i="1"/>
  <c r="I12" i="1"/>
  <c r="J14" i="1"/>
  <c r="K13" i="1"/>
  <c r="H13" i="1" l="1"/>
  <c r="E13" i="1"/>
  <c r="C14" i="1"/>
  <c r="D14" i="1"/>
  <c r="I13" i="1"/>
  <c r="J15" i="1"/>
  <c r="K14" i="1"/>
  <c r="E14" i="1" l="1"/>
  <c r="H14" i="1"/>
  <c r="C15" i="1"/>
  <c r="D15" i="1"/>
  <c r="I14" i="1"/>
  <c r="J16" i="1"/>
  <c r="K15" i="1"/>
  <c r="H15" i="1" l="1"/>
  <c r="E15" i="1"/>
  <c r="C16" i="1"/>
  <c r="D16" i="1"/>
  <c r="I15" i="1"/>
  <c r="J17" i="1"/>
  <c r="K16" i="1"/>
  <c r="E16" i="1" l="1"/>
  <c r="H16" i="1"/>
  <c r="C17" i="1"/>
  <c r="D17" i="1"/>
  <c r="I16" i="1"/>
  <c r="J18" i="1"/>
  <c r="K17" i="1"/>
  <c r="H17" i="1" l="1"/>
  <c r="E17" i="1"/>
  <c r="C18" i="1"/>
  <c r="D18" i="1"/>
  <c r="I17" i="1"/>
  <c r="J19" i="1"/>
  <c r="K18" i="1"/>
  <c r="H18" i="1" l="1"/>
  <c r="E18" i="1"/>
  <c r="C19" i="1"/>
  <c r="D19" i="1"/>
  <c r="I18" i="1"/>
  <c r="K19" i="1"/>
  <c r="E19" i="1" s="1"/>
  <c r="J20" i="1"/>
  <c r="C20" i="1" l="1"/>
  <c r="D20" i="1"/>
  <c r="H19" i="1"/>
  <c r="I19" i="1"/>
  <c r="J21" i="1"/>
  <c r="K20" i="1"/>
  <c r="E20" i="1" l="1"/>
  <c r="H20" i="1"/>
  <c r="C21" i="1"/>
  <c r="D21" i="1"/>
  <c r="I20" i="1"/>
  <c r="J22" i="1"/>
  <c r="K21" i="1"/>
  <c r="E21" i="1" l="1"/>
  <c r="H21" i="1"/>
  <c r="C22" i="1"/>
  <c r="D22" i="1"/>
  <c r="I21" i="1"/>
  <c r="J23" i="1"/>
  <c r="K22" i="1"/>
  <c r="E22" i="1" l="1"/>
  <c r="H22" i="1"/>
  <c r="C23" i="1"/>
  <c r="D23" i="1"/>
  <c r="I22" i="1"/>
  <c r="J24" i="1"/>
  <c r="K23" i="1"/>
  <c r="E23" i="1" l="1"/>
  <c r="H23" i="1"/>
  <c r="C24" i="1"/>
  <c r="D24" i="1"/>
  <c r="I23" i="1"/>
  <c r="J25" i="1"/>
  <c r="K24" i="1"/>
  <c r="E24" i="1" l="1"/>
  <c r="H24" i="1"/>
  <c r="C25" i="1"/>
  <c r="D25" i="1"/>
  <c r="I24" i="1"/>
  <c r="J26" i="1"/>
  <c r="K25" i="1"/>
  <c r="E25" i="1" l="1"/>
  <c r="H25" i="1"/>
  <c r="C26" i="1"/>
  <c r="D26" i="1"/>
  <c r="I25" i="1"/>
  <c r="J27" i="1"/>
  <c r="K26" i="1"/>
  <c r="E26" i="1" l="1"/>
  <c r="H26" i="1"/>
  <c r="C27" i="1"/>
  <c r="D27" i="1"/>
  <c r="I26" i="1"/>
  <c r="J28" i="1"/>
  <c r="K27" i="1"/>
  <c r="E27" i="1" l="1"/>
  <c r="H27" i="1"/>
  <c r="C28" i="1"/>
  <c r="D28" i="1"/>
  <c r="I27" i="1"/>
  <c r="J29" i="1"/>
  <c r="K28" i="1"/>
  <c r="E28" i="1" l="1"/>
  <c r="H28" i="1"/>
  <c r="C29" i="1"/>
  <c r="D29" i="1"/>
  <c r="I28" i="1"/>
  <c r="J30" i="1"/>
  <c r="K29" i="1"/>
  <c r="E29" i="1" l="1"/>
  <c r="H29" i="1"/>
  <c r="K30" i="1"/>
  <c r="I30" i="1" s="1"/>
  <c r="C30" i="1"/>
  <c r="D30" i="1"/>
  <c r="I29" i="1"/>
  <c r="J31" i="1"/>
  <c r="C31" i="1" l="1"/>
  <c r="D31" i="1"/>
  <c r="E30" i="1"/>
  <c r="H30" i="1"/>
  <c r="J32" i="1"/>
  <c r="K31" i="1"/>
  <c r="E31" i="1" s="1"/>
  <c r="H31" i="1" l="1"/>
  <c r="C32" i="1"/>
  <c r="D32" i="1"/>
  <c r="I31" i="1"/>
  <c r="J33" i="1"/>
  <c r="K32" i="1"/>
  <c r="C33" i="1" l="1"/>
  <c r="D33" i="1"/>
  <c r="E32" i="1"/>
  <c r="H32" i="1"/>
  <c r="I32" i="1"/>
  <c r="J34" i="1"/>
  <c r="K33" i="1"/>
  <c r="C34" i="1" l="1"/>
  <c r="D34" i="1"/>
  <c r="E33" i="1"/>
  <c r="H33" i="1"/>
  <c r="I33" i="1"/>
  <c r="J35" i="1"/>
  <c r="K34" i="1"/>
  <c r="C35" i="1" l="1"/>
  <c r="D35" i="1"/>
  <c r="E34" i="1"/>
  <c r="H34" i="1"/>
  <c r="I34" i="1"/>
  <c r="J36" i="1"/>
  <c r="K35" i="1"/>
  <c r="C36" i="1" l="1"/>
  <c r="D36" i="1"/>
  <c r="E35" i="1"/>
  <c r="H35" i="1"/>
  <c r="I35" i="1"/>
  <c r="J37" i="1"/>
  <c r="K36" i="1"/>
  <c r="C37" i="1" l="1"/>
  <c r="D37" i="1"/>
  <c r="E36" i="1"/>
  <c r="H36" i="1"/>
  <c r="I36" i="1"/>
  <c r="J38" i="1"/>
  <c r="K37" i="1"/>
  <c r="C38" i="1" l="1"/>
  <c r="D38" i="1"/>
  <c r="E37" i="1"/>
  <c r="H37" i="1"/>
  <c r="I37" i="1"/>
  <c r="J39" i="1"/>
  <c r="K38" i="1"/>
  <c r="C39" i="1" l="1"/>
  <c r="D39" i="1"/>
  <c r="E38" i="1"/>
  <c r="H38" i="1"/>
  <c r="I38" i="1"/>
  <c r="J40" i="1"/>
  <c r="K39" i="1"/>
  <c r="E39" i="1" l="1"/>
  <c r="H39" i="1"/>
  <c r="C40" i="1"/>
  <c r="D40" i="1"/>
  <c r="I39" i="1"/>
  <c r="J41" i="1"/>
  <c r="K40" i="1"/>
  <c r="E40" i="1" l="1"/>
  <c r="H40" i="1"/>
  <c r="C41" i="1"/>
  <c r="D41" i="1"/>
  <c r="I40" i="1"/>
  <c r="J42" i="1"/>
  <c r="K41" i="1"/>
  <c r="C42" i="1" l="1"/>
  <c r="D42" i="1"/>
  <c r="E41" i="1"/>
  <c r="H41" i="1"/>
  <c r="I41" i="1"/>
  <c r="J43" i="1"/>
  <c r="K42" i="1"/>
  <c r="C43" i="1" l="1"/>
  <c r="D43" i="1"/>
  <c r="E42" i="1"/>
  <c r="H42" i="1"/>
  <c r="I42" i="1"/>
  <c r="J44" i="1"/>
  <c r="K43" i="1"/>
  <c r="C44" i="1" l="1"/>
  <c r="D44" i="1"/>
  <c r="E43" i="1"/>
  <c r="H43" i="1"/>
  <c r="I43" i="1"/>
  <c r="J45" i="1"/>
  <c r="K44" i="1"/>
  <c r="C45" i="1" l="1"/>
  <c r="D45" i="1"/>
  <c r="E44" i="1"/>
  <c r="H44" i="1"/>
  <c r="I44" i="1"/>
  <c r="J46" i="1"/>
  <c r="K45" i="1"/>
  <c r="E45" i="1" l="1"/>
  <c r="H45" i="1"/>
  <c r="C46" i="1"/>
  <c r="D46" i="1"/>
  <c r="I45" i="1"/>
  <c r="J47" i="1"/>
  <c r="K46" i="1"/>
  <c r="C47" i="1" l="1"/>
  <c r="D47" i="1"/>
  <c r="E46" i="1"/>
  <c r="H46" i="1"/>
  <c r="I46" i="1"/>
  <c r="J48" i="1"/>
  <c r="K47" i="1"/>
  <c r="E47" i="1" l="1"/>
  <c r="H47" i="1"/>
  <c r="C48" i="1"/>
  <c r="D48" i="1"/>
  <c r="I47" i="1"/>
  <c r="J49" i="1"/>
  <c r="K48" i="1"/>
  <c r="C49" i="1" l="1"/>
  <c r="D49" i="1"/>
  <c r="E48" i="1"/>
  <c r="H48" i="1"/>
  <c r="I48" i="1"/>
  <c r="K49" i="1"/>
  <c r="J50" i="1"/>
  <c r="E49" i="1" l="1"/>
  <c r="H49" i="1"/>
  <c r="C50" i="1"/>
  <c r="D50" i="1"/>
  <c r="I49" i="1"/>
  <c r="K50" i="1"/>
  <c r="J51" i="1"/>
  <c r="K51" i="1" l="1"/>
  <c r="I51" i="1" s="1"/>
  <c r="C51" i="1"/>
  <c r="D51" i="1"/>
  <c r="E50" i="1"/>
  <c r="H50" i="1"/>
  <c r="I50" i="1"/>
  <c r="J52" i="1"/>
  <c r="C52" i="1" l="1"/>
  <c r="D52" i="1"/>
  <c r="E51" i="1"/>
  <c r="H51" i="1"/>
  <c r="K52" i="1"/>
  <c r="J53" i="1"/>
  <c r="C53" i="1" l="1"/>
  <c r="D53" i="1"/>
  <c r="E52" i="1"/>
  <c r="H52" i="1"/>
  <c r="I52" i="1"/>
  <c r="J54" i="1"/>
  <c r="K53" i="1"/>
  <c r="C54" i="1" l="1"/>
  <c r="D54" i="1"/>
  <c r="E53" i="1"/>
  <c r="H53" i="1"/>
  <c r="I53" i="1"/>
  <c r="K54" i="1"/>
  <c r="J55" i="1"/>
  <c r="C55" i="1" l="1"/>
  <c r="D55" i="1"/>
  <c r="E54" i="1"/>
  <c r="H54" i="1"/>
  <c r="I54" i="1"/>
  <c r="J56" i="1"/>
  <c r="K55" i="1"/>
  <c r="E55" i="1" s="1"/>
  <c r="C56" i="1" l="1"/>
  <c r="D56" i="1"/>
  <c r="H55" i="1"/>
  <c r="I55" i="1"/>
  <c r="K56" i="1"/>
  <c r="J57" i="1"/>
  <c r="C57" i="1" l="1"/>
  <c r="D57" i="1"/>
  <c r="E56" i="1"/>
  <c r="H56" i="1"/>
  <c r="I56" i="1"/>
  <c r="J58" i="1"/>
  <c r="K57" i="1"/>
  <c r="E57" i="1" l="1"/>
  <c r="H57" i="1"/>
  <c r="C58" i="1"/>
  <c r="D58" i="1"/>
  <c r="I57" i="1"/>
  <c r="K58" i="1"/>
  <c r="J59" i="1"/>
  <c r="C59" i="1" l="1"/>
  <c r="D59" i="1"/>
  <c r="E58" i="1"/>
  <c r="H58" i="1"/>
  <c r="I58" i="1"/>
  <c r="J60" i="1"/>
  <c r="K59" i="1"/>
  <c r="H59" i="1" l="1"/>
  <c r="E59" i="1"/>
  <c r="C60" i="1"/>
  <c r="D60" i="1"/>
  <c r="I59" i="1"/>
  <c r="K60" i="1"/>
  <c r="J61" i="1"/>
  <c r="C61" i="1" l="1"/>
  <c r="D61" i="1"/>
  <c r="H60" i="1"/>
  <c r="E60" i="1"/>
  <c r="I60" i="1"/>
  <c r="J62" i="1"/>
  <c r="K61" i="1"/>
  <c r="H61" i="1" l="1"/>
  <c r="E61" i="1"/>
  <c r="C62" i="1"/>
  <c r="D62" i="1"/>
  <c r="I61" i="1"/>
  <c r="K62" i="1"/>
  <c r="J63" i="1"/>
  <c r="H62" i="1" l="1"/>
  <c r="E62" i="1"/>
  <c r="C63" i="1"/>
  <c r="D63" i="1"/>
  <c r="I62" i="1"/>
  <c r="J64" i="1"/>
  <c r="K63" i="1"/>
  <c r="H63" i="1" l="1"/>
  <c r="E63" i="1"/>
  <c r="C64" i="1"/>
  <c r="D64" i="1"/>
  <c r="I63" i="1"/>
  <c r="K64" i="1"/>
  <c r="J65" i="1"/>
  <c r="C65" i="1" l="1"/>
  <c r="D65" i="1"/>
  <c r="H64" i="1"/>
  <c r="E64" i="1"/>
  <c r="I64" i="1"/>
  <c r="J66" i="1"/>
  <c r="K65" i="1"/>
  <c r="H65" i="1" l="1"/>
  <c r="E65" i="1"/>
  <c r="C66" i="1"/>
  <c r="D66" i="1"/>
  <c r="I65" i="1"/>
  <c r="J67" i="1"/>
  <c r="K66" i="1"/>
  <c r="C67" i="1" l="1"/>
  <c r="D67" i="1"/>
  <c r="H66" i="1"/>
  <c r="E66" i="1"/>
  <c r="I66" i="1"/>
  <c r="K67" i="1"/>
  <c r="J68" i="1"/>
  <c r="C68" i="1" l="1"/>
  <c r="D68" i="1"/>
  <c r="H67" i="1"/>
  <c r="E67" i="1"/>
  <c r="I67" i="1"/>
  <c r="K68" i="1"/>
  <c r="J69" i="1"/>
  <c r="C69" i="1" l="1"/>
  <c r="D69" i="1"/>
  <c r="H68" i="1"/>
  <c r="E68" i="1"/>
  <c r="I68" i="1"/>
  <c r="J70" i="1"/>
  <c r="K69" i="1"/>
  <c r="H69" i="1" l="1"/>
  <c r="E69" i="1"/>
  <c r="C70" i="1"/>
  <c r="D70" i="1"/>
  <c r="I69" i="1"/>
  <c r="J71" i="1"/>
  <c r="K70" i="1"/>
  <c r="H70" i="1" l="1"/>
  <c r="E70" i="1"/>
  <c r="I70" i="1"/>
  <c r="K71" i="1"/>
  <c r="J72" i="1"/>
  <c r="I71" i="1" l="1"/>
  <c r="K72" i="1"/>
  <c r="J73" i="1"/>
  <c r="I72" i="1" l="1"/>
  <c r="J74" i="1"/>
  <c r="K73" i="1"/>
  <c r="I73" i="1" l="1"/>
  <c r="K74" i="1"/>
  <c r="J75" i="1"/>
  <c r="I74" i="1" l="1"/>
  <c r="K75" i="1"/>
  <c r="J76" i="1"/>
  <c r="I75" i="1" l="1"/>
  <c r="K76" i="1"/>
  <c r="J77" i="1"/>
  <c r="I76" i="1" l="1"/>
  <c r="D77" i="1"/>
  <c r="J78" i="1"/>
  <c r="C77" i="1"/>
  <c r="K77" i="1"/>
  <c r="D78" i="1" l="1"/>
  <c r="J79" i="1"/>
  <c r="C78" i="1"/>
  <c r="K78" i="1"/>
  <c r="D79" i="1" l="1"/>
  <c r="K79" i="1"/>
  <c r="C79" i="1"/>
  <c r="J80" i="1"/>
  <c r="D80" i="1" l="1"/>
  <c r="K80" i="1"/>
  <c r="J81" i="1"/>
  <c r="C80" i="1"/>
  <c r="D81" i="1" l="1"/>
  <c r="J82" i="1"/>
  <c r="K81" i="1"/>
  <c r="C81" i="1"/>
  <c r="D82" i="1" l="1"/>
  <c r="C82" i="1"/>
  <c r="K82" i="1"/>
  <c r="J83" i="1"/>
  <c r="D83" i="1" l="1"/>
  <c r="K83" i="1"/>
  <c r="J84" i="1"/>
  <c r="C83" i="1"/>
  <c r="D84" i="1" l="1"/>
  <c r="K84" i="1"/>
  <c r="J85" i="1"/>
  <c r="C84" i="1"/>
  <c r="D85" i="1" l="1"/>
  <c r="J86" i="1"/>
  <c r="K85" i="1"/>
  <c r="C85" i="1"/>
  <c r="D86" i="1" l="1"/>
  <c r="J87" i="1"/>
  <c r="C86" i="1"/>
  <c r="K86" i="1"/>
  <c r="D87" i="1" l="1"/>
  <c r="K87" i="1"/>
  <c r="J88" i="1"/>
  <c r="C87" i="1"/>
  <c r="D88" i="1" l="1"/>
  <c r="K88" i="1"/>
  <c r="J89" i="1"/>
  <c r="C88" i="1"/>
  <c r="D89" i="1" l="1"/>
  <c r="J90" i="1"/>
  <c r="K89" i="1"/>
  <c r="C89" i="1"/>
  <c r="D90" i="1" l="1"/>
  <c r="K90" i="1"/>
  <c r="C90" i="1"/>
  <c r="J91" i="1"/>
  <c r="D91" i="1" l="1"/>
  <c r="K91" i="1"/>
  <c r="J92" i="1"/>
  <c r="C91" i="1"/>
  <c r="D92" i="1" l="1"/>
  <c r="C92" i="1"/>
  <c r="J93" i="1"/>
  <c r="K92" i="1"/>
  <c r="D93" i="1" l="1"/>
  <c r="C93" i="1"/>
  <c r="J94" i="1"/>
  <c r="K93" i="1"/>
  <c r="D94" i="1" l="1"/>
  <c r="K94" i="1"/>
  <c r="C94" i="1"/>
  <c r="J95" i="1"/>
  <c r="D95" i="1" l="1"/>
  <c r="K95" i="1"/>
  <c r="J96" i="1"/>
  <c r="C95" i="1"/>
  <c r="D96" i="1" l="1"/>
  <c r="K96" i="1"/>
  <c r="J97" i="1"/>
  <c r="C96" i="1"/>
  <c r="D97" i="1" l="1"/>
  <c r="J98" i="1"/>
  <c r="C97" i="1"/>
  <c r="K97" i="1"/>
  <c r="D98" i="1" l="1"/>
  <c r="K98" i="1"/>
  <c r="C98" i="1"/>
  <c r="J99" i="1"/>
  <c r="D99" i="1" l="1"/>
  <c r="K99" i="1"/>
  <c r="J100" i="1"/>
  <c r="C99" i="1"/>
  <c r="D100" i="1" l="1"/>
  <c r="K100" i="1"/>
  <c r="J101" i="1"/>
  <c r="C100" i="1"/>
  <c r="D101" i="1" l="1"/>
  <c r="J102" i="1"/>
  <c r="K101" i="1"/>
  <c r="C101" i="1"/>
  <c r="D102" i="1" l="1"/>
  <c r="K102" i="1"/>
  <c r="C102" i="1"/>
  <c r="J103" i="1"/>
  <c r="D103" i="1" l="1"/>
  <c r="J104" i="1"/>
  <c r="C103" i="1"/>
  <c r="K103" i="1"/>
  <c r="D104" i="1" l="1"/>
  <c r="K104" i="1"/>
  <c r="C104" i="1"/>
  <c r="J105" i="1"/>
  <c r="D105" i="1" l="1"/>
  <c r="J106" i="1"/>
  <c r="K105" i="1"/>
  <c r="C105" i="1"/>
  <c r="D106" i="1" l="1"/>
  <c r="K106" i="1"/>
  <c r="J107" i="1"/>
  <c r="C106" i="1"/>
  <c r="D107" i="1" l="1"/>
  <c r="J108" i="1"/>
  <c r="C107" i="1"/>
  <c r="K107" i="1"/>
  <c r="D108" i="1" l="1"/>
  <c r="K108" i="1"/>
  <c r="J109" i="1"/>
  <c r="C108" i="1"/>
  <c r="D109" i="1" l="1"/>
  <c r="J110" i="1"/>
  <c r="K109" i="1"/>
  <c r="C109" i="1"/>
  <c r="D110" i="1" l="1"/>
  <c r="J111" i="1"/>
  <c r="C110" i="1"/>
  <c r="K110" i="1"/>
  <c r="D111" i="1" l="1"/>
  <c r="C111" i="1"/>
  <c r="K111" i="1"/>
  <c r="J112" i="1"/>
  <c r="D112" i="1" l="1"/>
  <c r="K112" i="1"/>
  <c r="J113" i="1"/>
  <c r="C112" i="1"/>
  <c r="D113" i="1" l="1"/>
  <c r="J114" i="1"/>
  <c r="K113" i="1"/>
  <c r="C113" i="1"/>
  <c r="D114" i="1" l="1"/>
  <c r="J115" i="1"/>
  <c r="K114" i="1"/>
  <c r="C114" i="1"/>
  <c r="D115" i="1" l="1"/>
  <c r="K115" i="1"/>
  <c r="J116" i="1"/>
  <c r="C115" i="1"/>
  <c r="D116" i="1" l="1"/>
  <c r="K116" i="1"/>
  <c r="J117" i="1"/>
  <c r="C116" i="1"/>
  <c r="D117" i="1" l="1"/>
  <c r="J118" i="1"/>
  <c r="K117" i="1"/>
  <c r="C117" i="1"/>
  <c r="D118" i="1" l="1"/>
  <c r="J119" i="1"/>
  <c r="K118" i="1"/>
  <c r="C118" i="1"/>
  <c r="D119" i="1" l="1"/>
  <c r="J120" i="1"/>
  <c r="C119" i="1"/>
  <c r="K119" i="1"/>
  <c r="D120" i="1" l="1"/>
  <c r="K120" i="1"/>
  <c r="J121" i="1"/>
  <c r="C120" i="1"/>
  <c r="D121" i="1" l="1"/>
  <c r="C121" i="1"/>
  <c r="J122" i="1"/>
  <c r="K121" i="1"/>
  <c r="D122" i="1" l="1"/>
  <c r="J123" i="1"/>
  <c r="K122" i="1"/>
  <c r="C122" i="1"/>
  <c r="D123" i="1" l="1"/>
  <c r="K123" i="1"/>
  <c r="J124" i="1"/>
  <c r="C123" i="1"/>
  <c r="D124" i="1" l="1"/>
  <c r="K124" i="1"/>
  <c r="J125" i="1"/>
  <c r="C124" i="1"/>
  <c r="D125" i="1" l="1"/>
  <c r="J126" i="1"/>
  <c r="K125" i="1"/>
  <c r="C125" i="1"/>
  <c r="D126" i="1" l="1"/>
  <c r="J127" i="1"/>
  <c r="K126" i="1"/>
  <c r="C126" i="1"/>
  <c r="D127" i="1" l="1"/>
  <c r="K127" i="1"/>
  <c r="J128" i="1"/>
  <c r="C127" i="1"/>
  <c r="D128" i="1" l="1"/>
  <c r="J129" i="1"/>
  <c r="C128" i="1"/>
  <c r="K128" i="1"/>
  <c r="D129" i="1" l="1"/>
  <c r="J130" i="1"/>
  <c r="K129" i="1"/>
  <c r="C129" i="1"/>
  <c r="D130" i="1" l="1"/>
  <c r="J131" i="1"/>
  <c r="C130" i="1"/>
  <c r="K130" i="1"/>
  <c r="D131" i="1" l="1"/>
  <c r="K131" i="1"/>
  <c r="C131" i="1"/>
  <c r="J132" i="1"/>
  <c r="D132" i="1" l="1"/>
  <c r="K132" i="1"/>
  <c r="J133" i="1"/>
  <c r="C132" i="1"/>
  <c r="D133" i="1" l="1"/>
  <c r="J134" i="1"/>
  <c r="K133" i="1"/>
  <c r="C133" i="1"/>
  <c r="D134" i="1" l="1"/>
  <c r="J135" i="1"/>
  <c r="K134" i="1"/>
  <c r="C134" i="1"/>
  <c r="D135" i="1" l="1"/>
  <c r="J136" i="1"/>
  <c r="C135" i="1"/>
  <c r="K135" i="1"/>
  <c r="D136" i="1" l="1"/>
  <c r="K136" i="1"/>
  <c r="C136" i="1"/>
  <c r="J137" i="1"/>
  <c r="D137" i="1" l="1"/>
  <c r="K137" i="1"/>
  <c r="J138" i="1"/>
  <c r="C137" i="1"/>
  <c r="D138" i="1" l="1"/>
  <c r="J139" i="1"/>
  <c r="K138" i="1"/>
  <c r="C138" i="1"/>
  <c r="D139" i="1" l="1"/>
  <c r="J140" i="1"/>
  <c r="C139" i="1"/>
  <c r="K139" i="1"/>
  <c r="D140" i="1" l="1"/>
  <c r="K140" i="1"/>
  <c r="C140" i="1"/>
  <c r="J141" i="1"/>
  <c r="D141" i="1" l="1"/>
  <c r="J142" i="1"/>
  <c r="C141" i="1"/>
  <c r="K141" i="1"/>
  <c r="D142" i="1" l="1"/>
  <c r="K142" i="1"/>
  <c r="J143" i="1"/>
  <c r="C142" i="1"/>
  <c r="D143" i="1" l="1"/>
  <c r="J144" i="1"/>
  <c r="K143" i="1"/>
  <c r="C143" i="1"/>
  <c r="D144" i="1" l="1"/>
  <c r="K144" i="1"/>
  <c r="J145" i="1"/>
  <c r="C144" i="1"/>
  <c r="D145" i="1" l="1"/>
  <c r="K145" i="1"/>
  <c r="J146" i="1"/>
  <c r="C145" i="1"/>
  <c r="D146" i="1" l="1"/>
  <c r="J147" i="1"/>
  <c r="K146" i="1"/>
  <c r="C146" i="1"/>
  <c r="D147" i="1" l="1"/>
  <c r="J148" i="1"/>
  <c r="K147" i="1"/>
  <c r="C147" i="1"/>
  <c r="D148" i="1" l="1"/>
  <c r="K148" i="1"/>
  <c r="C148" i="1"/>
  <c r="J149" i="1"/>
  <c r="D149" i="1" l="1"/>
  <c r="K149" i="1"/>
  <c r="J150" i="1"/>
  <c r="C149" i="1"/>
  <c r="D150" i="1" l="1"/>
  <c r="K150" i="1"/>
  <c r="J151" i="1"/>
  <c r="C150" i="1"/>
  <c r="D151" i="1" l="1"/>
  <c r="J152" i="1"/>
  <c r="C151" i="1"/>
  <c r="K151" i="1"/>
  <c r="D152" i="1" l="1"/>
  <c r="K152" i="1"/>
  <c r="C152" i="1"/>
  <c r="J153" i="1"/>
  <c r="D153" i="1" l="1"/>
  <c r="C153" i="1"/>
  <c r="K153" i="1"/>
  <c r="J154" i="1"/>
  <c r="D154" i="1" l="1"/>
  <c r="J155" i="1"/>
  <c r="K154" i="1"/>
  <c r="C154" i="1"/>
  <c r="D155" i="1" l="1"/>
  <c r="J156" i="1"/>
  <c r="K155" i="1"/>
  <c r="C155" i="1"/>
  <c r="D156" i="1" l="1"/>
  <c r="K156" i="1"/>
  <c r="C156" i="1"/>
  <c r="J157" i="1"/>
  <c r="D157" i="1" l="1"/>
  <c r="K157" i="1"/>
  <c r="J158" i="1"/>
  <c r="C157" i="1"/>
  <c r="D158" i="1" l="1"/>
  <c r="K158" i="1"/>
  <c r="J159" i="1"/>
  <c r="C158" i="1"/>
  <c r="D159" i="1" l="1"/>
  <c r="J160" i="1"/>
  <c r="K159" i="1"/>
  <c r="C159" i="1"/>
  <c r="D160" i="1" l="1"/>
  <c r="K160" i="1"/>
  <c r="J161" i="1"/>
  <c r="C160" i="1"/>
  <c r="D161" i="1" l="1"/>
  <c r="K161" i="1"/>
  <c r="J162" i="1"/>
  <c r="C161" i="1"/>
  <c r="D162" i="1" l="1"/>
  <c r="J163" i="1"/>
  <c r="K162" i="1"/>
  <c r="C162" i="1"/>
  <c r="D163" i="1" l="1"/>
  <c r="K163" i="1"/>
  <c r="C163" i="1"/>
  <c r="J164" i="1"/>
  <c r="D164" i="1" l="1"/>
  <c r="K164" i="1"/>
  <c r="J165" i="1"/>
  <c r="C164" i="1"/>
  <c r="D165" i="1" l="1"/>
  <c r="J166" i="1"/>
  <c r="C165" i="1"/>
  <c r="K165" i="1"/>
  <c r="D166" i="1" l="1"/>
  <c r="K166" i="1"/>
  <c r="J167" i="1"/>
  <c r="C166" i="1"/>
  <c r="D167" i="1" l="1"/>
  <c r="J168" i="1"/>
  <c r="K167" i="1"/>
  <c r="C167" i="1"/>
  <c r="D168" i="1" l="1"/>
  <c r="K168" i="1"/>
  <c r="J169" i="1"/>
  <c r="C168" i="1"/>
  <c r="D169" i="1" l="1"/>
  <c r="C169" i="1"/>
  <c r="K169" i="1"/>
  <c r="J170" i="1"/>
  <c r="D170" i="1" l="1"/>
  <c r="J171" i="1"/>
  <c r="K170" i="1"/>
  <c r="C170" i="1"/>
  <c r="D171" i="1" l="1"/>
  <c r="J172" i="1"/>
  <c r="K171" i="1"/>
  <c r="C171" i="1"/>
  <c r="D172" i="1" l="1"/>
  <c r="K172" i="1"/>
  <c r="C172" i="1"/>
  <c r="J173" i="1"/>
  <c r="D173" i="1" l="1"/>
  <c r="K173" i="1"/>
  <c r="J174" i="1"/>
  <c r="C173" i="1"/>
  <c r="D174" i="1" l="1"/>
  <c r="K174" i="1"/>
  <c r="J175" i="1"/>
  <c r="C174" i="1"/>
  <c r="D175" i="1" l="1"/>
  <c r="J176" i="1"/>
  <c r="K175" i="1"/>
  <c r="C175" i="1"/>
  <c r="D176" i="1" l="1"/>
  <c r="K176" i="1"/>
  <c r="J177" i="1"/>
  <c r="C176" i="1"/>
  <c r="D177" i="1" l="1"/>
  <c r="K177" i="1"/>
  <c r="J178" i="1"/>
  <c r="C177" i="1"/>
  <c r="D178" i="1" l="1"/>
  <c r="J179" i="1"/>
  <c r="K178" i="1"/>
  <c r="C178" i="1"/>
  <c r="D179" i="1" l="1"/>
  <c r="J180" i="1"/>
  <c r="K179" i="1"/>
  <c r="C179" i="1"/>
  <c r="D180" i="1" l="1"/>
  <c r="K180" i="1"/>
  <c r="J181" i="1"/>
  <c r="C180" i="1"/>
  <c r="D181" i="1" l="1"/>
  <c r="K181" i="1"/>
  <c r="J182" i="1"/>
  <c r="C181" i="1"/>
  <c r="D182" i="1" l="1"/>
  <c r="K182" i="1"/>
  <c r="J183" i="1"/>
  <c r="C182" i="1"/>
  <c r="D183" i="1" l="1"/>
  <c r="J184" i="1"/>
  <c r="C183" i="1"/>
  <c r="K183" i="1"/>
  <c r="D184" i="1" l="1"/>
  <c r="J185" i="1"/>
  <c r="C184" i="1"/>
  <c r="K184" i="1"/>
  <c r="D185" i="1" l="1"/>
  <c r="K185" i="1"/>
  <c r="J186" i="1"/>
  <c r="C185" i="1"/>
  <c r="D186" i="1" l="1"/>
  <c r="J187" i="1"/>
  <c r="K186" i="1"/>
  <c r="C186" i="1"/>
  <c r="D187" i="1" l="1"/>
  <c r="K187" i="1"/>
  <c r="J188" i="1"/>
  <c r="C187" i="1"/>
  <c r="D188" i="1" l="1"/>
  <c r="K188" i="1"/>
  <c r="J189" i="1"/>
  <c r="C188" i="1"/>
  <c r="D189" i="1" l="1"/>
  <c r="J190" i="1"/>
  <c r="C189" i="1"/>
  <c r="K189" i="1"/>
  <c r="D190" i="1" l="1"/>
  <c r="K190" i="1"/>
  <c r="J191" i="1"/>
  <c r="C190" i="1"/>
  <c r="D191" i="1" l="1"/>
  <c r="J192" i="1"/>
  <c r="K191" i="1"/>
  <c r="C191" i="1"/>
  <c r="D192" i="1" l="1"/>
  <c r="J193" i="1"/>
  <c r="C192" i="1"/>
  <c r="K192" i="1"/>
  <c r="D193" i="1" l="1"/>
  <c r="K193" i="1"/>
  <c r="C193" i="1"/>
  <c r="J194" i="1"/>
  <c r="D194" i="1" l="1"/>
  <c r="K194" i="1"/>
  <c r="J195" i="1"/>
  <c r="C194" i="1"/>
  <c r="D195" i="1" l="1"/>
  <c r="C195" i="1"/>
  <c r="J196" i="1"/>
  <c r="K195" i="1"/>
  <c r="D196" i="1" l="1"/>
  <c r="K196" i="1"/>
  <c r="J197" i="1"/>
  <c r="C196" i="1"/>
  <c r="D197" i="1" l="1"/>
  <c r="K197" i="1"/>
  <c r="J198" i="1"/>
  <c r="C197" i="1"/>
  <c r="D198" i="1" l="1"/>
  <c r="J199" i="1"/>
  <c r="C198" i="1"/>
  <c r="K198" i="1"/>
  <c r="D199" i="1" l="1"/>
  <c r="J200" i="1"/>
  <c r="C199" i="1"/>
  <c r="K199" i="1"/>
  <c r="D200" i="1" l="1"/>
  <c r="K200" i="1"/>
  <c r="J201" i="1"/>
  <c r="C200" i="1"/>
  <c r="D201" i="1" l="1"/>
  <c r="K201" i="1"/>
  <c r="J202" i="1"/>
  <c r="C201" i="1"/>
  <c r="D202" i="1" l="1"/>
  <c r="J203" i="1"/>
  <c r="C202" i="1"/>
  <c r="K202" i="1"/>
  <c r="D203" i="1" l="1"/>
  <c r="J204" i="1"/>
  <c r="C203" i="1"/>
  <c r="K203" i="1"/>
  <c r="D204" i="1" l="1"/>
  <c r="J205" i="1"/>
  <c r="K204" i="1"/>
  <c r="C204" i="1"/>
  <c r="D205" i="1" l="1"/>
  <c r="K205" i="1"/>
  <c r="J206" i="1"/>
  <c r="C205" i="1"/>
  <c r="D206" i="1" l="1"/>
  <c r="J207" i="1"/>
  <c r="C206" i="1"/>
  <c r="K206" i="1"/>
  <c r="D207" i="1" l="1"/>
  <c r="J208" i="1"/>
  <c r="C207" i="1"/>
  <c r="K207" i="1"/>
  <c r="D208" i="1" l="1"/>
  <c r="K208" i="1"/>
  <c r="J209" i="1"/>
  <c r="C208" i="1"/>
  <c r="D209" i="1" l="1"/>
  <c r="K209" i="1"/>
  <c r="C209" i="1"/>
  <c r="J210" i="1"/>
  <c r="D210" i="1" l="1"/>
  <c r="J211" i="1"/>
  <c r="K210" i="1"/>
  <c r="C210" i="1"/>
  <c r="D211" i="1" l="1"/>
  <c r="J212" i="1"/>
  <c r="K211" i="1"/>
  <c r="C211" i="1"/>
  <c r="D212" i="1" l="1"/>
  <c r="C212" i="1"/>
  <c r="K212" i="1"/>
  <c r="J213" i="1"/>
  <c r="D213" i="1" l="1"/>
  <c r="J214" i="1"/>
  <c r="C213" i="1"/>
  <c r="K213" i="1"/>
  <c r="D214" i="1" l="1"/>
  <c r="K214" i="1"/>
  <c r="J215" i="1"/>
  <c r="C214" i="1"/>
  <c r="D215" i="1" l="1"/>
  <c r="K215" i="1"/>
  <c r="J216" i="1"/>
  <c r="C215" i="1"/>
  <c r="D216" i="1" l="1"/>
  <c r="C216" i="1"/>
  <c r="J217" i="1"/>
  <c r="K216" i="1"/>
  <c r="D217" i="1" l="1"/>
  <c r="J218" i="1"/>
  <c r="K217" i="1"/>
  <c r="C217" i="1"/>
  <c r="D218" i="1" l="1"/>
  <c r="J219" i="1"/>
  <c r="K218" i="1"/>
  <c r="C218" i="1"/>
  <c r="D219" i="1" l="1"/>
  <c r="J220" i="1"/>
  <c r="C219" i="1"/>
  <c r="K219" i="1"/>
  <c r="D220" i="1" l="1"/>
  <c r="J221" i="1"/>
  <c r="K220" i="1"/>
  <c r="C220" i="1"/>
  <c r="D221" i="1" l="1"/>
  <c r="K221" i="1"/>
  <c r="C221" i="1"/>
  <c r="J222" i="1"/>
  <c r="D222" i="1" l="1"/>
  <c r="K222" i="1"/>
  <c r="J223" i="1"/>
  <c r="C222" i="1"/>
  <c r="D223" i="1" l="1"/>
  <c r="K223" i="1"/>
  <c r="J224" i="1"/>
  <c r="C223" i="1"/>
  <c r="D224" i="1" l="1"/>
  <c r="J225" i="1"/>
  <c r="K224" i="1"/>
  <c r="C224" i="1"/>
  <c r="D225" i="1" l="1"/>
  <c r="J226" i="1"/>
  <c r="K225" i="1"/>
  <c r="C225" i="1"/>
  <c r="D226" i="1" l="1"/>
  <c r="K226" i="1"/>
  <c r="J227" i="1"/>
  <c r="C226" i="1"/>
  <c r="D227" i="1" l="1"/>
  <c r="C227" i="1"/>
  <c r="K227" i="1"/>
  <c r="J228" i="1"/>
  <c r="D228" i="1" l="1"/>
  <c r="J229" i="1"/>
  <c r="K228" i="1"/>
  <c r="C228" i="1"/>
  <c r="D229" i="1" l="1"/>
  <c r="K229" i="1"/>
  <c r="C229" i="1"/>
  <c r="J230" i="1"/>
  <c r="D230" i="1" l="1"/>
  <c r="K230" i="1"/>
  <c r="J231" i="1"/>
  <c r="C230" i="1"/>
  <c r="D231" i="1" l="1"/>
  <c r="K231" i="1"/>
  <c r="J232" i="1"/>
  <c r="C231" i="1"/>
  <c r="D232" i="1" l="1"/>
  <c r="J233" i="1"/>
  <c r="K232" i="1"/>
  <c r="C232" i="1"/>
  <c r="D233" i="1" l="1"/>
  <c r="K233" i="1"/>
  <c r="J234" i="1"/>
  <c r="C233" i="1"/>
  <c r="D234" i="1" l="1"/>
  <c r="J235" i="1"/>
  <c r="K234" i="1"/>
  <c r="C234" i="1"/>
  <c r="D235" i="1" l="1"/>
  <c r="K235" i="1"/>
  <c r="J236" i="1"/>
  <c r="C235" i="1"/>
  <c r="D236" i="1" l="1"/>
  <c r="K236" i="1"/>
  <c r="C236" i="1"/>
  <c r="J237" i="1"/>
  <c r="D237" i="1" l="1"/>
  <c r="K237" i="1"/>
  <c r="C237" i="1"/>
  <c r="J238" i="1"/>
  <c r="D238" i="1" l="1"/>
  <c r="J239" i="1"/>
  <c r="C238" i="1"/>
  <c r="K238" i="1"/>
  <c r="D239" i="1" l="1"/>
  <c r="C239" i="1"/>
  <c r="K239" i="1"/>
  <c r="J240" i="1"/>
  <c r="D240" i="1" l="1"/>
  <c r="J241" i="1"/>
  <c r="C240" i="1"/>
  <c r="K240" i="1"/>
  <c r="D241" i="1" l="1"/>
  <c r="K241" i="1"/>
  <c r="J242" i="1"/>
  <c r="C241" i="1"/>
  <c r="D242" i="1" l="1"/>
  <c r="J243" i="1"/>
  <c r="K242" i="1"/>
  <c r="C242" i="1"/>
  <c r="D243" i="1" l="1"/>
  <c r="K243" i="1"/>
  <c r="C243" i="1"/>
  <c r="J244" i="1"/>
  <c r="D244" i="1" l="1"/>
  <c r="J245" i="1"/>
  <c r="K244" i="1"/>
  <c r="C244" i="1"/>
  <c r="D245" i="1" l="1"/>
  <c r="K245" i="1"/>
  <c r="J246" i="1"/>
  <c r="C245" i="1"/>
  <c r="D246" i="1" l="1"/>
  <c r="K246" i="1"/>
  <c r="C246" i="1"/>
  <c r="J247" i="1"/>
  <c r="D247" i="1" l="1"/>
  <c r="K247" i="1"/>
  <c r="J248" i="1"/>
  <c r="C247" i="1"/>
  <c r="D248" i="1" l="1"/>
  <c r="J249" i="1"/>
  <c r="K248" i="1"/>
  <c r="C248" i="1"/>
  <c r="D249" i="1" l="1"/>
  <c r="J250" i="1"/>
  <c r="K249" i="1"/>
  <c r="C249" i="1"/>
  <c r="D250" i="1" l="1"/>
  <c r="K250" i="1"/>
  <c r="C250" i="1"/>
  <c r="J251" i="1"/>
  <c r="D251" i="1" l="1"/>
  <c r="K251" i="1"/>
  <c r="J252" i="1"/>
  <c r="C251" i="1"/>
  <c r="D252" i="1" l="1"/>
  <c r="J253" i="1"/>
  <c r="C252" i="1"/>
  <c r="K252" i="1"/>
  <c r="D253" i="1" l="1"/>
  <c r="K253" i="1"/>
  <c r="C253" i="1"/>
  <c r="J254" i="1"/>
  <c r="D254" i="1" l="1"/>
  <c r="K254" i="1"/>
  <c r="J255" i="1"/>
  <c r="C254" i="1"/>
  <c r="D255" i="1" l="1"/>
  <c r="J256" i="1"/>
  <c r="K255" i="1"/>
  <c r="C255" i="1"/>
  <c r="D256" i="1" l="1"/>
  <c r="K256" i="1"/>
  <c r="C256" i="1"/>
  <c r="J257" i="1"/>
  <c r="D257" i="1" l="1"/>
  <c r="J258" i="1"/>
  <c r="K257" i="1"/>
  <c r="C257" i="1"/>
  <c r="D258" i="1" l="1"/>
  <c r="J259" i="1"/>
  <c r="K258" i="1"/>
  <c r="C258" i="1"/>
  <c r="D259" i="1" l="1"/>
  <c r="J260" i="1"/>
  <c r="K259" i="1"/>
  <c r="C259" i="1"/>
  <c r="D260" i="1" l="1"/>
  <c r="K260" i="1"/>
  <c r="J261" i="1"/>
  <c r="C260" i="1"/>
  <c r="D261" i="1" l="1"/>
  <c r="K261" i="1"/>
  <c r="J262" i="1"/>
  <c r="C261" i="1"/>
  <c r="D262" i="1" l="1"/>
  <c r="J263" i="1"/>
  <c r="K262" i="1"/>
  <c r="C262" i="1"/>
  <c r="D263" i="1" l="1"/>
  <c r="K263" i="1"/>
  <c r="C263" i="1"/>
  <c r="J264" i="1"/>
  <c r="D264" i="1" l="1"/>
  <c r="K264" i="1"/>
  <c r="C264" i="1"/>
  <c r="J265" i="1"/>
  <c r="D265" i="1" l="1"/>
  <c r="J266" i="1"/>
  <c r="C265" i="1"/>
  <c r="K265" i="1"/>
  <c r="D266" i="1" l="1"/>
  <c r="J267" i="1"/>
  <c r="K266" i="1"/>
  <c r="C266" i="1"/>
  <c r="D267" i="1" l="1"/>
  <c r="K267" i="1"/>
  <c r="C267" i="1"/>
  <c r="J268" i="1"/>
  <c r="D268" i="1" l="1"/>
  <c r="K268" i="1"/>
  <c r="J269" i="1"/>
  <c r="C268" i="1"/>
  <c r="D269" i="1" l="1"/>
  <c r="J270" i="1"/>
  <c r="C269" i="1"/>
  <c r="K269" i="1"/>
  <c r="D270" i="1" l="1"/>
  <c r="K270" i="1"/>
  <c r="C270" i="1"/>
  <c r="J271" i="1"/>
  <c r="D271" i="1" l="1"/>
  <c r="K271" i="1"/>
  <c r="J272" i="1"/>
  <c r="C271" i="1"/>
  <c r="D272" i="1" l="1"/>
  <c r="J273" i="1"/>
  <c r="K272" i="1"/>
  <c r="C272" i="1"/>
  <c r="D273" i="1" l="1"/>
  <c r="J274" i="1"/>
  <c r="K273" i="1"/>
  <c r="C273" i="1"/>
  <c r="D274" i="1" l="1"/>
  <c r="J275" i="1"/>
  <c r="K274" i="1"/>
  <c r="C274" i="1"/>
  <c r="D275" i="1" l="1"/>
  <c r="J276" i="1"/>
  <c r="K275" i="1"/>
  <c r="C275" i="1"/>
  <c r="D276" i="1" l="1"/>
  <c r="J277" i="1"/>
  <c r="K276" i="1"/>
  <c r="C276" i="1"/>
  <c r="D277" i="1" l="1"/>
  <c r="J278" i="1"/>
  <c r="K277" i="1"/>
  <c r="C277" i="1"/>
  <c r="D278" i="1" l="1"/>
  <c r="J279" i="1"/>
  <c r="K278" i="1"/>
  <c r="C278" i="1"/>
  <c r="D279" i="1" l="1"/>
  <c r="C279" i="1"/>
  <c r="J280" i="1"/>
  <c r="K279" i="1"/>
  <c r="D280" i="1" l="1"/>
  <c r="K280" i="1"/>
  <c r="C280" i="1"/>
  <c r="J281" i="1"/>
  <c r="D281" i="1" l="1"/>
  <c r="J282" i="1"/>
  <c r="C281" i="1"/>
  <c r="K281" i="1"/>
  <c r="D282" i="1" l="1"/>
  <c r="J283" i="1"/>
  <c r="C282" i="1"/>
  <c r="K282" i="1"/>
  <c r="D283" i="1" l="1"/>
  <c r="J284" i="1"/>
  <c r="K283" i="1"/>
  <c r="C283" i="1"/>
  <c r="D284" i="1" l="1"/>
  <c r="J285" i="1"/>
  <c r="K284" i="1"/>
  <c r="C284" i="1"/>
  <c r="D285" i="1" l="1"/>
  <c r="K285" i="1"/>
  <c r="J286" i="1"/>
  <c r="C285" i="1"/>
  <c r="D286" i="1" l="1"/>
  <c r="J287" i="1"/>
  <c r="K286" i="1"/>
  <c r="C286" i="1"/>
  <c r="D287" i="1" l="1"/>
  <c r="J288" i="1"/>
  <c r="C287" i="1"/>
  <c r="K287" i="1"/>
  <c r="D288" i="1" l="1"/>
  <c r="K288" i="1"/>
  <c r="J289" i="1"/>
  <c r="C288" i="1"/>
  <c r="D289" i="1" l="1"/>
  <c r="K289" i="1"/>
  <c r="J290" i="1"/>
  <c r="C289" i="1"/>
  <c r="D290" i="1" l="1"/>
  <c r="C290" i="1"/>
  <c r="K290" i="1"/>
  <c r="J291" i="1"/>
  <c r="D291" i="1" l="1"/>
  <c r="K291" i="1"/>
  <c r="C291" i="1"/>
  <c r="J292" i="1"/>
  <c r="D292" i="1" l="1"/>
  <c r="J293" i="1"/>
  <c r="K292" i="1"/>
  <c r="C292" i="1"/>
  <c r="D293" i="1" l="1"/>
  <c r="K293" i="1"/>
  <c r="C293" i="1"/>
  <c r="J294" i="1"/>
  <c r="D294" i="1" l="1"/>
  <c r="J295" i="1"/>
  <c r="K294" i="1"/>
  <c r="C294" i="1"/>
  <c r="D295" i="1" l="1"/>
  <c r="J296" i="1"/>
  <c r="K295" i="1"/>
  <c r="C295" i="1"/>
  <c r="D296" i="1" l="1"/>
  <c r="J297" i="1"/>
  <c r="C296" i="1"/>
  <c r="K296" i="1"/>
  <c r="D297" i="1" l="1"/>
  <c r="J298" i="1"/>
  <c r="K297" i="1"/>
  <c r="C297" i="1"/>
  <c r="D298" i="1" l="1"/>
  <c r="J299" i="1"/>
  <c r="C298" i="1"/>
  <c r="K298" i="1"/>
  <c r="D299" i="1" l="1"/>
  <c r="K299" i="1"/>
  <c r="C299" i="1"/>
  <c r="J300" i="1"/>
  <c r="D300" i="1" l="1"/>
  <c r="J301" i="1"/>
  <c r="K300" i="1"/>
  <c r="C300" i="1"/>
  <c r="D301" i="1" l="1"/>
  <c r="J302" i="1"/>
  <c r="K301" i="1"/>
  <c r="C301" i="1"/>
  <c r="D302" i="1" l="1"/>
  <c r="K302" i="1"/>
  <c r="J303" i="1"/>
  <c r="C302" i="1"/>
  <c r="D303" i="1" l="1"/>
  <c r="C303" i="1"/>
  <c r="J304" i="1"/>
  <c r="K303" i="1"/>
  <c r="D304" i="1" l="1"/>
  <c r="J305" i="1"/>
  <c r="K304" i="1"/>
  <c r="C304" i="1"/>
  <c r="D305" i="1" l="1"/>
  <c r="J306" i="1"/>
  <c r="K305" i="1"/>
  <c r="C305" i="1"/>
  <c r="D306" i="1" l="1"/>
  <c r="J307" i="1"/>
  <c r="C306" i="1"/>
  <c r="K306" i="1"/>
  <c r="D307" i="1" l="1"/>
  <c r="J308" i="1"/>
  <c r="K307" i="1"/>
  <c r="C307" i="1"/>
  <c r="D308" i="1" l="1"/>
  <c r="J309" i="1"/>
  <c r="K308" i="1"/>
  <c r="C308" i="1"/>
  <c r="D309" i="1" l="1"/>
  <c r="J310" i="1"/>
  <c r="K309" i="1"/>
  <c r="C309" i="1"/>
  <c r="D310" i="1" l="1"/>
  <c r="J311" i="1"/>
  <c r="K310" i="1"/>
  <c r="C310" i="1"/>
  <c r="D311" i="1" l="1"/>
  <c r="J312" i="1"/>
  <c r="K311" i="1"/>
  <c r="C311" i="1"/>
  <c r="D312" i="1" l="1"/>
  <c r="J313" i="1"/>
  <c r="K312" i="1"/>
  <c r="C312" i="1"/>
  <c r="D313" i="1" l="1"/>
  <c r="J314" i="1"/>
  <c r="K313" i="1"/>
  <c r="C313" i="1"/>
  <c r="D314" i="1" l="1"/>
  <c r="J315" i="1"/>
  <c r="K314" i="1"/>
  <c r="C314" i="1"/>
  <c r="D315" i="1" l="1"/>
  <c r="J316" i="1"/>
  <c r="K315" i="1"/>
  <c r="C315" i="1"/>
  <c r="D316" i="1" l="1"/>
  <c r="K316" i="1"/>
  <c r="C316" i="1"/>
  <c r="J317" i="1"/>
  <c r="D317" i="1" l="1"/>
  <c r="K317" i="1"/>
  <c r="C317" i="1"/>
  <c r="J318" i="1"/>
  <c r="D318" i="1" l="1"/>
  <c r="J319" i="1"/>
  <c r="K318" i="1"/>
  <c r="C318" i="1"/>
  <c r="D319" i="1" l="1"/>
  <c r="J320" i="1"/>
  <c r="K319" i="1"/>
  <c r="C319" i="1"/>
  <c r="D320" i="1" l="1"/>
  <c r="J321" i="1"/>
  <c r="K320" i="1"/>
  <c r="C320" i="1"/>
  <c r="D321" i="1" l="1"/>
  <c r="C321" i="1"/>
  <c r="J322" i="1"/>
  <c r="K321" i="1"/>
  <c r="D322" i="1" l="1"/>
  <c r="J323" i="1"/>
  <c r="K322" i="1"/>
  <c r="C322" i="1"/>
  <c r="D323" i="1" l="1"/>
  <c r="J324" i="1"/>
  <c r="K323" i="1"/>
  <c r="C323" i="1"/>
  <c r="D324" i="1" l="1"/>
  <c r="J325" i="1"/>
  <c r="K324" i="1"/>
  <c r="C324" i="1"/>
  <c r="D325" i="1" l="1"/>
  <c r="J326" i="1"/>
  <c r="K325" i="1"/>
  <c r="C325" i="1"/>
  <c r="D326" i="1" l="1"/>
  <c r="J327" i="1"/>
  <c r="C326" i="1"/>
  <c r="K326" i="1"/>
  <c r="D327" i="1" l="1"/>
  <c r="J328" i="1"/>
  <c r="C327" i="1"/>
  <c r="K327" i="1"/>
  <c r="D328" i="1" l="1"/>
  <c r="K328" i="1"/>
  <c r="J329" i="1"/>
  <c r="C328" i="1"/>
  <c r="D329" i="1" l="1"/>
  <c r="J330" i="1"/>
  <c r="C329" i="1"/>
  <c r="K329" i="1"/>
  <c r="D330" i="1" l="1"/>
  <c r="J331" i="1"/>
  <c r="K330" i="1"/>
  <c r="C330" i="1"/>
  <c r="D331" i="1" l="1"/>
  <c r="J332" i="1"/>
  <c r="K331" i="1"/>
  <c r="C331" i="1"/>
  <c r="D332" i="1" l="1"/>
  <c r="J333" i="1"/>
  <c r="K332" i="1"/>
  <c r="C332" i="1"/>
  <c r="D333" i="1" l="1"/>
  <c r="J334" i="1"/>
  <c r="K333" i="1"/>
  <c r="C333" i="1"/>
  <c r="D334" i="1" l="1"/>
  <c r="J335" i="1"/>
  <c r="C334" i="1"/>
  <c r="K334" i="1"/>
  <c r="D335" i="1" l="1"/>
  <c r="J336" i="1"/>
  <c r="C335" i="1"/>
  <c r="K335" i="1"/>
  <c r="D336" i="1" l="1"/>
  <c r="J337" i="1"/>
  <c r="K336" i="1"/>
  <c r="C336" i="1"/>
  <c r="D337" i="1" l="1"/>
  <c r="J338" i="1"/>
  <c r="C337" i="1"/>
  <c r="K337" i="1"/>
  <c r="D338" i="1" l="1"/>
  <c r="C338" i="1"/>
  <c r="J339" i="1"/>
  <c r="K338" i="1"/>
  <c r="D339" i="1" l="1"/>
  <c r="J340" i="1"/>
  <c r="K339" i="1"/>
  <c r="C339" i="1"/>
  <c r="D340" i="1" l="1"/>
  <c r="J341" i="1"/>
  <c r="K340" i="1"/>
  <c r="C340" i="1"/>
  <c r="D341" i="1" l="1"/>
  <c r="J342" i="1"/>
  <c r="K341" i="1"/>
  <c r="C341" i="1"/>
  <c r="D342" i="1" l="1"/>
  <c r="J343" i="1"/>
  <c r="C342" i="1"/>
  <c r="K342" i="1"/>
  <c r="D343" i="1" l="1"/>
  <c r="J344" i="1"/>
  <c r="K343" i="1"/>
  <c r="C343" i="1"/>
  <c r="D344" i="1" l="1"/>
  <c r="J345" i="1"/>
  <c r="K344" i="1"/>
  <c r="C344" i="1"/>
  <c r="D345" i="1" l="1"/>
  <c r="J346" i="1"/>
  <c r="K345" i="1"/>
  <c r="C345" i="1"/>
  <c r="D346" i="1" l="1"/>
  <c r="K346" i="1"/>
  <c r="C346" i="1"/>
  <c r="J347" i="1"/>
  <c r="D347" i="1" l="1"/>
  <c r="J348" i="1"/>
  <c r="K347" i="1"/>
  <c r="C347" i="1"/>
  <c r="D348" i="1" l="1"/>
  <c r="J349" i="1"/>
  <c r="K348" i="1"/>
  <c r="C348" i="1"/>
  <c r="D349" i="1" l="1"/>
  <c r="J350" i="1"/>
  <c r="K349" i="1"/>
  <c r="C349" i="1"/>
  <c r="D350" i="1" l="1"/>
  <c r="J351" i="1"/>
  <c r="K350" i="1"/>
  <c r="C350" i="1"/>
  <c r="D351" i="1" l="1"/>
  <c r="J352" i="1"/>
  <c r="K351" i="1"/>
  <c r="C351" i="1"/>
  <c r="D352" i="1" l="1"/>
  <c r="C352" i="1"/>
  <c r="J353" i="1"/>
  <c r="K352" i="1"/>
  <c r="D353" i="1" l="1"/>
  <c r="J354" i="1"/>
  <c r="K353" i="1"/>
  <c r="C353" i="1"/>
  <c r="D354" i="1" l="1"/>
  <c r="C354" i="1"/>
  <c r="K354" i="1"/>
  <c r="J355" i="1"/>
  <c r="D355" i="1" l="1"/>
  <c r="J356" i="1"/>
  <c r="K355" i="1"/>
  <c r="C355" i="1"/>
  <c r="D356" i="1" l="1"/>
  <c r="J357" i="1"/>
  <c r="C356" i="1"/>
  <c r="K356" i="1"/>
  <c r="D357" i="1" l="1"/>
  <c r="J358" i="1"/>
  <c r="K357" i="1"/>
  <c r="C357" i="1"/>
  <c r="D358" i="1" l="1"/>
  <c r="J359" i="1"/>
  <c r="C358" i="1"/>
  <c r="K358" i="1"/>
  <c r="D359" i="1" l="1"/>
  <c r="K359" i="1"/>
  <c r="C359" i="1"/>
  <c r="J360" i="1"/>
  <c r="D360" i="1" l="1"/>
  <c r="J361" i="1"/>
  <c r="C360" i="1"/>
  <c r="K360" i="1"/>
  <c r="D361" i="1" l="1"/>
  <c r="J362" i="1"/>
  <c r="C361" i="1"/>
  <c r="K361" i="1"/>
  <c r="D362" i="1" l="1"/>
  <c r="K362" i="1"/>
  <c r="J363" i="1"/>
  <c r="C362" i="1"/>
  <c r="D363" i="1" l="1"/>
  <c r="J364" i="1"/>
  <c r="K363" i="1"/>
  <c r="C363" i="1"/>
  <c r="D364" i="1" l="1"/>
  <c r="J365" i="1"/>
  <c r="K364" i="1"/>
  <c r="C364" i="1"/>
  <c r="D365" i="1" l="1"/>
  <c r="K365" i="1"/>
  <c r="C365" i="1"/>
  <c r="J366" i="1"/>
  <c r="D366" i="1" l="1"/>
  <c r="C366" i="1"/>
  <c r="J367" i="1"/>
  <c r="K366" i="1"/>
  <c r="D367" i="1" l="1"/>
  <c r="J368" i="1"/>
  <c r="C367" i="1"/>
  <c r="K367" i="1"/>
  <c r="D368" i="1" l="1"/>
  <c r="J369" i="1"/>
  <c r="K368" i="1"/>
  <c r="C368" i="1"/>
  <c r="D369" i="1" l="1"/>
  <c r="J370" i="1"/>
  <c r="K369" i="1"/>
  <c r="C369" i="1"/>
  <c r="D370" i="1" l="1"/>
  <c r="J371" i="1"/>
  <c r="K370" i="1"/>
  <c r="C370" i="1"/>
  <c r="D371" i="1" l="1"/>
  <c r="K371" i="1"/>
  <c r="C371" i="1"/>
  <c r="J372" i="1"/>
  <c r="D372" i="1" l="1"/>
  <c r="C372" i="1"/>
  <c r="J373" i="1"/>
  <c r="K372" i="1"/>
  <c r="D373" i="1" l="1"/>
  <c r="J374" i="1"/>
  <c r="K373" i="1"/>
  <c r="C373" i="1"/>
  <c r="D374" i="1" l="1"/>
  <c r="J375" i="1"/>
  <c r="C374" i="1"/>
  <c r="K374" i="1"/>
  <c r="D375" i="1" l="1"/>
  <c r="K375" i="1"/>
  <c r="C375" i="1"/>
  <c r="J376" i="1"/>
  <c r="D376" i="1" l="1"/>
  <c r="J377" i="1"/>
  <c r="K376" i="1"/>
  <c r="C376" i="1"/>
  <c r="D377" i="1" l="1"/>
  <c r="J378" i="1"/>
  <c r="K377" i="1"/>
  <c r="C377" i="1"/>
  <c r="D378" i="1" l="1"/>
  <c r="J379" i="1"/>
  <c r="K378" i="1"/>
  <c r="C378" i="1"/>
  <c r="D379" i="1" l="1"/>
  <c r="J380" i="1"/>
  <c r="K379" i="1"/>
  <c r="C379" i="1"/>
  <c r="D380" i="1" l="1"/>
  <c r="J381" i="1"/>
  <c r="K380" i="1"/>
  <c r="C380" i="1"/>
  <c r="D381" i="1" l="1"/>
  <c r="K381" i="1"/>
  <c r="C381" i="1"/>
  <c r="J382" i="1"/>
  <c r="D382" i="1" l="1"/>
  <c r="J383" i="1"/>
  <c r="K382" i="1"/>
  <c r="C382" i="1"/>
  <c r="D383" i="1" l="1"/>
  <c r="J384" i="1"/>
  <c r="K383" i="1"/>
  <c r="C383" i="1"/>
  <c r="D384" i="1" l="1"/>
  <c r="C384" i="1"/>
  <c r="J385" i="1"/>
  <c r="K384" i="1"/>
  <c r="D385" i="1" l="1"/>
  <c r="J386" i="1"/>
  <c r="K385" i="1"/>
  <c r="C385" i="1"/>
  <c r="D386" i="1" l="1"/>
  <c r="J387" i="1"/>
  <c r="C386" i="1"/>
  <c r="K386" i="1"/>
  <c r="D387" i="1" l="1"/>
  <c r="J388" i="1"/>
  <c r="C387" i="1"/>
  <c r="K387" i="1"/>
  <c r="D388" i="1" l="1"/>
  <c r="K388" i="1"/>
  <c r="J389" i="1"/>
  <c r="C388" i="1"/>
  <c r="D389" i="1" l="1"/>
  <c r="J390" i="1"/>
  <c r="K389" i="1"/>
  <c r="C389" i="1"/>
  <c r="D390" i="1" l="1"/>
  <c r="J391" i="1"/>
  <c r="K390" i="1"/>
  <c r="C390" i="1"/>
  <c r="D391" i="1" l="1"/>
  <c r="K391" i="1"/>
  <c r="C391" i="1"/>
  <c r="J392" i="1"/>
  <c r="D392" i="1" l="1"/>
  <c r="J393" i="1"/>
  <c r="C392" i="1"/>
  <c r="K392" i="1"/>
  <c r="D393" i="1" l="1"/>
  <c r="J394" i="1"/>
  <c r="K393" i="1"/>
  <c r="C393" i="1"/>
  <c r="D394" i="1" l="1"/>
  <c r="K394" i="1"/>
  <c r="J395" i="1"/>
  <c r="C394" i="1"/>
  <c r="D395" i="1" l="1"/>
  <c r="J396" i="1"/>
  <c r="K395" i="1"/>
  <c r="C395" i="1"/>
  <c r="D396" i="1" l="1"/>
  <c r="J397" i="1"/>
  <c r="C396" i="1"/>
  <c r="K396" i="1"/>
  <c r="D397" i="1" l="1"/>
  <c r="K397" i="1"/>
  <c r="C397" i="1"/>
  <c r="J398" i="1"/>
  <c r="D398" i="1" l="1"/>
  <c r="J399" i="1"/>
  <c r="K398" i="1"/>
  <c r="C398" i="1"/>
  <c r="D399" i="1" l="1"/>
  <c r="J400" i="1"/>
  <c r="K399" i="1"/>
  <c r="C399" i="1"/>
  <c r="D400" i="1" l="1"/>
  <c r="J401" i="1"/>
  <c r="C400" i="1"/>
  <c r="K400" i="1"/>
  <c r="D401" i="1" l="1"/>
  <c r="J402" i="1"/>
  <c r="K401" i="1"/>
  <c r="C401" i="1"/>
  <c r="D402" i="1" l="1"/>
  <c r="J403" i="1"/>
  <c r="K402" i="1"/>
  <c r="C402" i="1"/>
  <c r="D403" i="1" l="1"/>
  <c r="J404" i="1"/>
  <c r="K403" i="1"/>
  <c r="C403" i="1"/>
  <c r="D404" i="1" l="1"/>
  <c r="J405" i="1"/>
  <c r="C404" i="1"/>
  <c r="K404" i="1"/>
  <c r="D405" i="1" l="1"/>
  <c r="J406" i="1"/>
  <c r="K405" i="1"/>
  <c r="C405" i="1"/>
  <c r="D406" i="1" l="1"/>
  <c r="J407" i="1"/>
  <c r="C406" i="1"/>
  <c r="K406" i="1"/>
  <c r="D407" i="1" l="1"/>
  <c r="K407" i="1"/>
  <c r="J408" i="1"/>
  <c r="C407" i="1"/>
  <c r="D408" i="1" l="1"/>
  <c r="K408" i="1"/>
  <c r="J409" i="1"/>
  <c r="C408" i="1"/>
  <c r="D409" i="1" l="1"/>
  <c r="K409" i="1"/>
  <c r="J410" i="1"/>
  <c r="C409" i="1"/>
  <c r="D410" i="1" l="1"/>
  <c r="K410" i="1"/>
  <c r="J411" i="1"/>
  <c r="C410" i="1"/>
  <c r="D411" i="1" l="1"/>
  <c r="K411" i="1"/>
  <c r="J412" i="1"/>
  <c r="C411" i="1"/>
  <c r="D412" i="1" l="1"/>
  <c r="K412" i="1"/>
  <c r="J413" i="1"/>
  <c r="C412" i="1"/>
  <c r="D413" i="1" l="1"/>
  <c r="K413" i="1"/>
  <c r="J414" i="1"/>
  <c r="C413" i="1"/>
  <c r="D414" i="1" l="1"/>
  <c r="K414" i="1"/>
  <c r="J415" i="1"/>
  <c r="C414" i="1"/>
  <c r="D415" i="1" l="1"/>
  <c r="K415" i="1"/>
  <c r="J416" i="1"/>
  <c r="C415" i="1"/>
  <c r="D416" i="1" l="1"/>
  <c r="K416" i="1"/>
  <c r="J417" i="1"/>
  <c r="C416" i="1"/>
  <c r="D417" i="1" l="1"/>
  <c r="K417" i="1"/>
  <c r="J418" i="1"/>
  <c r="C417" i="1"/>
  <c r="D418" i="1" l="1"/>
  <c r="K418" i="1"/>
  <c r="J419" i="1"/>
  <c r="C418" i="1"/>
  <c r="D419" i="1" l="1"/>
  <c r="J420" i="1"/>
  <c r="C419" i="1"/>
  <c r="K419" i="1"/>
  <c r="D420" i="1" l="1"/>
  <c r="K420" i="1"/>
  <c r="J421" i="1"/>
  <c r="C420" i="1"/>
  <c r="D421" i="1" l="1"/>
  <c r="K421" i="1"/>
  <c r="J422" i="1"/>
  <c r="C421" i="1"/>
  <c r="D422" i="1" l="1"/>
  <c r="K422" i="1"/>
  <c r="J423" i="1"/>
  <c r="C422" i="1"/>
  <c r="D423" i="1" l="1"/>
  <c r="K423" i="1"/>
  <c r="J424" i="1"/>
  <c r="C423" i="1"/>
  <c r="D424" i="1" l="1"/>
  <c r="K424" i="1"/>
  <c r="J425" i="1"/>
  <c r="C424" i="1"/>
  <c r="D425" i="1" l="1"/>
  <c r="K425" i="1"/>
  <c r="J426" i="1"/>
  <c r="C425" i="1"/>
  <c r="D426" i="1" l="1"/>
  <c r="J427" i="1"/>
  <c r="C426" i="1"/>
  <c r="K426" i="1"/>
  <c r="D427" i="1" l="1"/>
  <c r="K427" i="1"/>
  <c r="C427" i="1"/>
  <c r="J428" i="1"/>
  <c r="D428" i="1" l="1"/>
  <c r="K428" i="1"/>
  <c r="J429" i="1"/>
  <c r="C428" i="1"/>
  <c r="D429" i="1" l="1"/>
  <c r="K429" i="1"/>
  <c r="C429" i="1"/>
  <c r="J430" i="1"/>
  <c r="D430" i="1" l="1"/>
  <c r="K430" i="1"/>
  <c r="J431" i="1"/>
  <c r="C430" i="1"/>
  <c r="D431" i="1" l="1"/>
  <c r="K431" i="1"/>
  <c r="C431" i="1"/>
  <c r="J432" i="1"/>
  <c r="D432" i="1" l="1"/>
  <c r="K432" i="1"/>
  <c r="J433" i="1"/>
  <c r="C432" i="1"/>
  <c r="D433" i="1" l="1"/>
  <c r="K433" i="1"/>
  <c r="J434" i="1"/>
  <c r="C433" i="1"/>
  <c r="D434" i="1" l="1"/>
  <c r="J435" i="1"/>
  <c r="C434" i="1"/>
  <c r="K434" i="1"/>
  <c r="D435" i="1" l="1"/>
  <c r="K435" i="1"/>
  <c r="C435" i="1"/>
  <c r="J436" i="1"/>
  <c r="D436" i="1" l="1"/>
  <c r="K436" i="1"/>
  <c r="J437" i="1"/>
  <c r="C436" i="1"/>
  <c r="D437" i="1" l="1"/>
  <c r="K437" i="1"/>
  <c r="J438" i="1"/>
  <c r="C437" i="1"/>
  <c r="D438" i="1" l="1"/>
  <c r="K438" i="1"/>
  <c r="J439" i="1"/>
  <c r="C438" i="1"/>
  <c r="D439" i="1" l="1"/>
  <c r="K439" i="1"/>
  <c r="J440" i="1"/>
  <c r="C439" i="1"/>
  <c r="D440" i="1" l="1"/>
  <c r="K440" i="1"/>
  <c r="C440" i="1"/>
  <c r="J441" i="1"/>
  <c r="D441" i="1" l="1"/>
  <c r="C441" i="1"/>
  <c r="K441" i="1"/>
  <c r="J442" i="1"/>
  <c r="D442" i="1" l="1"/>
  <c r="K442" i="1"/>
  <c r="J443" i="1"/>
  <c r="C442" i="1"/>
  <c r="D443" i="1" l="1"/>
  <c r="K443" i="1"/>
  <c r="C443" i="1"/>
  <c r="J444" i="1"/>
  <c r="D444" i="1" l="1"/>
  <c r="K444" i="1"/>
  <c r="J445" i="1"/>
  <c r="C444" i="1"/>
  <c r="D445" i="1" l="1"/>
  <c r="K445" i="1"/>
  <c r="J446" i="1"/>
  <c r="C445" i="1"/>
  <c r="D446" i="1" l="1"/>
  <c r="K446" i="1"/>
  <c r="J447" i="1"/>
  <c r="C446" i="1"/>
  <c r="D447" i="1" l="1"/>
  <c r="K447" i="1"/>
  <c r="C447" i="1"/>
  <c r="J448" i="1"/>
  <c r="D448" i="1" l="1"/>
  <c r="K448" i="1"/>
  <c r="J449" i="1"/>
  <c r="C448" i="1"/>
  <c r="D449" i="1" l="1"/>
  <c r="K449" i="1"/>
  <c r="J450" i="1"/>
  <c r="C449" i="1"/>
  <c r="D450" i="1" l="1"/>
  <c r="K450" i="1"/>
  <c r="J451" i="1"/>
  <c r="C450" i="1"/>
  <c r="D451" i="1" l="1"/>
  <c r="K451" i="1"/>
  <c r="C451" i="1"/>
  <c r="J452" i="1"/>
  <c r="D452" i="1" l="1"/>
  <c r="K452" i="1"/>
  <c r="J453" i="1"/>
  <c r="C452" i="1"/>
  <c r="D453" i="1" l="1"/>
  <c r="K453" i="1"/>
  <c r="J454" i="1"/>
  <c r="C453" i="1"/>
  <c r="D454" i="1" l="1"/>
  <c r="K454" i="1"/>
  <c r="C454" i="1"/>
  <c r="J455" i="1"/>
  <c r="D455" i="1" l="1"/>
  <c r="K455" i="1"/>
  <c r="J456" i="1"/>
  <c r="C455" i="1"/>
  <c r="D456" i="1" l="1"/>
  <c r="K456" i="1"/>
  <c r="J457" i="1"/>
  <c r="C456" i="1"/>
  <c r="D457" i="1" l="1"/>
  <c r="K457" i="1"/>
  <c r="J458" i="1"/>
  <c r="C457" i="1"/>
  <c r="D458" i="1" l="1"/>
  <c r="K458" i="1"/>
  <c r="J459" i="1"/>
  <c r="C458" i="1"/>
  <c r="D459" i="1" l="1"/>
  <c r="K459" i="1"/>
  <c r="J460" i="1"/>
  <c r="C459" i="1"/>
  <c r="D460" i="1" l="1"/>
  <c r="K460" i="1"/>
  <c r="J461" i="1"/>
  <c r="C460" i="1"/>
  <c r="D461" i="1" l="1"/>
  <c r="K461" i="1"/>
  <c r="J462" i="1"/>
  <c r="C461" i="1"/>
  <c r="D462" i="1" l="1"/>
  <c r="K462" i="1"/>
  <c r="C462" i="1"/>
  <c r="J463" i="1"/>
  <c r="D463" i="1" l="1"/>
  <c r="K463" i="1"/>
  <c r="J464" i="1"/>
  <c r="C463" i="1"/>
  <c r="D464" i="1" l="1"/>
  <c r="K464" i="1"/>
  <c r="J465" i="1"/>
  <c r="C464" i="1"/>
  <c r="D465" i="1" l="1"/>
  <c r="K465" i="1"/>
  <c r="J466" i="1"/>
  <c r="C465" i="1"/>
  <c r="D466" i="1" l="1"/>
  <c r="K466" i="1"/>
  <c r="J467" i="1"/>
  <c r="C466" i="1"/>
  <c r="D467" i="1" l="1"/>
  <c r="K467" i="1"/>
  <c r="J468" i="1"/>
  <c r="C467" i="1"/>
  <c r="D468" i="1" l="1"/>
  <c r="K468" i="1"/>
  <c r="J469" i="1"/>
  <c r="C468" i="1"/>
  <c r="D469" i="1" l="1"/>
  <c r="K469" i="1"/>
  <c r="J470" i="1"/>
  <c r="C469" i="1"/>
  <c r="D470" i="1" l="1"/>
  <c r="K470" i="1"/>
  <c r="J471" i="1"/>
  <c r="C470" i="1"/>
  <c r="D471" i="1" l="1"/>
  <c r="K471" i="1"/>
  <c r="J472" i="1"/>
  <c r="C471" i="1"/>
  <c r="D472" i="1" l="1"/>
  <c r="K472" i="1"/>
  <c r="J473" i="1"/>
  <c r="C472" i="1"/>
  <c r="D473" i="1" l="1"/>
  <c r="K473" i="1"/>
  <c r="J474" i="1"/>
  <c r="C473" i="1"/>
  <c r="D474" i="1" l="1"/>
  <c r="K474" i="1"/>
  <c r="C474" i="1"/>
  <c r="J475" i="1"/>
  <c r="D475" i="1" l="1"/>
  <c r="K475" i="1"/>
  <c r="C475" i="1"/>
  <c r="J476" i="1"/>
  <c r="D476" i="1" l="1"/>
  <c r="K476" i="1"/>
  <c r="J477" i="1"/>
  <c r="C476" i="1"/>
  <c r="D477" i="1" l="1"/>
  <c r="K477" i="1"/>
  <c r="J478" i="1"/>
  <c r="C477" i="1"/>
  <c r="D478" i="1" l="1"/>
  <c r="K478" i="1"/>
  <c r="J479" i="1"/>
  <c r="C478" i="1"/>
  <c r="D479" i="1" l="1"/>
  <c r="K479" i="1"/>
  <c r="J480" i="1"/>
  <c r="C479" i="1"/>
  <c r="D480" i="1" l="1"/>
  <c r="K480" i="1"/>
  <c r="J481" i="1"/>
  <c r="C480" i="1"/>
  <c r="D481" i="1" l="1"/>
  <c r="K481" i="1"/>
  <c r="J482" i="1"/>
  <c r="C481" i="1"/>
  <c r="D482" i="1" l="1"/>
  <c r="J483" i="1"/>
  <c r="K482" i="1"/>
  <c r="C482" i="1"/>
  <c r="D483" i="1" l="1"/>
  <c r="J484" i="1"/>
  <c r="K483" i="1"/>
  <c r="C483" i="1"/>
  <c r="D484" i="1" l="1"/>
  <c r="K484" i="1"/>
  <c r="C484" i="1"/>
  <c r="J485" i="1"/>
  <c r="D485" i="1" l="1"/>
  <c r="J486" i="1"/>
  <c r="K485" i="1"/>
  <c r="C485" i="1"/>
  <c r="D486" i="1" l="1"/>
  <c r="J487" i="1"/>
  <c r="K486" i="1"/>
  <c r="C486" i="1"/>
  <c r="D487" i="1" l="1"/>
  <c r="J488" i="1"/>
  <c r="K487" i="1"/>
  <c r="C487" i="1"/>
  <c r="D488" i="1" l="1"/>
  <c r="J489" i="1"/>
  <c r="C488" i="1"/>
  <c r="K488" i="1"/>
  <c r="D489" i="1" l="1"/>
  <c r="J490" i="1"/>
  <c r="K489" i="1"/>
  <c r="C489" i="1"/>
  <c r="D490" i="1" l="1"/>
  <c r="K490" i="1"/>
  <c r="J491" i="1"/>
  <c r="C490" i="1"/>
  <c r="D491" i="1" l="1"/>
  <c r="K491" i="1"/>
  <c r="C491" i="1"/>
  <c r="J492" i="1"/>
  <c r="D492" i="1" l="1"/>
  <c r="J493" i="1"/>
  <c r="K492" i="1"/>
  <c r="C492" i="1"/>
  <c r="D493" i="1" l="1"/>
  <c r="J494" i="1"/>
  <c r="C493" i="1"/>
  <c r="K493" i="1"/>
  <c r="D494" i="1" l="1"/>
  <c r="J495" i="1"/>
  <c r="K494" i="1"/>
  <c r="C494" i="1"/>
  <c r="D495" i="1" l="1"/>
  <c r="J496" i="1"/>
  <c r="K495" i="1"/>
  <c r="C495" i="1"/>
  <c r="D496" i="1" l="1"/>
  <c r="J497" i="1"/>
  <c r="K496" i="1"/>
  <c r="C496" i="1"/>
  <c r="D497" i="1" l="1"/>
  <c r="J498" i="1"/>
  <c r="K497" i="1"/>
  <c r="C497" i="1"/>
  <c r="D498" i="1" l="1"/>
  <c r="J499" i="1"/>
  <c r="K498" i="1"/>
  <c r="C498" i="1"/>
  <c r="D499" i="1" l="1"/>
  <c r="J500" i="1"/>
  <c r="K499" i="1"/>
  <c r="C499" i="1"/>
  <c r="D500" i="1" l="1"/>
  <c r="J501" i="1"/>
  <c r="K500" i="1"/>
  <c r="C500" i="1"/>
  <c r="D501" i="1" l="1"/>
  <c r="J502" i="1"/>
  <c r="K501" i="1"/>
  <c r="C501" i="1"/>
  <c r="D502" i="1" l="1"/>
  <c r="J503" i="1"/>
  <c r="K502" i="1"/>
  <c r="C502" i="1"/>
  <c r="D503" i="1" l="1"/>
  <c r="J504" i="1"/>
  <c r="C503" i="1"/>
  <c r="K503" i="1"/>
  <c r="D504" i="1" l="1"/>
  <c r="J505" i="1"/>
  <c r="C504" i="1"/>
  <c r="K504" i="1"/>
  <c r="D505" i="1" l="1"/>
  <c r="J506" i="1"/>
  <c r="K505" i="1"/>
  <c r="C505" i="1"/>
  <c r="D506" i="1" l="1"/>
  <c r="J507" i="1"/>
  <c r="K506" i="1"/>
  <c r="C506" i="1"/>
  <c r="D507" i="1" l="1"/>
  <c r="J508" i="1"/>
  <c r="K507" i="1"/>
  <c r="C507" i="1"/>
  <c r="D508" i="1" l="1"/>
  <c r="C508" i="1"/>
  <c r="J509" i="1"/>
  <c r="K508" i="1"/>
  <c r="D509" i="1" l="1"/>
  <c r="J510" i="1"/>
  <c r="K509" i="1"/>
  <c r="C509" i="1"/>
  <c r="D510" i="1" l="1"/>
  <c r="C510" i="1"/>
  <c r="J511" i="1"/>
  <c r="K510" i="1"/>
  <c r="D511" i="1" l="1"/>
  <c r="J512" i="1"/>
  <c r="C511" i="1"/>
  <c r="K511" i="1"/>
  <c r="D512" i="1" l="1"/>
  <c r="J513" i="1"/>
  <c r="K512" i="1"/>
  <c r="C512" i="1"/>
  <c r="D513" i="1" l="1"/>
  <c r="C513" i="1"/>
  <c r="J514" i="1"/>
  <c r="K513" i="1"/>
  <c r="D514" i="1" l="1"/>
  <c r="J515" i="1"/>
  <c r="C514" i="1"/>
  <c r="K514" i="1"/>
  <c r="D515" i="1" l="1"/>
  <c r="J516" i="1"/>
  <c r="K515" i="1"/>
  <c r="C515" i="1"/>
  <c r="D516" i="1" l="1"/>
  <c r="J517" i="1"/>
  <c r="K516" i="1"/>
  <c r="C516" i="1"/>
  <c r="D517" i="1" l="1"/>
  <c r="J518" i="1"/>
  <c r="K517" i="1"/>
  <c r="C517" i="1"/>
  <c r="D518" i="1" l="1"/>
  <c r="J519" i="1"/>
  <c r="K518" i="1"/>
  <c r="C518" i="1"/>
  <c r="D519" i="1" l="1"/>
  <c r="J520" i="1"/>
  <c r="C519" i="1"/>
  <c r="K519" i="1"/>
  <c r="D520" i="1" l="1"/>
  <c r="K520" i="1"/>
  <c r="C520" i="1"/>
  <c r="J521" i="1"/>
  <c r="D521" i="1" l="1"/>
  <c r="J522" i="1"/>
  <c r="K521" i="1"/>
  <c r="C521" i="1"/>
  <c r="D522" i="1" l="1"/>
  <c r="K522" i="1"/>
  <c r="C522" i="1"/>
  <c r="X16" i="1"/>
  <c r="X5" i="1" s="1"/>
  <c r="P6" i="1" l="1"/>
  <c r="O6" i="1"/>
  <c r="AB14" i="1"/>
  <c r="AA16" i="1"/>
  <c r="AA5" i="1" s="1"/>
  <c r="AG14" i="1" l="1"/>
  <c r="AF14" i="1"/>
  <c r="AB5" i="1"/>
  <c r="AF8" i="1"/>
  <c r="AG8" i="1"/>
  <c r="AG5" i="1" l="1"/>
  <c r="AK8" i="1" s="1"/>
</calcChain>
</file>

<file path=xl/sharedStrings.xml><?xml version="1.0" encoding="utf-8"?>
<sst xmlns="http://schemas.openxmlformats.org/spreadsheetml/2006/main" count="803" uniqueCount="114">
  <si>
    <t>Etablissement</t>
  </si>
  <si>
    <t>Indice majoré</t>
  </si>
  <si>
    <t>Valeur du point d'indice</t>
  </si>
  <si>
    <t>Année d'âge</t>
  </si>
  <si>
    <t>Nbre de Trimestre à valider</t>
  </si>
  <si>
    <t>Salaire net mensuel</t>
  </si>
  <si>
    <t>Isoe</t>
  </si>
  <si>
    <t>Durée totale par établissement</t>
  </si>
  <si>
    <t>Statut / Grade / Catégorie</t>
  </si>
  <si>
    <t>Durée totale carrière</t>
  </si>
  <si>
    <t>Echelon</t>
  </si>
  <si>
    <t>2 ans 6 Mois</t>
  </si>
  <si>
    <t>3 ans</t>
  </si>
  <si>
    <t>4 ans</t>
  </si>
  <si>
    <t>Mensuel brut en €</t>
  </si>
  <si>
    <t>Maître Auxiliaire 1</t>
  </si>
  <si>
    <t>Maître Auxiliaire 2</t>
  </si>
  <si>
    <t>Professeur Certifié</t>
  </si>
  <si>
    <t>Professeur Certifié hors classe</t>
  </si>
  <si>
    <t>Professeur Agrégé</t>
  </si>
  <si>
    <t>2 ans</t>
  </si>
  <si>
    <t>1 an</t>
  </si>
  <si>
    <t xml:space="preserve">3 ans </t>
  </si>
  <si>
    <t>3 ans 6 Mois</t>
  </si>
  <si>
    <t>Statut</t>
  </si>
  <si>
    <t>Nbre de Mois</t>
  </si>
  <si>
    <t>4 Mois</t>
  </si>
  <si>
    <t>8 Mois</t>
  </si>
  <si>
    <t>Depuis le</t>
  </si>
  <si>
    <t>Professeur Agrégé hors classe</t>
  </si>
  <si>
    <t>Nbre de Trimestre</t>
  </si>
  <si>
    <t>Alerte Trim. Non validé</t>
  </si>
  <si>
    <t>Salaire brut Trimestriel minimum validant un trimestre</t>
  </si>
  <si>
    <t>Nbre de Trim. Validé</t>
  </si>
  <si>
    <t>Date de naissance</t>
  </si>
  <si>
    <t>Nb_echelon</t>
  </si>
  <si>
    <t>Pos</t>
  </si>
  <si>
    <t>Diplôme</t>
  </si>
  <si>
    <t>Licence</t>
  </si>
  <si>
    <t>Total brut</t>
  </si>
  <si>
    <t>Master</t>
  </si>
  <si>
    <t>Reste à valider</t>
  </si>
  <si>
    <t>Salaire brut Trimestriel minimum/valider un trimestre</t>
  </si>
  <si>
    <t>Indem. Comp. CSG</t>
  </si>
  <si>
    <t>Charges + régul. Acompte</t>
  </si>
  <si>
    <t>HSE + autres rembt.</t>
  </si>
  <si>
    <t>Indem. résid.</t>
  </si>
  <si>
    <t>Autres Rappels sur Rénum. Princ.</t>
  </si>
  <si>
    <t>Rappel Trait. Brut sur Rénum. Princ.</t>
  </si>
  <si>
    <t>Ech.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</si>
  <si>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</si>
  <si>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</si>
  <si>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</si>
  <si>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</si>
  <si>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</si>
  <si>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</si>
  <si>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</si>
  <si>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</si>
  <si>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</si>
  <si>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</si>
  <si>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</si>
  <si>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</si>
  <si>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</si>
  <si>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18 ans</t>
  </si>
  <si>
    <t>19 ans</t>
  </si>
  <si>
    <t>20 ans</t>
  </si>
  <si>
    <t>21 ans</t>
  </si>
  <si>
    <t>22 ans</t>
  </si>
  <si>
    <t>23 ans</t>
  </si>
  <si>
    <t>24 ans</t>
  </si>
  <si>
    <t>25 ans</t>
  </si>
  <si>
    <t>26 ans</t>
  </si>
  <si>
    <t>27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</si>
  <si>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</si>
  <si>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</si>
  <si>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</si>
  <si>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</si>
  <si>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</si>
  <si>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</si>
  <si>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</si>
  <si>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</si>
  <si>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</si>
  <si>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</si>
  <si>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</si>
  <si>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</si>
  <si>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</si>
  <si>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</si>
  <si>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</si>
  <si>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Année en cours</t>
  </si>
  <si>
    <t>Impôt prélevé 
à la source</t>
  </si>
  <si>
    <t>Total Salaire brut Trimestriel</t>
  </si>
  <si>
    <t>Indice</t>
  </si>
  <si>
    <t>jusqu'à la fin</t>
  </si>
  <si>
    <t>Ancienneté</t>
  </si>
  <si>
    <t>Master 1</t>
  </si>
  <si>
    <t>Changement de Grade/Catégorie/d'échelon</t>
  </si>
  <si>
    <t>Prof Certifié classe exceptionnelle</t>
  </si>
  <si>
    <t>Prof Agrégé classe exceptionnelle</t>
  </si>
  <si>
    <t>=CHOISIR(EQUIV($O3;$AY$4:$AY$11;0);Maître_Auxiliaire_2;Maître_Auxiliaire_1;Professeur_Certifié;Prof_Certifié_classe_exceptionnelle;Professeur_Agrégé;Professeur_Agrégé_hors_classe;Prof_Agrégé_classe_exceptionnelle)</t>
  </si>
  <si>
    <t>Durée dans le grade</t>
  </si>
  <si>
    <t>Période de travail</t>
  </si>
  <si>
    <t>HEA1</t>
  </si>
  <si>
    <t>HEA2</t>
  </si>
  <si>
    <t>HEA3</t>
  </si>
  <si>
    <t>HEB1</t>
  </si>
  <si>
    <t>HEB2</t>
  </si>
  <si>
    <t>HEB3</t>
  </si>
  <si>
    <t>Nbre d'Année de travail</t>
  </si>
  <si>
    <t>Changement 
de la valeur 
du point d'indice</t>
  </si>
  <si>
    <t>Traitement brut mensuel Rénum. Princ.</t>
  </si>
  <si>
    <t>Date du jour</t>
  </si>
  <si>
    <t>Durée dans le grade actuel</t>
  </si>
  <si>
    <t>Mois de fin de la durée dans le grade actuel</t>
  </si>
  <si>
    <t>Reste en temps (Année, Mois, jours…)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</si>
</sst>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\ &quot;€&quot;"/>
    <numFmt numFmtId="165" formatCode="#,##0.00\ &quot;€&quot;"/>
    <numFmt numFmtId="166" formatCode="0.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name val="Calibri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6DDE8"/>
        <bgColor indexed="64"/>
      </patternFill>
    </fill>
    <fill>
      <patternFill patternType="gray125">
        <fgColor theme="3" tint="0.39994506668294322"/>
        <bgColor indexed="65"/>
      </patternFill>
    </fill>
    <fill>
      <patternFill patternType="solid">
        <fgColor rgb="FFB7DEE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0" fillId="12" borderId="14" applyNumberFormat="0" applyAlignment="0" applyProtection="0"/>
  </cellStyleXfs>
  <cellXfs count="309">
    <xf numFmtId="0" fontId="0" fillId="0" borderId="0" xfId="0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8" borderId="2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8" borderId="4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5" fontId="0" fillId="0" borderId="2" xfId="0" applyNumberFormat="1" applyFont="1" applyBorder="1" applyAlignment="1" applyProtection="1">
      <alignment horizontal="center" vertical="center"/>
      <protection locked="0"/>
    </xf>
    <xf numFmtId="165" fontId="0" fillId="8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5" fontId="0" fillId="0" borderId="3" xfId="0" applyNumberFormat="1" applyFont="1" applyBorder="1" applyAlignment="1" applyProtection="1">
      <alignment horizontal="center" vertical="center"/>
      <protection locked="0"/>
    </xf>
    <xf numFmtId="165" fontId="0" fillId="8" borderId="3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165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10" fontId="1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165" fontId="1" fillId="4" borderId="12" xfId="0" applyNumberFormat="1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1" fillId="12" borderId="14" xfId="1" applyFont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165" fontId="0" fillId="0" borderId="2" xfId="0" applyNumberFormat="1" applyFont="1" applyFill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vertical="center"/>
    </xf>
    <xf numFmtId="165" fontId="5" fillId="0" borderId="0" xfId="0" applyNumberFormat="1" applyFont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9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 wrapText="1"/>
    </xf>
    <xf numFmtId="0" fontId="0" fillId="6" borderId="6" xfId="0" applyFont="1" applyFill="1" applyBorder="1" applyAlignment="1" applyProtection="1">
      <alignment horizontal="center" vertical="center"/>
    </xf>
    <xf numFmtId="0" fontId="0" fillId="6" borderId="8" xfId="0" applyFont="1" applyFill="1" applyBorder="1" applyAlignment="1" applyProtection="1">
      <alignment horizontal="center" vertical="center"/>
    </xf>
    <xf numFmtId="165" fontId="0" fillId="6" borderId="6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10" fontId="4" fillId="0" borderId="0" xfId="0" applyNumberFormat="1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 applyProtection="1">
      <alignment horizontal="center" vertical="center"/>
    </xf>
    <xf numFmtId="0" fontId="0" fillId="6" borderId="3" xfId="0" applyFont="1" applyFill="1" applyBorder="1" applyAlignment="1" applyProtection="1">
      <alignment horizontal="center" vertical="center"/>
    </xf>
    <xf numFmtId="165" fontId="0" fillId="6" borderId="2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" fillId="3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0" xfId="0" quotePrefix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65" fontId="4" fillId="0" borderId="2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6" borderId="7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horizontal="center" vertical="center"/>
    </xf>
    <xf numFmtId="165" fontId="0" fillId="4" borderId="6" xfId="0" applyNumberFormat="1" applyFont="1" applyFill="1" applyBorder="1" applyAlignment="1" applyProtection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</xf>
    <xf numFmtId="165" fontId="0" fillId="4" borderId="2" xfId="0" applyNumberFormat="1" applyFont="1" applyFill="1" applyBorder="1" applyAlignment="1" applyProtection="1">
      <alignment horizontal="center" vertical="center"/>
    </xf>
    <xf numFmtId="14" fontId="0" fillId="2" borderId="4" xfId="0" applyNumberFormat="1" applyFont="1" applyFill="1" applyBorder="1" applyAlignment="1" applyProtection="1">
      <alignment horizontal="center" vertical="center" wrapText="1"/>
    </xf>
    <xf numFmtId="14" fontId="0" fillId="0" borderId="3" xfId="0" applyNumberFormat="1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 applyProtection="1">
      <alignment horizontal="center" vertical="center"/>
    </xf>
    <xf numFmtId="0" fontId="5" fillId="0" borderId="0" xfId="0" quotePrefix="1" applyFont="1" applyAlignment="1" applyProtection="1">
      <alignment horizontal="left" vertical="center"/>
    </xf>
    <xf numFmtId="0" fontId="0" fillId="4" borderId="7" xfId="0" applyFont="1" applyFill="1" applyBorder="1" applyAlignment="1" applyProtection="1">
      <alignment horizontal="center" vertical="center"/>
    </xf>
    <xf numFmtId="0" fontId="0" fillId="7" borderId="8" xfId="0" applyFont="1" applyFill="1" applyBorder="1" applyAlignment="1" applyProtection="1">
      <alignment horizontal="center" vertical="center"/>
    </xf>
    <xf numFmtId="165" fontId="0" fillId="7" borderId="6" xfId="0" applyNumberFormat="1" applyFont="1" applyFill="1" applyBorder="1" applyAlignment="1" applyProtection="1">
      <alignment horizontal="center" vertical="center"/>
    </xf>
    <xf numFmtId="0" fontId="0" fillId="7" borderId="3" xfId="0" applyFont="1" applyFill="1" applyBorder="1" applyAlignment="1" applyProtection="1">
      <alignment horizontal="center" vertical="center"/>
    </xf>
    <xf numFmtId="165" fontId="0" fillId="7" borderId="2" xfId="0" applyNumberFormat="1" applyFont="1" applyFill="1" applyBorder="1" applyAlignment="1" applyProtection="1">
      <alignment horizontal="center" vertical="center"/>
    </xf>
    <xf numFmtId="0" fontId="0" fillId="7" borderId="9" xfId="0" applyFont="1" applyFill="1" applyBorder="1" applyAlignment="1" applyProtection="1">
      <alignment horizontal="center" vertical="center"/>
    </xf>
    <xf numFmtId="0" fontId="0" fillId="9" borderId="6" xfId="0" applyFont="1" applyFill="1" applyBorder="1" applyAlignment="1" applyProtection="1">
      <alignment horizontal="center" vertical="center"/>
    </xf>
    <xf numFmtId="165" fontId="0" fillId="9" borderId="6" xfId="0" applyNumberFormat="1" applyFont="1" applyFill="1" applyBorder="1" applyAlignment="1" applyProtection="1">
      <alignment horizontal="center" vertical="center"/>
    </xf>
    <xf numFmtId="0" fontId="0" fillId="9" borderId="2" xfId="0" applyFont="1" applyFill="1" applyBorder="1" applyAlignment="1" applyProtection="1">
      <alignment horizontal="center" vertical="center"/>
    </xf>
    <xf numFmtId="165" fontId="0" fillId="9" borderId="2" xfId="0" applyNumberFormat="1" applyFont="1" applyFill="1" applyBorder="1" applyAlignment="1" applyProtection="1">
      <alignment horizontal="center" vertical="center"/>
    </xf>
    <xf numFmtId="0" fontId="0" fillId="9" borderId="7" xfId="0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/>
    </xf>
    <xf numFmtId="0" fontId="0" fillId="2" borderId="8" xfId="0" applyFont="1" applyFill="1" applyBorder="1" applyAlignment="1" applyProtection="1">
      <alignment horizontal="center" vertical="center"/>
    </xf>
    <xf numFmtId="0" fontId="0" fillId="2" borderId="6" xfId="0" applyFont="1" applyFill="1" applyBorder="1" applyAlignment="1" applyProtection="1">
      <alignment horizontal="center" vertical="center"/>
    </xf>
    <xf numFmtId="165" fontId="0" fillId="2" borderId="6" xfId="0" applyNumberFormat="1" applyFont="1" applyFill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/>
    </xf>
    <xf numFmtId="165" fontId="0" fillId="2" borderId="2" xfId="0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8" fillId="10" borderId="6" xfId="0" applyFont="1" applyFill="1" applyBorder="1" applyAlignment="1" applyProtection="1">
      <alignment horizontal="center" vertical="center"/>
    </xf>
    <xf numFmtId="165" fontId="8" fillId="10" borderId="6" xfId="0" applyNumberFormat="1" applyFont="1" applyFill="1" applyBorder="1" applyAlignment="1" applyProtection="1">
      <alignment horizontal="center" vertical="center"/>
    </xf>
    <xf numFmtId="0" fontId="8" fillId="10" borderId="2" xfId="0" applyFont="1" applyFill="1" applyBorder="1" applyAlignment="1" applyProtection="1">
      <alignment horizontal="center" vertical="center"/>
    </xf>
    <xf numFmtId="165" fontId="8" fillId="10" borderId="2" xfId="0" applyNumberFormat="1" applyFont="1" applyFill="1" applyBorder="1" applyAlignment="1" applyProtection="1">
      <alignment horizontal="center" vertical="center"/>
    </xf>
    <xf numFmtId="0" fontId="8" fillId="11" borderId="6" xfId="0" applyFont="1" applyFill="1" applyBorder="1" applyAlignment="1" applyProtection="1">
      <alignment horizontal="center" vertical="center"/>
    </xf>
    <xf numFmtId="165" fontId="8" fillId="11" borderId="6" xfId="0" applyNumberFormat="1" applyFont="1" applyFill="1" applyBorder="1" applyAlignment="1" applyProtection="1">
      <alignment horizontal="center" vertical="center"/>
    </xf>
    <xf numFmtId="165" fontId="8" fillId="11" borderId="2" xfId="0" applyNumberFormat="1" applyFont="1" applyFill="1" applyBorder="1" applyAlignment="1" applyProtection="1">
      <alignment horizontal="center" vertical="center"/>
    </xf>
    <xf numFmtId="0" fontId="8" fillId="11" borderId="2" xfId="0" applyFont="1" applyFill="1" applyBorder="1" applyAlignment="1" applyProtection="1">
      <alignment horizontal="center" vertical="center"/>
    </xf>
    <xf numFmtId="0" fontId="8" fillId="11" borderId="7" xfId="0" applyFont="1" applyFill="1" applyBorder="1" applyAlignment="1" applyProtection="1">
      <alignment horizontal="center" vertical="center"/>
    </xf>
    <xf numFmtId="165" fontId="8" fillId="11" borderId="7" xfId="0" applyNumberFormat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10" fontId="0" fillId="0" borderId="2" xfId="0" applyNumberFormat="1" applyFont="1" applyBorder="1" applyAlignment="1" applyProtection="1">
      <alignment horizontal="center" vertical="center" wrapText="1"/>
    </xf>
    <xf numFmtId="165" fontId="6" fillId="0" borderId="4" xfId="0" applyNumberFormat="1" applyFont="1" applyBorder="1" applyAlignment="1" applyProtection="1">
      <alignment horizontal="center" vertical="center"/>
    </xf>
    <xf numFmtId="0" fontId="0" fillId="8" borderId="2" xfId="0" applyFont="1" applyFill="1" applyBorder="1" applyAlignment="1" applyProtection="1">
      <alignment horizontal="center" vertical="center"/>
    </xf>
    <xf numFmtId="0" fontId="6" fillId="8" borderId="2" xfId="0" applyFont="1" applyFill="1" applyBorder="1" applyAlignment="1" applyProtection="1">
      <alignment vertical="center"/>
    </xf>
    <xf numFmtId="0" fontId="6" fillId="8" borderId="2" xfId="0" applyFont="1" applyFill="1" applyBorder="1" applyAlignment="1" applyProtection="1">
      <alignment horizontal="center" vertical="center"/>
    </xf>
    <xf numFmtId="0" fontId="0" fillId="8" borderId="4" xfId="0" applyFont="1" applyFill="1" applyBorder="1" applyAlignment="1" applyProtection="1">
      <alignment horizontal="center" vertical="center"/>
    </xf>
    <xf numFmtId="0" fontId="0" fillId="8" borderId="3" xfId="0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vertical="center"/>
    </xf>
    <xf numFmtId="165" fontId="5" fillId="8" borderId="0" xfId="0" applyNumberFormat="1" applyFont="1" applyFill="1" applyBorder="1" applyAlignment="1" applyProtection="1">
      <alignment horizontal="center" vertical="center"/>
    </xf>
    <xf numFmtId="0" fontId="3" fillId="8" borderId="2" xfId="0" applyNumberFormat="1" applyFont="1" applyFill="1" applyBorder="1" applyAlignment="1" applyProtection="1">
      <alignment horizontal="center" vertical="center"/>
    </xf>
    <xf numFmtId="0" fontId="0" fillId="8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/>
    </xf>
    <xf numFmtId="165" fontId="0" fillId="5" borderId="2" xfId="0" applyNumberFormat="1" applyFont="1" applyFill="1" applyBorder="1" applyAlignment="1" applyProtection="1">
      <alignment horizontal="center" vertical="center"/>
      <protection locked="0"/>
    </xf>
    <xf numFmtId="165" fontId="0" fillId="5" borderId="2" xfId="0" applyNumberFormat="1" applyFill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7" xfId="0" applyNumberFormat="1" applyFont="1" applyBorder="1" applyAlignment="1" applyProtection="1">
      <alignment horizontal="center" vertical="center"/>
      <protection locked="0"/>
    </xf>
    <xf numFmtId="0" fontId="11" fillId="12" borderId="21" xfId="1" applyFont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  <protection locked="0"/>
    </xf>
    <xf numFmtId="165" fontId="0" fillId="13" borderId="2" xfId="0" applyNumberFormat="1" applyFont="1" applyFill="1" applyBorder="1" applyAlignment="1" applyProtection="1">
      <alignment horizontal="center" vertical="center"/>
    </xf>
    <xf numFmtId="165" fontId="0" fillId="0" borderId="0" xfId="0" applyNumberFormat="1" applyFont="1" applyBorder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165" fontId="0" fillId="5" borderId="3" xfId="0" applyNumberFormat="1" applyFont="1" applyFill="1" applyBorder="1" applyAlignment="1" applyProtection="1">
      <alignment horizontal="center" vertical="center"/>
    </xf>
    <xf numFmtId="165" fontId="1" fillId="16" borderId="5" xfId="0" applyNumberFormat="1" applyFont="1" applyFill="1" applyBorder="1" applyAlignment="1" applyProtection="1">
      <alignment horizontal="center" vertical="center" wrapText="1"/>
    </xf>
    <xf numFmtId="14" fontId="6" fillId="14" borderId="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5" fontId="0" fillId="17" borderId="3" xfId="0" applyNumberFormat="1" applyFont="1" applyFill="1" applyBorder="1" applyAlignment="1" applyProtection="1">
      <alignment horizontal="center" vertical="center"/>
      <protection locked="0"/>
    </xf>
    <xf numFmtId="165" fontId="1" fillId="18" borderId="5" xfId="0" applyNumberFormat="1" applyFont="1" applyFill="1" applyBorder="1" applyAlignment="1" applyProtection="1">
      <alignment horizontal="center" vertical="center" wrapText="1"/>
    </xf>
    <xf numFmtId="165" fontId="0" fillId="5" borderId="2" xfId="0" applyNumberFormat="1" applyFont="1" applyFill="1" applyBorder="1" applyAlignment="1" applyProtection="1">
      <alignment horizontal="center" vertical="center"/>
    </xf>
    <xf numFmtId="165" fontId="1" fillId="18" borderId="1" xfId="0" applyNumberFormat="1" applyFont="1" applyFill="1" applyBorder="1" applyAlignment="1" applyProtection="1">
      <alignment horizontal="center" vertical="center" wrapText="1"/>
    </xf>
    <xf numFmtId="0" fontId="8" fillId="11" borderId="8" xfId="0" applyFont="1" applyFill="1" applyBorder="1" applyAlignment="1" applyProtection="1">
      <alignment horizontal="center" vertical="center"/>
    </xf>
    <xf numFmtId="0" fontId="8" fillId="11" borderId="3" xfId="0" applyFont="1" applyFill="1" applyBorder="1" applyAlignment="1" applyProtection="1">
      <alignment horizontal="center" vertical="center"/>
    </xf>
    <xf numFmtId="0" fontId="8" fillId="11" borderId="9" xfId="0" applyFont="1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8" fillId="10" borderId="8" xfId="0" applyFont="1" applyFill="1" applyBorder="1" applyAlignment="1" applyProtection="1">
      <alignment horizontal="center" vertical="center"/>
    </xf>
    <xf numFmtId="0" fontId="8" fillId="10" borderId="3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horizontal="center" vertical="center"/>
    </xf>
    <xf numFmtId="0" fontId="0" fillId="7" borderId="2" xfId="0" applyFont="1" applyFill="1" applyBorder="1" applyAlignment="1" applyProtection="1">
      <alignment horizontal="center" vertical="center"/>
    </xf>
    <xf numFmtId="0" fontId="0" fillId="7" borderId="7" xfId="0" applyFont="1" applyFill="1" applyBorder="1" applyAlignment="1" applyProtection="1">
      <alignment horizontal="center" vertical="center"/>
    </xf>
    <xf numFmtId="0" fontId="0" fillId="9" borderId="10" xfId="0" applyFont="1" applyFill="1" applyBorder="1" applyAlignment="1" applyProtection="1">
      <alignment horizontal="center" vertical="center"/>
    </xf>
    <xf numFmtId="0" fontId="0" fillId="9" borderId="4" xfId="0" applyFont="1" applyFill="1" applyBorder="1" applyAlignment="1" applyProtection="1">
      <alignment horizontal="center" vertical="center"/>
    </xf>
    <xf numFmtId="0" fontId="0" fillId="9" borderId="11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vertical="center"/>
    </xf>
    <xf numFmtId="0" fontId="0" fillId="7" borderId="2" xfId="0" applyFont="1" applyFill="1" applyBorder="1" applyAlignment="1" applyProtection="1">
      <alignment vertical="center"/>
    </xf>
    <xf numFmtId="0" fontId="0" fillId="7" borderId="7" xfId="0" applyFont="1" applyFill="1" applyBorder="1" applyAlignment="1" applyProtection="1">
      <alignment vertical="center"/>
    </xf>
    <xf numFmtId="0" fontId="0" fillId="9" borderId="6" xfId="0" applyFont="1" applyFill="1" applyBorder="1" applyAlignment="1" applyProtection="1">
      <alignment vertical="center" wrapText="1"/>
    </xf>
    <xf numFmtId="0" fontId="0" fillId="9" borderId="2" xfId="0" applyFont="1" applyFill="1" applyBorder="1" applyAlignment="1" applyProtection="1">
      <alignment vertical="center" wrapText="1"/>
    </xf>
    <xf numFmtId="0" fontId="0" fillId="2" borderId="2" xfId="0" applyFont="1" applyFill="1" applyBorder="1" applyAlignment="1" applyProtection="1">
      <alignment vertical="center"/>
    </xf>
    <xf numFmtId="0" fontId="8" fillId="10" borderId="6" xfId="0" applyFont="1" applyFill="1" applyBorder="1" applyAlignment="1" applyProtection="1">
      <alignment vertical="center" wrapText="1"/>
    </xf>
    <xf numFmtId="0" fontId="8" fillId="10" borderId="2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5" fontId="0" fillId="0" borderId="0" xfId="0" applyNumberFormat="1" applyFont="1" applyFill="1" applyBorder="1" applyAlignment="1" applyProtection="1">
      <alignment horizontal="center" vertical="center"/>
    </xf>
    <xf numFmtId="165" fontId="8" fillId="0" borderId="0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4" fontId="4" fillId="3" borderId="1" xfId="0" applyNumberFormat="1" applyFont="1" applyFill="1" applyBorder="1" applyAlignment="1" applyProtection="1">
      <alignment horizontal="center" vertical="center"/>
    </xf>
    <xf numFmtId="166" fontId="4" fillId="3" borderId="1" xfId="0" applyNumberFormat="1" applyFont="1" applyFill="1" applyBorder="1" applyAlignment="1" applyProtection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 vertical="center" wrapText="1"/>
    </xf>
    <xf numFmtId="14" fontId="0" fillId="3" borderId="1" xfId="0" applyNumberFormat="1" applyFont="1" applyFill="1" applyBorder="1" applyAlignment="1" applyProtection="1">
      <alignment horizontal="center" vertical="center"/>
    </xf>
    <xf numFmtId="166" fontId="0" fillId="3" borderId="1" xfId="0" applyNumberFormat="1" applyFont="1" applyFill="1" applyBorder="1" applyAlignment="1" applyProtection="1">
      <alignment horizontal="center" vertical="center"/>
    </xf>
    <xf numFmtId="14" fontId="2" fillId="3" borderId="1" xfId="0" quotePrefix="1" applyNumberFormat="1" applyFont="1" applyFill="1" applyBorder="1" applyAlignment="1" applyProtection="1">
      <alignment horizontal="center" vertical="center" wrapText="1"/>
    </xf>
    <xf numFmtId="166" fontId="2" fillId="3" borderId="1" xfId="0" quotePrefix="1" applyNumberFormat="1" applyFont="1" applyFill="1" applyBorder="1" applyAlignment="1" applyProtection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166" fontId="1" fillId="3" borderId="1" xfId="0" applyNumberFormat="1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0" fillId="19" borderId="6" xfId="0" applyFont="1" applyFill="1" applyBorder="1" applyAlignment="1" applyProtection="1">
      <alignment horizontal="center" vertical="center"/>
    </xf>
    <xf numFmtId="0" fontId="0" fillId="19" borderId="8" xfId="0" applyFont="1" applyFill="1" applyBorder="1" applyAlignment="1" applyProtection="1">
      <alignment horizontal="center" vertical="center"/>
    </xf>
    <xf numFmtId="165" fontId="0" fillId="19" borderId="6" xfId="0" applyNumberFormat="1" applyFont="1" applyFill="1" applyBorder="1" applyAlignment="1" applyProtection="1">
      <alignment horizontal="center" vertical="center"/>
    </xf>
    <xf numFmtId="0" fontId="0" fillId="19" borderId="2" xfId="0" applyFont="1" applyFill="1" applyBorder="1" applyAlignment="1" applyProtection="1">
      <alignment horizontal="center" vertical="center"/>
    </xf>
    <xf numFmtId="0" fontId="0" fillId="19" borderId="3" xfId="0" applyFont="1" applyFill="1" applyBorder="1" applyAlignment="1" applyProtection="1">
      <alignment horizontal="center" vertical="center"/>
    </xf>
    <xf numFmtId="165" fontId="0" fillId="19" borderId="2" xfId="0" applyNumberFormat="1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left" vertical="center"/>
    </xf>
    <xf numFmtId="0" fontId="1" fillId="3" borderId="10" xfId="0" applyFont="1" applyFill="1" applyBorder="1" applyAlignment="1" applyProtection="1">
      <alignment horizontal="left" vertical="center"/>
    </xf>
    <xf numFmtId="10" fontId="12" fillId="5" borderId="2" xfId="0" applyNumberFormat="1" applyFont="1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vertical="center" wrapText="1"/>
    </xf>
    <xf numFmtId="0" fontId="0" fillId="19" borderId="7" xfId="0" applyFont="1" applyFill="1" applyBorder="1" applyAlignment="1" applyProtection="1">
      <alignment horizontal="center" vertical="center"/>
    </xf>
    <xf numFmtId="0" fontId="0" fillId="19" borderId="9" xfId="0" applyFont="1" applyFill="1" applyBorder="1" applyAlignment="1" applyProtection="1">
      <alignment horizontal="center" vertical="center"/>
    </xf>
    <xf numFmtId="0" fontId="0" fillId="19" borderId="6" xfId="0" applyFont="1" applyFill="1" applyBorder="1" applyAlignment="1" applyProtection="1">
      <alignment vertical="center" wrapText="1"/>
    </xf>
    <xf numFmtId="0" fontId="0" fillId="19" borderId="2" xfId="0" applyFont="1" applyFill="1" applyBorder="1" applyAlignment="1" applyProtection="1">
      <alignment vertical="center" wrapText="1"/>
    </xf>
    <xf numFmtId="0" fontId="0" fillId="19" borderId="7" xfId="0" applyFont="1" applyFill="1" applyBorder="1" applyAlignment="1" applyProtection="1">
      <alignment vertical="center" wrapText="1"/>
    </xf>
    <xf numFmtId="0" fontId="0" fillId="4" borderId="6" xfId="0" applyFill="1" applyBorder="1" applyAlignment="1" applyProtection="1">
      <alignment vertical="center" wrapText="1"/>
    </xf>
    <xf numFmtId="0" fontId="0" fillId="4" borderId="2" xfId="0" applyFill="1" applyBorder="1" applyAlignment="1" applyProtection="1">
      <alignment vertical="center" wrapText="1"/>
    </xf>
    <xf numFmtId="0" fontId="0" fillId="4" borderId="7" xfId="0" applyFill="1" applyBorder="1" applyAlignment="1" applyProtection="1">
      <alignment vertical="center" wrapText="1"/>
    </xf>
    <xf numFmtId="0" fontId="0" fillId="4" borderId="10" xfId="0" applyFont="1" applyFill="1" applyBorder="1" applyAlignment="1" applyProtection="1">
      <alignment horizontal="center" vertical="center"/>
    </xf>
    <xf numFmtId="0" fontId="0" fillId="4" borderId="4" xfId="0" applyFont="1" applyFill="1" applyBorder="1" applyAlignment="1" applyProtection="1">
      <alignment horizontal="center" vertical="center"/>
    </xf>
    <xf numFmtId="0" fontId="0" fillId="4" borderId="11" xfId="0" applyFont="1" applyFill="1" applyBorder="1" applyAlignment="1" applyProtection="1">
      <alignment horizontal="center" vertical="center"/>
    </xf>
    <xf numFmtId="0" fontId="0" fillId="7" borderId="10" xfId="0" applyFont="1" applyFill="1" applyBorder="1" applyAlignment="1" applyProtection="1">
      <alignment horizontal="center" vertical="center"/>
    </xf>
    <xf numFmtId="0" fontId="0" fillId="7" borderId="4" xfId="0" applyFont="1" applyFill="1" applyBorder="1" applyAlignment="1" applyProtection="1">
      <alignment horizontal="center" vertical="center"/>
    </xf>
    <xf numFmtId="0" fontId="0" fillId="7" borderId="11" xfId="0" applyFont="1" applyFill="1" applyBorder="1" applyAlignment="1" applyProtection="1">
      <alignment horizontal="center" vertical="center"/>
    </xf>
    <xf numFmtId="0" fontId="0" fillId="19" borderId="10" xfId="0" applyFont="1" applyFill="1" applyBorder="1" applyAlignment="1" applyProtection="1">
      <alignment horizontal="center" vertical="center"/>
    </xf>
    <xf numFmtId="0" fontId="0" fillId="19" borderId="4" xfId="0" applyFont="1" applyFill="1" applyBorder="1" applyAlignment="1" applyProtection="1">
      <alignment horizontal="center" vertical="center"/>
    </xf>
    <xf numFmtId="0" fontId="0" fillId="2" borderId="10" xfId="0" applyFont="1" applyFill="1" applyBorder="1" applyAlignment="1" applyProtection="1">
      <alignment horizontal="center" vertical="center"/>
    </xf>
    <xf numFmtId="0" fontId="0" fillId="2" borderId="4" xfId="0" applyFont="1" applyFill="1" applyBorder="1" applyAlignment="1" applyProtection="1">
      <alignment horizontal="center" vertical="center"/>
    </xf>
    <xf numFmtId="0" fontId="8" fillId="10" borderId="10" xfId="0" applyFont="1" applyFill="1" applyBorder="1" applyAlignment="1" applyProtection="1">
      <alignment horizontal="center" vertical="center"/>
    </xf>
    <xf numFmtId="0" fontId="8" fillId="10" borderId="4" xfId="0" applyFont="1" applyFill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/>
    </xf>
    <xf numFmtId="14" fontId="0" fillId="14" borderId="3" xfId="0" applyNumberFormat="1" applyFont="1" applyFill="1" applyBorder="1" applyAlignment="1" applyProtection="1">
      <alignment horizontal="center" vertical="center"/>
    </xf>
    <xf numFmtId="14" fontId="0" fillId="14" borderId="4" xfId="0" applyNumberFormat="1" applyFont="1" applyFill="1" applyBorder="1" applyAlignment="1" applyProtection="1">
      <alignment horizontal="center" vertical="center"/>
    </xf>
    <xf numFmtId="165" fontId="12" fillId="5" borderId="13" xfId="0" applyNumberFormat="1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horizontal="center" vertical="center"/>
    </xf>
    <xf numFmtId="165" fontId="0" fillId="8" borderId="2" xfId="0" applyNumberFormat="1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9" fontId="0" fillId="0" borderId="3" xfId="0" applyNumberFormat="1" applyFont="1" applyBorder="1" applyAlignment="1" applyProtection="1">
      <alignment horizontal="center" vertical="center" wrapText="1"/>
    </xf>
    <xf numFmtId="165" fontId="0" fillId="0" borderId="0" xfId="0" applyNumberFormat="1" applyFont="1" applyBorder="1" applyAlignment="1" applyProtection="1">
      <alignment vertical="center"/>
    </xf>
    <xf numFmtId="165" fontId="6" fillId="0" borderId="4" xfId="0" applyNumberFormat="1" applyFont="1" applyBorder="1" applyAlignment="1" applyProtection="1">
      <alignment vertical="center"/>
    </xf>
    <xf numFmtId="0" fontId="0" fillId="19" borderId="11" xfId="0" applyFont="1" applyFill="1" applyBorder="1" applyAlignment="1" applyProtection="1">
      <alignment horizontal="center" vertical="center"/>
    </xf>
    <xf numFmtId="0" fontId="11" fillId="12" borderId="22" xfId="1" applyFont="1" applyBorder="1" applyAlignment="1" applyProtection="1">
      <alignment horizontal="center" vertical="center"/>
    </xf>
    <xf numFmtId="0" fontId="11" fillId="0" borderId="0" xfId="1" applyFont="1" applyFill="1" applyBorder="1" applyAlignment="1" applyProtection="1">
      <alignment horizontal="center" vertical="center"/>
    </xf>
    <xf numFmtId="0" fontId="11" fillId="12" borderId="1" xfId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0" fontId="8" fillId="11" borderId="10" xfId="0" applyFont="1" applyFill="1" applyBorder="1" applyAlignment="1" applyProtection="1">
      <alignment horizontal="center" vertical="center"/>
    </xf>
    <xf numFmtId="0" fontId="8" fillId="11" borderId="4" xfId="0" applyFont="1" applyFill="1" applyBorder="1" applyAlignment="1" applyProtection="1">
      <alignment horizontal="center" vertical="center"/>
    </xf>
    <xf numFmtId="0" fontId="8" fillId="11" borderId="11" xfId="0" applyFont="1" applyFill="1" applyBorder="1" applyAlignment="1" applyProtection="1">
      <alignment horizontal="center" vertical="center"/>
    </xf>
    <xf numFmtId="0" fontId="8" fillId="11" borderId="6" xfId="0" applyFont="1" applyFill="1" applyBorder="1" applyAlignment="1" applyProtection="1">
      <alignment horizontal="left" vertical="center"/>
    </xf>
    <xf numFmtId="0" fontId="8" fillId="11" borderId="2" xfId="0" applyFont="1" applyFill="1" applyBorder="1" applyAlignment="1" applyProtection="1">
      <alignment horizontal="left" vertical="center"/>
    </xf>
    <xf numFmtId="0" fontId="8" fillId="11" borderId="7" xfId="0" applyFont="1" applyFill="1" applyBorder="1" applyAlignment="1" applyProtection="1">
      <alignment horizontal="left" vertical="center"/>
    </xf>
    <xf numFmtId="165" fontId="0" fillId="19" borderId="7" xfId="0" applyNumberFormat="1" applyFont="1" applyFill="1" applyBorder="1" applyAlignment="1" applyProtection="1">
      <alignment horizontal="center" vertical="center"/>
    </xf>
    <xf numFmtId="165" fontId="8" fillId="10" borderId="7" xfId="0" applyNumberFormat="1" applyFont="1" applyFill="1" applyBorder="1" applyAlignment="1" applyProtection="1">
      <alignment horizontal="center" vertical="center"/>
    </xf>
    <xf numFmtId="14" fontId="0" fillId="8" borderId="4" xfId="0" applyNumberFormat="1" applyFont="1" applyFill="1" applyBorder="1" applyAlignment="1" applyProtection="1">
      <alignment horizontal="center" vertical="center" wrapText="1"/>
    </xf>
    <xf numFmtId="14" fontId="0" fillId="8" borderId="4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</xf>
    <xf numFmtId="165" fontId="12" fillId="5" borderId="8" xfId="0" applyNumberFormat="1" applyFont="1" applyFill="1" applyBorder="1" applyAlignment="1" applyProtection="1">
      <alignment horizontal="center" vertical="center"/>
    </xf>
    <xf numFmtId="165" fontId="2" fillId="5" borderId="1" xfId="0" applyNumberFormat="1" applyFont="1" applyFill="1" applyBorder="1" applyAlignment="1" applyProtection="1">
      <alignment horizontal="center" vertical="center"/>
    </xf>
    <xf numFmtId="165" fontId="12" fillId="0" borderId="2" xfId="0" applyNumberFormat="1" applyFont="1" applyBorder="1" applyAlignment="1" applyProtection="1">
      <alignment horizontal="center" vertical="center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2" fillId="5" borderId="8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14" fontId="0" fillId="13" borderId="3" xfId="0" applyNumberFormat="1" applyFont="1" applyFill="1" applyBorder="1" applyAlignment="1" applyProtection="1">
      <alignment horizontal="center" vertical="center"/>
    </xf>
    <xf numFmtId="14" fontId="0" fillId="13" borderId="4" xfId="0" applyNumberFormat="1" applyFont="1" applyFill="1" applyBorder="1" applyAlignment="1" applyProtection="1">
      <alignment horizontal="center" vertical="center"/>
    </xf>
    <xf numFmtId="0" fontId="0" fillId="13" borderId="2" xfId="0" applyFont="1" applyFill="1" applyBorder="1" applyAlignment="1" applyProtection="1">
      <alignment horizontal="center" vertical="center"/>
      <protection locked="0"/>
    </xf>
    <xf numFmtId="0" fontId="0" fillId="13" borderId="2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</xf>
    <xf numFmtId="0" fontId="1" fillId="14" borderId="5" xfId="0" applyFont="1" applyFill="1" applyBorder="1" applyAlignment="1" applyProtection="1">
      <alignment horizontal="center" vertical="center" wrapText="1"/>
      <protection locked="0"/>
    </xf>
    <xf numFmtId="0" fontId="1" fillId="14" borderId="12" xfId="0" applyFont="1" applyFill="1" applyBorder="1" applyAlignment="1" applyProtection="1">
      <alignment horizontal="center" vertical="center" wrapText="1"/>
      <protection locked="0"/>
    </xf>
    <xf numFmtId="0" fontId="1" fillId="14" borderId="13" xfId="0" applyFont="1" applyFill="1" applyBorder="1" applyAlignment="1" applyProtection="1">
      <alignment horizontal="center" vertical="center" wrapText="1"/>
      <protection locked="0"/>
    </xf>
    <xf numFmtId="165" fontId="4" fillId="4" borderId="2" xfId="0" applyNumberFormat="1" applyFont="1" applyFill="1" applyBorder="1" applyAlignment="1" applyProtection="1">
      <alignment horizontal="center" vertical="center" wrapText="1"/>
    </xf>
    <xf numFmtId="165" fontId="4" fillId="4" borderId="7" xfId="0" applyNumberFormat="1" applyFont="1" applyFill="1" applyBorder="1" applyAlignment="1" applyProtection="1">
      <alignment horizontal="center" vertical="center" wrapText="1"/>
    </xf>
    <xf numFmtId="165" fontId="12" fillId="0" borderId="8" xfId="0" applyNumberFormat="1" applyFont="1" applyBorder="1" applyAlignment="1" applyProtection="1">
      <alignment horizontal="center" vertical="center"/>
    </xf>
    <xf numFmtId="165" fontId="12" fillId="0" borderId="10" xfId="0" applyNumberFormat="1" applyFont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10" fontId="1" fillId="4" borderId="2" xfId="0" applyNumberFormat="1" applyFont="1" applyFill="1" applyBorder="1" applyAlignment="1" applyProtection="1">
      <alignment horizontal="center" vertical="center" wrapText="1"/>
    </xf>
    <xf numFmtId="10" fontId="1" fillId="4" borderId="7" xfId="0" applyNumberFormat="1" applyFont="1" applyFill="1" applyBorder="1" applyAlignment="1" applyProtection="1">
      <alignment horizontal="center" vertical="center" wrapText="1"/>
    </xf>
    <xf numFmtId="0" fontId="1" fillId="13" borderId="2" xfId="0" applyFont="1" applyFill="1" applyBorder="1" applyAlignment="1" applyProtection="1">
      <alignment horizontal="center" vertical="center" wrapText="1"/>
    </xf>
    <xf numFmtId="0" fontId="1" fillId="13" borderId="7" xfId="0" applyFont="1" applyFill="1" applyBorder="1" applyAlignment="1" applyProtection="1">
      <alignment horizontal="center" vertical="center" wrapText="1"/>
    </xf>
    <xf numFmtId="0" fontId="1" fillId="20" borderId="1" xfId="0" applyFont="1" applyFill="1" applyBorder="1" applyAlignment="1" applyProtection="1">
      <alignment horizontal="left" vertical="center"/>
    </xf>
    <xf numFmtId="0" fontId="1" fillId="20" borderId="5" xfId="0" applyFont="1" applyFill="1" applyBorder="1" applyAlignment="1" applyProtection="1">
      <alignment horizontal="left" vertical="center"/>
    </xf>
    <xf numFmtId="0" fontId="1" fillId="21" borderId="1" xfId="0" applyFont="1" applyFill="1" applyBorder="1" applyAlignment="1" applyProtection="1">
      <alignment horizontal="left" vertical="center"/>
    </xf>
    <xf numFmtId="0" fontId="1" fillId="21" borderId="5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5" xfId="0" applyFont="1" applyFill="1" applyBorder="1" applyAlignment="1" applyProtection="1">
      <alignment horizontal="left" vertical="center"/>
    </xf>
    <xf numFmtId="0" fontId="7" fillId="10" borderId="1" xfId="0" applyFont="1" applyFill="1" applyBorder="1" applyAlignment="1" applyProtection="1">
      <alignment horizontal="left" vertical="center"/>
    </xf>
    <xf numFmtId="0" fontId="7" fillId="10" borderId="5" xfId="0" applyFont="1" applyFill="1" applyBorder="1" applyAlignment="1" applyProtection="1">
      <alignment horizontal="left" vertical="center"/>
    </xf>
    <xf numFmtId="0" fontId="13" fillId="15" borderId="5" xfId="0" applyFont="1" applyFill="1" applyBorder="1" applyAlignment="1" applyProtection="1">
      <alignment horizontal="center" vertical="center" wrapText="1"/>
    </xf>
    <xf numFmtId="0" fontId="13" fillId="15" borderId="12" xfId="0" applyFont="1" applyFill="1" applyBorder="1" applyAlignment="1" applyProtection="1">
      <alignment horizontal="center" vertical="center"/>
    </xf>
    <xf numFmtId="0" fontId="13" fillId="15" borderId="13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165" fontId="0" fillId="0" borderId="15" xfId="0" applyNumberFormat="1" applyFont="1" applyBorder="1" applyAlignment="1" applyProtection="1">
      <alignment horizontal="center" vertical="center"/>
    </xf>
    <xf numFmtId="165" fontId="0" fillId="0" borderId="16" xfId="0" applyNumberFormat="1" applyFont="1" applyBorder="1" applyAlignment="1" applyProtection="1">
      <alignment horizontal="center" vertical="center"/>
    </xf>
    <xf numFmtId="165" fontId="0" fillId="0" borderId="17" xfId="0" applyNumberFormat="1" applyFont="1" applyBorder="1" applyAlignment="1" applyProtection="1">
      <alignment horizontal="center" vertical="center"/>
    </xf>
    <xf numFmtId="0" fontId="0" fillId="0" borderId="5" xfId="0" applyNumberFormat="1" applyFont="1" applyBorder="1" applyAlignment="1" applyProtection="1">
      <alignment horizontal="center" vertical="center" wrapText="1"/>
    </xf>
    <xf numFmtId="0" fontId="0" fillId="0" borderId="1" xfId="0" applyNumberFormat="1" applyFont="1" applyBorder="1" applyAlignment="1" applyProtection="1">
      <alignment horizontal="center" vertical="center" wrapText="1"/>
    </xf>
    <xf numFmtId="165" fontId="6" fillId="0" borderId="0" xfId="0" applyNumberFormat="1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65" fontId="6" fillId="8" borderId="18" xfId="0" applyNumberFormat="1" applyFont="1" applyFill="1" applyBorder="1" applyAlignment="1" applyProtection="1">
      <alignment horizontal="center" vertical="center"/>
    </xf>
    <xf numFmtId="165" fontId="6" fillId="8" borderId="19" xfId="0" applyNumberFormat="1" applyFont="1" applyFill="1" applyBorder="1" applyAlignment="1" applyProtection="1">
      <alignment horizontal="center" vertical="center"/>
    </xf>
    <xf numFmtId="165" fontId="6" fillId="8" borderId="20" xfId="0" applyNumberFormat="1" applyFont="1" applyFill="1" applyBorder="1" applyAlignment="1" applyProtection="1">
      <alignment horizontal="center" vertical="center"/>
    </xf>
    <xf numFmtId="165" fontId="6" fillId="0" borderId="18" xfId="0" applyNumberFormat="1" applyFont="1" applyBorder="1" applyAlignment="1" applyProtection="1">
      <alignment horizontal="center" vertical="center"/>
    </xf>
    <xf numFmtId="165" fontId="6" fillId="0" borderId="19" xfId="0" applyNumberFormat="1" applyFont="1" applyBorder="1" applyAlignment="1" applyProtection="1">
      <alignment horizontal="center" vertical="center"/>
    </xf>
    <xf numFmtId="165" fontId="6" fillId="0" borderId="20" xfId="0" applyNumberFormat="1" applyFont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2" fillId="0" borderId="5" xfId="0" quotePrefix="1" applyFont="1" applyFill="1" applyBorder="1" applyAlignment="1" applyProtection="1">
      <alignment horizontal="center" vertical="center" wrapText="1"/>
    </xf>
    <xf numFmtId="0" fontId="2" fillId="0" borderId="12" xfId="0" quotePrefix="1" applyFont="1" applyFill="1" applyBorder="1" applyAlignment="1" applyProtection="1">
      <alignment horizontal="center" vertical="center" wrapText="1"/>
    </xf>
    <xf numFmtId="0" fontId="2" fillId="0" borderId="13" xfId="0" quotePrefix="1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165" fontId="1" fillId="4" borderId="13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left" vertical="center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9" xfId="0" applyFont="1" applyFill="1" applyBorder="1" applyAlignment="1" applyProtection="1">
      <alignment horizontal="left" vertical="center"/>
    </xf>
    <xf numFmtId="0" fontId="1" fillId="3" borderId="11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14" fontId="1" fillId="0" borderId="8" xfId="0" applyNumberFormat="1" applyFont="1" applyFill="1" applyBorder="1" applyAlignment="1" applyProtection="1">
      <alignment horizontal="center" vertical="center"/>
    </xf>
    <xf numFmtId="14" fontId="1" fillId="0" borderId="10" xfId="0" applyNumberFormat="1" applyFont="1" applyFill="1" applyBorder="1" applyAlignment="1" applyProtection="1">
      <alignment horizontal="center" vertical="center"/>
    </xf>
    <xf numFmtId="14" fontId="1" fillId="0" borderId="9" xfId="0" applyNumberFormat="1" applyFont="1" applyFill="1" applyBorder="1" applyAlignment="1" applyProtection="1">
      <alignment horizontal="center" vertical="center"/>
    </xf>
    <xf numFmtId="14" fontId="1" fillId="0" borderId="11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Sortie" xfId="1" builtinId="21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5F5F5F"/>
      <color rgb="FFCCCCFF"/>
      <color rgb="FFFF66CC"/>
      <color rgb="FFFF33CC"/>
      <color rgb="FFFF00FF"/>
      <color rgb="FFFFFF99"/>
      <color rgb="FFCC00FF"/>
      <color rgb="FF00FF00"/>
      <color rgb="FF00CC00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26"/>
  <sheetViews>
    <sheetView showGridLines="0" tabSelected="1" zoomScaleNormal="100" workbookViewId="0">
      <pane ySplit="6" topLeftCell="A7" activePane="bottomLeft" state="frozen"/>
      <selection pane="bottomLeft" activeCell="L4" sqref="L4"/>
    </sheetView>
  </sheetViews>
  <sheetFormatPr baseColWidth="10" defaultRowHeight="15" outlineLevelCol="1" x14ac:dyDescent="0.25"/>
  <cols>
    <col min="1" max="1" width="5.42578125" style="4" bestFit="1" customWidth="1"/>
    <col min="2" max="2" width="8.85546875" style="33" hidden="1" customWidth="1" outlineLevel="1"/>
    <col min="3" max="3" width="6.7109375" style="33" hidden="1" customWidth="1" outlineLevel="1"/>
    <col min="4" max="4" width="6.7109375" style="28" hidden="1" customWidth="1" outlineLevel="1"/>
    <col min="5" max="5" width="22.7109375" style="30" hidden="1" customWidth="1" outlineLevel="1"/>
    <col min="6" max="6" width="8.5703125" style="30" hidden="1" customWidth="1" outlineLevel="1"/>
    <col min="7" max="7" width="92.7109375" style="5" hidden="1" customWidth="1" outlineLevel="1"/>
    <col min="8" max="8" width="22.7109375" style="114" hidden="1" customWidth="1" outlineLevel="1"/>
    <col min="9" max="9" width="22.85546875" style="87" hidden="1" customWidth="1" outlineLevel="1"/>
    <col min="10" max="10" width="19.7109375" style="115" customWidth="1" collapsed="1"/>
    <col min="11" max="11" width="19.7109375" style="87" customWidth="1"/>
    <col min="12" max="12" width="38" style="7" bestFit="1" customWidth="1"/>
    <col min="13" max="13" width="7.140625" style="33" bestFit="1" customWidth="1"/>
    <col min="14" max="14" width="7.7109375" style="7" customWidth="1"/>
    <col min="15" max="15" width="16" style="33" customWidth="1"/>
    <col min="16" max="16" width="11.42578125" style="33" bestFit="1" customWidth="1"/>
    <col min="17" max="17" width="11.7109375" style="116" customWidth="1"/>
    <col min="18" max="18" width="8" style="8" bestFit="1" customWidth="1"/>
    <col min="19" max="19" width="9.42578125" style="8" bestFit="1" customWidth="1"/>
    <col min="20" max="20" width="9.42578125" style="11" bestFit="1" customWidth="1"/>
    <col min="21" max="21" width="8" style="11" customWidth="1"/>
    <col min="22" max="23" width="10.42578125" style="15" bestFit="1" customWidth="1"/>
    <col min="24" max="24" width="10.42578125" style="125" bestFit="1" customWidth="1"/>
    <col min="25" max="25" width="10.42578125" style="11" bestFit="1" customWidth="1"/>
    <col min="26" max="26" width="10.42578125" style="11" customWidth="1"/>
    <col min="27" max="27" width="10.42578125" style="131" bestFit="1" customWidth="1"/>
    <col min="28" max="28" width="15" style="35" customWidth="1"/>
    <col min="29" max="29" width="0.85546875" style="35" customWidth="1"/>
    <col min="30" max="30" width="17.28515625" style="100" hidden="1" customWidth="1"/>
    <col min="31" max="31" width="15.7109375" style="101" customWidth="1"/>
    <col min="32" max="32" width="7.85546875" style="37" customWidth="1"/>
    <col min="33" max="33" width="7.140625" style="38" customWidth="1"/>
    <col min="34" max="34" width="1.7109375" style="16" customWidth="1"/>
    <col min="35" max="35" width="7.85546875" style="23" hidden="1" customWidth="1" outlineLevel="1"/>
    <col min="36" max="36" width="17.7109375" style="23" hidden="1" customWidth="1" outlineLevel="1"/>
    <col min="37" max="37" width="12.7109375" style="23" hidden="1" customWidth="1" outlineLevel="1"/>
    <col min="38" max="38" width="2.7109375" style="54" hidden="1" customWidth="1" outlineLevel="1"/>
    <col min="39" max="39" width="12.7109375" style="16" hidden="1" customWidth="1" outlineLevel="1"/>
    <col min="40" max="40" width="22.42578125" style="16" hidden="1" customWidth="1" outlineLevel="1"/>
    <col min="41" max="41" width="3.140625" style="19" hidden="1" customWidth="1" outlineLevel="1"/>
    <col min="42" max="42" width="38" style="16" hidden="1" customWidth="1" outlineLevel="1"/>
    <col min="43" max="43" width="8" style="16" hidden="1" customWidth="1" outlineLevel="1"/>
    <col min="44" max="44" width="31.28515625" style="16" hidden="1" customWidth="1" outlineLevel="1"/>
    <col min="45" max="45" width="7.85546875" style="16" hidden="1" customWidth="1" outlineLevel="1"/>
    <col min="46" max="46" width="17.28515625" style="16" hidden="1" customWidth="1" outlineLevel="1"/>
    <col min="47" max="47" width="5.5703125" style="41" hidden="1" customWidth="1" outlineLevel="1"/>
    <col min="48" max="48" width="38" style="16" hidden="1" customWidth="1" outlineLevel="1"/>
    <col min="49" max="49" width="12.140625" style="16" hidden="1" customWidth="1" outlineLevel="1"/>
    <col min="50" max="50" width="11.42578125" style="16" hidden="1" customWidth="1" outlineLevel="1"/>
    <col min="51" max="51" width="11.7109375" style="16" customWidth="1" collapsed="1"/>
    <col min="52" max="53" width="11.7109375" style="16" customWidth="1"/>
    <col min="54" max="16384" width="11.42578125" style="16"/>
  </cols>
  <sheetData>
    <row r="1" spans="1:53" x14ac:dyDescent="0.25">
      <c r="I1" s="265" t="s">
        <v>9</v>
      </c>
      <c r="J1" s="265"/>
      <c r="K1" s="266"/>
      <c r="L1" s="244"/>
      <c r="M1" s="301" t="s">
        <v>110</v>
      </c>
      <c r="N1" s="302"/>
      <c r="O1" s="263" t="s">
        <v>108</v>
      </c>
      <c r="P1" s="243"/>
      <c r="AA1" s="125"/>
      <c r="AC1" s="123"/>
      <c r="AG1" s="238"/>
    </row>
    <row r="2" spans="1:53" x14ac:dyDescent="0.25">
      <c r="I2" s="267" t="s">
        <v>111</v>
      </c>
      <c r="J2" s="267"/>
      <c r="K2" s="268"/>
      <c r="L2" s="244"/>
      <c r="M2" s="303"/>
      <c r="N2" s="304"/>
      <c r="O2" s="263"/>
      <c r="P2" s="243"/>
      <c r="AA2" s="125"/>
      <c r="AC2" s="123"/>
      <c r="AG2" s="238"/>
    </row>
    <row r="3" spans="1:53" x14ac:dyDescent="0.25">
      <c r="I3" s="269" t="s">
        <v>112</v>
      </c>
      <c r="J3" s="269"/>
      <c r="K3" s="270"/>
      <c r="L3" s="244"/>
      <c r="M3" s="305">
        <f ca="1">TODAY()</f>
        <v>44149</v>
      </c>
      <c r="N3" s="306"/>
      <c r="O3" s="263"/>
      <c r="P3" s="243"/>
      <c r="AA3" s="125"/>
      <c r="AC3" s="123"/>
      <c r="AG3" s="238"/>
    </row>
    <row r="4" spans="1:53" x14ac:dyDescent="0.25">
      <c r="I4" s="271" t="s">
        <v>113</v>
      </c>
      <c r="J4" s="271"/>
      <c r="K4" s="272"/>
      <c r="L4" s="244"/>
      <c r="M4" s="307"/>
      <c r="N4" s="308"/>
      <c r="O4" s="263"/>
      <c r="P4" s="243"/>
      <c r="AA4" s="125"/>
      <c r="AC4" s="123"/>
      <c r="AG4" s="238"/>
    </row>
    <row r="5" spans="1:53" x14ac:dyDescent="0.25">
      <c r="A5" s="253" t="s">
        <v>25</v>
      </c>
      <c r="B5" s="253" t="s">
        <v>107</v>
      </c>
      <c r="C5" s="253" t="s">
        <v>3</v>
      </c>
      <c r="D5" s="253" t="s">
        <v>88</v>
      </c>
      <c r="E5" s="255" t="s">
        <v>9</v>
      </c>
      <c r="F5" s="255" t="s">
        <v>37</v>
      </c>
      <c r="G5" s="257" t="s">
        <v>0</v>
      </c>
      <c r="H5" s="259" t="s">
        <v>7</v>
      </c>
      <c r="I5" s="246" t="s">
        <v>95</v>
      </c>
      <c r="J5" s="247"/>
      <c r="K5" s="247"/>
      <c r="L5" s="247"/>
      <c r="M5" s="247"/>
      <c r="N5" s="248"/>
      <c r="O5" s="264"/>
      <c r="P5" s="233">
        <f>SUM(O7:O522,R5:U5,W5)</f>
        <v>81060.508499999967</v>
      </c>
      <c r="Q5" s="234">
        <f>SUM(Q7:Q522)</f>
        <v>0</v>
      </c>
      <c r="R5" s="235">
        <f>SUM(R7:R522)</f>
        <v>0</v>
      </c>
      <c r="S5" s="235">
        <f>SUM(S7:S522)</f>
        <v>0</v>
      </c>
      <c r="T5" s="235">
        <f t="shared" ref="T5:W5" si="0">SUM(T7:T522)</f>
        <v>0</v>
      </c>
      <c r="U5" s="235">
        <f t="shared" si="0"/>
        <v>0</v>
      </c>
      <c r="V5" s="235">
        <f t="shared" si="0"/>
        <v>0</v>
      </c>
      <c r="W5" s="235">
        <f t="shared" si="0"/>
        <v>0</v>
      </c>
      <c r="X5" s="236">
        <f>SUM(X7:X522)</f>
        <v>0</v>
      </c>
      <c r="Y5" s="235">
        <f t="shared" ref="Y5:AA5" si="1">SUM(Y7:Y522)</f>
        <v>0</v>
      </c>
      <c r="Z5" s="235">
        <f t="shared" si="1"/>
        <v>0</v>
      </c>
      <c r="AA5" s="237">
        <f t="shared" si="1"/>
        <v>0</v>
      </c>
      <c r="AB5" s="251">
        <f>SUM(AB7:AB522)</f>
        <v>0</v>
      </c>
      <c r="AC5" s="252"/>
      <c r="AD5" s="261" t="s">
        <v>30</v>
      </c>
      <c r="AE5" s="249" t="s">
        <v>32</v>
      </c>
      <c r="AF5" s="249" t="s">
        <v>31</v>
      </c>
      <c r="AG5" s="232">
        <f>SUM(AG7:AG522)</f>
        <v>0</v>
      </c>
      <c r="AI5" s="17"/>
      <c r="AK5" s="18"/>
      <c r="AL5" s="166"/>
    </row>
    <row r="6" spans="1:53" s="23" customFormat="1" ht="80.099999999999994" customHeight="1" x14ac:dyDescent="0.25">
      <c r="A6" s="254"/>
      <c r="B6" s="254"/>
      <c r="C6" s="254"/>
      <c r="D6" s="254"/>
      <c r="E6" s="255"/>
      <c r="F6" s="256"/>
      <c r="G6" s="258"/>
      <c r="H6" s="260"/>
      <c r="I6" s="204" t="s">
        <v>99</v>
      </c>
      <c r="J6" s="276" t="s">
        <v>100</v>
      </c>
      <c r="K6" s="277"/>
      <c r="L6" s="205" t="s">
        <v>8</v>
      </c>
      <c r="M6" s="207" t="s">
        <v>49</v>
      </c>
      <c r="N6" s="206" t="s">
        <v>1</v>
      </c>
      <c r="O6" s="181">
        <f>X5/P5</f>
        <v>0</v>
      </c>
      <c r="P6" s="210">
        <f>P5-X5</f>
        <v>81060.508499999967</v>
      </c>
      <c r="Q6" s="20" t="s">
        <v>109</v>
      </c>
      <c r="R6" s="21" t="s">
        <v>46</v>
      </c>
      <c r="S6" s="21" t="s">
        <v>6</v>
      </c>
      <c r="T6" s="21" t="s">
        <v>45</v>
      </c>
      <c r="U6" s="130" t="s">
        <v>43</v>
      </c>
      <c r="V6" s="130" t="s">
        <v>48</v>
      </c>
      <c r="W6" s="126" t="s">
        <v>47</v>
      </c>
      <c r="X6" s="126" t="s">
        <v>39</v>
      </c>
      <c r="Y6" s="21" t="s">
        <v>44</v>
      </c>
      <c r="Z6" s="21" t="s">
        <v>89</v>
      </c>
      <c r="AA6" s="132" t="s">
        <v>5</v>
      </c>
      <c r="AB6" s="295" t="s">
        <v>90</v>
      </c>
      <c r="AC6" s="296"/>
      <c r="AD6" s="262"/>
      <c r="AE6" s="249"/>
      <c r="AF6" s="250"/>
      <c r="AG6" s="22" t="s">
        <v>33</v>
      </c>
      <c r="AK6" s="24"/>
      <c r="AL6" s="25"/>
      <c r="AM6" s="24"/>
      <c r="AN6" s="24"/>
      <c r="AO6" s="25"/>
      <c r="AT6" s="170">
        <v>4.6859999999999999</v>
      </c>
      <c r="AU6" s="52"/>
      <c r="AW6" s="26" t="s">
        <v>35</v>
      </c>
      <c r="AX6" s="120" t="s">
        <v>36</v>
      </c>
      <c r="AY6" s="273"/>
      <c r="AZ6" s="274"/>
      <c r="BA6" s="275"/>
    </row>
    <row r="7" spans="1:53" ht="15" customHeight="1" thickBot="1" x14ac:dyDescent="0.3">
      <c r="A7" s="1">
        <v>1</v>
      </c>
      <c r="B7" s="284" t="s">
        <v>26</v>
      </c>
      <c r="C7" s="27" t="str">
        <f t="shared" ref="C7:C70" si="2">IF(A7="","",DATEDIF($AK$9,J7,"y")&amp;IF(DATEDIF($AK$9,J7,"y")&gt;1," ans "," an "))</f>
        <v xml:space="preserve">23 ans </v>
      </c>
      <c r="D7" s="28">
        <f t="shared" ref="D7:D70" si="3">IF(A7="","",YEAR(J7))</f>
        <v>2016</v>
      </c>
      <c r="E7" s="30" t="str">
        <f>IF(A7="","",DATEDIF($J$7,K7,"y")&amp;IF(DATEDIF($J$7,K7,"y")&gt;1," ans, "," an, ")&amp;DATEDIF($J$7,K7,"ym")&amp;" mois et "&amp;DATEDIF($J$7,K7,"md")&amp;IF(DATEDIF(
$J$7,K7,"md")&gt;1," jours"," jour"))</f>
        <v>0 an, 0 mois et 29 jours</v>
      </c>
      <c r="F7" s="30" t="s">
        <v>38</v>
      </c>
      <c r="G7" s="10"/>
      <c r="H7" s="29" t="str">
        <f t="shared" ref="H7:H18" si="4">IF(A7="","",DATEDIF($J$7,K7,"y")&amp;IF(DATEDIF($J$7,K7,"y")&gt;1," ans, "," an, ")&amp;DATEDIF($J$7,K7,"ym")&amp;" mois et "&amp;DATEDIF($J$7,K7,"md")&amp;IF(DATEDIF(
$J$7,K7,"md")&gt;1," jours"," jour"))</f>
        <v>0 an, 0 mois et 29 jours</v>
      </c>
      <c r="I7" s="32" t="str">
        <f>IF(A7="","",DATEDIF($J$7,K7,"y")&amp;IF(DATEDIF($J$7,K7,"y")&gt;1," ans, "," an, ")&amp;DATEDIF($J$7,K7,"ym")&amp;" mois et "&amp;DATEDIF($J$7,K7,"md")&amp;IF(DATEDIF(
$J$7,K7,"md")&gt;1," jours"," jour"))</f>
        <v>0 an, 0 mois et 29 jours</v>
      </c>
      <c r="J7" s="31">
        <v>42614</v>
      </c>
      <c r="K7" s="32">
        <f>IF(A7="","",EOMONTH(J7,0))</f>
        <v>42643</v>
      </c>
      <c r="L7" s="7" t="s">
        <v>16</v>
      </c>
      <c r="M7" s="33">
        <f>IFERROR(INDEX($AQ$8:$AQ$69,SUMPRODUCT(MATCH(1,($AP$8:$AP$69=$L7)*($AS$8:$AS$69=$N7),0))),"")</f>
        <v>1</v>
      </c>
      <c r="N7" s="7">
        <v>321</v>
      </c>
      <c r="O7" s="34">
        <f>N7*$AN$8</f>
        <v>1495.2501</v>
      </c>
      <c r="P7" s="34">
        <f>Q7-O7</f>
        <v>-1495.2501</v>
      </c>
      <c r="X7" s="125" t="str">
        <f>IF(Q7="","",SUM(Q7:W7))</f>
        <v/>
      </c>
      <c r="Z7" s="129"/>
      <c r="AA7" s="125" t="str">
        <f t="shared" ref="AA7:AA34" si="5">IF(X7="","",X7-Y7)</f>
        <v/>
      </c>
      <c r="AB7" s="36"/>
      <c r="AC7" s="215"/>
      <c r="AD7" s="214"/>
      <c r="AE7" s="216"/>
      <c r="AH7" s="39"/>
      <c r="AI7" s="179" t="s">
        <v>4</v>
      </c>
      <c r="AJ7" s="180"/>
      <c r="AK7" s="46">
        <f>516/12*4</f>
        <v>172</v>
      </c>
      <c r="AL7" s="165"/>
      <c r="AM7" s="156" t="s">
        <v>28</v>
      </c>
      <c r="AN7" s="157" t="s">
        <v>2</v>
      </c>
      <c r="AO7" s="40"/>
      <c r="AP7" s="171" t="s">
        <v>24</v>
      </c>
      <c r="AQ7" s="171" t="s">
        <v>10</v>
      </c>
      <c r="AR7" s="171" t="s">
        <v>93</v>
      </c>
      <c r="AS7" s="172" t="s">
        <v>91</v>
      </c>
      <c r="AT7" s="171" t="s">
        <v>14</v>
      </c>
      <c r="AU7" s="153"/>
      <c r="AV7" s="16" t="s">
        <v>16</v>
      </c>
      <c r="AW7" s="26">
        <v>8</v>
      </c>
      <c r="AX7" s="26">
        <v>4</v>
      </c>
    </row>
    <row r="8" spans="1:53" ht="15" customHeight="1" x14ac:dyDescent="0.25">
      <c r="A8" s="1">
        <v>2</v>
      </c>
      <c r="B8" s="284"/>
      <c r="C8" s="27" t="str">
        <f t="shared" si="2"/>
        <v xml:space="preserve">23 ans </v>
      </c>
      <c r="D8" s="28">
        <f t="shared" si="3"/>
        <v>2016</v>
      </c>
      <c r="E8" s="30" t="str">
        <f t="shared" ref="E8:E71" si="6">IF(A8="","",DATEDIF($J$7,K8,"y")&amp;IF(DATEDIF($J$7,K8,"y")&gt;1," ans, "," an, ")&amp;DATEDIF($J$7,K8,"ym")&amp;" mois et "&amp;DATEDIF($J$7,K8,"md")&amp;IF(DATEDIF(
$J$7,K8,"md")&gt;1," jours"," jour"))</f>
        <v>0 an, 1 mois et 30 jours</v>
      </c>
      <c r="F8" s="30" t="s">
        <v>38</v>
      </c>
      <c r="G8" s="10"/>
      <c r="H8" s="29" t="str">
        <f t="shared" si="4"/>
        <v>0 an, 1 mois et 30 jours</v>
      </c>
      <c r="I8" s="32" t="str">
        <f t="shared" ref="I8:I37" si="7">IF(A8="","",DATEDIF($J$7,K8,"y")&amp;IF(DATEDIF($J$7,K8,"y")&gt;1," ans, "," an, ")&amp;DATEDIF($J$7,K8,"ym")&amp;" mois et "&amp;DATEDIF($J$7,K8,"md")&amp;IF(DATEDIF(
$J$7,K8,"md")&gt;1," jours"," jour"))</f>
        <v>0 an, 1 mois et 30 jours</v>
      </c>
      <c r="J8" s="31">
        <f>IF(A8="","",EDATE(J7,1))</f>
        <v>42644</v>
      </c>
      <c r="K8" s="32">
        <f>IF(A8="","",EOMONTH(J8,0))</f>
        <v>42674</v>
      </c>
      <c r="L8" s="7" t="s">
        <v>16</v>
      </c>
      <c r="M8" s="33">
        <f t="shared" ref="M8:M39" si="8">IFERROR(INDEX($AQ$7:$AQ$69,SUMPRODUCT(MATCH(1,($AP$7:$AP$69=$L8)*($AS$7:$AS$69=$N8),0))),"")</f>
        <v>1</v>
      </c>
      <c r="N8" s="7">
        <v>321</v>
      </c>
      <c r="O8" s="34">
        <f t="shared" ref="O8:O11" si="9">N8*$AN$8</f>
        <v>1495.2501</v>
      </c>
      <c r="P8" s="34">
        <f t="shared" ref="P8:P71" si="10">Q8-O8</f>
        <v>-1495.2501</v>
      </c>
      <c r="Q8" s="117"/>
      <c r="X8" s="125" t="str">
        <f>IF(Q8="","",SUM(Q8:W8))</f>
        <v/>
      </c>
      <c r="Z8" s="129"/>
      <c r="AA8" s="131" t="str">
        <f t="shared" si="5"/>
        <v/>
      </c>
      <c r="AB8" s="278">
        <f>SUM(X8:X10)</f>
        <v>0</v>
      </c>
      <c r="AC8" s="123"/>
      <c r="AD8" s="281">
        <v>1</v>
      </c>
      <c r="AE8" s="285">
        <f ca="1">OFFSET($AJ$12,((MOD(ROW(AD9)*4,3)/2)+1)*COUNTA(AD8)+IF(((MOD(ROW(AD9)*4,3)/2)+1)*COUNTA(AD8)=2,INT(ROW(AD5)/12),0),)</f>
        <v>0</v>
      </c>
      <c r="AF8" s="283" t="str">
        <f>IF(AB8=0,"",IF(AB8&lt;AE8,"Alerte !",""))</f>
        <v/>
      </c>
      <c r="AG8" s="245" t="str">
        <f>IF(AB8=0,"",IF(AB8&lt;AE8,"",1))</f>
        <v/>
      </c>
      <c r="AH8" s="41"/>
      <c r="AI8" s="297" t="s">
        <v>41</v>
      </c>
      <c r="AJ8" s="298"/>
      <c r="AK8" s="51">
        <f>AK7-AG5</f>
        <v>172</v>
      </c>
      <c r="AL8" s="42"/>
      <c r="AM8" s="158">
        <v>42552</v>
      </c>
      <c r="AN8" s="159">
        <v>4.6581000000000001</v>
      </c>
      <c r="AO8" s="42"/>
      <c r="AP8" s="188" t="s">
        <v>16</v>
      </c>
      <c r="AQ8" s="191">
        <v>1</v>
      </c>
      <c r="AR8" s="191" t="s">
        <v>12</v>
      </c>
      <c r="AS8" s="61">
        <v>321</v>
      </c>
      <c r="AT8" s="62">
        <f>$AT$6*AS8</f>
        <v>1504.2059999999999</v>
      </c>
      <c r="AU8" s="154"/>
      <c r="AV8" s="16" t="s">
        <v>15</v>
      </c>
      <c r="AW8" s="26">
        <v>8</v>
      </c>
      <c r="AX8" s="26">
        <f t="shared" ref="AX8:AX14" si="11">AX7+AW7</f>
        <v>12</v>
      </c>
      <c r="AY8" s="128"/>
    </row>
    <row r="9" spans="1:53" ht="15" customHeight="1" x14ac:dyDescent="0.25">
      <c r="A9" s="1">
        <v>3</v>
      </c>
      <c r="B9" s="284"/>
      <c r="C9" s="27" t="str">
        <f t="shared" si="2"/>
        <v xml:space="preserve">23 ans </v>
      </c>
      <c r="D9" s="28">
        <f t="shared" si="3"/>
        <v>2016</v>
      </c>
      <c r="E9" s="30" t="str">
        <f t="shared" si="6"/>
        <v>0 an, 2 mois et 29 jours</v>
      </c>
      <c r="F9" s="30" t="s">
        <v>38</v>
      </c>
      <c r="G9" s="10"/>
      <c r="H9" s="29" t="str">
        <f t="shared" si="4"/>
        <v>0 an, 2 mois et 29 jours</v>
      </c>
      <c r="I9" s="32" t="str">
        <f t="shared" si="7"/>
        <v>0 an, 2 mois et 29 jours</v>
      </c>
      <c r="J9" s="31">
        <f t="shared" ref="J9:J71" si="12">IF(A9="","",EDATE(J8,1))</f>
        <v>42675</v>
      </c>
      <c r="K9" s="32">
        <f t="shared" ref="K9:K70" si="13">IF(A9="","",EOMONTH(J9,0))</f>
        <v>42704</v>
      </c>
      <c r="L9" s="7" t="s">
        <v>16</v>
      </c>
      <c r="M9" s="33">
        <f t="shared" si="8"/>
        <v>1</v>
      </c>
      <c r="N9" s="7">
        <v>321</v>
      </c>
      <c r="O9" s="34">
        <f t="shared" si="9"/>
        <v>1495.2501</v>
      </c>
      <c r="P9" s="34">
        <f t="shared" si="10"/>
        <v>-1495.2501</v>
      </c>
      <c r="X9" s="125" t="str">
        <f t="shared" ref="X9:X38" si="14">IF(Q9="","",SUM(Q9:W9))</f>
        <v/>
      </c>
      <c r="Z9" s="129"/>
      <c r="AA9" s="131" t="str">
        <f t="shared" si="5"/>
        <v/>
      </c>
      <c r="AB9" s="279"/>
      <c r="AC9" s="123"/>
      <c r="AD9" s="281"/>
      <c r="AE9" s="286"/>
      <c r="AF9" s="283"/>
      <c r="AG9" s="245"/>
      <c r="AH9" s="41"/>
      <c r="AI9" s="299" t="s">
        <v>34</v>
      </c>
      <c r="AJ9" s="300"/>
      <c r="AK9" s="53">
        <v>33982</v>
      </c>
      <c r="AL9" s="167"/>
      <c r="AM9" s="160">
        <v>42767</v>
      </c>
      <c r="AN9" s="159">
        <v>4.6859999999999999</v>
      </c>
      <c r="AO9" s="47"/>
      <c r="AP9" s="189" t="s">
        <v>16</v>
      </c>
      <c r="AQ9" s="192">
        <v>2</v>
      </c>
      <c r="AR9" s="192" t="s">
        <v>12</v>
      </c>
      <c r="AS9" s="63">
        <v>335</v>
      </c>
      <c r="AT9" s="64">
        <f t="shared" ref="AT9:AT15" si="15">$AT$6*AS9</f>
        <v>1569.81</v>
      </c>
      <c r="AU9" s="154"/>
      <c r="AV9" s="16" t="s">
        <v>17</v>
      </c>
      <c r="AW9" s="26">
        <v>11</v>
      </c>
      <c r="AX9" s="26">
        <f t="shared" si="11"/>
        <v>20</v>
      </c>
      <c r="AY9" s="128"/>
    </row>
    <row r="10" spans="1:53" ht="15" customHeight="1" thickBot="1" x14ac:dyDescent="0.3">
      <c r="A10" s="1">
        <v>4</v>
      </c>
      <c r="B10" s="284"/>
      <c r="C10" s="27" t="str">
        <f t="shared" si="2"/>
        <v xml:space="preserve">23 ans </v>
      </c>
      <c r="D10" s="28">
        <f t="shared" si="3"/>
        <v>2016</v>
      </c>
      <c r="E10" s="30" t="str">
        <f t="shared" si="6"/>
        <v>0 an, 3 mois et 30 jours</v>
      </c>
      <c r="F10" s="30" t="s">
        <v>38</v>
      </c>
      <c r="G10" s="10"/>
      <c r="H10" s="29" t="str">
        <f t="shared" si="4"/>
        <v>0 an, 3 mois et 30 jours</v>
      </c>
      <c r="I10" s="32" t="str">
        <f t="shared" si="7"/>
        <v>0 an, 3 mois et 30 jours</v>
      </c>
      <c r="J10" s="31">
        <f t="shared" si="12"/>
        <v>42705</v>
      </c>
      <c r="K10" s="32">
        <f t="shared" si="13"/>
        <v>42735</v>
      </c>
      <c r="L10" s="7" t="s">
        <v>16</v>
      </c>
      <c r="M10" s="33">
        <f t="shared" si="8"/>
        <v>1</v>
      </c>
      <c r="N10" s="7">
        <v>321</v>
      </c>
      <c r="O10" s="34">
        <f t="shared" si="9"/>
        <v>1495.2501</v>
      </c>
      <c r="P10" s="34">
        <f t="shared" si="10"/>
        <v>-1495.2501</v>
      </c>
      <c r="X10" s="125" t="str">
        <f t="shared" si="14"/>
        <v/>
      </c>
      <c r="Z10" s="129"/>
      <c r="AA10" s="131" t="str">
        <f t="shared" si="5"/>
        <v/>
      </c>
      <c r="AB10" s="280"/>
      <c r="AC10" s="123"/>
      <c r="AD10" s="281"/>
      <c r="AE10" s="287"/>
      <c r="AF10" s="283"/>
      <c r="AG10" s="245"/>
      <c r="AH10" s="41"/>
      <c r="AL10" s="168"/>
      <c r="AM10" s="161"/>
      <c r="AN10" s="162"/>
      <c r="AO10" s="41"/>
      <c r="AP10" s="189" t="s">
        <v>16</v>
      </c>
      <c r="AQ10" s="192">
        <v>3</v>
      </c>
      <c r="AR10" s="192" t="s">
        <v>12</v>
      </c>
      <c r="AS10" s="63">
        <v>351</v>
      </c>
      <c r="AT10" s="64">
        <f t="shared" si="15"/>
        <v>1644.7860000000001</v>
      </c>
      <c r="AU10" s="154"/>
      <c r="AV10" s="16" t="s">
        <v>18</v>
      </c>
      <c r="AW10" s="26">
        <v>7</v>
      </c>
      <c r="AX10" s="26">
        <f t="shared" si="11"/>
        <v>31</v>
      </c>
    </row>
    <row r="11" spans="1:53" ht="15" customHeight="1" x14ac:dyDescent="0.25">
      <c r="A11" s="1">
        <v>5</v>
      </c>
      <c r="B11" s="284" t="s">
        <v>21</v>
      </c>
      <c r="C11" s="27" t="str">
        <f t="shared" si="2"/>
        <v xml:space="preserve">23 ans </v>
      </c>
      <c r="D11" s="28">
        <f t="shared" si="3"/>
        <v>2017</v>
      </c>
      <c r="E11" s="30" t="str">
        <f t="shared" si="6"/>
        <v>0 an, 4 mois et 30 jours</v>
      </c>
      <c r="F11" s="30" t="s">
        <v>38</v>
      </c>
      <c r="G11" s="10"/>
      <c r="H11" s="29" t="str">
        <f t="shared" si="4"/>
        <v>0 an, 4 mois et 30 jours</v>
      </c>
      <c r="I11" s="32" t="str">
        <f t="shared" si="7"/>
        <v>0 an, 4 mois et 30 jours</v>
      </c>
      <c r="J11" s="31">
        <f t="shared" si="12"/>
        <v>42736</v>
      </c>
      <c r="K11" s="32">
        <f t="shared" si="13"/>
        <v>42766</v>
      </c>
      <c r="L11" s="7" t="s">
        <v>16</v>
      </c>
      <c r="M11" s="33">
        <f t="shared" si="8"/>
        <v>1</v>
      </c>
      <c r="N11" s="7">
        <v>321</v>
      </c>
      <c r="O11" s="34">
        <f t="shared" si="9"/>
        <v>1495.2501</v>
      </c>
      <c r="P11" s="34">
        <f t="shared" si="10"/>
        <v>-1495.2501</v>
      </c>
      <c r="X11" s="125" t="str">
        <f t="shared" si="14"/>
        <v/>
      </c>
      <c r="Z11" s="129"/>
      <c r="AA11" s="131" t="str">
        <f t="shared" si="5"/>
        <v/>
      </c>
      <c r="AB11" s="278">
        <f>SUM(X11:X13)</f>
        <v>0</v>
      </c>
      <c r="AC11" s="123"/>
      <c r="AD11" s="282">
        <v>2</v>
      </c>
      <c r="AE11" s="288">
        <f t="shared" ref="AE11" ca="1" si="16">OFFSET($AJ$12,((MOD(ROW(AD12)*4,3)/2)+1)*COUNTA(AD11)+IF(((MOD(ROW(AD12)*4,3)/2)+1)*COUNTA(AD11)=2,INT(ROW(AD8)/12),0),)</f>
        <v>0</v>
      </c>
      <c r="AF11" s="283" t="str">
        <f>IF(AB11=0,"",IF(AB11&lt;AE11,"Alerte !",""))</f>
        <v/>
      </c>
      <c r="AG11" s="245" t="str">
        <f>IF(AB11=0,"",IF(AB11&lt;AE11,"",1))</f>
        <v/>
      </c>
      <c r="AL11" s="169"/>
      <c r="AM11" s="161"/>
      <c r="AN11" s="162"/>
      <c r="AP11" s="189" t="s">
        <v>16</v>
      </c>
      <c r="AQ11" s="192">
        <v>4</v>
      </c>
      <c r="AR11" s="192" t="s">
        <v>13</v>
      </c>
      <c r="AS11" s="63">
        <v>368</v>
      </c>
      <c r="AT11" s="64">
        <f t="shared" si="15"/>
        <v>1724.4479999999999</v>
      </c>
      <c r="AU11" s="154"/>
      <c r="AV11" s="16" t="s">
        <v>96</v>
      </c>
      <c r="AW11" s="26">
        <v>7</v>
      </c>
      <c r="AX11" s="26">
        <f t="shared" si="11"/>
        <v>38</v>
      </c>
      <c r="AY11" s="221"/>
    </row>
    <row r="12" spans="1:53" ht="15" customHeight="1" x14ac:dyDescent="0.25">
      <c r="A12" s="1">
        <v>6</v>
      </c>
      <c r="B12" s="284"/>
      <c r="C12" s="27" t="str">
        <f t="shared" si="2"/>
        <v xml:space="preserve">24 ans </v>
      </c>
      <c r="D12" s="28">
        <f t="shared" si="3"/>
        <v>2017</v>
      </c>
      <c r="E12" s="30" t="str">
        <f t="shared" si="6"/>
        <v>0 an, 5 mois et 27 jours</v>
      </c>
      <c r="F12" s="30" t="s">
        <v>38</v>
      </c>
      <c r="G12" s="10"/>
      <c r="H12" s="29" t="str">
        <f t="shared" si="4"/>
        <v>0 an, 5 mois et 27 jours</v>
      </c>
      <c r="I12" s="67" t="str">
        <f t="shared" si="7"/>
        <v>0 an, 5 mois et 27 jours</v>
      </c>
      <c r="J12" s="239">
        <f t="shared" si="12"/>
        <v>42767</v>
      </c>
      <c r="K12" s="240">
        <f t="shared" si="13"/>
        <v>42794</v>
      </c>
      <c r="L12" s="241" t="s">
        <v>16</v>
      </c>
      <c r="M12" s="242">
        <f t="shared" si="8"/>
        <v>1</v>
      </c>
      <c r="N12" s="241">
        <v>321</v>
      </c>
      <c r="O12" s="122">
        <f>N12*$AN$9</f>
        <v>1504.2059999999999</v>
      </c>
      <c r="P12" s="34">
        <f t="shared" si="10"/>
        <v>-1504.2059999999999</v>
      </c>
      <c r="X12" s="125" t="str">
        <f t="shared" si="14"/>
        <v/>
      </c>
      <c r="Z12" s="129"/>
      <c r="AA12" s="131" t="str">
        <f t="shared" si="5"/>
        <v/>
      </c>
      <c r="AB12" s="279"/>
      <c r="AC12" s="123"/>
      <c r="AD12" s="282"/>
      <c r="AE12" s="289"/>
      <c r="AF12" s="283"/>
      <c r="AG12" s="245"/>
      <c r="AM12" s="161"/>
      <c r="AN12" s="162"/>
      <c r="AP12" s="189" t="s">
        <v>16</v>
      </c>
      <c r="AQ12" s="192">
        <v>5</v>
      </c>
      <c r="AR12" s="192" t="s">
        <v>13</v>
      </c>
      <c r="AS12" s="63">
        <v>384</v>
      </c>
      <c r="AT12" s="64">
        <f t="shared" si="15"/>
        <v>1799.424</v>
      </c>
      <c r="AU12" s="154"/>
      <c r="AV12" s="16" t="s">
        <v>19</v>
      </c>
      <c r="AW12" s="218">
        <v>11</v>
      </c>
      <c r="AX12" s="218">
        <f t="shared" si="11"/>
        <v>45</v>
      </c>
    </row>
    <row r="13" spans="1:53" ht="15" customHeight="1" thickBot="1" x14ac:dyDescent="0.3">
      <c r="A13" s="1">
        <v>7</v>
      </c>
      <c r="B13" s="284"/>
      <c r="C13" s="27" t="str">
        <f t="shared" si="2"/>
        <v xml:space="preserve">24 ans </v>
      </c>
      <c r="D13" s="28">
        <f t="shared" si="3"/>
        <v>2017</v>
      </c>
      <c r="E13" s="30" t="str">
        <f t="shared" si="6"/>
        <v>0 an, 6 mois et 30 jours</v>
      </c>
      <c r="F13" s="30" t="s">
        <v>38</v>
      </c>
      <c r="G13" s="10"/>
      <c r="H13" s="29" t="str">
        <f t="shared" si="4"/>
        <v>0 an, 6 mois et 30 jours</v>
      </c>
      <c r="I13" s="32" t="str">
        <f t="shared" si="7"/>
        <v>0 an, 6 mois et 30 jours</v>
      </c>
      <c r="J13" s="31">
        <f t="shared" si="12"/>
        <v>42795</v>
      </c>
      <c r="K13" s="32">
        <f t="shared" si="13"/>
        <v>42825</v>
      </c>
      <c r="L13" s="7" t="s">
        <v>16</v>
      </c>
      <c r="M13" s="33">
        <f t="shared" si="8"/>
        <v>1</v>
      </c>
      <c r="N13" s="7">
        <v>321</v>
      </c>
      <c r="O13" s="34">
        <f t="shared" ref="O13:O75" si="17">N13*$AN$9</f>
        <v>1504.2059999999999</v>
      </c>
      <c r="P13" s="34">
        <f t="shared" si="10"/>
        <v>-1504.2059999999999</v>
      </c>
      <c r="X13" s="125" t="str">
        <f t="shared" si="14"/>
        <v/>
      </c>
      <c r="Z13" s="129"/>
      <c r="AA13" s="131" t="str">
        <f t="shared" si="5"/>
        <v/>
      </c>
      <c r="AB13" s="280"/>
      <c r="AC13" s="123"/>
      <c r="AD13" s="282"/>
      <c r="AE13" s="290"/>
      <c r="AF13" s="283"/>
      <c r="AG13" s="245"/>
      <c r="AI13" s="292" t="s">
        <v>42</v>
      </c>
      <c r="AJ13" s="293"/>
      <c r="AK13" s="294"/>
      <c r="AL13" s="55"/>
      <c r="AM13" s="161"/>
      <c r="AN13" s="162"/>
      <c r="AO13" s="55"/>
      <c r="AP13" s="189" t="s">
        <v>16</v>
      </c>
      <c r="AQ13" s="192">
        <v>6</v>
      </c>
      <c r="AR13" s="192" t="s">
        <v>13</v>
      </c>
      <c r="AS13" s="63">
        <v>395</v>
      </c>
      <c r="AT13" s="64">
        <f t="shared" si="15"/>
        <v>1850.97</v>
      </c>
      <c r="AU13" s="154"/>
      <c r="AV13" s="16" t="s">
        <v>29</v>
      </c>
      <c r="AW13" s="220">
        <v>6</v>
      </c>
      <c r="AX13" s="220">
        <f t="shared" si="11"/>
        <v>56</v>
      </c>
      <c r="AY13" s="221"/>
    </row>
    <row r="14" spans="1:53" ht="15" customHeight="1" x14ac:dyDescent="0.25">
      <c r="A14" s="1">
        <v>8</v>
      </c>
      <c r="B14" s="284"/>
      <c r="C14" s="27" t="str">
        <f t="shared" si="2"/>
        <v xml:space="preserve">24 ans </v>
      </c>
      <c r="D14" s="28">
        <f t="shared" si="3"/>
        <v>2017</v>
      </c>
      <c r="E14" s="30" t="str">
        <f t="shared" si="6"/>
        <v>0 an, 7 mois et 29 jours</v>
      </c>
      <c r="F14" s="30" t="s">
        <v>38</v>
      </c>
      <c r="G14" s="10"/>
      <c r="H14" s="29" t="str">
        <f t="shared" si="4"/>
        <v>0 an, 7 mois et 29 jours</v>
      </c>
      <c r="I14" s="32" t="str">
        <f t="shared" si="7"/>
        <v>0 an, 7 mois et 29 jours</v>
      </c>
      <c r="J14" s="31">
        <f t="shared" si="12"/>
        <v>42826</v>
      </c>
      <c r="K14" s="32">
        <f t="shared" si="13"/>
        <v>42855</v>
      </c>
      <c r="L14" s="7" t="s">
        <v>16</v>
      </c>
      <c r="M14" s="33">
        <f t="shared" si="8"/>
        <v>1</v>
      </c>
      <c r="N14" s="7">
        <v>321</v>
      </c>
      <c r="O14" s="34">
        <f t="shared" si="17"/>
        <v>1504.2059999999999</v>
      </c>
      <c r="P14" s="34">
        <f t="shared" si="10"/>
        <v>-1504.2059999999999</v>
      </c>
      <c r="Q14" s="117"/>
      <c r="X14" s="125" t="str">
        <f t="shared" si="14"/>
        <v/>
      </c>
      <c r="Z14" s="129"/>
      <c r="AA14" s="131" t="str">
        <f t="shared" si="5"/>
        <v/>
      </c>
      <c r="AB14" s="278">
        <f>SUM(X14:X16)</f>
        <v>0</v>
      </c>
      <c r="AC14" s="123"/>
      <c r="AD14" s="282">
        <v>3</v>
      </c>
      <c r="AE14" s="288">
        <f t="shared" ref="AE14" ca="1" si="18">OFFSET($AJ$12,((MOD(ROW(AD15)*4,3)/2)+1)*COUNTA(AD14)+IF(((MOD(ROW(AD15)*4,3)/2)+1)*COUNTA(AD14)=2,INT(ROW(AD11)/12),0),)</f>
        <v>0</v>
      </c>
      <c r="AF14" s="283" t="str">
        <f>IF(AB14=0,"",IF(AB14&lt;AE14,"Alerte !",""))</f>
        <v/>
      </c>
      <c r="AG14" s="245" t="str">
        <f>IF(AB14=0,"",IF(AB14&lt;AE14,"",1))</f>
        <v/>
      </c>
      <c r="AI14" s="56">
        <v>1</v>
      </c>
      <c r="AJ14" s="57">
        <v>1450.5</v>
      </c>
      <c r="AK14" s="58">
        <v>2016</v>
      </c>
      <c r="AL14" s="52"/>
      <c r="AM14" s="163"/>
      <c r="AN14" s="164"/>
      <c r="AO14" s="55"/>
      <c r="AP14" s="189" t="s">
        <v>16</v>
      </c>
      <c r="AQ14" s="192">
        <v>7</v>
      </c>
      <c r="AR14" s="192" t="s">
        <v>13</v>
      </c>
      <c r="AS14" s="63">
        <v>416</v>
      </c>
      <c r="AT14" s="64">
        <f t="shared" si="15"/>
        <v>1949.376</v>
      </c>
      <c r="AU14" s="154"/>
      <c r="AV14" s="16" t="s">
        <v>97</v>
      </c>
      <c r="AW14" s="220">
        <v>4</v>
      </c>
      <c r="AX14" s="220">
        <f t="shared" si="11"/>
        <v>62</v>
      </c>
      <c r="AY14" s="221"/>
    </row>
    <row r="15" spans="1:53" ht="15" customHeight="1" x14ac:dyDescent="0.25">
      <c r="A15" s="1">
        <v>9</v>
      </c>
      <c r="B15" s="284"/>
      <c r="C15" s="27" t="str">
        <f t="shared" si="2"/>
        <v xml:space="preserve">24 ans </v>
      </c>
      <c r="D15" s="28">
        <f t="shared" si="3"/>
        <v>2017</v>
      </c>
      <c r="E15" s="30" t="str">
        <f t="shared" si="6"/>
        <v>0 an, 8 mois et 30 jours</v>
      </c>
      <c r="F15" s="30" t="s">
        <v>38</v>
      </c>
      <c r="G15" s="10"/>
      <c r="H15" s="29" t="str">
        <f t="shared" si="4"/>
        <v>0 an, 8 mois et 30 jours</v>
      </c>
      <c r="I15" s="32" t="str">
        <f t="shared" si="7"/>
        <v>0 an, 8 mois et 30 jours</v>
      </c>
      <c r="J15" s="31">
        <f t="shared" si="12"/>
        <v>42856</v>
      </c>
      <c r="K15" s="32">
        <f t="shared" si="13"/>
        <v>42886</v>
      </c>
      <c r="L15" s="7" t="s">
        <v>16</v>
      </c>
      <c r="M15" s="33">
        <f t="shared" si="8"/>
        <v>1</v>
      </c>
      <c r="N15" s="7">
        <v>321</v>
      </c>
      <c r="O15" s="34">
        <f t="shared" si="17"/>
        <v>1504.2059999999999</v>
      </c>
      <c r="P15" s="34">
        <f t="shared" si="10"/>
        <v>-1504.2059999999999</v>
      </c>
      <c r="X15" s="125" t="str">
        <f t="shared" si="14"/>
        <v/>
      </c>
      <c r="Z15" s="129"/>
      <c r="AA15" s="131" t="str">
        <f t="shared" si="5"/>
        <v/>
      </c>
      <c r="AB15" s="279"/>
      <c r="AC15" s="123"/>
      <c r="AD15" s="282"/>
      <c r="AE15" s="289"/>
      <c r="AF15" s="283"/>
      <c r="AG15" s="245"/>
      <c r="AI15" s="56">
        <v>2</v>
      </c>
      <c r="AJ15" s="57">
        <v>1464</v>
      </c>
      <c r="AK15" s="58">
        <v>2017</v>
      </c>
      <c r="AL15" s="52"/>
      <c r="AM15" s="161"/>
      <c r="AN15" s="162"/>
      <c r="AO15" s="41"/>
      <c r="AP15" s="190" t="s">
        <v>16</v>
      </c>
      <c r="AQ15" s="193">
        <v>8</v>
      </c>
      <c r="AR15" s="193" t="s">
        <v>92</v>
      </c>
      <c r="AS15" s="69">
        <v>447</v>
      </c>
      <c r="AT15" s="64">
        <f t="shared" si="15"/>
        <v>2094.6419999999998</v>
      </c>
      <c r="AU15" s="154"/>
      <c r="AW15" s="219"/>
      <c r="AX15" s="219"/>
    </row>
    <row r="16" spans="1:53" ht="15" customHeight="1" thickBot="1" x14ac:dyDescent="0.3">
      <c r="A16" s="1">
        <v>10</v>
      </c>
      <c r="B16" s="284"/>
      <c r="C16" s="27" t="str">
        <f t="shared" si="2"/>
        <v xml:space="preserve">24 ans </v>
      </c>
      <c r="D16" s="28">
        <f t="shared" si="3"/>
        <v>2017</v>
      </c>
      <c r="E16" s="30" t="str">
        <f t="shared" si="6"/>
        <v>0 an, 9 mois et 29 jours</v>
      </c>
      <c r="F16" s="30" t="s">
        <v>38</v>
      </c>
      <c r="G16" s="10"/>
      <c r="H16" s="29" t="str">
        <f t="shared" si="4"/>
        <v>0 an, 9 mois et 29 jours</v>
      </c>
      <c r="I16" s="32" t="str">
        <f t="shared" si="7"/>
        <v>0 an, 9 mois et 29 jours</v>
      </c>
      <c r="J16" s="31">
        <f t="shared" si="12"/>
        <v>42887</v>
      </c>
      <c r="K16" s="32">
        <f t="shared" si="13"/>
        <v>42916</v>
      </c>
      <c r="L16" s="7" t="s">
        <v>16</v>
      </c>
      <c r="M16" s="33">
        <f t="shared" si="8"/>
        <v>1</v>
      </c>
      <c r="N16" s="7">
        <v>321</v>
      </c>
      <c r="O16" s="34">
        <f t="shared" si="17"/>
        <v>1504.2059999999999</v>
      </c>
      <c r="P16" s="34">
        <f t="shared" si="10"/>
        <v>-1504.2059999999999</v>
      </c>
      <c r="X16" s="125" t="str">
        <f t="shared" si="14"/>
        <v/>
      </c>
      <c r="Z16" s="129"/>
      <c r="AA16" s="131" t="str">
        <f t="shared" si="5"/>
        <v/>
      </c>
      <c r="AB16" s="280"/>
      <c r="AC16" s="123"/>
      <c r="AD16" s="282"/>
      <c r="AE16" s="290"/>
      <c r="AF16" s="283"/>
      <c r="AG16" s="245"/>
      <c r="AI16" s="56">
        <v>3</v>
      </c>
      <c r="AJ16" s="57">
        <v>1482</v>
      </c>
      <c r="AK16" s="58">
        <v>2018</v>
      </c>
      <c r="AL16" s="52"/>
      <c r="AM16" s="161"/>
      <c r="AN16" s="162"/>
      <c r="AO16" s="41"/>
      <c r="AP16" s="182" t="s">
        <v>15</v>
      </c>
      <c r="AQ16" s="43">
        <v>1</v>
      </c>
      <c r="AR16" s="43" t="s">
        <v>11</v>
      </c>
      <c r="AS16" s="44">
        <v>349</v>
      </c>
      <c r="AT16" s="45">
        <f>$AT$6*AS16</f>
        <v>1635.414</v>
      </c>
      <c r="AU16" s="154"/>
      <c r="AW16" s="219"/>
      <c r="AX16" s="219"/>
    </row>
    <row r="17" spans="1:52" ht="15" customHeight="1" x14ac:dyDescent="0.25">
      <c r="A17" s="1">
        <v>11</v>
      </c>
      <c r="B17" s="284"/>
      <c r="C17" s="27" t="str">
        <f t="shared" si="2"/>
        <v xml:space="preserve">24 ans </v>
      </c>
      <c r="D17" s="28">
        <f t="shared" si="3"/>
        <v>2017</v>
      </c>
      <c r="E17" s="30" t="str">
        <f t="shared" si="6"/>
        <v>0 an, 10 mois et 30 jours</v>
      </c>
      <c r="F17" s="30" t="s">
        <v>38</v>
      </c>
      <c r="G17" s="10"/>
      <c r="H17" s="29" t="str">
        <f t="shared" si="4"/>
        <v>0 an, 10 mois et 30 jours</v>
      </c>
      <c r="I17" s="32" t="str">
        <f t="shared" si="7"/>
        <v>0 an, 10 mois et 30 jours</v>
      </c>
      <c r="J17" s="31">
        <f t="shared" si="12"/>
        <v>42917</v>
      </c>
      <c r="K17" s="32">
        <f t="shared" si="13"/>
        <v>42947</v>
      </c>
      <c r="L17" s="7" t="s">
        <v>16</v>
      </c>
      <c r="M17" s="33">
        <f t="shared" si="8"/>
        <v>1</v>
      </c>
      <c r="N17" s="7">
        <v>321</v>
      </c>
      <c r="O17" s="34">
        <f t="shared" si="17"/>
        <v>1504.2059999999999</v>
      </c>
      <c r="P17" s="34">
        <f t="shared" si="10"/>
        <v>-1504.2059999999999</v>
      </c>
      <c r="X17" s="125" t="str">
        <f t="shared" si="14"/>
        <v/>
      </c>
      <c r="Z17" s="129"/>
      <c r="AA17" s="131" t="str">
        <f t="shared" si="5"/>
        <v/>
      </c>
      <c r="AB17" s="278">
        <f>SUM(X17:X19)</f>
        <v>0</v>
      </c>
      <c r="AC17" s="123"/>
      <c r="AD17" s="282">
        <v>4</v>
      </c>
      <c r="AE17" s="288">
        <f t="shared" ref="AE17" ca="1" si="19">OFFSET($AJ$12,((MOD(ROW(AD18)*4,3)/2)+1)*COUNTA(AD17)+IF(((MOD(ROW(AD18)*4,3)/2)+1)*COUNTA(AD17)=2,INT(ROW(AD14)/12),0),)</f>
        <v>0</v>
      </c>
      <c r="AF17" s="283" t="str">
        <f>IF(AB17=0,"",IF(AB17&lt;AE17,"Alerte !",""))</f>
        <v/>
      </c>
      <c r="AG17" s="245" t="str">
        <f>IF(AB17=0,"",IF(AB17&lt;AE17,"",1))</f>
        <v/>
      </c>
      <c r="AI17" s="56">
        <v>4</v>
      </c>
      <c r="AJ17" s="57">
        <v>1504.5</v>
      </c>
      <c r="AK17" s="58">
        <v>2019</v>
      </c>
      <c r="AL17" s="52"/>
      <c r="AM17" s="161"/>
      <c r="AN17" s="162"/>
      <c r="AO17" s="41"/>
      <c r="AP17" s="182" t="s">
        <v>15</v>
      </c>
      <c r="AQ17" s="48">
        <v>2</v>
      </c>
      <c r="AR17" s="48" t="s">
        <v>11</v>
      </c>
      <c r="AS17" s="49">
        <v>376</v>
      </c>
      <c r="AT17" s="50">
        <f t="shared" ref="AT17:AT23" si="20">$AT$6*AS17</f>
        <v>1761.9359999999999</v>
      </c>
      <c r="AU17" s="154"/>
      <c r="AW17" s="219"/>
      <c r="AX17" s="219"/>
    </row>
    <row r="18" spans="1:52" ht="15" customHeight="1" x14ac:dyDescent="0.25">
      <c r="A18" s="1">
        <v>12</v>
      </c>
      <c r="B18" s="284"/>
      <c r="C18" s="27" t="str">
        <f t="shared" si="2"/>
        <v xml:space="preserve">24 ans </v>
      </c>
      <c r="D18" s="28">
        <f t="shared" si="3"/>
        <v>2017</v>
      </c>
      <c r="E18" s="30" t="str">
        <f t="shared" si="6"/>
        <v>0 an, 11 mois et 30 jours</v>
      </c>
      <c r="F18" s="30" t="s">
        <v>38</v>
      </c>
      <c r="G18" s="13"/>
      <c r="H18" s="65" t="str">
        <f t="shared" si="4"/>
        <v>0 an, 11 mois et 30 jours</v>
      </c>
      <c r="I18" s="32" t="str">
        <f t="shared" si="7"/>
        <v>0 an, 11 mois et 30 jours</v>
      </c>
      <c r="J18" s="66">
        <f t="shared" si="12"/>
        <v>42948</v>
      </c>
      <c r="K18" s="67">
        <f t="shared" si="13"/>
        <v>42978</v>
      </c>
      <c r="L18" s="7" t="s">
        <v>16</v>
      </c>
      <c r="M18" s="33">
        <f t="shared" si="8"/>
        <v>1</v>
      </c>
      <c r="N18" s="7">
        <v>321</v>
      </c>
      <c r="O18" s="34">
        <f t="shared" si="17"/>
        <v>1504.2059999999999</v>
      </c>
      <c r="P18" s="34">
        <f t="shared" si="10"/>
        <v>-1504.2059999999999</v>
      </c>
      <c r="X18" s="125" t="str">
        <f t="shared" si="14"/>
        <v/>
      </c>
      <c r="Z18" s="129"/>
      <c r="AA18" s="131" t="str">
        <f t="shared" si="5"/>
        <v/>
      </c>
      <c r="AB18" s="279"/>
      <c r="AC18" s="123"/>
      <c r="AD18" s="282"/>
      <c r="AE18" s="289"/>
      <c r="AF18" s="283"/>
      <c r="AG18" s="245"/>
      <c r="AI18" s="56">
        <v>5</v>
      </c>
      <c r="AJ18" s="118">
        <v>1522.5</v>
      </c>
      <c r="AK18" s="58">
        <v>2020</v>
      </c>
      <c r="AL18" s="52"/>
      <c r="AM18" s="161"/>
      <c r="AN18" s="162"/>
      <c r="AO18" s="41"/>
      <c r="AP18" s="182" t="s">
        <v>15</v>
      </c>
      <c r="AQ18" s="48">
        <v>3</v>
      </c>
      <c r="AR18" s="48" t="s">
        <v>11</v>
      </c>
      <c r="AS18" s="49">
        <v>395</v>
      </c>
      <c r="AT18" s="50">
        <f t="shared" si="20"/>
        <v>1850.97</v>
      </c>
      <c r="AU18" s="154"/>
      <c r="AV18" s="124"/>
      <c r="AW18" s="219"/>
      <c r="AX18" s="219"/>
    </row>
    <row r="19" spans="1:52" ht="15" customHeight="1" thickBot="1" x14ac:dyDescent="0.3">
      <c r="A19" s="1">
        <v>13</v>
      </c>
      <c r="B19" s="284"/>
      <c r="C19" s="27" t="str">
        <f t="shared" si="2"/>
        <v xml:space="preserve">24 ans </v>
      </c>
      <c r="D19" s="28">
        <f t="shared" si="3"/>
        <v>2017</v>
      </c>
      <c r="E19" s="30" t="str">
        <f t="shared" si="6"/>
        <v>1 an, 0 mois et 29 jours</v>
      </c>
      <c r="F19" s="30" t="s">
        <v>38</v>
      </c>
      <c r="G19" s="10"/>
      <c r="H19" s="29" t="str">
        <f t="shared" ref="H19:H30" si="21">IF(A19="","",DATEDIF($J$19,K19,"y")&amp;IF(DATEDIF($J$19,K19,"y")&gt;1," ans, "," an, ")&amp;DATEDIF($J$19,K19,"ym")&amp;" mois et "&amp;DATEDIF($J$19,K19,"md")&amp;IF(DATEDIF(
$J$19,K19,"md")&gt;1," jours"," jour"))</f>
        <v>0 an, 0 mois et 29 jours</v>
      </c>
      <c r="I19" s="32" t="str">
        <f t="shared" si="7"/>
        <v>1 an, 0 mois et 29 jours</v>
      </c>
      <c r="J19" s="31">
        <f t="shared" si="12"/>
        <v>42979</v>
      </c>
      <c r="K19" s="32">
        <f t="shared" si="13"/>
        <v>43008</v>
      </c>
      <c r="L19" s="7" t="s">
        <v>16</v>
      </c>
      <c r="M19" s="33">
        <f t="shared" si="8"/>
        <v>1</v>
      </c>
      <c r="N19" s="7">
        <v>321</v>
      </c>
      <c r="O19" s="34">
        <f t="shared" si="17"/>
        <v>1504.2059999999999</v>
      </c>
      <c r="P19" s="34">
        <f t="shared" si="10"/>
        <v>-1504.2059999999999</v>
      </c>
      <c r="X19" s="125" t="str">
        <f>IF(Q19="","",SUM(Q19:W19))</f>
        <v/>
      </c>
      <c r="Z19" s="129"/>
      <c r="AA19" s="131" t="str">
        <f t="shared" si="5"/>
        <v/>
      </c>
      <c r="AB19" s="280"/>
      <c r="AC19" s="123"/>
      <c r="AD19" s="282"/>
      <c r="AE19" s="290"/>
      <c r="AF19" s="283"/>
      <c r="AG19" s="245"/>
      <c r="AI19" s="56">
        <v>6</v>
      </c>
      <c r="AJ19" s="118"/>
      <c r="AK19" s="58">
        <v>2021</v>
      </c>
      <c r="AL19" s="52"/>
      <c r="AM19" s="161"/>
      <c r="AN19" s="162"/>
      <c r="AO19" s="41"/>
      <c r="AP19" s="182" t="s">
        <v>15</v>
      </c>
      <c r="AQ19" s="48">
        <v>4</v>
      </c>
      <c r="AR19" s="48" t="s">
        <v>12</v>
      </c>
      <c r="AS19" s="49">
        <v>416</v>
      </c>
      <c r="AT19" s="50">
        <f t="shared" si="20"/>
        <v>1949.376</v>
      </c>
      <c r="AU19" s="154"/>
      <c r="AW19" s="219"/>
      <c r="AX19" s="219"/>
    </row>
    <row r="20" spans="1:52" ht="15" customHeight="1" x14ac:dyDescent="0.25">
      <c r="A20" s="1">
        <v>14</v>
      </c>
      <c r="B20" s="284"/>
      <c r="C20" s="27" t="str">
        <f t="shared" si="2"/>
        <v xml:space="preserve">24 ans </v>
      </c>
      <c r="D20" s="28">
        <f t="shared" si="3"/>
        <v>2017</v>
      </c>
      <c r="E20" s="30" t="str">
        <f t="shared" si="6"/>
        <v>1 an, 1 mois et 30 jours</v>
      </c>
      <c r="F20" s="30" t="s">
        <v>38</v>
      </c>
      <c r="G20" s="10"/>
      <c r="H20" s="29" t="str">
        <f t="shared" si="21"/>
        <v>0 an, 1 mois et 30 jours</v>
      </c>
      <c r="I20" s="32" t="str">
        <f t="shared" si="7"/>
        <v>1 an, 1 mois et 30 jours</v>
      </c>
      <c r="J20" s="31">
        <f t="shared" si="12"/>
        <v>43009</v>
      </c>
      <c r="K20" s="32">
        <f t="shared" si="13"/>
        <v>43039</v>
      </c>
      <c r="L20" s="7" t="s">
        <v>16</v>
      </c>
      <c r="M20" s="33">
        <f t="shared" si="8"/>
        <v>1</v>
      </c>
      <c r="N20" s="7">
        <v>321</v>
      </c>
      <c r="O20" s="34">
        <f t="shared" si="17"/>
        <v>1504.2059999999999</v>
      </c>
      <c r="P20" s="34">
        <f t="shared" si="10"/>
        <v>-1504.2059999999999</v>
      </c>
      <c r="X20" s="125" t="str">
        <f t="shared" si="14"/>
        <v/>
      </c>
      <c r="Z20" s="129"/>
      <c r="AA20" s="131" t="str">
        <f t="shared" si="5"/>
        <v/>
      </c>
      <c r="AB20" s="278">
        <f>SUM(X20:X22)</f>
        <v>0</v>
      </c>
      <c r="AC20" s="123"/>
      <c r="AD20" s="282">
        <v>5</v>
      </c>
      <c r="AE20" s="288">
        <f ca="1">OFFSET($AJ$12,((MOD(ROW(AD21)*4,3)/2)+1)*COUNTA(AD20)+IF(((MOD(ROW(AD21)*4,3)/2)+1)*COUNTA(AD20)=2,INT(ROW(AD17)/12),0),)</f>
        <v>0</v>
      </c>
      <c r="AF20" s="283" t="str">
        <f>IF(AB20=0,"",IF(AB20&lt;AE20,"Alerte !",""))</f>
        <v/>
      </c>
      <c r="AG20" s="245" t="str">
        <f>IF(AB20=0,"",IF(AB20&lt;AE20,"",1))</f>
        <v/>
      </c>
      <c r="AI20" s="56">
        <v>7</v>
      </c>
      <c r="AJ20" s="118"/>
      <c r="AK20" s="58">
        <v>2022</v>
      </c>
      <c r="AL20" s="52"/>
      <c r="AM20" s="161"/>
      <c r="AN20" s="162"/>
      <c r="AO20" s="41"/>
      <c r="AP20" s="182" t="s">
        <v>15</v>
      </c>
      <c r="AQ20" s="48">
        <v>5</v>
      </c>
      <c r="AR20" s="48" t="s">
        <v>12</v>
      </c>
      <c r="AS20" s="49">
        <v>439</v>
      </c>
      <c r="AT20" s="50">
        <f t="shared" si="20"/>
        <v>2057.154</v>
      </c>
      <c r="AU20" s="154"/>
      <c r="AW20" s="219"/>
      <c r="AX20" s="219"/>
    </row>
    <row r="21" spans="1:52" ht="15" customHeight="1" x14ac:dyDescent="0.25">
      <c r="A21" s="1">
        <v>15</v>
      </c>
      <c r="B21" s="284"/>
      <c r="C21" s="27" t="str">
        <f t="shared" si="2"/>
        <v xml:space="preserve">24 ans </v>
      </c>
      <c r="D21" s="28">
        <f t="shared" si="3"/>
        <v>2017</v>
      </c>
      <c r="E21" s="30" t="str">
        <f t="shared" si="6"/>
        <v>1 an, 2 mois et 29 jours</v>
      </c>
      <c r="F21" s="30" t="s">
        <v>38</v>
      </c>
      <c r="G21" s="10"/>
      <c r="H21" s="29" t="str">
        <f t="shared" si="21"/>
        <v>0 an, 2 mois et 29 jours</v>
      </c>
      <c r="I21" s="32" t="str">
        <f t="shared" si="7"/>
        <v>1 an, 2 mois et 29 jours</v>
      </c>
      <c r="J21" s="31">
        <f t="shared" si="12"/>
        <v>43040</v>
      </c>
      <c r="K21" s="32">
        <f t="shared" si="13"/>
        <v>43069</v>
      </c>
      <c r="L21" s="7" t="s">
        <v>16</v>
      </c>
      <c r="M21" s="33">
        <f t="shared" si="8"/>
        <v>1</v>
      </c>
      <c r="N21" s="7">
        <v>321</v>
      </c>
      <c r="O21" s="34">
        <f t="shared" si="17"/>
        <v>1504.2059999999999</v>
      </c>
      <c r="P21" s="34">
        <f t="shared" si="10"/>
        <v>-1504.2059999999999</v>
      </c>
      <c r="X21" s="125" t="str">
        <f t="shared" si="14"/>
        <v/>
      </c>
      <c r="Z21" s="129"/>
      <c r="AA21" s="131" t="str">
        <f t="shared" si="5"/>
        <v/>
      </c>
      <c r="AB21" s="279"/>
      <c r="AC21" s="123"/>
      <c r="AD21" s="282"/>
      <c r="AE21" s="289"/>
      <c r="AF21" s="283"/>
      <c r="AG21" s="245"/>
      <c r="AI21" s="56">
        <v>8</v>
      </c>
      <c r="AJ21" s="118"/>
      <c r="AK21" s="58">
        <v>2023</v>
      </c>
      <c r="AL21" s="52"/>
      <c r="AM21" s="161"/>
      <c r="AN21" s="162"/>
      <c r="AO21" s="41"/>
      <c r="AP21" s="182" t="s">
        <v>15</v>
      </c>
      <c r="AQ21" s="48">
        <v>6</v>
      </c>
      <c r="AR21" s="48" t="s">
        <v>12</v>
      </c>
      <c r="AS21" s="49">
        <v>460</v>
      </c>
      <c r="AT21" s="50">
        <f t="shared" si="20"/>
        <v>2155.56</v>
      </c>
      <c r="AU21" s="154"/>
      <c r="AW21" s="219"/>
      <c r="AX21" s="219"/>
    </row>
    <row r="22" spans="1:52" ht="15" customHeight="1" thickBot="1" x14ac:dyDescent="0.3">
      <c r="A22" s="1">
        <v>16</v>
      </c>
      <c r="B22" s="284"/>
      <c r="C22" s="27" t="str">
        <f t="shared" si="2"/>
        <v xml:space="preserve">24 ans </v>
      </c>
      <c r="D22" s="28">
        <f t="shared" si="3"/>
        <v>2017</v>
      </c>
      <c r="E22" s="30" t="str">
        <f t="shared" si="6"/>
        <v>1 an, 3 mois et 30 jours</v>
      </c>
      <c r="F22" s="30" t="s">
        <v>38</v>
      </c>
      <c r="G22" s="10"/>
      <c r="H22" s="29" t="str">
        <f t="shared" si="21"/>
        <v>0 an, 3 mois et 30 jours</v>
      </c>
      <c r="I22" s="32" t="str">
        <f t="shared" si="7"/>
        <v>1 an, 3 mois et 30 jours</v>
      </c>
      <c r="J22" s="31">
        <f t="shared" si="12"/>
        <v>43070</v>
      </c>
      <c r="K22" s="32">
        <f t="shared" si="13"/>
        <v>43100</v>
      </c>
      <c r="L22" s="7" t="s">
        <v>16</v>
      </c>
      <c r="M22" s="33">
        <f t="shared" si="8"/>
        <v>1</v>
      </c>
      <c r="N22" s="7">
        <v>321</v>
      </c>
      <c r="O22" s="34">
        <f t="shared" si="17"/>
        <v>1504.2059999999999</v>
      </c>
      <c r="P22" s="34">
        <f t="shared" si="10"/>
        <v>-1504.2059999999999</v>
      </c>
      <c r="X22" s="125" t="str">
        <f t="shared" si="14"/>
        <v/>
      </c>
      <c r="Z22" s="129"/>
      <c r="AA22" s="131" t="str">
        <f t="shared" si="5"/>
        <v/>
      </c>
      <c r="AB22" s="280"/>
      <c r="AC22" s="123"/>
      <c r="AD22" s="282"/>
      <c r="AE22" s="290"/>
      <c r="AF22" s="283"/>
      <c r="AG22" s="245"/>
      <c r="AI22" s="56">
        <v>9</v>
      </c>
      <c r="AJ22" s="118"/>
      <c r="AK22" s="58">
        <v>2024</v>
      </c>
      <c r="AL22" s="52"/>
      <c r="AM22" s="161"/>
      <c r="AN22" s="162"/>
      <c r="AO22" s="41"/>
      <c r="AP22" s="182" t="s">
        <v>15</v>
      </c>
      <c r="AQ22" s="48">
        <v>7</v>
      </c>
      <c r="AR22" s="48" t="s">
        <v>12</v>
      </c>
      <c r="AS22" s="49">
        <v>484</v>
      </c>
      <c r="AT22" s="50">
        <f t="shared" si="20"/>
        <v>2268.0239999999999</v>
      </c>
      <c r="AU22" s="154"/>
      <c r="AW22" s="219"/>
      <c r="AX22" s="219"/>
    </row>
    <row r="23" spans="1:52" ht="15" customHeight="1" x14ac:dyDescent="0.25">
      <c r="A23" s="1">
        <v>17</v>
      </c>
      <c r="B23" s="284" t="s">
        <v>20</v>
      </c>
      <c r="C23" s="27" t="str">
        <f t="shared" si="2"/>
        <v xml:space="preserve">24 ans </v>
      </c>
      <c r="D23" s="28">
        <f t="shared" si="3"/>
        <v>2018</v>
      </c>
      <c r="E23" s="30" t="str">
        <f t="shared" si="6"/>
        <v>1 an, 4 mois et 30 jours</v>
      </c>
      <c r="F23" s="30" t="s">
        <v>38</v>
      </c>
      <c r="G23" s="10"/>
      <c r="H23" s="29" t="str">
        <f t="shared" si="21"/>
        <v>0 an, 4 mois et 30 jours</v>
      </c>
      <c r="I23" s="32" t="str">
        <f t="shared" si="7"/>
        <v>1 an, 4 mois et 30 jours</v>
      </c>
      <c r="J23" s="31">
        <f t="shared" si="12"/>
        <v>43101</v>
      </c>
      <c r="K23" s="32">
        <f t="shared" si="13"/>
        <v>43131</v>
      </c>
      <c r="L23" s="7" t="s">
        <v>16</v>
      </c>
      <c r="M23" s="33">
        <f t="shared" si="8"/>
        <v>1</v>
      </c>
      <c r="N23" s="7">
        <v>321</v>
      </c>
      <c r="O23" s="34">
        <f t="shared" si="17"/>
        <v>1504.2059999999999</v>
      </c>
      <c r="P23" s="34">
        <f t="shared" si="10"/>
        <v>-1504.2059999999999</v>
      </c>
      <c r="X23" s="125" t="str">
        <f t="shared" si="14"/>
        <v/>
      </c>
      <c r="Z23" s="129"/>
      <c r="AA23" s="131" t="str">
        <f t="shared" si="5"/>
        <v/>
      </c>
      <c r="AB23" s="278">
        <f>SUM(X23:X25)</f>
        <v>0</v>
      </c>
      <c r="AC23" s="123"/>
      <c r="AD23" s="282">
        <v>6</v>
      </c>
      <c r="AE23" s="288">
        <f t="shared" ref="AE23" ca="1" si="22">OFFSET($AJ$12,((MOD(ROW(AD24)*4,3)/2)+1)*COUNTA(AD23)+IF(((MOD(ROW(AD24)*4,3)/2)+1)*COUNTA(AD23)=2,INT(ROW(AD20)/12),0),)</f>
        <v>0</v>
      </c>
      <c r="AF23" s="283" t="str">
        <f>IF(AB23=0,"",IF(AB23&lt;AE23,"Alerte !",""))</f>
        <v/>
      </c>
      <c r="AG23" s="245" t="str">
        <f>IF(AB23=0,"",IF(AB23&lt;AE23,"",1))</f>
        <v/>
      </c>
      <c r="AI23" s="56">
        <v>10</v>
      </c>
      <c r="AJ23" s="118"/>
      <c r="AK23" s="58">
        <v>2025</v>
      </c>
      <c r="AL23" s="52"/>
      <c r="AM23" s="161"/>
      <c r="AN23" s="162"/>
      <c r="AO23" s="41"/>
      <c r="AP23" s="182" t="s">
        <v>15</v>
      </c>
      <c r="AQ23" s="60">
        <v>8</v>
      </c>
      <c r="AR23" s="48" t="s">
        <v>92</v>
      </c>
      <c r="AS23" s="49">
        <v>507</v>
      </c>
      <c r="AT23" s="50">
        <f t="shared" si="20"/>
        <v>2375.8020000000001</v>
      </c>
      <c r="AU23" s="154"/>
      <c r="AW23" s="219"/>
      <c r="AX23" s="219"/>
    </row>
    <row r="24" spans="1:52" ht="15" customHeight="1" x14ac:dyDescent="0.25">
      <c r="A24" s="1">
        <v>18</v>
      </c>
      <c r="B24" s="284"/>
      <c r="C24" s="27" t="str">
        <f t="shared" si="2"/>
        <v xml:space="preserve">25 ans </v>
      </c>
      <c r="D24" s="28">
        <f t="shared" si="3"/>
        <v>2018</v>
      </c>
      <c r="E24" s="30" t="str">
        <f t="shared" si="6"/>
        <v>1 an, 5 mois et 27 jours</v>
      </c>
      <c r="F24" s="30" t="s">
        <v>38</v>
      </c>
      <c r="G24" s="10"/>
      <c r="H24" s="29" t="str">
        <f t="shared" si="21"/>
        <v>0 an, 5 mois et 27 jours</v>
      </c>
      <c r="I24" s="32" t="str">
        <f t="shared" si="7"/>
        <v>1 an, 5 mois et 27 jours</v>
      </c>
      <c r="J24" s="31">
        <f t="shared" si="12"/>
        <v>43132</v>
      </c>
      <c r="K24" s="32">
        <f t="shared" si="13"/>
        <v>43159</v>
      </c>
      <c r="L24" s="7" t="s">
        <v>16</v>
      </c>
      <c r="M24" s="33">
        <f t="shared" si="8"/>
        <v>1</v>
      </c>
      <c r="N24" s="7">
        <v>321</v>
      </c>
      <c r="O24" s="34">
        <f t="shared" si="17"/>
        <v>1504.2059999999999</v>
      </c>
      <c r="P24" s="34">
        <f t="shared" si="10"/>
        <v>-1504.2059999999999</v>
      </c>
      <c r="X24" s="125" t="str">
        <f t="shared" si="14"/>
        <v/>
      </c>
      <c r="Z24" s="129"/>
      <c r="AA24" s="131" t="str">
        <f t="shared" si="5"/>
        <v/>
      </c>
      <c r="AB24" s="279"/>
      <c r="AC24" s="123"/>
      <c r="AD24" s="282"/>
      <c r="AE24" s="289"/>
      <c r="AF24" s="283"/>
      <c r="AG24" s="245"/>
      <c r="AI24" s="56">
        <v>11</v>
      </c>
      <c r="AJ24" s="118"/>
      <c r="AK24" s="58">
        <v>2026</v>
      </c>
      <c r="AL24" s="52"/>
      <c r="AM24" s="161"/>
      <c r="AN24" s="162"/>
      <c r="AO24" s="41"/>
      <c r="AP24" s="145" t="s">
        <v>17</v>
      </c>
      <c r="AQ24" s="194">
        <v>1</v>
      </c>
      <c r="AR24" s="139" t="s">
        <v>21</v>
      </c>
      <c r="AS24" s="70">
        <v>390</v>
      </c>
      <c r="AT24" s="71">
        <f>$AT$6*AS24</f>
        <v>1827.54</v>
      </c>
      <c r="AU24" s="154"/>
      <c r="AV24" s="124"/>
    </row>
    <row r="25" spans="1:52" ht="15" customHeight="1" thickBot="1" x14ac:dyDescent="0.3">
      <c r="A25" s="1">
        <v>19</v>
      </c>
      <c r="B25" s="284"/>
      <c r="C25" s="27" t="str">
        <f t="shared" si="2"/>
        <v xml:space="preserve">25 ans </v>
      </c>
      <c r="D25" s="28">
        <f t="shared" si="3"/>
        <v>2018</v>
      </c>
      <c r="E25" s="30" t="str">
        <f t="shared" si="6"/>
        <v>1 an, 6 mois et 30 jours</v>
      </c>
      <c r="F25" s="30" t="s">
        <v>38</v>
      </c>
      <c r="G25" s="10"/>
      <c r="H25" s="29" t="str">
        <f t="shared" si="21"/>
        <v>0 an, 6 mois et 30 jours</v>
      </c>
      <c r="I25" s="32" t="str">
        <f t="shared" si="7"/>
        <v>1 an, 6 mois et 30 jours</v>
      </c>
      <c r="J25" s="31">
        <f t="shared" si="12"/>
        <v>43160</v>
      </c>
      <c r="K25" s="32">
        <f t="shared" si="13"/>
        <v>43190</v>
      </c>
      <c r="L25" s="7" t="s">
        <v>16</v>
      </c>
      <c r="M25" s="33">
        <f t="shared" si="8"/>
        <v>1</v>
      </c>
      <c r="N25" s="7">
        <v>321</v>
      </c>
      <c r="O25" s="34">
        <f t="shared" si="17"/>
        <v>1504.2059999999999</v>
      </c>
      <c r="P25" s="34">
        <f t="shared" si="10"/>
        <v>-1504.2059999999999</v>
      </c>
      <c r="X25" s="125" t="str">
        <f t="shared" si="14"/>
        <v/>
      </c>
      <c r="Z25" s="129"/>
      <c r="AA25" s="131" t="str">
        <f t="shared" si="5"/>
        <v/>
      </c>
      <c r="AB25" s="280"/>
      <c r="AC25" s="123"/>
      <c r="AD25" s="282"/>
      <c r="AE25" s="290"/>
      <c r="AF25" s="283"/>
      <c r="AG25" s="245"/>
      <c r="AI25" s="56">
        <v>12</v>
      </c>
      <c r="AJ25" s="118"/>
      <c r="AK25" s="58">
        <v>2027</v>
      </c>
      <c r="AL25" s="52"/>
      <c r="AM25" s="161"/>
      <c r="AN25" s="162"/>
      <c r="AO25" s="41"/>
      <c r="AP25" s="146" t="s">
        <v>17</v>
      </c>
      <c r="AQ25" s="195">
        <v>2</v>
      </c>
      <c r="AR25" s="140" t="s">
        <v>21</v>
      </c>
      <c r="AS25" s="72">
        <v>441</v>
      </c>
      <c r="AT25" s="73">
        <f t="shared" ref="AT25:AT34" si="23">$AT$6*AS25</f>
        <v>2066.5259999999998</v>
      </c>
      <c r="AU25" s="154"/>
      <c r="AV25" s="124"/>
    </row>
    <row r="26" spans="1:52" ht="15" customHeight="1" x14ac:dyDescent="0.25">
      <c r="A26" s="1">
        <v>20</v>
      </c>
      <c r="B26" s="284"/>
      <c r="C26" s="27" t="str">
        <f t="shared" si="2"/>
        <v xml:space="preserve">25 ans </v>
      </c>
      <c r="D26" s="28">
        <f t="shared" si="3"/>
        <v>2018</v>
      </c>
      <c r="E26" s="30" t="str">
        <f t="shared" si="6"/>
        <v>1 an, 7 mois et 29 jours</v>
      </c>
      <c r="F26" s="30" t="s">
        <v>38</v>
      </c>
      <c r="G26" s="10"/>
      <c r="H26" s="29" t="str">
        <f t="shared" si="21"/>
        <v>0 an, 7 mois et 29 jours</v>
      </c>
      <c r="I26" s="32" t="str">
        <f t="shared" si="7"/>
        <v>1 an, 7 mois et 29 jours</v>
      </c>
      <c r="J26" s="31">
        <f t="shared" si="12"/>
        <v>43191</v>
      </c>
      <c r="K26" s="32">
        <f t="shared" si="13"/>
        <v>43220</v>
      </c>
      <c r="L26" s="7" t="s">
        <v>16</v>
      </c>
      <c r="M26" s="33">
        <f t="shared" si="8"/>
        <v>1</v>
      </c>
      <c r="N26" s="7">
        <v>321</v>
      </c>
      <c r="O26" s="34">
        <f t="shared" si="17"/>
        <v>1504.2059999999999</v>
      </c>
      <c r="P26" s="34">
        <f t="shared" si="10"/>
        <v>-1504.2059999999999</v>
      </c>
      <c r="X26" s="125" t="str">
        <f t="shared" si="14"/>
        <v/>
      </c>
      <c r="Z26" s="129"/>
      <c r="AA26" s="131" t="str">
        <f t="shared" si="5"/>
        <v/>
      </c>
      <c r="AB26" s="278">
        <f>SUM(X26:X28)</f>
        <v>0</v>
      </c>
      <c r="AC26" s="123"/>
      <c r="AD26" s="282">
        <v>7</v>
      </c>
      <c r="AE26" s="288">
        <f t="shared" ref="AE26:AE86" ca="1" si="24">OFFSET($AJ$12,((MOD(ROW(AD27)*4,3)/2)+1)*COUNTA(AD26)+IF(((MOD(ROW(AD27)*4,3)/2)+1)*COUNTA(AD26)=2,INT(ROW(AD23)/12),0),)</f>
        <v>0</v>
      </c>
      <c r="AF26" s="283" t="str">
        <f>IF(AB26=0,"",IF(AB26&lt;AE26,"Alerte !",""))</f>
        <v/>
      </c>
      <c r="AG26" s="245" t="str">
        <f>IF(AB26=0,"",IF(AB26&lt;AE26,"",1))</f>
        <v/>
      </c>
      <c r="AI26" s="56">
        <v>13</v>
      </c>
      <c r="AJ26" s="118"/>
      <c r="AK26" s="58">
        <v>2028</v>
      </c>
      <c r="AL26" s="52"/>
      <c r="AM26" s="161"/>
      <c r="AN26" s="162"/>
      <c r="AO26" s="41"/>
      <c r="AP26" s="146" t="s">
        <v>17</v>
      </c>
      <c r="AQ26" s="195">
        <v>3</v>
      </c>
      <c r="AR26" s="140" t="s">
        <v>20</v>
      </c>
      <c r="AS26" s="72">
        <v>448</v>
      </c>
      <c r="AT26" s="73">
        <f t="shared" si="23"/>
        <v>2099.328</v>
      </c>
      <c r="AU26" s="154"/>
    </row>
    <row r="27" spans="1:52" ht="15" customHeight="1" x14ac:dyDescent="0.25">
      <c r="A27" s="1">
        <v>21</v>
      </c>
      <c r="B27" s="284"/>
      <c r="C27" s="27" t="str">
        <f t="shared" si="2"/>
        <v xml:space="preserve">25 ans </v>
      </c>
      <c r="D27" s="28">
        <f t="shared" si="3"/>
        <v>2018</v>
      </c>
      <c r="E27" s="30" t="str">
        <f t="shared" si="6"/>
        <v>1 an, 8 mois et 30 jours</v>
      </c>
      <c r="F27" s="30" t="s">
        <v>38</v>
      </c>
      <c r="G27" s="10"/>
      <c r="H27" s="29" t="str">
        <f t="shared" si="21"/>
        <v>0 an, 8 mois et 30 jours</v>
      </c>
      <c r="I27" s="32" t="str">
        <f t="shared" si="7"/>
        <v>1 an, 8 mois et 30 jours</v>
      </c>
      <c r="J27" s="31">
        <f t="shared" si="12"/>
        <v>43221</v>
      </c>
      <c r="K27" s="32">
        <f t="shared" si="13"/>
        <v>43251</v>
      </c>
      <c r="L27" s="7" t="s">
        <v>16</v>
      </c>
      <c r="M27" s="33">
        <f t="shared" si="8"/>
        <v>1</v>
      </c>
      <c r="N27" s="7">
        <v>321</v>
      </c>
      <c r="O27" s="34">
        <f t="shared" si="17"/>
        <v>1504.2059999999999</v>
      </c>
      <c r="P27" s="34">
        <f t="shared" si="10"/>
        <v>-1504.2059999999999</v>
      </c>
      <c r="X27" s="125" t="str">
        <f t="shared" si="14"/>
        <v/>
      </c>
      <c r="Z27" s="129"/>
      <c r="AA27" s="131" t="str">
        <f t="shared" si="5"/>
        <v/>
      </c>
      <c r="AB27" s="279"/>
      <c r="AC27" s="123"/>
      <c r="AD27" s="282"/>
      <c r="AE27" s="289"/>
      <c r="AF27" s="283"/>
      <c r="AG27" s="245"/>
      <c r="AI27" s="56">
        <v>14</v>
      </c>
      <c r="AJ27" s="118"/>
      <c r="AK27" s="58">
        <v>2029</v>
      </c>
      <c r="AL27" s="52"/>
      <c r="AM27" s="161"/>
      <c r="AN27" s="162"/>
      <c r="AO27" s="41"/>
      <c r="AP27" s="146" t="s">
        <v>17</v>
      </c>
      <c r="AQ27" s="195">
        <v>4</v>
      </c>
      <c r="AR27" s="140" t="s">
        <v>20</v>
      </c>
      <c r="AS27" s="72">
        <v>461</v>
      </c>
      <c r="AT27" s="73">
        <f t="shared" si="23"/>
        <v>2160.2460000000001</v>
      </c>
      <c r="AU27" s="154"/>
      <c r="AZ27" s="124"/>
    </row>
    <row r="28" spans="1:52" ht="15" customHeight="1" thickBot="1" x14ac:dyDescent="0.3">
      <c r="A28" s="1">
        <v>22</v>
      </c>
      <c r="B28" s="284"/>
      <c r="C28" s="27" t="str">
        <f t="shared" si="2"/>
        <v xml:space="preserve">25 ans </v>
      </c>
      <c r="D28" s="28">
        <f t="shared" si="3"/>
        <v>2018</v>
      </c>
      <c r="E28" s="30" t="str">
        <f t="shared" si="6"/>
        <v>1 an, 9 mois et 29 jours</v>
      </c>
      <c r="F28" s="30" t="s">
        <v>38</v>
      </c>
      <c r="G28" s="10"/>
      <c r="H28" s="29" t="str">
        <f t="shared" si="21"/>
        <v>0 an, 9 mois et 29 jours</v>
      </c>
      <c r="I28" s="32" t="str">
        <f t="shared" si="7"/>
        <v>1 an, 9 mois et 29 jours</v>
      </c>
      <c r="J28" s="31">
        <f t="shared" si="12"/>
        <v>43252</v>
      </c>
      <c r="K28" s="32">
        <f t="shared" si="13"/>
        <v>43281</v>
      </c>
      <c r="L28" s="7" t="s">
        <v>16</v>
      </c>
      <c r="M28" s="33">
        <f t="shared" si="8"/>
        <v>1</v>
      </c>
      <c r="N28" s="7">
        <v>321</v>
      </c>
      <c r="O28" s="34">
        <f t="shared" si="17"/>
        <v>1504.2059999999999</v>
      </c>
      <c r="P28" s="34">
        <f t="shared" si="10"/>
        <v>-1504.2059999999999</v>
      </c>
      <c r="X28" s="125" t="str">
        <f t="shared" si="14"/>
        <v/>
      </c>
      <c r="Z28" s="129"/>
      <c r="AA28" s="131" t="str">
        <f t="shared" si="5"/>
        <v/>
      </c>
      <c r="AB28" s="280"/>
      <c r="AC28" s="123"/>
      <c r="AD28" s="282"/>
      <c r="AE28" s="290"/>
      <c r="AF28" s="283"/>
      <c r="AG28" s="245"/>
      <c r="AI28" s="56">
        <v>15</v>
      </c>
      <c r="AJ28" s="118"/>
      <c r="AK28" s="58">
        <v>2030</v>
      </c>
      <c r="AL28" s="52"/>
      <c r="AM28" s="161"/>
      <c r="AN28" s="162"/>
      <c r="AO28" s="41"/>
      <c r="AP28" s="146" t="s">
        <v>17</v>
      </c>
      <c r="AQ28" s="195">
        <v>5</v>
      </c>
      <c r="AR28" s="140" t="s">
        <v>11</v>
      </c>
      <c r="AS28" s="72">
        <v>476</v>
      </c>
      <c r="AT28" s="73">
        <f t="shared" si="23"/>
        <v>2230.5360000000001</v>
      </c>
      <c r="AU28" s="154"/>
    </row>
    <row r="29" spans="1:52" ht="15" customHeight="1" x14ac:dyDescent="0.25">
      <c r="A29" s="1">
        <v>23</v>
      </c>
      <c r="B29" s="284"/>
      <c r="C29" s="27" t="str">
        <f t="shared" si="2"/>
        <v xml:space="preserve">25 ans </v>
      </c>
      <c r="D29" s="28">
        <f t="shared" si="3"/>
        <v>2018</v>
      </c>
      <c r="E29" s="30" t="str">
        <f t="shared" si="6"/>
        <v>1 an, 10 mois et 30 jours</v>
      </c>
      <c r="F29" s="30" t="s">
        <v>38</v>
      </c>
      <c r="G29" s="10"/>
      <c r="H29" s="29" t="str">
        <f t="shared" si="21"/>
        <v>0 an, 10 mois et 30 jours</v>
      </c>
      <c r="I29" s="32" t="str">
        <f t="shared" si="7"/>
        <v>1 an, 10 mois et 30 jours</v>
      </c>
      <c r="J29" s="31">
        <f t="shared" si="12"/>
        <v>43282</v>
      </c>
      <c r="K29" s="32">
        <f t="shared" si="13"/>
        <v>43312</v>
      </c>
      <c r="L29" s="7" t="s">
        <v>16</v>
      </c>
      <c r="M29" s="33">
        <f t="shared" si="8"/>
        <v>1</v>
      </c>
      <c r="N29" s="7">
        <v>321</v>
      </c>
      <c r="O29" s="34">
        <f t="shared" si="17"/>
        <v>1504.2059999999999</v>
      </c>
      <c r="P29" s="34">
        <f t="shared" si="10"/>
        <v>-1504.2059999999999</v>
      </c>
      <c r="X29" s="125" t="str">
        <f>IF(Q29="","",SUM(Q29:W29))</f>
        <v/>
      </c>
      <c r="Z29" s="129"/>
      <c r="AA29" s="131" t="str">
        <f t="shared" si="5"/>
        <v/>
      </c>
      <c r="AB29" s="278">
        <f>SUM(X29:X31)</f>
        <v>0</v>
      </c>
      <c r="AC29" s="123"/>
      <c r="AD29" s="282">
        <v>8</v>
      </c>
      <c r="AE29" s="288">
        <f t="shared" ref="AE29:AE89" ca="1" si="25">OFFSET($AJ$12,((MOD(ROW(AD30)*4,3)/2)+1)*COUNTA(AD29)+IF(((MOD(ROW(AD30)*4,3)/2)+1)*COUNTA(AD29)=2,INT(ROW(AD26)/12),0),)</f>
        <v>0</v>
      </c>
      <c r="AF29" s="283" t="str">
        <f>IF(AB29=0,"",IF(AB29&lt;AE29,"Alerte !",""))</f>
        <v/>
      </c>
      <c r="AG29" s="245" t="str">
        <f>IF(AB29=0,"",IF(AB29&lt;AE29,"",1))</f>
        <v/>
      </c>
      <c r="AI29" s="56">
        <v>16</v>
      </c>
      <c r="AJ29" s="118"/>
      <c r="AK29" s="58">
        <v>2031</v>
      </c>
      <c r="AL29" s="52"/>
      <c r="AM29" s="161"/>
      <c r="AN29" s="162"/>
      <c r="AO29" s="41"/>
      <c r="AP29" s="146" t="s">
        <v>17</v>
      </c>
      <c r="AQ29" s="195">
        <v>6</v>
      </c>
      <c r="AR29" s="140" t="s">
        <v>22</v>
      </c>
      <c r="AS29" s="72">
        <v>492</v>
      </c>
      <c r="AT29" s="73">
        <f t="shared" si="23"/>
        <v>2305.5120000000002</v>
      </c>
      <c r="AU29" s="154"/>
    </row>
    <row r="30" spans="1:52" ht="15" customHeight="1" x14ac:dyDescent="0.25">
      <c r="A30" s="1">
        <v>24</v>
      </c>
      <c r="B30" s="284"/>
      <c r="C30" s="27" t="str">
        <f t="shared" si="2"/>
        <v xml:space="preserve">25 ans </v>
      </c>
      <c r="D30" s="28">
        <f t="shared" si="3"/>
        <v>2018</v>
      </c>
      <c r="E30" s="30" t="str">
        <f t="shared" si="6"/>
        <v>1 an, 11 mois et 30 jours</v>
      </c>
      <c r="F30" s="30" t="s">
        <v>38</v>
      </c>
      <c r="G30" s="13"/>
      <c r="H30" s="65" t="str">
        <f t="shared" si="21"/>
        <v>0 an, 11 mois et 30 jours</v>
      </c>
      <c r="I30" s="32" t="str">
        <f t="shared" si="7"/>
        <v>1 an, 11 mois et 30 jours</v>
      </c>
      <c r="J30" s="66">
        <f t="shared" si="12"/>
        <v>43313</v>
      </c>
      <c r="K30" s="67">
        <f t="shared" si="13"/>
        <v>43343</v>
      </c>
      <c r="L30" s="7" t="s">
        <v>16</v>
      </c>
      <c r="M30" s="33">
        <f t="shared" si="8"/>
        <v>1</v>
      </c>
      <c r="N30" s="7">
        <v>321</v>
      </c>
      <c r="O30" s="34">
        <f t="shared" si="17"/>
        <v>1504.2059999999999</v>
      </c>
      <c r="P30" s="34">
        <f t="shared" si="10"/>
        <v>-1504.2059999999999</v>
      </c>
      <c r="X30" s="125" t="str">
        <f t="shared" si="14"/>
        <v/>
      </c>
      <c r="Z30" s="129"/>
      <c r="AA30" s="131" t="str">
        <f t="shared" si="5"/>
        <v/>
      </c>
      <c r="AB30" s="279"/>
      <c r="AC30" s="123"/>
      <c r="AD30" s="282"/>
      <c r="AE30" s="289"/>
      <c r="AF30" s="283"/>
      <c r="AG30" s="245"/>
      <c r="AI30" s="56">
        <v>17</v>
      </c>
      <c r="AJ30" s="118"/>
      <c r="AK30" s="58">
        <v>2032</v>
      </c>
      <c r="AL30" s="52"/>
      <c r="AM30" s="161"/>
      <c r="AN30" s="162"/>
      <c r="AO30" s="41"/>
      <c r="AP30" s="146" t="s">
        <v>17</v>
      </c>
      <c r="AQ30" s="195">
        <v>7</v>
      </c>
      <c r="AR30" s="140" t="s">
        <v>22</v>
      </c>
      <c r="AS30" s="72">
        <v>519</v>
      </c>
      <c r="AT30" s="73">
        <f t="shared" si="23"/>
        <v>2432.0340000000001</v>
      </c>
      <c r="AU30" s="154"/>
      <c r="AV30" s="68" t="s">
        <v>98</v>
      </c>
    </row>
    <row r="31" spans="1:52" ht="15" customHeight="1" thickBot="1" x14ac:dyDescent="0.3">
      <c r="A31" s="1">
        <v>25</v>
      </c>
      <c r="B31" s="284"/>
      <c r="C31" s="27" t="str">
        <f t="shared" si="2"/>
        <v xml:space="preserve">25 ans </v>
      </c>
      <c r="D31" s="28">
        <f t="shared" si="3"/>
        <v>2018</v>
      </c>
      <c r="E31" s="30" t="str">
        <f t="shared" si="6"/>
        <v>2 ans, 0 mois et 29 jours</v>
      </c>
      <c r="F31" s="30" t="s">
        <v>38</v>
      </c>
      <c r="G31" s="10"/>
      <c r="H31" s="29" t="str">
        <f t="shared" ref="H31:H54" si="26">IF(A31="","",DATEDIF($J$31,K31,"y")&amp;IF(DATEDIF($J$31,K31,"y")&gt;1," ans, "," an, ")&amp;DATEDIF($J$31,K31,"ym")&amp;" mois et "&amp;DATEDIF($J$31,K31,"md")&amp;IF(DATEDIF(
$J$31,K31,"md")&gt;1," jours"," jour"))</f>
        <v>0 an, 0 mois et 29 jours</v>
      </c>
      <c r="I31" s="32" t="str">
        <f t="shared" si="7"/>
        <v>2 ans, 0 mois et 29 jours</v>
      </c>
      <c r="J31" s="31">
        <f t="shared" si="12"/>
        <v>43344</v>
      </c>
      <c r="K31" s="32">
        <f t="shared" si="13"/>
        <v>43373</v>
      </c>
      <c r="L31" s="7" t="s">
        <v>16</v>
      </c>
      <c r="M31" s="33">
        <f t="shared" si="8"/>
        <v>1</v>
      </c>
      <c r="N31" s="7">
        <v>321</v>
      </c>
      <c r="O31" s="34">
        <f t="shared" si="17"/>
        <v>1504.2059999999999</v>
      </c>
      <c r="P31" s="34">
        <f t="shared" si="10"/>
        <v>-1504.2059999999999</v>
      </c>
      <c r="X31" s="125" t="str">
        <f t="shared" si="14"/>
        <v/>
      </c>
      <c r="Z31" s="129"/>
      <c r="AA31" s="131" t="str">
        <f t="shared" si="5"/>
        <v/>
      </c>
      <c r="AB31" s="280"/>
      <c r="AC31" s="123"/>
      <c r="AD31" s="282"/>
      <c r="AE31" s="290"/>
      <c r="AF31" s="283"/>
      <c r="AG31" s="245"/>
      <c r="AI31" s="56">
        <v>18</v>
      </c>
      <c r="AJ31" s="118"/>
      <c r="AK31" s="58">
        <v>2033</v>
      </c>
      <c r="AL31" s="52"/>
      <c r="AM31" s="161"/>
      <c r="AN31" s="162"/>
      <c r="AO31" s="41"/>
      <c r="AP31" s="146" t="s">
        <v>17</v>
      </c>
      <c r="AQ31" s="195">
        <v>8</v>
      </c>
      <c r="AR31" s="140" t="s">
        <v>23</v>
      </c>
      <c r="AS31" s="72">
        <v>557</v>
      </c>
      <c r="AT31" s="73">
        <f t="shared" si="23"/>
        <v>2610.1019999999999</v>
      </c>
      <c r="AU31" s="154"/>
    </row>
    <row r="32" spans="1:52" ht="15" customHeight="1" x14ac:dyDescent="0.25">
      <c r="A32" s="1">
        <v>26</v>
      </c>
      <c r="B32" s="284"/>
      <c r="C32" s="27" t="str">
        <f t="shared" si="2"/>
        <v xml:space="preserve">25 ans </v>
      </c>
      <c r="D32" s="28">
        <f t="shared" si="3"/>
        <v>2018</v>
      </c>
      <c r="E32" s="30" t="str">
        <f t="shared" si="6"/>
        <v>2 ans, 1 mois et 30 jours</v>
      </c>
      <c r="F32" s="30" t="s">
        <v>38</v>
      </c>
      <c r="G32" s="10"/>
      <c r="H32" s="29" t="str">
        <f t="shared" si="26"/>
        <v>0 an, 1 mois et 30 jours</v>
      </c>
      <c r="I32" s="32" t="str">
        <f t="shared" si="7"/>
        <v>2 ans, 1 mois et 30 jours</v>
      </c>
      <c r="J32" s="31">
        <f t="shared" si="12"/>
        <v>43374</v>
      </c>
      <c r="K32" s="32">
        <f t="shared" si="13"/>
        <v>43404</v>
      </c>
      <c r="L32" s="7" t="s">
        <v>16</v>
      </c>
      <c r="M32" s="33">
        <f t="shared" si="8"/>
        <v>1</v>
      </c>
      <c r="N32" s="7">
        <v>321</v>
      </c>
      <c r="O32" s="34">
        <f t="shared" si="17"/>
        <v>1504.2059999999999</v>
      </c>
      <c r="P32" s="34">
        <f t="shared" si="10"/>
        <v>-1504.2059999999999</v>
      </c>
      <c r="X32" s="125" t="str">
        <f t="shared" si="14"/>
        <v/>
      </c>
      <c r="Z32" s="129"/>
      <c r="AA32" s="131" t="str">
        <f t="shared" si="5"/>
        <v/>
      </c>
      <c r="AB32" s="278">
        <f>SUM(X32:X34)</f>
        <v>0</v>
      </c>
      <c r="AC32" s="123"/>
      <c r="AD32" s="282">
        <v>9</v>
      </c>
      <c r="AE32" s="288">
        <f t="shared" ref="AE32:AE92" ca="1" si="27">OFFSET($AJ$12,((MOD(ROW(AD33)*4,3)/2)+1)*COUNTA(AD32)+IF(((MOD(ROW(AD33)*4,3)/2)+1)*COUNTA(AD32)=2,INT(ROW(AD29)/12),0),)</f>
        <v>0</v>
      </c>
      <c r="AF32" s="283" t="str">
        <f>IF(AB32=0,"",IF(AB32&lt;AE32,"Alerte !",""))</f>
        <v/>
      </c>
      <c r="AG32" s="245" t="str">
        <f>IF(AB32=0,"",IF(AB32&lt;AE32,"",1))</f>
        <v/>
      </c>
      <c r="AI32" s="56">
        <v>19</v>
      </c>
      <c r="AJ32" s="118"/>
      <c r="AK32" s="58">
        <v>2034</v>
      </c>
      <c r="AL32" s="52"/>
      <c r="AM32" s="161"/>
      <c r="AN32" s="162"/>
      <c r="AO32" s="41"/>
      <c r="AP32" s="146" t="s">
        <v>17</v>
      </c>
      <c r="AQ32" s="195">
        <v>9</v>
      </c>
      <c r="AR32" s="140" t="s">
        <v>13</v>
      </c>
      <c r="AS32" s="72">
        <v>590</v>
      </c>
      <c r="AT32" s="73">
        <f t="shared" si="23"/>
        <v>2764.74</v>
      </c>
      <c r="AU32" s="154"/>
    </row>
    <row r="33" spans="1:52" ht="15" customHeight="1" x14ac:dyDescent="0.25">
      <c r="A33" s="1">
        <v>27</v>
      </c>
      <c r="B33" s="284"/>
      <c r="C33" s="27" t="str">
        <f t="shared" si="2"/>
        <v xml:space="preserve">25 ans </v>
      </c>
      <c r="D33" s="28">
        <f t="shared" si="3"/>
        <v>2018</v>
      </c>
      <c r="E33" s="30" t="str">
        <f t="shared" si="6"/>
        <v>2 ans, 2 mois et 29 jours</v>
      </c>
      <c r="F33" s="30" t="s">
        <v>38</v>
      </c>
      <c r="G33" s="10"/>
      <c r="H33" s="29" t="str">
        <f t="shared" si="26"/>
        <v>0 an, 2 mois et 29 jours</v>
      </c>
      <c r="I33" s="32" t="str">
        <f t="shared" si="7"/>
        <v>2 ans, 2 mois et 29 jours</v>
      </c>
      <c r="J33" s="31">
        <f t="shared" si="12"/>
        <v>43405</v>
      </c>
      <c r="K33" s="32">
        <f t="shared" si="13"/>
        <v>43434</v>
      </c>
      <c r="L33" s="7" t="s">
        <v>16</v>
      </c>
      <c r="M33" s="33">
        <f t="shared" si="8"/>
        <v>1</v>
      </c>
      <c r="N33" s="7">
        <v>321</v>
      </c>
      <c r="O33" s="34">
        <f t="shared" si="17"/>
        <v>1504.2059999999999</v>
      </c>
      <c r="P33" s="34">
        <f t="shared" si="10"/>
        <v>-1504.2059999999999</v>
      </c>
      <c r="X33" s="125" t="str">
        <f t="shared" si="14"/>
        <v/>
      </c>
      <c r="Z33" s="129"/>
      <c r="AA33" s="131" t="str">
        <f t="shared" si="5"/>
        <v/>
      </c>
      <c r="AB33" s="279"/>
      <c r="AC33" s="123"/>
      <c r="AD33" s="282"/>
      <c r="AE33" s="289"/>
      <c r="AF33" s="283"/>
      <c r="AG33" s="245"/>
      <c r="AI33" s="56">
        <v>20</v>
      </c>
      <c r="AJ33" s="118"/>
      <c r="AK33" s="58">
        <v>2035</v>
      </c>
      <c r="AL33" s="52"/>
      <c r="AM33" s="161"/>
      <c r="AN33" s="162"/>
      <c r="AO33" s="41"/>
      <c r="AP33" s="146" t="s">
        <v>17</v>
      </c>
      <c r="AQ33" s="195">
        <v>10</v>
      </c>
      <c r="AR33" s="140" t="s">
        <v>13</v>
      </c>
      <c r="AS33" s="72">
        <v>629</v>
      </c>
      <c r="AT33" s="73">
        <f t="shared" si="23"/>
        <v>2947.4940000000001</v>
      </c>
      <c r="AU33" s="154"/>
    </row>
    <row r="34" spans="1:52" ht="15" customHeight="1" thickBot="1" x14ac:dyDescent="0.3">
      <c r="A34" s="1">
        <v>28</v>
      </c>
      <c r="B34" s="284"/>
      <c r="C34" s="27" t="str">
        <f t="shared" si="2"/>
        <v xml:space="preserve">25 ans </v>
      </c>
      <c r="D34" s="28">
        <f t="shared" si="3"/>
        <v>2018</v>
      </c>
      <c r="E34" s="30" t="str">
        <f t="shared" si="6"/>
        <v>2 ans, 3 mois et 30 jours</v>
      </c>
      <c r="F34" s="30" t="s">
        <v>38</v>
      </c>
      <c r="G34" s="10"/>
      <c r="H34" s="29" t="str">
        <f t="shared" si="26"/>
        <v>0 an, 3 mois et 30 jours</v>
      </c>
      <c r="I34" s="32" t="str">
        <f t="shared" si="7"/>
        <v>2 ans, 3 mois et 30 jours</v>
      </c>
      <c r="J34" s="31">
        <f t="shared" si="12"/>
        <v>43435</v>
      </c>
      <c r="K34" s="32">
        <f t="shared" si="13"/>
        <v>43465</v>
      </c>
      <c r="L34" s="7" t="s">
        <v>16</v>
      </c>
      <c r="M34" s="33">
        <f t="shared" si="8"/>
        <v>1</v>
      </c>
      <c r="N34" s="7">
        <v>321</v>
      </c>
      <c r="O34" s="34">
        <f t="shared" si="17"/>
        <v>1504.2059999999999</v>
      </c>
      <c r="P34" s="34">
        <f t="shared" si="10"/>
        <v>-1504.2059999999999</v>
      </c>
      <c r="X34" s="125" t="str">
        <f t="shared" si="14"/>
        <v/>
      </c>
      <c r="Z34" s="129"/>
      <c r="AA34" s="131" t="str">
        <f t="shared" si="5"/>
        <v/>
      </c>
      <c r="AB34" s="280"/>
      <c r="AC34" s="123"/>
      <c r="AD34" s="282"/>
      <c r="AE34" s="290"/>
      <c r="AF34" s="283"/>
      <c r="AG34" s="245"/>
      <c r="AI34" s="56">
        <v>21</v>
      </c>
      <c r="AJ34" s="118"/>
      <c r="AK34" s="58">
        <v>2036</v>
      </c>
      <c r="AL34" s="52"/>
      <c r="AM34" s="161"/>
      <c r="AN34" s="162"/>
      <c r="AO34" s="41"/>
      <c r="AP34" s="147" t="s">
        <v>17</v>
      </c>
      <c r="AQ34" s="196">
        <v>11</v>
      </c>
      <c r="AR34" s="141" t="s">
        <v>92</v>
      </c>
      <c r="AS34" s="74">
        <v>673</v>
      </c>
      <c r="AT34" s="73">
        <f t="shared" si="23"/>
        <v>3153.6779999999999</v>
      </c>
      <c r="AU34" s="154"/>
    </row>
    <row r="35" spans="1:52" ht="15" customHeight="1" x14ac:dyDescent="0.25">
      <c r="A35" s="1">
        <v>29</v>
      </c>
      <c r="B35" s="284" t="s">
        <v>12</v>
      </c>
      <c r="C35" s="27" t="str">
        <f t="shared" si="2"/>
        <v xml:space="preserve">25 ans </v>
      </c>
      <c r="D35" s="28">
        <f t="shared" si="3"/>
        <v>2019</v>
      </c>
      <c r="E35" s="30" t="str">
        <f t="shared" si="6"/>
        <v>2 ans, 4 mois et 30 jours</v>
      </c>
      <c r="F35" s="30" t="s">
        <v>38</v>
      </c>
      <c r="G35" s="10"/>
      <c r="H35" s="29" t="str">
        <f t="shared" si="26"/>
        <v>0 an, 4 mois et 30 jours</v>
      </c>
      <c r="I35" s="32" t="str">
        <f t="shared" si="7"/>
        <v>2 ans, 4 mois et 30 jours</v>
      </c>
      <c r="J35" s="31">
        <f t="shared" si="12"/>
        <v>43466</v>
      </c>
      <c r="K35" s="32">
        <f t="shared" si="13"/>
        <v>43496</v>
      </c>
      <c r="L35" s="7" t="s">
        <v>16</v>
      </c>
      <c r="M35" s="33">
        <f t="shared" si="8"/>
        <v>1</v>
      </c>
      <c r="N35" s="7">
        <v>321</v>
      </c>
      <c r="O35" s="34">
        <f t="shared" si="17"/>
        <v>1504.2059999999999</v>
      </c>
      <c r="P35" s="34">
        <f t="shared" si="10"/>
        <v>-1504.2059999999999</v>
      </c>
      <c r="X35" s="125" t="str">
        <f t="shared" si="14"/>
        <v/>
      </c>
      <c r="AA35" s="131" t="str">
        <f t="shared" ref="AA35:AA98" si="28">IF(X35="","",X35-Y35-Z35)</f>
        <v/>
      </c>
      <c r="AB35" s="278">
        <f>SUM(X35:X37)</f>
        <v>0</v>
      </c>
      <c r="AC35" s="123"/>
      <c r="AD35" s="282">
        <v>10</v>
      </c>
      <c r="AE35" s="288">
        <f t="shared" ref="AE35" ca="1" si="29">OFFSET($AJ$12,((MOD(ROW(AD36)*4,3)/2)+1)*COUNTA(AD35)+IF(((MOD(ROW(AD36)*4,3)/2)+1)*COUNTA(AD35)=2,INT(ROW(AD32)/12),0),)</f>
        <v>0</v>
      </c>
      <c r="AF35" s="283" t="str">
        <f>IF(AB35=0,"",IF(AB35&lt;AE35,"Alerte !",""))</f>
        <v/>
      </c>
      <c r="AG35" s="245" t="str">
        <f>IF(AB35=0,"",IF(AB35&lt;AE35,"",1))</f>
        <v/>
      </c>
      <c r="AI35" s="56">
        <v>22</v>
      </c>
      <c r="AJ35" s="118"/>
      <c r="AK35" s="58">
        <v>2037</v>
      </c>
      <c r="AL35" s="52"/>
      <c r="AM35" s="161"/>
      <c r="AN35" s="162"/>
      <c r="AO35" s="41"/>
      <c r="AP35" s="148" t="s">
        <v>18</v>
      </c>
      <c r="AQ35" s="142">
        <v>1</v>
      </c>
      <c r="AR35" s="75" t="s">
        <v>20</v>
      </c>
      <c r="AS35" s="75">
        <v>590</v>
      </c>
      <c r="AT35" s="76">
        <f>$AT$6*AS35</f>
        <v>2764.74</v>
      </c>
      <c r="AU35" s="154"/>
    </row>
    <row r="36" spans="1:52" ht="15" customHeight="1" x14ac:dyDescent="0.25">
      <c r="A36" s="1">
        <v>30</v>
      </c>
      <c r="B36" s="284"/>
      <c r="C36" s="27" t="str">
        <f t="shared" si="2"/>
        <v xml:space="preserve">26 ans </v>
      </c>
      <c r="D36" s="28">
        <f t="shared" si="3"/>
        <v>2019</v>
      </c>
      <c r="E36" s="30" t="str">
        <f t="shared" si="6"/>
        <v>2 ans, 5 mois et 27 jours</v>
      </c>
      <c r="F36" s="30" t="s">
        <v>38</v>
      </c>
      <c r="G36" s="10"/>
      <c r="H36" s="29" t="str">
        <f t="shared" si="26"/>
        <v>0 an, 5 mois et 27 jours</v>
      </c>
      <c r="I36" s="32" t="str">
        <f t="shared" si="7"/>
        <v>2 ans, 5 mois et 27 jours</v>
      </c>
      <c r="J36" s="31">
        <f t="shared" si="12"/>
        <v>43497</v>
      </c>
      <c r="K36" s="32">
        <f t="shared" si="13"/>
        <v>43524</v>
      </c>
      <c r="L36" s="7" t="s">
        <v>16</v>
      </c>
      <c r="M36" s="33">
        <f t="shared" si="8"/>
        <v>1</v>
      </c>
      <c r="N36" s="7">
        <v>321</v>
      </c>
      <c r="O36" s="34">
        <f t="shared" si="17"/>
        <v>1504.2059999999999</v>
      </c>
      <c r="P36" s="34">
        <f t="shared" si="10"/>
        <v>-1504.2059999999999</v>
      </c>
      <c r="X36" s="125" t="str">
        <f t="shared" si="14"/>
        <v/>
      </c>
      <c r="AA36" s="131" t="str">
        <f t="shared" si="28"/>
        <v/>
      </c>
      <c r="AB36" s="279"/>
      <c r="AC36" s="123"/>
      <c r="AD36" s="282"/>
      <c r="AE36" s="289"/>
      <c r="AF36" s="283"/>
      <c r="AG36" s="245"/>
      <c r="AI36" s="56">
        <v>23</v>
      </c>
      <c r="AJ36" s="118"/>
      <c r="AK36" s="58">
        <v>2038</v>
      </c>
      <c r="AL36" s="52"/>
      <c r="AM36" s="161"/>
      <c r="AN36" s="162"/>
      <c r="AO36" s="41"/>
      <c r="AP36" s="149" t="s">
        <v>18</v>
      </c>
      <c r="AQ36" s="143">
        <v>2</v>
      </c>
      <c r="AR36" s="77" t="s">
        <v>20</v>
      </c>
      <c r="AS36" s="77">
        <v>624</v>
      </c>
      <c r="AT36" s="78">
        <f t="shared" ref="AT36:AT41" si="30">$AT$6*AS36</f>
        <v>2924.0639999999999</v>
      </c>
      <c r="AU36" s="154"/>
    </row>
    <row r="37" spans="1:52" ht="15" customHeight="1" thickBot="1" x14ac:dyDescent="0.3">
      <c r="A37" s="1">
        <v>31</v>
      </c>
      <c r="B37" s="284"/>
      <c r="C37" s="27" t="str">
        <f t="shared" si="2"/>
        <v xml:space="preserve">26 ans </v>
      </c>
      <c r="D37" s="28">
        <f t="shared" si="3"/>
        <v>2019</v>
      </c>
      <c r="E37" s="30" t="str">
        <f t="shared" si="6"/>
        <v>2 ans, 6 mois et 30 jours</v>
      </c>
      <c r="F37" s="30" t="s">
        <v>38</v>
      </c>
      <c r="G37" s="10"/>
      <c r="H37" s="29" t="str">
        <f t="shared" si="26"/>
        <v>0 an, 6 mois et 30 jours</v>
      </c>
      <c r="I37" s="127" t="str">
        <f t="shared" si="7"/>
        <v>2 ans, 6 mois et 30 jours</v>
      </c>
      <c r="J37" s="208">
        <f t="shared" si="12"/>
        <v>43525</v>
      </c>
      <c r="K37" s="209">
        <f t="shared" si="13"/>
        <v>43555</v>
      </c>
      <c r="L37" s="121" t="s">
        <v>15</v>
      </c>
      <c r="M37" s="203">
        <f t="shared" si="8"/>
        <v>1</v>
      </c>
      <c r="N37" s="121">
        <v>349</v>
      </c>
      <c r="O37" s="34">
        <f t="shared" si="17"/>
        <v>1635.414</v>
      </c>
      <c r="P37" s="34">
        <f t="shared" si="10"/>
        <v>-1635.414</v>
      </c>
      <c r="X37" s="125" t="str">
        <f t="shared" si="14"/>
        <v/>
      </c>
      <c r="AA37" s="131" t="str">
        <f t="shared" si="28"/>
        <v/>
      </c>
      <c r="AB37" s="280"/>
      <c r="AC37" s="123"/>
      <c r="AD37" s="282"/>
      <c r="AE37" s="290"/>
      <c r="AF37" s="283"/>
      <c r="AG37" s="245"/>
      <c r="AI37" s="56">
        <v>24</v>
      </c>
      <c r="AJ37" s="118"/>
      <c r="AK37" s="58">
        <v>2039</v>
      </c>
      <c r="AL37" s="52"/>
      <c r="AM37" s="161"/>
      <c r="AN37" s="162"/>
      <c r="AO37" s="41"/>
      <c r="AP37" s="149" t="s">
        <v>18</v>
      </c>
      <c r="AQ37" s="143">
        <v>3</v>
      </c>
      <c r="AR37" s="77" t="s">
        <v>11</v>
      </c>
      <c r="AS37" s="77">
        <v>668</v>
      </c>
      <c r="AT37" s="78">
        <f t="shared" si="30"/>
        <v>3130.248</v>
      </c>
      <c r="AU37" s="154"/>
    </row>
    <row r="38" spans="1:52" ht="15" customHeight="1" x14ac:dyDescent="0.25">
      <c r="A38" s="1">
        <v>32</v>
      </c>
      <c r="B38" s="284"/>
      <c r="C38" s="27" t="str">
        <f t="shared" si="2"/>
        <v xml:space="preserve">26 ans </v>
      </c>
      <c r="D38" s="28">
        <f t="shared" si="3"/>
        <v>2019</v>
      </c>
      <c r="E38" s="30" t="str">
        <f t="shared" si="6"/>
        <v>2 ans, 7 mois et 29 jours</v>
      </c>
      <c r="F38" s="30" t="s">
        <v>38</v>
      </c>
      <c r="G38" s="10"/>
      <c r="H38" s="29" t="str">
        <f t="shared" si="26"/>
        <v>0 an, 7 mois et 29 jours</v>
      </c>
      <c r="I38" s="32" t="str">
        <f t="shared" ref="I38:I101" si="31">IF(A38="","",DATEDIF($J$38,K38,"y")&amp;IF(DATEDIF($J$38,K38,"y")&gt;1," ans, "," an, ")&amp;DATEDIF($J$38,K38,"ym")&amp;" mois et "&amp;DATEDIF($J$38,K38,"md")&amp;IF(DATEDIF(
$J$38,K38,"md")&gt;1," jours"," jour"))</f>
        <v>0 an, 0 mois et 29 jours</v>
      </c>
      <c r="J38" s="31">
        <f t="shared" si="12"/>
        <v>43556</v>
      </c>
      <c r="K38" s="32">
        <f t="shared" si="13"/>
        <v>43585</v>
      </c>
      <c r="L38" s="7" t="s">
        <v>15</v>
      </c>
      <c r="M38" s="33">
        <f t="shared" si="8"/>
        <v>1</v>
      </c>
      <c r="N38" s="7">
        <v>349</v>
      </c>
      <c r="O38" s="34">
        <f t="shared" si="17"/>
        <v>1635.414</v>
      </c>
      <c r="P38" s="34">
        <f t="shared" si="10"/>
        <v>-1635.414</v>
      </c>
      <c r="X38" s="125" t="str">
        <f t="shared" si="14"/>
        <v/>
      </c>
      <c r="AA38" s="131" t="str">
        <f t="shared" si="28"/>
        <v/>
      </c>
      <c r="AB38" s="278">
        <f>SUM(X38:X40)</f>
        <v>0</v>
      </c>
      <c r="AC38" s="123"/>
      <c r="AD38" s="282">
        <v>11</v>
      </c>
      <c r="AE38" s="288">
        <f t="shared" ref="AE38" ca="1" si="32">OFFSET($AJ$12,((MOD(ROW(AD39)*4,3)/2)+1)*COUNTA(AD38)+IF(((MOD(ROW(AD39)*4,3)/2)+1)*COUNTA(AD38)=2,INT(ROW(AD35)/12),0),)</f>
        <v>0</v>
      </c>
      <c r="AF38" s="283" t="str">
        <f>IF(AB38=0,"",IF(AB38&lt;AE38,"Alerte !",""))</f>
        <v/>
      </c>
      <c r="AG38" s="245" t="str">
        <f>IF(AB38=0,"",IF(AB38&lt;AE38,"",1))</f>
        <v/>
      </c>
      <c r="AI38" s="56">
        <v>25</v>
      </c>
      <c r="AJ38" s="118"/>
      <c r="AK38" s="58">
        <v>2040</v>
      </c>
      <c r="AL38" s="52"/>
      <c r="AM38" s="59"/>
      <c r="AN38" s="59"/>
      <c r="AO38" s="41"/>
      <c r="AP38" s="149" t="s">
        <v>18</v>
      </c>
      <c r="AQ38" s="143">
        <v>4</v>
      </c>
      <c r="AR38" s="77" t="s">
        <v>11</v>
      </c>
      <c r="AS38" s="77">
        <v>715</v>
      </c>
      <c r="AT38" s="78">
        <f t="shared" si="30"/>
        <v>3350.49</v>
      </c>
      <c r="AU38" s="154"/>
    </row>
    <row r="39" spans="1:52" ht="15" customHeight="1" x14ac:dyDescent="0.25">
      <c r="A39" s="1">
        <v>33</v>
      </c>
      <c r="B39" s="284"/>
      <c r="C39" s="27" t="str">
        <f t="shared" si="2"/>
        <v xml:space="preserve">26 ans </v>
      </c>
      <c r="D39" s="28">
        <f t="shared" si="3"/>
        <v>2019</v>
      </c>
      <c r="E39" s="30" t="str">
        <f t="shared" si="6"/>
        <v>2 ans, 8 mois et 30 jours</v>
      </c>
      <c r="F39" s="30" t="s">
        <v>38</v>
      </c>
      <c r="G39" s="10"/>
      <c r="H39" s="29" t="str">
        <f t="shared" si="26"/>
        <v>0 an, 8 mois et 30 jours</v>
      </c>
      <c r="I39" s="32" t="str">
        <f t="shared" si="31"/>
        <v>0 an, 1 mois et 30 jours</v>
      </c>
      <c r="J39" s="31">
        <f t="shared" si="12"/>
        <v>43586</v>
      </c>
      <c r="K39" s="32">
        <f t="shared" si="13"/>
        <v>43616</v>
      </c>
      <c r="L39" s="7" t="s">
        <v>15</v>
      </c>
      <c r="M39" s="33">
        <f t="shared" si="8"/>
        <v>1</v>
      </c>
      <c r="N39" s="7">
        <v>349</v>
      </c>
      <c r="O39" s="34">
        <f t="shared" si="17"/>
        <v>1635.414</v>
      </c>
      <c r="P39" s="34">
        <f t="shared" si="10"/>
        <v>-1635.414</v>
      </c>
      <c r="X39" s="125" t="str">
        <f t="shared" ref="X39:X70" si="33">IF(Q39="","",SUM(Q39:W39))</f>
        <v/>
      </c>
      <c r="AA39" s="131" t="str">
        <f t="shared" si="28"/>
        <v/>
      </c>
      <c r="AB39" s="279"/>
      <c r="AC39" s="123"/>
      <c r="AD39" s="282"/>
      <c r="AE39" s="289"/>
      <c r="AF39" s="283"/>
      <c r="AG39" s="245"/>
      <c r="AI39" s="56">
        <v>26</v>
      </c>
      <c r="AJ39" s="118"/>
      <c r="AK39" s="58">
        <v>2041</v>
      </c>
      <c r="AL39" s="52"/>
      <c r="AM39" s="59"/>
      <c r="AN39" s="59"/>
      <c r="AO39" s="41"/>
      <c r="AP39" s="149" t="s">
        <v>18</v>
      </c>
      <c r="AQ39" s="143">
        <v>5</v>
      </c>
      <c r="AR39" s="77" t="s">
        <v>12</v>
      </c>
      <c r="AS39" s="77">
        <v>763</v>
      </c>
      <c r="AT39" s="78">
        <f t="shared" si="30"/>
        <v>3575.4180000000001</v>
      </c>
      <c r="AU39" s="154"/>
    </row>
    <row r="40" spans="1:52" ht="15" customHeight="1" thickBot="1" x14ac:dyDescent="0.3">
      <c r="A40" s="1">
        <v>34</v>
      </c>
      <c r="B40" s="284"/>
      <c r="C40" s="27" t="str">
        <f t="shared" si="2"/>
        <v xml:space="preserve">26 ans </v>
      </c>
      <c r="D40" s="28">
        <f t="shared" si="3"/>
        <v>2019</v>
      </c>
      <c r="E40" s="30" t="str">
        <f t="shared" si="6"/>
        <v>2 ans, 9 mois et 29 jours</v>
      </c>
      <c r="F40" s="30" t="s">
        <v>38</v>
      </c>
      <c r="G40" s="10"/>
      <c r="H40" s="29" t="str">
        <f t="shared" si="26"/>
        <v>0 an, 9 mois et 29 jours</v>
      </c>
      <c r="I40" s="32" t="str">
        <f t="shared" si="31"/>
        <v>0 an, 2 mois et 29 jours</v>
      </c>
      <c r="J40" s="31">
        <f t="shared" si="12"/>
        <v>43617</v>
      </c>
      <c r="K40" s="32">
        <f t="shared" si="13"/>
        <v>43646</v>
      </c>
      <c r="L40" s="7" t="s">
        <v>15</v>
      </c>
      <c r="M40" s="33">
        <f t="shared" ref="M40:M72" si="34">IFERROR(INDEX($AQ$7:$AQ$69,SUMPRODUCT(MATCH(1,($AP$7:$AP$69=$L40)*($AS$7:$AS$69=$N40),0))),"")</f>
        <v>1</v>
      </c>
      <c r="N40" s="7">
        <v>349</v>
      </c>
      <c r="O40" s="34">
        <f t="shared" si="17"/>
        <v>1635.414</v>
      </c>
      <c r="P40" s="34">
        <f t="shared" si="10"/>
        <v>-1635.414</v>
      </c>
      <c r="X40" s="125" t="str">
        <f t="shared" si="33"/>
        <v/>
      </c>
      <c r="AA40" s="131" t="str">
        <f t="shared" si="28"/>
        <v/>
      </c>
      <c r="AB40" s="280"/>
      <c r="AC40" s="123"/>
      <c r="AD40" s="282"/>
      <c r="AE40" s="290"/>
      <c r="AF40" s="283"/>
      <c r="AG40" s="245"/>
      <c r="AI40" s="56">
        <v>27</v>
      </c>
      <c r="AJ40" s="118"/>
      <c r="AK40" s="58">
        <v>2042</v>
      </c>
      <c r="AL40" s="52"/>
      <c r="AM40" s="59"/>
      <c r="AN40" s="59"/>
      <c r="AO40" s="41"/>
      <c r="AP40" s="149" t="s">
        <v>18</v>
      </c>
      <c r="AQ40" s="143">
        <v>6</v>
      </c>
      <c r="AR40" s="77" t="s">
        <v>12</v>
      </c>
      <c r="AS40" s="77">
        <v>806</v>
      </c>
      <c r="AT40" s="78">
        <f t="shared" si="30"/>
        <v>3776.9160000000002</v>
      </c>
      <c r="AU40" s="154"/>
    </row>
    <row r="41" spans="1:52" ht="15" customHeight="1" x14ac:dyDescent="0.25">
      <c r="A41" s="1">
        <v>35</v>
      </c>
      <c r="B41" s="284"/>
      <c r="C41" s="27" t="str">
        <f t="shared" si="2"/>
        <v xml:space="preserve">26 ans </v>
      </c>
      <c r="D41" s="28">
        <f t="shared" si="3"/>
        <v>2019</v>
      </c>
      <c r="E41" s="30" t="str">
        <f t="shared" si="6"/>
        <v>2 ans, 10 mois et 30 jours</v>
      </c>
      <c r="F41" s="30" t="s">
        <v>38</v>
      </c>
      <c r="G41" s="10"/>
      <c r="H41" s="29" t="str">
        <f t="shared" si="26"/>
        <v>0 an, 10 mois et 30 jours</v>
      </c>
      <c r="I41" s="32" t="str">
        <f t="shared" si="31"/>
        <v>0 an, 3 mois et 30 jours</v>
      </c>
      <c r="J41" s="31">
        <f t="shared" si="12"/>
        <v>43647</v>
      </c>
      <c r="K41" s="32">
        <f t="shared" si="13"/>
        <v>43677</v>
      </c>
      <c r="L41" s="7" t="s">
        <v>15</v>
      </c>
      <c r="M41" s="33">
        <f t="shared" si="34"/>
        <v>1</v>
      </c>
      <c r="N41" s="7">
        <v>349</v>
      </c>
      <c r="O41" s="34">
        <f t="shared" si="17"/>
        <v>1635.414</v>
      </c>
      <c r="P41" s="34">
        <f t="shared" si="10"/>
        <v>-1635.414</v>
      </c>
      <c r="X41" s="125" t="str">
        <f t="shared" si="33"/>
        <v/>
      </c>
      <c r="AA41" s="131" t="str">
        <f t="shared" si="28"/>
        <v/>
      </c>
      <c r="AB41" s="278">
        <f>SUM(X41:X43)</f>
        <v>0</v>
      </c>
      <c r="AC41" s="123"/>
      <c r="AD41" s="282">
        <v>12</v>
      </c>
      <c r="AE41" s="288">
        <f t="shared" ca="1" si="24"/>
        <v>0</v>
      </c>
      <c r="AF41" s="283" t="str">
        <f>IF(AB41=0,"",IF(AB41&lt;AE41,"Alerte !",""))</f>
        <v/>
      </c>
      <c r="AG41" s="245" t="str">
        <f>IF(AB41=0,"",IF(AB41&lt;AE41,"",1))</f>
        <v/>
      </c>
      <c r="AI41" s="56">
        <v>28</v>
      </c>
      <c r="AJ41" s="118"/>
      <c r="AK41" s="58">
        <v>2043</v>
      </c>
      <c r="AL41" s="52"/>
      <c r="AM41" s="59"/>
      <c r="AN41" s="59"/>
      <c r="AO41" s="41"/>
      <c r="AP41" s="149" t="s">
        <v>18</v>
      </c>
      <c r="AQ41" s="144">
        <v>7</v>
      </c>
      <c r="AR41" s="79" t="s">
        <v>92</v>
      </c>
      <c r="AS41" s="79">
        <v>821</v>
      </c>
      <c r="AT41" s="78">
        <f t="shared" si="30"/>
        <v>3847.2060000000001</v>
      </c>
      <c r="AU41" s="154"/>
    </row>
    <row r="42" spans="1:52" ht="15" customHeight="1" x14ac:dyDescent="0.25">
      <c r="A42" s="1">
        <v>36</v>
      </c>
      <c r="B42" s="284"/>
      <c r="C42" s="27" t="str">
        <f t="shared" si="2"/>
        <v xml:space="preserve">26 ans </v>
      </c>
      <c r="D42" s="28">
        <f t="shared" si="3"/>
        <v>2019</v>
      </c>
      <c r="E42" s="30" t="str">
        <f t="shared" si="6"/>
        <v>2 ans, 11 mois et 30 jours</v>
      </c>
      <c r="F42" s="30" t="s">
        <v>38</v>
      </c>
      <c r="G42" s="14"/>
      <c r="H42" s="80" t="str">
        <f t="shared" si="26"/>
        <v>0 an, 11 mois et 30 jours</v>
      </c>
      <c r="I42" s="32" t="str">
        <f t="shared" si="31"/>
        <v>0 an, 4 mois et 30 jours</v>
      </c>
      <c r="J42" s="66">
        <f t="shared" si="12"/>
        <v>43678</v>
      </c>
      <c r="K42" s="67">
        <f t="shared" si="13"/>
        <v>43708</v>
      </c>
      <c r="L42" s="7" t="s">
        <v>15</v>
      </c>
      <c r="M42" s="33">
        <f t="shared" si="34"/>
        <v>1</v>
      </c>
      <c r="N42" s="7">
        <v>349</v>
      </c>
      <c r="O42" s="34">
        <f t="shared" si="17"/>
        <v>1635.414</v>
      </c>
      <c r="P42" s="34">
        <f t="shared" si="10"/>
        <v>-1635.414</v>
      </c>
      <c r="X42" s="125" t="str">
        <f t="shared" si="33"/>
        <v/>
      </c>
      <c r="AA42" s="131" t="str">
        <f t="shared" si="28"/>
        <v/>
      </c>
      <c r="AB42" s="279"/>
      <c r="AC42" s="123"/>
      <c r="AD42" s="282"/>
      <c r="AE42" s="289"/>
      <c r="AF42" s="283"/>
      <c r="AG42" s="245"/>
      <c r="AI42" s="56">
        <v>29</v>
      </c>
      <c r="AJ42" s="118"/>
      <c r="AK42" s="58">
        <v>2044</v>
      </c>
      <c r="AL42" s="52"/>
      <c r="AM42" s="59"/>
      <c r="AN42" s="59"/>
      <c r="AO42" s="41"/>
      <c r="AP42" s="185" t="s">
        <v>96</v>
      </c>
      <c r="AQ42" s="197">
        <v>1</v>
      </c>
      <c r="AR42" s="173" t="s">
        <v>20</v>
      </c>
      <c r="AS42" s="174">
        <v>695</v>
      </c>
      <c r="AT42" s="175">
        <f>$AT$6*AS42</f>
        <v>3256.77</v>
      </c>
      <c r="AU42" s="154"/>
    </row>
    <row r="43" spans="1:52" ht="15" customHeight="1" thickBot="1" x14ac:dyDescent="0.3">
      <c r="A43" s="1">
        <v>37</v>
      </c>
      <c r="B43" s="284"/>
      <c r="C43" s="27" t="str">
        <f t="shared" si="2"/>
        <v xml:space="preserve">26 ans </v>
      </c>
      <c r="D43" s="28">
        <f t="shared" si="3"/>
        <v>2019</v>
      </c>
      <c r="E43" s="30" t="str">
        <f t="shared" si="6"/>
        <v>3 ans, 0 mois et 29 jours</v>
      </c>
      <c r="F43" s="81" t="s">
        <v>94</v>
      </c>
      <c r="G43" s="14"/>
      <c r="H43" s="80" t="str">
        <f t="shared" si="26"/>
        <v>1 an, 0 mois et 29 jours</v>
      </c>
      <c r="I43" s="32" t="str">
        <f t="shared" si="31"/>
        <v>0 an, 5 mois et 29 jours</v>
      </c>
      <c r="J43" s="31">
        <f t="shared" si="12"/>
        <v>43709</v>
      </c>
      <c r="K43" s="32">
        <f t="shared" si="13"/>
        <v>43738</v>
      </c>
      <c r="L43" s="7" t="s">
        <v>15</v>
      </c>
      <c r="M43" s="33">
        <f t="shared" si="34"/>
        <v>1</v>
      </c>
      <c r="N43" s="7">
        <v>349</v>
      </c>
      <c r="O43" s="34">
        <f t="shared" si="17"/>
        <v>1635.414</v>
      </c>
      <c r="P43" s="34">
        <f>Q43-O43</f>
        <v>-1635.414</v>
      </c>
      <c r="X43" s="125" t="str">
        <f>IF(Q43="","",SUM(Q43:W43))</f>
        <v/>
      </c>
      <c r="AA43" s="131" t="str">
        <f t="shared" si="28"/>
        <v/>
      </c>
      <c r="AB43" s="280"/>
      <c r="AC43" s="123"/>
      <c r="AD43" s="282"/>
      <c r="AE43" s="290"/>
      <c r="AF43" s="283"/>
      <c r="AG43" s="245"/>
      <c r="AI43" s="56">
        <v>30</v>
      </c>
      <c r="AJ43" s="118"/>
      <c r="AK43" s="58">
        <v>2045</v>
      </c>
      <c r="AL43" s="52"/>
      <c r="AM43" s="59"/>
      <c r="AN43" s="59"/>
      <c r="AO43" s="41"/>
      <c r="AP43" s="186" t="s">
        <v>96</v>
      </c>
      <c r="AQ43" s="198">
        <v>2</v>
      </c>
      <c r="AR43" s="176" t="s">
        <v>20</v>
      </c>
      <c r="AS43" s="177">
        <v>735</v>
      </c>
      <c r="AT43" s="178">
        <f t="shared" ref="AT43:AT48" si="35">$AT$6*AS43</f>
        <v>3444.21</v>
      </c>
      <c r="AU43" s="154"/>
      <c r="AZ43" s="124"/>
    </row>
    <row r="44" spans="1:52" ht="15" customHeight="1" x14ac:dyDescent="0.25">
      <c r="A44" s="1">
        <v>38</v>
      </c>
      <c r="B44" s="284"/>
      <c r="C44" s="27" t="str">
        <f t="shared" si="2"/>
        <v xml:space="preserve">26 ans </v>
      </c>
      <c r="D44" s="28">
        <f t="shared" si="3"/>
        <v>2019</v>
      </c>
      <c r="E44" s="30" t="str">
        <f t="shared" si="6"/>
        <v>3 ans, 1 mois et 30 jours</v>
      </c>
      <c r="F44" s="30" t="s">
        <v>40</v>
      </c>
      <c r="G44" s="14"/>
      <c r="H44" s="80" t="str">
        <f t="shared" si="26"/>
        <v>1 an, 1 mois et 30 jours</v>
      </c>
      <c r="I44" s="32" t="str">
        <f t="shared" si="31"/>
        <v>0 an, 6 mois et 30 jours</v>
      </c>
      <c r="J44" s="31">
        <f t="shared" si="12"/>
        <v>43739</v>
      </c>
      <c r="K44" s="32">
        <f t="shared" si="13"/>
        <v>43769</v>
      </c>
      <c r="L44" s="7" t="s">
        <v>15</v>
      </c>
      <c r="M44" s="33">
        <f t="shared" si="34"/>
        <v>1</v>
      </c>
      <c r="N44" s="7">
        <v>349</v>
      </c>
      <c r="O44" s="34">
        <f t="shared" si="17"/>
        <v>1635.414</v>
      </c>
      <c r="P44" s="34">
        <f>Q44-O44</f>
        <v>-1635.414</v>
      </c>
      <c r="X44" s="125" t="str">
        <f>IF(Q44="","",SUM(Q44:W44))</f>
        <v/>
      </c>
      <c r="AA44" s="131" t="str">
        <f t="shared" si="28"/>
        <v/>
      </c>
      <c r="AB44" s="278">
        <f>SUM(X44:X46)</f>
        <v>0</v>
      </c>
      <c r="AC44" s="123"/>
      <c r="AD44" s="282">
        <v>13</v>
      </c>
      <c r="AE44" s="288">
        <f t="shared" ca="1" si="25"/>
        <v>0</v>
      </c>
      <c r="AF44" s="283" t="str">
        <f>IF(AB44=0,"",IF(AB44&lt;AE44,"Alerte !",""))</f>
        <v/>
      </c>
      <c r="AG44" s="245" t="str">
        <f>IF(AB44=0,"",IF(AB44&lt;AE44,"",1))</f>
        <v/>
      </c>
      <c r="AI44" s="56">
        <v>31</v>
      </c>
      <c r="AJ44" s="118"/>
      <c r="AK44" s="58">
        <v>2046</v>
      </c>
      <c r="AL44" s="52"/>
      <c r="AM44" s="59"/>
      <c r="AN44" s="59"/>
      <c r="AO44" s="41"/>
      <c r="AP44" s="186" t="s">
        <v>96</v>
      </c>
      <c r="AQ44" s="198">
        <v>3</v>
      </c>
      <c r="AR44" s="176" t="s">
        <v>11</v>
      </c>
      <c r="AS44" s="177">
        <v>775</v>
      </c>
      <c r="AT44" s="178">
        <f t="shared" si="35"/>
        <v>3631.65</v>
      </c>
      <c r="AU44" s="154"/>
      <c r="AZ44" s="124"/>
    </row>
    <row r="45" spans="1:52" ht="15" customHeight="1" x14ac:dyDescent="0.25">
      <c r="A45" s="1">
        <v>39</v>
      </c>
      <c r="B45" s="284"/>
      <c r="C45" s="27" t="str">
        <f t="shared" si="2"/>
        <v xml:space="preserve">26 ans </v>
      </c>
      <c r="D45" s="28">
        <f t="shared" si="3"/>
        <v>2019</v>
      </c>
      <c r="E45" s="30" t="str">
        <f t="shared" si="6"/>
        <v>3 ans, 2 mois et 29 jours</v>
      </c>
      <c r="F45" s="30" t="s">
        <v>40</v>
      </c>
      <c r="G45" s="14"/>
      <c r="H45" s="80" t="str">
        <f t="shared" si="26"/>
        <v>1 an, 2 mois et 29 jours</v>
      </c>
      <c r="I45" s="32" t="str">
        <f t="shared" si="31"/>
        <v>0 an, 7 mois et 29 jours</v>
      </c>
      <c r="J45" s="31">
        <f t="shared" si="12"/>
        <v>43770</v>
      </c>
      <c r="K45" s="32">
        <f t="shared" si="13"/>
        <v>43799</v>
      </c>
      <c r="L45" s="7" t="s">
        <v>15</v>
      </c>
      <c r="M45" s="33">
        <f t="shared" si="34"/>
        <v>1</v>
      </c>
      <c r="N45" s="7">
        <v>349</v>
      </c>
      <c r="O45" s="34">
        <f t="shared" si="17"/>
        <v>1635.414</v>
      </c>
      <c r="P45" s="34">
        <f>Q45-O45</f>
        <v>-1635.414</v>
      </c>
      <c r="X45" s="125" t="str">
        <f t="shared" si="33"/>
        <v/>
      </c>
      <c r="AA45" s="131" t="str">
        <f t="shared" si="28"/>
        <v/>
      </c>
      <c r="AB45" s="279"/>
      <c r="AC45" s="123"/>
      <c r="AD45" s="282"/>
      <c r="AE45" s="289"/>
      <c r="AF45" s="283"/>
      <c r="AG45" s="245"/>
      <c r="AI45" s="56">
        <v>32</v>
      </c>
      <c r="AJ45" s="118"/>
      <c r="AK45" s="58">
        <v>2047</v>
      </c>
      <c r="AL45" s="52"/>
      <c r="AM45" s="59"/>
      <c r="AN45" s="59"/>
      <c r="AO45" s="41"/>
      <c r="AP45" s="186" t="s">
        <v>96</v>
      </c>
      <c r="AQ45" s="198">
        <v>4</v>
      </c>
      <c r="AR45" s="176" t="s">
        <v>12</v>
      </c>
      <c r="AS45" s="177">
        <v>830</v>
      </c>
      <c r="AT45" s="178">
        <f t="shared" si="35"/>
        <v>3889.38</v>
      </c>
      <c r="AU45" s="154"/>
      <c r="AZ45" s="124"/>
    </row>
    <row r="46" spans="1:52" ht="15" customHeight="1" thickBot="1" x14ac:dyDescent="0.3">
      <c r="A46" s="1">
        <v>40</v>
      </c>
      <c r="B46" s="284"/>
      <c r="C46" s="27" t="str">
        <f t="shared" si="2"/>
        <v xml:space="preserve">26 ans </v>
      </c>
      <c r="D46" s="28">
        <f t="shared" si="3"/>
        <v>2019</v>
      </c>
      <c r="E46" s="30" t="str">
        <f t="shared" si="6"/>
        <v>3 ans, 3 mois et 30 jours</v>
      </c>
      <c r="F46" s="30" t="s">
        <v>40</v>
      </c>
      <c r="G46" s="14"/>
      <c r="H46" s="80" t="str">
        <f t="shared" si="26"/>
        <v>1 an, 3 mois et 30 jours</v>
      </c>
      <c r="I46" s="32" t="str">
        <f t="shared" si="31"/>
        <v>0 an, 8 mois et 30 jours</v>
      </c>
      <c r="J46" s="31">
        <f t="shared" si="12"/>
        <v>43800</v>
      </c>
      <c r="K46" s="32">
        <f t="shared" si="13"/>
        <v>43830</v>
      </c>
      <c r="L46" s="7" t="s">
        <v>15</v>
      </c>
      <c r="M46" s="33">
        <f t="shared" si="34"/>
        <v>1</v>
      </c>
      <c r="N46" s="7">
        <v>349</v>
      </c>
      <c r="O46" s="34">
        <f t="shared" si="17"/>
        <v>1635.414</v>
      </c>
      <c r="P46" s="34">
        <f>Q46-O46</f>
        <v>-1635.414</v>
      </c>
      <c r="X46" s="125" t="str">
        <f t="shared" si="33"/>
        <v/>
      </c>
      <c r="AA46" s="131" t="str">
        <f t="shared" si="28"/>
        <v/>
      </c>
      <c r="AB46" s="280"/>
      <c r="AC46" s="123"/>
      <c r="AD46" s="282"/>
      <c r="AE46" s="290"/>
      <c r="AF46" s="283"/>
      <c r="AG46" s="245"/>
      <c r="AI46" s="56">
        <v>33</v>
      </c>
      <c r="AJ46" s="118"/>
      <c r="AK46" s="58">
        <v>2048</v>
      </c>
      <c r="AL46" s="52"/>
      <c r="AM46" s="59"/>
      <c r="AN46" s="59"/>
      <c r="AO46" s="41"/>
      <c r="AP46" s="186" t="s">
        <v>96</v>
      </c>
      <c r="AQ46" s="198">
        <v>5</v>
      </c>
      <c r="AR46" s="176" t="s">
        <v>21</v>
      </c>
      <c r="AS46" s="177">
        <v>890</v>
      </c>
      <c r="AT46" s="178">
        <f t="shared" si="35"/>
        <v>4170.54</v>
      </c>
      <c r="AU46" s="175" t="s">
        <v>101</v>
      </c>
    </row>
    <row r="47" spans="1:52" ht="15" customHeight="1" x14ac:dyDescent="0.25">
      <c r="A47" s="1">
        <v>41</v>
      </c>
      <c r="B47" s="284" t="s">
        <v>13</v>
      </c>
      <c r="C47" s="27" t="str">
        <f t="shared" si="2"/>
        <v xml:space="preserve">26 ans </v>
      </c>
      <c r="D47" s="28">
        <f t="shared" si="3"/>
        <v>2020</v>
      </c>
      <c r="E47" s="30" t="str">
        <f t="shared" si="6"/>
        <v>3 ans, 4 mois et 30 jours</v>
      </c>
      <c r="F47" s="30" t="s">
        <v>40</v>
      </c>
      <c r="G47" s="14"/>
      <c r="H47" s="80" t="str">
        <f t="shared" si="26"/>
        <v>1 an, 4 mois et 30 jours</v>
      </c>
      <c r="I47" s="32" t="str">
        <f t="shared" si="31"/>
        <v>0 an, 9 mois et 30 jours</v>
      </c>
      <c r="J47" s="31">
        <f t="shared" si="12"/>
        <v>43831</v>
      </c>
      <c r="K47" s="32">
        <f t="shared" si="13"/>
        <v>43861</v>
      </c>
      <c r="L47" s="7" t="s">
        <v>15</v>
      </c>
      <c r="M47" s="33">
        <f t="shared" si="34"/>
        <v>1</v>
      </c>
      <c r="N47" s="7">
        <v>349</v>
      </c>
      <c r="O47" s="34">
        <f t="shared" si="17"/>
        <v>1635.414</v>
      </c>
      <c r="P47" s="34">
        <f>Q47-O47</f>
        <v>-1635.414</v>
      </c>
      <c r="X47" s="125" t="str">
        <f>IF(Q47="","",SUM(Q47:W47))</f>
        <v/>
      </c>
      <c r="AA47" s="131" t="str">
        <f t="shared" si="28"/>
        <v/>
      </c>
      <c r="AB47" s="278">
        <f>SUM(X47:X49)</f>
        <v>0</v>
      </c>
      <c r="AC47" s="123"/>
      <c r="AD47" s="282">
        <v>14</v>
      </c>
      <c r="AE47" s="288">
        <f t="shared" ca="1" si="27"/>
        <v>0</v>
      </c>
      <c r="AF47" s="283" t="str">
        <f>IF(AB47=0,"",IF(AB47&lt;AE47,"Alerte !",""))</f>
        <v/>
      </c>
      <c r="AG47" s="245" t="str">
        <f>IF(AB47=0,"",IF(AB47&lt;AE47,"",1))</f>
        <v/>
      </c>
      <c r="AI47" s="56">
        <v>34</v>
      </c>
      <c r="AJ47" s="118"/>
      <c r="AK47" s="58">
        <v>2049</v>
      </c>
      <c r="AL47" s="52"/>
      <c r="AM47" s="59"/>
      <c r="AN47" s="59"/>
      <c r="AO47" s="41"/>
      <c r="AP47" s="186" t="s">
        <v>96</v>
      </c>
      <c r="AQ47" s="198">
        <v>6</v>
      </c>
      <c r="AR47" s="176" t="s">
        <v>21</v>
      </c>
      <c r="AS47" s="177">
        <v>925</v>
      </c>
      <c r="AT47" s="178">
        <f t="shared" si="35"/>
        <v>4334.55</v>
      </c>
      <c r="AU47" s="178" t="s">
        <v>102</v>
      </c>
    </row>
    <row r="48" spans="1:52" ht="15" customHeight="1" x14ac:dyDescent="0.25">
      <c r="A48" s="1">
        <v>42</v>
      </c>
      <c r="B48" s="284"/>
      <c r="C48" s="27" t="str">
        <f t="shared" si="2"/>
        <v xml:space="preserve">27 ans </v>
      </c>
      <c r="D48" s="28">
        <f t="shared" si="3"/>
        <v>2020</v>
      </c>
      <c r="E48" s="30" t="str">
        <f t="shared" si="6"/>
        <v>3 ans, 5 mois et 28 jours</v>
      </c>
      <c r="F48" s="30" t="s">
        <v>40</v>
      </c>
      <c r="G48" s="14"/>
      <c r="H48" s="80" t="str">
        <f t="shared" si="26"/>
        <v>1 an, 5 mois et 28 jours</v>
      </c>
      <c r="I48" s="32" t="str">
        <f t="shared" si="31"/>
        <v>0 an, 10 mois et 28 jours</v>
      </c>
      <c r="J48" s="31">
        <f t="shared" si="12"/>
        <v>43862</v>
      </c>
      <c r="K48" s="32">
        <f t="shared" si="13"/>
        <v>43890</v>
      </c>
      <c r="L48" s="7" t="s">
        <v>15</v>
      </c>
      <c r="M48" s="33">
        <f t="shared" si="34"/>
        <v>1</v>
      </c>
      <c r="N48" s="7">
        <v>349</v>
      </c>
      <c r="O48" s="34">
        <f t="shared" si="17"/>
        <v>1635.414</v>
      </c>
      <c r="P48" s="34">
        <f t="shared" si="10"/>
        <v>-1635.414</v>
      </c>
      <c r="X48" s="125" t="str">
        <f t="shared" si="33"/>
        <v/>
      </c>
      <c r="AA48" s="131" t="str">
        <f t="shared" si="28"/>
        <v/>
      </c>
      <c r="AB48" s="279"/>
      <c r="AC48" s="123"/>
      <c r="AD48" s="282"/>
      <c r="AE48" s="289"/>
      <c r="AF48" s="283"/>
      <c r="AG48" s="245"/>
      <c r="AI48" s="56">
        <v>35</v>
      </c>
      <c r="AJ48" s="118"/>
      <c r="AK48" s="58">
        <v>2050</v>
      </c>
      <c r="AL48" s="52"/>
      <c r="AM48" s="59"/>
      <c r="AN48" s="59"/>
      <c r="AO48" s="41"/>
      <c r="AP48" s="187" t="s">
        <v>96</v>
      </c>
      <c r="AQ48" s="217">
        <v>7</v>
      </c>
      <c r="AR48" s="183" t="s">
        <v>92</v>
      </c>
      <c r="AS48" s="184">
        <v>972</v>
      </c>
      <c r="AT48" s="178">
        <f t="shared" si="35"/>
        <v>4554.7920000000004</v>
      </c>
      <c r="AU48" s="228" t="s">
        <v>103</v>
      </c>
    </row>
    <row r="49" spans="1:47" ht="15" customHeight="1" thickBot="1" x14ac:dyDescent="0.3">
      <c r="A49" s="1">
        <v>43</v>
      </c>
      <c r="B49" s="284"/>
      <c r="C49" s="27" t="str">
        <f t="shared" si="2"/>
        <v xml:space="preserve">27 ans </v>
      </c>
      <c r="D49" s="28">
        <f t="shared" si="3"/>
        <v>2020</v>
      </c>
      <c r="E49" s="30" t="str">
        <f t="shared" si="6"/>
        <v>3 ans, 6 mois et 30 jours</v>
      </c>
      <c r="F49" s="30" t="s">
        <v>40</v>
      </c>
      <c r="G49" s="14"/>
      <c r="H49" s="80" t="str">
        <f t="shared" si="26"/>
        <v>1 an, 6 mois et 30 jours</v>
      </c>
      <c r="I49" s="32" t="str">
        <f t="shared" si="31"/>
        <v>0 an, 11 mois et 30 jours</v>
      </c>
      <c r="J49" s="31">
        <f t="shared" si="12"/>
        <v>43891</v>
      </c>
      <c r="K49" s="32">
        <f t="shared" si="13"/>
        <v>43921</v>
      </c>
      <c r="L49" s="7" t="s">
        <v>15</v>
      </c>
      <c r="M49" s="33">
        <f t="shared" si="34"/>
        <v>1</v>
      </c>
      <c r="N49" s="7">
        <v>349</v>
      </c>
      <c r="O49" s="34">
        <f t="shared" si="17"/>
        <v>1635.414</v>
      </c>
      <c r="P49" s="34">
        <f t="shared" si="10"/>
        <v>-1635.414</v>
      </c>
      <c r="X49" s="125" t="str">
        <f t="shared" si="33"/>
        <v/>
      </c>
      <c r="AA49" s="131" t="str">
        <f t="shared" si="28"/>
        <v/>
      </c>
      <c r="AB49" s="280"/>
      <c r="AC49" s="123"/>
      <c r="AD49" s="282"/>
      <c r="AE49" s="290"/>
      <c r="AF49" s="283"/>
      <c r="AG49" s="245"/>
      <c r="AI49" s="56">
        <v>36</v>
      </c>
      <c r="AJ49" s="118"/>
      <c r="AK49" s="58">
        <v>2051</v>
      </c>
      <c r="AL49" s="52"/>
      <c r="AM49" s="59"/>
      <c r="AN49" s="59"/>
      <c r="AO49" s="41"/>
      <c r="AP49" s="150" t="s">
        <v>19</v>
      </c>
      <c r="AQ49" s="199">
        <v>1</v>
      </c>
      <c r="AR49" s="83" t="s">
        <v>21</v>
      </c>
      <c r="AS49" s="82">
        <v>450</v>
      </c>
      <c r="AT49" s="84">
        <f>$AT$6*AS49</f>
        <v>2108.6999999999998</v>
      </c>
      <c r="AU49" s="154"/>
    </row>
    <row r="50" spans="1:47" ht="15" customHeight="1" x14ac:dyDescent="0.25">
      <c r="A50" s="1">
        <v>44</v>
      </c>
      <c r="B50" s="284"/>
      <c r="C50" s="27" t="str">
        <f t="shared" si="2"/>
        <v xml:space="preserve">27 ans </v>
      </c>
      <c r="D50" s="28">
        <f t="shared" si="3"/>
        <v>2020</v>
      </c>
      <c r="E50" s="30" t="str">
        <f t="shared" si="6"/>
        <v>3 ans, 7 mois et 29 jours</v>
      </c>
      <c r="F50" s="30" t="s">
        <v>40</v>
      </c>
      <c r="G50" s="14"/>
      <c r="H50" s="80" t="str">
        <f t="shared" si="26"/>
        <v>1 an, 7 mois et 29 jours</v>
      </c>
      <c r="I50" s="32" t="str">
        <f t="shared" si="31"/>
        <v>1 an, 0 mois et 29 jours</v>
      </c>
      <c r="J50" s="31">
        <f t="shared" si="12"/>
        <v>43922</v>
      </c>
      <c r="K50" s="32">
        <f t="shared" si="13"/>
        <v>43951</v>
      </c>
      <c r="L50" s="7" t="s">
        <v>15</v>
      </c>
      <c r="M50" s="33">
        <f t="shared" si="34"/>
        <v>1</v>
      </c>
      <c r="N50" s="7">
        <v>349</v>
      </c>
      <c r="O50" s="34">
        <f t="shared" si="17"/>
        <v>1635.414</v>
      </c>
      <c r="P50" s="34">
        <f t="shared" si="10"/>
        <v>-1635.414</v>
      </c>
      <c r="X50" s="125" t="str">
        <f>IF(Q50="","",SUM(Q50:W50))</f>
        <v/>
      </c>
      <c r="AA50" s="131" t="str">
        <f t="shared" si="28"/>
        <v/>
      </c>
      <c r="AB50" s="278">
        <f>SUM(X50:X52)</f>
        <v>0</v>
      </c>
      <c r="AC50" s="123"/>
      <c r="AD50" s="282">
        <v>15</v>
      </c>
      <c r="AE50" s="288">
        <f t="shared" ref="AE50" ca="1" si="36">OFFSET($AJ$12,((MOD(ROW(AD51)*4,3)/2)+1)*COUNTA(AD50)+IF(((MOD(ROW(AD51)*4,3)/2)+1)*COUNTA(AD50)=2,INT(ROW(AD47)/12),0),)</f>
        <v>0</v>
      </c>
      <c r="AF50" s="283" t="str">
        <f>IF(AB50=0,"",IF(AB50&lt;AE50,"Alerte !",""))</f>
        <v/>
      </c>
      <c r="AG50" s="245" t="str">
        <f>IF(AB50=0,"",IF(AB50&lt;AE50,"",1))</f>
        <v/>
      </c>
      <c r="AI50" s="56">
        <v>37</v>
      </c>
      <c r="AJ50" s="118"/>
      <c r="AK50" s="58">
        <v>2052</v>
      </c>
      <c r="AL50" s="52"/>
      <c r="AM50" s="59"/>
      <c r="AN50" s="59"/>
      <c r="AO50" s="41"/>
      <c r="AP50" s="150" t="s">
        <v>19</v>
      </c>
      <c r="AQ50" s="200">
        <v>2</v>
      </c>
      <c r="AR50" s="136" t="s">
        <v>21</v>
      </c>
      <c r="AS50" s="85">
        <v>498</v>
      </c>
      <c r="AT50" s="86">
        <f t="shared" ref="AT50:AT59" si="37">$AT$6*AS50</f>
        <v>2333.6280000000002</v>
      </c>
      <c r="AU50" s="154"/>
    </row>
    <row r="51" spans="1:47" ht="15" customHeight="1" x14ac:dyDescent="0.25">
      <c r="A51" s="1">
        <v>45</v>
      </c>
      <c r="B51" s="284"/>
      <c r="C51" s="27" t="str">
        <f t="shared" si="2"/>
        <v xml:space="preserve">27 ans </v>
      </c>
      <c r="D51" s="28">
        <f t="shared" si="3"/>
        <v>2020</v>
      </c>
      <c r="E51" s="30" t="str">
        <f t="shared" si="6"/>
        <v>3 ans, 8 mois et 30 jours</v>
      </c>
      <c r="F51" s="30" t="s">
        <v>40</v>
      </c>
      <c r="G51" s="14"/>
      <c r="H51" s="80" t="str">
        <f t="shared" si="26"/>
        <v>1 an, 8 mois et 30 jours</v>
      </c>
      <c r="I51" s="32" t="str">
        <f t="shared" si="31"/>
        <v>1 an, 1 mois et 30 jours</v>
      </c>
      <c r="J51" s="31">
        <f t="shared" si="12"/>
        <v>43952</v>
      </c>
      <c r="K51" s="32">
        <f t="shared" si="13"/>
        <v>43982</v>
      </c>
      <c r="L51" s="7" t="s">
        <v>15</v>
      </c>
      <c r="M51" s="33">
        <f t="shared" si="34"/>
        <v>1</v>
      </c>
      <c r="N51" s="7">
        <v>349</v>
      </c>
      <c r="O51" s="34">
        <f t="shared" si="17"/>
        <v>1635.414</v>
      </c>
      <c r="P51" s="34">
        <f t="shared" si="10"/>
        <v>-1635.414</v>
      </c>
      <c r="X51" s="125" t="str">
        <f>IF(Q51="","",SUM(Q51:W51))</f>
        <v/>
      </c>
      <c r="AA51" s="131" t="str">
        <f t="shared" si="28"/>
        <v/>
      </c>
      <c r="AB51" s="279"/>
      <c r="AC51" s="123"/>
      <c r="AD51" s="282"/>
      <c r="AE51" s="289"/>
      <c r="AF51" s="283"/>
      <c r="AG51" s="245"/>
      <c r="AI51" s="56">
        <v>38</v>
      </c>
      <c r="AJ51" s="118"/>
      <c r="AK51" s="58">
        <v>2053</v>
      </c>
      <c r="AL51" s="52"/>
      <c r="AM51" s="59"/>
      <c r="AN51" s="59"/>
      <c r="AO51" s="41"/>
      <c r="AP51" s="150" t="s">
        <v>19</v>
      </c>
      <c r="AQ51" s="200">
        <v>3</v>
      </c>
      <c r="AR51" s="136" t="s">
        <v>20</v>
      </c>
      <c r="AS51" s="85">
        <v>513</v>
      </c>
      <c r="AT51" s="86">
        <f t="shared" si="37"/>
        <v>2403.9180000000001</v>
      </c>
      <c r="AU51" s="154"/>
    </row>
    <row r="52" spans="1:47" ht="15" customHeight="1" thickBot="1" x14ac:dyDescent="0.3">
      <c r="A52" s="1">
        <v>46</v>
      </c>
      <c r="B52" s="284"/>
      <c r="C52" s="27" t="str">
        <f t="shared" si="2"/>
        <v xml:space="preserve">27 ans </v>
      </c>
      <c r="D52" s="28">
        <f t="shared" si="3"/>
        <v>2020</v>
      </c>
      <c r="E52" s="30" t="str">
        <f t="shared" si="6"/>
        <v>3 ans, 9 mois et 29 jours</v>
      </c>
      <c r="F52" s="30" t="s">
        <v>40</v>
      </c>
      <c r="G52" s="14"/>
      <c r="H52" s="80" t="str">
        <f t="shared" si="26"/>
        <v>1 an, 9 mois et 29 jours</v>
      </c>
      <c r="I52" s="32" t="str">
        <f t="shared" si="31"/>
        <v>1 an, 2 mois et 29 jours</v>
      </c>
      <c r="J52" s="31">
        <f t="shared" si="12"/>
        <v>43983</v>
      </c>
      <c r="K52" s="32">
        <f t="shared" si="13"/>
        <v>44012</v>
      </c>
      <c r="L52" s="7" t="s">
        <v>15</v>
      </c>
      <c r="M52" s="33">
        <f t="shared" si="34"/>
        <v>1</v>
      </c>
      <c r="N52" s="7">
        <v>349</v>
      </c>
      <c r="O52" s="34">
        <f t="shared" si="17"/>
        <v>1635.414</v>
      </c>
      <c r="P52" s="34">
        <f t="shared" si="10"/>
        <v>-1635.414</v>
      </c>
      <c r="X52" s="125" t="str">
        <f t="shared" si="33"/>
        <v/>
      </c>
      <c r="AA52" s="131" t="str">
        <f t="shared" si="28"/>
        <v/>
      </c>
      <c r="AB52" s="280"/>
      <c r="AC52" s="123"/>
      <c r="AD52" s="282"/>
      <c r="AE52" s="290"/>
      <c r="AF52" s="283"/>
      <c r="AG52" s="245"/>
      <c r="AI52" s="56">
        <v>39</v>
      </c>
      <c r="AJ52" s="118"/>
      <c r="AK52" s="58">
        <v>2054</v>
      </c>
      <c r="AL52" s="52"/>
      <c r="AM52" s="59"/>
      <c r="AN52" s="59"/>
      <c r="AO52" s="41"/>
      <c r="AP52" s="150" t="s">
        <v>19</v>
      </c>
      <c r="AQ52" s="200">
        <v>4</v>
      </c>
      <c r="AR52" s="136" t="s">
        <v>20</v>
      </c>
      <c r="AS52" s="85">
        <v>542</v>
      </c>
      <c r="AT52" s="86">
        <f t="shared" si="37"/>
        <v>2539.8119999999999</v>
      </c>
      <c r="AU52" s="154"/>
    </row>
    <row r="53" spans="1:47" ht="15" customHeight="1" x14ac:dyDescent="0.25">
      <c r="A53" s="1">
        <v>47</v>
      </c>
      <c r="B53" s="284"/>
      <c r="C53" s="27" t="str">
        <f t="shared" si="2"/>
        <v xml:space="preserve">27 ans </v>
      </c>
      <c r="D53" s="28">
        <f t="shared" si="3"/>
        <v>2020</v>
      </c>
      <c r="E53" s="30" t="str">
        <f t="shared" si="6"/>
        <v>3 ans, 10 mois et 30 jours</v>
      </c>
      <c r="F53" s="30" t="s">
        <v>40</v>
      </c>
      <c r="G53" s="14"/>
      <c r="H53" s="80" t="str">
        <f t="shared" si="26"/>
        <v>1 an, 10 mois et 30 jours</v>
      </c>
      <c r="I53" s="32" t="str">
        <f t="shared" si="31"/>
        <v>1 an, 3 mois et 30 jours</v>
      </c>
      <c r="J53" s="31">
        <f t="shared" si="12"/>
        <v>44013</v>
      </c>
      <c r="K53" s="32">
        <f t="shared" si="13"/>
        <v>44043</v>
      </c>
      <c r="L53" s="7" t="s">
        <v>15</v>
      </c>
      <c r="M53" s="33">
        <f t="shared" si="34"/>
        <v>1</v>
      </c>
      <c r="N53" s="7">
        <v>349</v>
      </c>
      <c r="O53" s="34">
        <f t="shared" si="17"/>
        <v>1635.414</v>
      </c>
      <c r="P53" s="34">
        <f t="shared" si="10"/>
        <v>-1635.414</v>
      </c>
      <c r="X53" s="125" t="str">
        <f t="shared" si="33"/>
        <v/>
      </c>
      <c r="AA53" s="131" t="str">
        <f t="shared" si="28"/>
        <v/>
      </c>
      <c r="AB53" s="278">
        <f>SUM(X53:X55)</f>
        <v>0</v>
      </c>
      <c r="AC53" s="123"/>
      <c r="AD53" s="282">
        <v>16</v>
      </c>
      <c r="AE53" s="288">
        <f t="shared" ref="AE53" ca="1" si="38">OFFSET($AJ$12,((MOD(ROW(AD54)*4,3)/2)+1)*COUNTA(AD53)+IF(((MOD(ROW(AD54)*4,3)/2)+1)*COUNTA(AD53)=2,INT(ROW(AD50)/12),0),)</f>
        <v>0</v>
      </c>
      <c r="AF53" s="283" t="str">
        <f>IF(AB53=0,"",IF(AB53&lt;AE53,"Alerte !",""))</f>
        <v/>
      </c>
      <c r="AG53" s="245" t="str">
        <f>IF(AB53=0,"",IF(AB53&lt;AE53,"",1))</f>
        <v/>
      </c>
      <c r="AI53" s="56">
        <v>40</v>
      </c>
      <c r="AJ53" s="118"/>
      <c r="AK53" s="58">
        <v>2055</v>
      </c>
      <c r="AL53" s="52"/>
      <c r="AM53" s="59"/>
      <c r="AN53" s="59"/>
      <c r="AO53" s="41"/>
      <c r="AP53" s="150" t="s">
        <v>19</v>
      </c>
      <c r="AQ53" s="200">
        <v>5</v>
      </c>
      <c r="AR53" s="136" t="s">
        <v>11</v>
      </c>
      <c r="AS53" s="85">
        <v>579</v>
      </c>
      <c r="AT53" s="86">
        <f t="shared" si="37"/>
        <v>2713.194</v>
      </c>
      <c r="AU53" s="154"/>
    </row>
    <row r="54" spans="1:47" ht="15" customHeight="1" x14ac:dyDescent="0.25">
      <c r="A54" s="1">
        <v>48</v>
      </c>
      <c r="B54" s="284"/>
      <c r="C54" s="27" t="str">
        <f t="shared" si="2"/>
        <v xml:space="preserve">27 ans </v>
      </c>
      <c r="D54" s="28">
        <f t="shared" si="3"/>
        <v>2020</v>
      </c>
      <c r="E54" s="30" t="str">
        <f t="shared" si="6"/>
        <v>3 ans, 11 mois et 30 jours</v>
      </c>
      <c r="F54" s="30" t="s">
        <v>40</v>
      </c>
      <c r="G54" s="13"/>
      <c r="H54" s="65" t="str">
        <f t="shared" si="26"/>
        <v>1 an, 11 mois et 30 jours</v>
      </c>
      <c r="I54" s="32" t="str">
        <f t="shared" si="31"/>
        <v>1 an, 4 mois et 30 jours</v>
      </c>
      <c r="J54" s="31">
        <f t="shared" si="12"/>
        <v>44044</v>
      </c>
      <c r="K54" s="32">
        <f t="shared" si="13"/>
        <v>44074</v>
      </c>
      <c r="L54" s="7" t="s">
        <v>15</v>
      </c>
      <c r="M54" s="33">
        <f t="shared" si="34"/>
        <v>1</v>
      </c>
      <c r="N54" s="7">
        <v>349</v>
      </c>
      <c r="O54" s="34">
        <f t="shared" si="17"/>
        <v>1635.414</v>
      </c>
      <c r="P54" s="34">
        <f t="shared" si="10"/>
        <v>-1635.414</v>
      </c>
      <c r="X54" s="125" t="str">
        <f t="shared" si="33"/>
        <v/>
      </c>
      <c r="AA54" s="131" t="str">
        <f t="shared" si="28"/>
        <v/>
      </c>
      <c r="AB54" s="279"/>
      <c r="AC54" s="123"/>
      <c r="AD54" s="282"/>
      <c r="AE54" s="289"/>
      <c r="AF54" s="283"/>
      <c r="AG54" s="245"/>
      <c r="AI54" s="56">
        <v>41</v>
      </c>
      <c r="AJ54" s="118"/>
      <c r="AK54" s="58">
        <v>2056</v>
      </c>
      <c r="AL54" s="52"/>
      <c r="AM54" s="59"/>
      <c r="AN54" s="59"/>
      <c r="AO54" s="41"/>
      <c r="AP54" s="150" t="s">
        <v>19</v>
      </c>
      <c r="AQ54" s="200">
        <v>6</v>
      </c>
      <c r="AR54" s="136" t="s">
        <v>12</v>
      </c>
      <c r="AS54" s="85">
        <v>618</v>
      </c>
      <c r="AT54" s="86">
        <f t="shared" si="37"/>
        <v>2895.9479999999999</v>
      </c>
      <c r="AU54" s="154"/>
    </row>
    <row r="55" spans="1:47" ht="15" customHeight="1" thickBot="1" x14ac:dyDescent="0.3">
      <c r="A55" s="1">
        <v>49</v>
      </c>
      <c r="B55" s="284"/>
      <c r="C55" s="27" t="str">
        <f t="shared" si="2"/>
        <v xml:space="preserve">27 ans </v>
      </c>
      <c r="D55" s="28">
        <f t="shared" si="3"/>
        <v>2020</v>
      </c>
      <c r="E55" s="30" t="str">
        <f t="shared" si="6"/>
        <v>4 ans, 0 mois et 29 jours</v>
      </c>
      <c r="F55" s="30" t="s">
        <v>40</v>
      </c>
      <c r="H55" s="29" t="str">
        <f t="shared" ref="H55:H118" si="39">IF(A55="","",DATEDIF($J$55,K55,"y")&amp;IF(DATEDIF($J$55,K55,"y")&gt;1," ans, "," an, ")&amp;DATEDIF($J$55,K55,"ym")&amp;" mois et "&amp;DATEDIF($J$55,K55,"md")&amp;IF(DATEDIF(
$J$55,K55,"md")&gt;1," jours"," jour"))</f>
        <v>0 an, 0 mois et 29 jours</v>
      </c>
      <c r="I55" s="32" t="str">
        <f t="shared" si="31"/>
        <v>1 an, 5 mois et 29 jours</v>
      </c>
      <c r="J55" s="31">
        <f t="shared" si="12"/>
        <v>44075</v>
      </c>
      <c r="K55" s="32">
        <f t="shared" si="13"/>
        <v>44104</v>
      </c>
      <c r="L55" s="7" t="s">
        <v>15</v>
      </c>
      <c r="M55" s="33">
        <f t="shared" si="34"/>
        <v>1</v>
      </c>
      <c r="N55" s="7">
        <v>349</v>
      </c>
      <c r="O55" s="34">
        <f t="shared" si="17"/>
        <v>1635.414</v>
      </c>
      <c r="P55" s="34">
        <f t="shared" si="10"/>
        <v>-1635.414</v>
      </c>
      <c r="X55" s="125" t="str">
        <f t="shared" si="33"/>
        <v/>
      </c>
      <c r="AA55" s="131" t="str">
        <f t="shared" si="28"/>
        <v/>
      </c>
      <c r="AB55" s="280"/>
      <c r="AC55" s="123"/>
      <c r="AD55" s="282"/>
      <c r="AE55" s="290"/>
      <c r="AF55" s="283"/>
      <c r="AG55" s="245"/>
      <c r="AI55" s="56">
        <v>42</v>
      </c>
      <c r="AJ55" s="118"/>
      <c r="AK55" s="58">
        <v>2057</v>
      </c>
      <c r="AL55" s="52"/>
      <c r="AM55" s="59"/>
      <c r="AN55" s="59"/>
      <c r="AO55" s="41"/>
      <c r="AP55" s="150" t="s">
        <v>19</v>
      </c>
      <c r="AQ55" s="200">
        <v>7</v>
      </c>
      <c r="AR55" s="136" t="s">
        <v>12</v>
      </c>
      <c r="AS55" s="85">
        <v>659</v>
      </c>
      <c r="AT55" s="86">
        <f t="shared" si="37"/>
        <v>3088.0740000000001</v>
      </c>
      <c r="AU55" s="154"/>
    </row>
    <row r="56" spans="1:47" ht="15" customHeight="1" x14ac:dyDescent="0.25">
      <c r="A56" s="1">
        <v>50</v>
      </c>
      <c r="B56" s="284"/>
      <c r="C56" s="27" t="str">
        <f t="shared" si="2"/>
        <v xml:space="preserve">27 ans </v>
      </c>
      <c r="D56" s="28">
        <f t="shared" si="3"/>
        <v>2020</v>
      </c>
      <c r="E56" s="30" t="str">
        <f t="shared" si="6"/>
        <v>4 ans, 1 mois et 30 jours</v>
      </c>
      <c r="F56" s="30" t="s">
        <v>40</v>
      </c>
      <c r="H56" s="29" t="str">
        <f t="shared" si="39"/>
        <v>0 an, 1 mois et 30 jours</v>
      </c>
      <c r="I56" s="32" t="str">
        <f t="shared" si="31"/>
        <v>1 an, 6 mois et 30 jours</v>
      </c>
      <c r="J56" s="31">
        <f t="shared" si="12"/>
        <v>44105</v>
      </c>
      <c r="K56" s="32">
        <f t="shared" si="13"/>
        <v>44135</v>
      </c>
      <c r="L56" s="7" t="s">
        <v>15</v>
      </c>
      <c r="M56" s="33">
        <f t="shared" si="34"/>
        <v>1</v>
      </c>
      <c r="N56" s="7">
        <v>349</v>
      </c>
      <c r="O56" s="34">
        <f t="shared" si="17"/>
        <v>1635.414</v>
      </c>
      <c r="P56" s="34">
        <f t="shared" si="10"/>
        <v>-1635.414</v>
      </c>
      <c r="X56" s="125" t="str">
        <f t="shared" si="33"/>
        <v/>
      </c>
      <c r="AA56" s="131" t="str">
        <f t="shared" si="28"/>
        <v/>
      </c>
      <c r="AB56" s="278">
        <f>SUM(X56:X58)</f>
        <v>0</v>
      </c>
      <c r="AC56" s="123"/>
      <c r="AD56" s="282">
        <v>17</v>
      </c>
      <c r="AE56" s="288">
        <f t="shared" ca="1" si="24"/>
        <v>0</v>
      </c>
      <c r="AF56" s="283" t="str">
        <f>IF(AB56=0,"",IF(AB56&lt;AE56,"Alerte !",""))</f>
        <v/>
      </c>
      <c r="AG56" s="245" t="str">
        <f>IF(AB56=0,"",IF(AB56&lt;AE56,"",1))</f>
        <v/>
      </c>
      <c r="AI56" s="56">
        <v>43</v>
      </c>
      <c r="AJ56" s="118"/>
      <c r="AK56" s="58">
        <v>2058</v>
      </c>
      <c r="AL56" s="52"/>
      <c r="AM56" s="59"/>
      <c r="AN56" s="59"/>
      <c r="AO56" s="41"/>
      <c r="AP56" s="150" t="s">
        <v>19</v>
      </c>
      <c r="AQ56" s="200">
        <v>8</v>
      </c>
      <c r="AR56" s="136" t="s">
        <v>23</v>
      </c>
      <c r="AS56" s="85">
        <v>710</v>
      </c>
      <c r="AT56" s="86">
        <f t="shared" si="37"/>
        <v>3327.06</v>
      </c>
      <c r="AU56" s="154"/>
    </row>
    <row r="57" spans="1:47" ht="15" customHeight="1" x14ac:dyDescent="0.25">
      <c r="A57" s="1">
        <v>51</v>
      </c>
      <c r="B57" s="284"/>
      <c r="C57" s="27" t="str">
        <f t="shared" si="2"/>
        <v xml:space="preserve">27 ans </v>
      </c>
      <c r="D57" s="28">
        <f t="shared" si="3"/>
        <v>2020</v>
      </c>
      <c r="E57" s="30" t="str">
        <f t="shared" si="6"/>
        <v>4 ans, 2 mois et 29 jours</v>
      </c>
      <c r="F57" s="30" t="s">
        <v>40</v>
      </c>
      <c r="H57" s="29" t="str">
        <f t="shared" si="39"/>
        <v>0 an, 2 mois et 29 jours</v>
      </c>
      <c r="I57" s="32" t="str">
        <f t="shared" si="31"/>
        <v>1 an, 7 mois et 29 jours</v>
      </c>
      <c r="J57" s="31">
        <f t="shared" si="12"/>
        <v>44136</v>
      </c>
      <c r="K57" s="32">
        <f t="shared" si="13"/>
        <v>44165</v>
      </c>
      <c r="L57" s="7" t="s">
        <v>15</v>
      </c>
      <c r="M57" s="33">
        <f t="shared" si="34"/>
        <v>1</v>
      </c>
      <c r="N57" s="7">
        <v>349</v>
      </c>
      <c r="O57" s="34">
        <f t="shared" si="17"/>
        <v>1635.414</v>
      </c>
      <c r="P57" s="34">
        <f t="shared" si="10"/>
        <v>-1635.414</v>
      </c>
      <c r="X57" s="125" t="str">
        <f t="shared" si="33"/>
        <v/>
      </c>
      <c r="AA57" s="131" t="str">
        <f t="shared" si="28"/>
        <v/>
      </c>
      <c r="AB57" s="279"/>
      <c r="AC57" s="123"/>
      <c r="AD57" s="282"/>
      <c r="AE57" s="289"/>
      <c r="AF57" s="283"/>
      <c r="AG57" s="245"/>
      <c r="AI57" s="56">
        <v>44</v>
      </c>
      <c r="AJ57" s="119"/>
      <c r="AK57" s="88">
        <v>2059</v>
      </c>
      <c r="AL57" s="52"/>
      <c r="AM57" s="59"/>
      <c r="AN57" s="59"/>
      <c r="AO57" s="41"/>
      <c r="AP57" s="150" t="s">
        <v>19</v>
      </c>
      <c r="AQ57" s="200">
        <v>9</v>
      </c>
      <c r="AR57" s="136" t="s">
        <v>13</v>
      </c>
      <c r="AS57" s="85">
        <v>757</v>
      </c>
      <c r="AT57" s="86">
        <f t="shared" si="37"/>
        <v>3547.3020000000001</v>
      </c>
      <c r="AU57" s="154"/>
    </row>
    <row r="58" spans="1:47" ht="15" customHeight="1" thickBot="1" x14ac:dyDescent="0.3">
      <c r="A58" s="1">
        <v>52</v>
      </c>
      <c r="B58" s="284"/>
      <c r="C58" s="27" t="str">
        <f t="shared" si="2"/>
        <v xml:space="preserve">27 ans </v>
      </c>
      <c r="D58" s="28">
        <f t="shared" si="3"/>
        <v>2020</v>
      </c>
      <c r="E58" s="30" t="str">
        <f t="shared" si="6"/>
        <v>4 ans, 3 mois et 30 jours</v>
      </c>
      <c r="F58" s="30" t="s">
        <v>40</v>
      </c>
      <c r="H58" s="29" t="str">
        <f t="shared" si="39"/>
        <v>0 an, 3 mois et 30 jours</v>
      </c>
      <c r="I58" s="32" t="str">
        <f t="shared" si="31"/>
        <v>1 an, 8 mois et 30 jours</v>
      </c>
      <c r="J58" s="31">
        <f t="shared" si="12"/>
        <v>44166</v>
      </c>
      <c r="K58" s="32">
        <f t="shared" si="13"/>
        <v>44196</v>
      </c>
      <c r="L58" s="7" t="s">
        <v>15</v>
      </c>
      <c r="M58" s="33">
        <f t="shared" si="34"/>
        <v>1</v>
      </c>
      <c r="N58" s="7">
        <v>349</v>
      </c>
      <c r="O58" s="34">
        <f t="shared" si="17"/>
        <v>1635.414</v>
      </c>
      <c r="P58" s="34">
        <f t="shared" si="10"/>
        <v>-1635.414</v>
      </c>
      <c r="X58" s="125" t="str">
        <f t="shared" si="33"/>
        <v/>
      </c>
      <c r="AA58" s="131" t="str">
        <f t="shared" si="28"/>
        <v/>
      </c>
      <c r="AB58" s="280"/>
      <c r="AC58" s="123"/>
      <c r="AD58" s="282"/>
      <c r="AE58" s="290"/>
      <c r="AF58" s="283"/>
      <c r="AG58" s="245"/>
      <c r="AM58" s="59"/>
      <c r="AN58" s="59"/>
      <c r="AO58" s="41"/>
      <c r="AP58" s="150" t="s">
        <v>19</v>
      </c>
      <c r="AQ58" s="200">
        <v>10</v>
      </c>
      <c r="AR58" s="136" t="s">
        <v>13</v>
      </c>
      <c r="AS58" s="85">
        <v>800</v>
      </c>
      <c r="AT58" s="86">
        <f t="shared" si="37"/>
        <v>3748.8</v>
      </c>
      <c r="AU58" s="154"/>
    </row>
    <row r="59" spans="1:47" ht="15" customHeight="1" x14ac:dyDescent="0.25">
      <c r="A59" s="1">
        <v>53</v>
      </c>
      <c r="B59" s="284" t="s">
        <v>50</v>
      </c>
      <c r="C59" s="27" t="str">
        <f t="shared" si="2"/>
        <v xml:space="preserve">27 ans </v>
      </c>
      <c r="D59" s="28">
        <f t="shared" si="3"/>
        <v>2021</v>
      </c>
      <c r="E59" s="30" t="str">
        <f t="shared" si="6"/>
        <v>4 ans, 4 mois et 30 jours</v>
      </c>
      <c r="F59" s="30" t="s">
        <v>40</v>
      </c>
      <c r="H59" s="29" t="str">
        <f t="shared" si="39"/>
        <v>0 an, 4 mois et 30 jours</v>
      </c>
      <c r="I59" s="32" t="str">
        <f t="shared" si="31"/>
        <v>1 an, 9 mois et 30 jours</v>
      </c>
      <c r="J59" s="31">
        <f t="shared" si="12"/>
        <v>44197</v>
      </c>
      <c r="K59" s="32">
        <f t="shared" si="13"/>
        <v>44227</v>
      </c>
      <c r="M59" s="33" t="str">
        <f t="shared" si="34"/>
        <v/>
      </c>
      <c r="O59" s="34">
        <f t="shared" si="17"/>
        <v>0</v>
      </c>
      <c r="P59" s="34">
        <f t="shared" si="10"/>
        <v>0</v>
      </c>
      <c r="X59" s="125" t="str">
        <f t="shared" si="33"/>
        <v/>
      </c>
      <c r="AA59" s="131" t="str">
        <f t="shared" si="28"/>
        <v/>
      </c>
      <c r="AB59" s="278">
        <f>SUM(X59:X61)</f>
        <v>0</v>
      </c>
      <c r="AC59" s="123"/>
      <c r="AD59" s="282">
        <v>18</v>
      </c>
      <c r="AE59" s="288">
        <f t="shared" ca="1" si="25"/>
        <v>0</v>
      </c>
      <c r="AF59" s="283" t="str">
        <f>IF(AB59=0,"",IF(AB59&lt;AE59,"Alerte !",""))</f>
        <v/>
      </c>
      <c r="AG59" s="245" t="str">
        <f>IF(AB59=0,"",IF(AB59&lt;AE59,"",1))</f>
        <v/>
      </c>
      <c r="AP59" s="150" t="s">
        <v>19</v>
      </c>
      <c r="AQ59" s="200">
        <v>11</v>
      </c>
      <c r="AR59" s="136" t="s">
        <v>92</v>
      </c>
      <c r="AS59" s="85">
        <v>830</v>
      </c>
      <c r="AT59" s="86">
        <f t="shared" si="37"/>
        <v>3889.38</v>
      </c>
      <c r="AU59" s="155"/>
    </row>
    <row r="60" spans="1:47" ht="15" customHeight="1" x14ac:dyDescent="0.25">
      <c r="A60" s="1">
        <v>54</v>
      </c>
      <c r="B60" s="284"/>
      <c r="C60" s="27" t="str">
        <f t="shared" si="2"/>
        <v xml:space="preserve">28 ans </v>
      </c>
      <c r="D60" s="28">
        <f t="shared" si="3"/>
        <v>2021</v>
      </c>
      <c r="E60" s="30" t="str">
        <f t="shared" si="6"/>
        <v>4 ans, 5 mois et 27 jours</v>
      </c>
      <c r="F60" s="30" t="s">
        <v>40</v>
      </c>
      <c r="H60" s="29" t="str">
        <f t="shared" si="39"/>
        <v>0 an, 5 mois et 27 jours</v>
      </c>
      <c r="I60" s="32" t="str">
        <f t="shared" si="31"/>
        <v>1 an, 10 mois et 27 jours</v>
      </c>
      <c r="J60" s="31">
        <f t="shared" si="12"/>
        <v>44228</v>
      </c>
      <c r="K60" s="32">
        <f t="shared" si="13"/>
        <v>44255</v>
      </c>
      <c r="M60" s="33" t="str">
        <f t="shared" si="34"/>
        <v/>
      </c>
      <c r="O60" s="34">
        <f t="shared" si="17"/>
        <v>0</v>
      </c>
      <c r="P60" s="34">
        <f t="shared" si="10"/>
        <v>0</v>
      </c>
      <c r="X60" s="125" t="str">
        <f t="shared" si="33"/>
        <v/>
      </c>
      <c r="AA60" s="131" t="str">
        <f t="shared" si="28"/>
        <v/>
      </c>
      <c r="AB60" s="279"/>
      <c r="AC60" s="123"/>
      <c r="AD60" s="282"/>
      <c r="AE60" s="289"/>
      <c r="AF60" s="283"/>
      <c r="AG60" s="245"/>
      <c r="AP60" s="151" t="s">
        <v>29</v>
      </c>
      <c r="AQ60" s="201">
        <v>1</v>
      </c>
      <c r="AR60" s="89" t="s">
        <v>20</v>
      </c>
      <c r="AS60" s="137">
        <v>757</v>
      </c>
      <c r="AT60" s="90">
        <f>$AT$6*AS60</f>
        <v>3547.3020000000001</v>
      </c>
      <c r="AU60" s="155"/>
    </row>
    <row r="61" spans="1:47" ht="15" customHeight="1" thickBot="1" x14ac:dyDescent="0.3">
      <c r="A61" s="1">
        <v>55</v>
      </c>
      <c r="B61" s="284"/>
      <c r="C61" s="27" t="str">
        <f t="shared" si="2"/>
        <v xml:space="preserve">28 ans </v>
      </c>
      <c r="D61" s="28">
        <f t="shared" si="3"/>
        <v>2021</v>
      </c>
      <c r="E61" s="30" t="str">
        <f t="shared" si="6"/>
        <v>4 ans, 6 mois et 30 jours</v>
      </c>
      <c r="F61" s="30" t="s">
        <v>40</v>
      </c>
      <c r="H61" s="29" t="str">
        <f t="shared" si="39"/>
        <v>0 an, 6 mois et 30 jours</v>
      </c>
      <c r="I61" s="32" t="str">
        <f t="shared" si="31"/>
        <v>1 an, 11 mois et 30 jours</v>
      </c>
      <c r="J61" s="31">
        <f t="shared" si="12"/>
        <v>44256</v>
      </c>
      <c r="K61" s="32">
        <f t="shared" si="13"/>
        <v>44286</v>
      </c>
      <c r="M61" s="33" t="str">
        <f t="shared" si="34"/>
        <v/>
      </c>
      <c r="O61" s="34">
        <f t="shared" si="17"/>
        <v>0</v>
      </c>
      <c r="P61" s="34">
        <f t="shared" si="10"/>
        <v>0</v>
      </c>
      <c r="X61" s="125" t="str">
        <f t="shared" si="33"/>
        <v/>
      </c>
      <c r="AA61" s="131" t="str">
        <f t="shared" si="28"/>
        <v/>
      </c>
      <c r="AB61" s="280"/>
      <c r="AC61" s="123"/>
      <c r="AD61" s="282"/>
      <c r="AE61" s="290"/>
      <c r="AF61" s="283"/>
      <c r="AG61" s="245"/>
      <c r="AP61" s="152" t="s">
        <v>29</v>
      </c>
      <c r="AQ61" s="202">
        <v>2</v>
      </c>
      <c r="AR61" s="91" t="s">
        <v>20</v>
      </c>
      <c r="AS61" s="138">
        <v>800</v>
      </c>
      <c r="AT61" s="92">
        <f t="shared" ref="AT61:AT65" si="40">$AT$6*AS61</f>
        <v>3748.8</v>
      </c>
      <c r="AU61" s="155"/>
    </row>
    <row r="62" spans="1:47" ht="15" customHeight="1" x14ac:dyDescent="0.25">
      <c r="A62" s="1">
        <v>56</v>
      </c>
      <c r="B62" s="284"/>
      <c r="C62" s="27" t="str">
        <f t="shared" si="2"/>
        <v xml:space="preserve">28 ans </v>
      </c>
      <c r="D62" s="28">
        <f t="shared" si="3"/>
        <v>2021</v>
      </c>
      <c r="E62" s="30" t="str">
        <f t="shared" si="6"/>
        <v>4 ans, 7 mois et 29 jours</v>
      </c>
      <c r="F62" s="30" t="s">
        <v>40</v>
      </c>
      <c r="H62" s="29" t="str">
        <f t="shared" si="39"/>
        <v>0 an, 7 mois et 29 jours</v>
      </c>
      <c r="I62" s="32" t="str">
        <f t="shared" si="31"/>
        <v>2 ans, 0 mois et 29 jours</v>
      </c>
      <c r="J62" s="31">
        <f t="shared" si="12"/>
        <v>44287</v>
      </c>
      <c r="K62" s="32">
        <f t="shared" si="13"/>
        <v>44316</v>
      </c>
      <c r="M62" s="33" t="str">
        <f t="shared" si="34"/>
        <v/>
      </c>
      <c r="O62" s="34">
        <f t="shared" si="17"/>
        <v>0</v>
      </c>
      <c r="P62" s="34">
        <f t="shared" si="10"/>
        <v>0</v>
      </c>
      <c r="X62" s="125" t="str">
        <f t="shared" si="33"/>
        <v/>
      </c>
      <c r="AA62" s="131" t="str">
        <f t="shared" si="28"/>
        <v/>
      </c>
      <c r="AB62" s="278">
        <f>SUM(X62:X64)</f>
        <v>0</v>
      </c>
      <c r="AC62" s="123"/>
      <c r="AD62" s="282">
        <v>19</v>
      </c>
      <c r="AE62" s="288">
        <f t="shared" ca="1" si="27"/>
        <v>0</v>
      </c>
      <c r="AF62" s="283" t="str">
        <f>IF(AB62=0,"",IF(AB62&lt;AE62,"Alerte !",""))</f>
        <v/>
      </c>
      <c r="AG62" s="245" t="str">
        <f>IF(AB62=0,"",IF(AB62&lt;AE62,"",1))</f>
        <v/>
      </c>
      <c r="AP62" s="152" t="s">
        <v>29</v>
      </c>
      <c r="AQ62" s="202">
        <v>3</v>
      </c>
      <c r="AR62" s="91" t="s">
        <v>12</v>
      </c>
      <c r="AS62" s="138">
        <v>830</v>
      </c>
      <c r="AT62" s="92">
        <f t="shared" si="40"/>
        <v>3889.38</v>
      </c>
      <c r="AU62" s="155"/>
    </row>
    <row r="63" spans="1:47" ht="15" customHeight="1" x14ac:dyDescent="0.25">
      <c r="A63" s="1">
        <v>57</v>
      </c>
      <c r="B63" s="284"/>
      <c r="C63" s="27" t="str">
        <f t="shared" si="2"/>
        <v xml:space="preserve">28 ans </v>
      </c>
      <c r="D63" s="28">
        <f t="shared" si="3"/>
        <v>2021</v>
      </c>
      <c r="E63" s="30" t="str">
        <f t="shared" si="6"/>
        <v>4 ans, 8 mois et 30 jours</v>
      </c>
      <c r="F63" s="30" t="s">
        <v>40</v>
      </c>
      <c r="H63" s="29" t="str">
        <f t="shared" si="39"/>
        <v>0 an, 8 mois et 30 jours</v>
      </c>
      <c r="I63" s="32" t="str">
        <f t="shared" si="31"/>
        <v>2 ans, 1 mois et 30 jours</v>
      </c>
      <c r="J63" s="31">
        <f t="shared" si="12"/>
        <v>44317</v>
      </c>
      <c r="K63" s="32">
        <f t="shared" si="13"/>
        <v>44347</v>
      </c>
      <c r="M63" s="33" t="str">
        <f t="shared" si="34"/>
        <v/>
      </c>
      <c r="O63" s="34">
        <f t="shared" si="17"/>
        <v>0</v>
      </c>
      <c r="P63" s="34">
        <f t="shared" si="10"/>
        <v>0</v>
      </c>
      <c r="X63" s="125" t="str">
        <f t="shared" si="33"/>
        <v/>
      </c>
      <c r="AA63" s="131" t="str">
        <f t="shared" si="28"/>
        <v/>
      </c>
      <c r="AB63" s="279"/>
      <c r="AC63" s="123"/>
      <c r="AD63" s="282"/>
      <c r="AE63" s="289"/>
      <c r="AF63" s="283"/>
      <c r="AG63" s="245"/>
      <c r="AP63" s="152" t="s">
        <v>29</v>
      </c>
      <c r="AQ63" s="202">
        <v>4</v>
      </c>
      <c r="AR63" s="91" t="s">
        <v>21</v>
      </c>
      <c r="AS63" s="138">
        <v>890</v>
      </c>
      <c r="AT63" s="92">
        <f t="shared" si="40"/>
        <v>4170.54</v>
      </c>
      <c r="AU63" s="90" t="s">
        <v>101</v>
      </c>
    </row>
    <row r="64" spans="1:47" ht="15" customHeight="1" thickBot="1" x14ac:dyDescent="0.3">
      <c r="A64" s="1">
        <v>58</v>
      </c>
      <c r="B64" s="284"/>
      <c r="C64" s="27" t="str">
        <f t="shared" si="2"/>
        <v xml:space="preserve">28 ans </v>
      </c>
      <c r="D64" s="28">
        <f t="shared" si="3"/>
        <v>2021</v>
      </c>
      <c r="E64" s="30" t="str">
        <f t="shared" si="6"/>
        <v>4 ans, 9 mois et 29 jours</v>
      </c>
      <c r="F64" s="30" t="s">
        <v>40</v>
      </c>
      <c r="H64" s="29" t="str">
        <f t="shared" si="39"/>
        <v>0 an, 9 mois et 29 jours</v>
      </c>
      <c r="I64" s="32" t="str">
        <f t="shared" si="31"/>
        <v>2 ans, 2 mois et 29 jours</v>
      </c>
      <c r="J64" s="31">
        <f t="shared" si="12"/>
        <v>44348</v>
      </c>
      <c r="K64" s="32">
        <f t="shared" si="13"/>
        <v>44377</v>
      </c>
      <c r="M64" s="33" t="str">
        <f t="shared" si="34"/>
        <v/>
      </c>
      <c r="O64" s="34">
        <f t="shared" si="17"/>
        <v>0</v>
      </c>
      <c r="P64" s="34">
        <f t="shared" si="10"/>
        <v>0</v>
      </c>
      <c r="X64" s="125" t="str">
        <f t="shared" si="33"/>
        <v/>
      </c>
      <c r="AA64" s="131" t="str">
        <f t="shared" si="28"/>
        <v/>
      </c>
      <c r="AB64" s="280"/>
      <c r="AC64" s="123"/>
      <c r="AD64" s="282"/>
      <c r="AE64" s="290"/>
      <c r="AF64" s="283"/>
      <c r="AG64" s="245"/>
      <c r="AP64" s="152" t="s">
        <v>29</v>
      </c>
      <c r="AQ64" s="202">
        <v>5</v>
      </c>
      <c r="AR64" s="91" t="s">
        <v>21</v>
      </c>
      <c r="AS64" s="138">
        <v>925</v>
      </c>
      <c r="AT64" s="92">
        <f t="shared" si="40"/>
        <v>4334.55</v>
      </c>
      <c r="AU64" s="92" t="s">
        <v>102</v>
      </c>
    </row>
    <row r="65" spans="1:47" ht="15" customHeight="1" x14ac:dyDescent="0.25">
      <c r="A65" s="1">
        <v>59</v>
      </c>
      <c r="B65" s="284"/>
      <c r="C65" s="27" t="str">
        <f t="shared" si="2"/>
        <v xml:space="preserve">28 ans </v>
      </c>
      <c r="D65" s="28">
        <f t="shared" si="3"/>
        <v>2021</v>
      </c>
      <c r="E65" s="30" t="str">
        <f t="shared" si="6"/>
        <v>4 ans, 10 mois et 30 jours</v>
      </c>
      <c r="F65" s="30" t="s">
        <v>40</v>
      </c>
      <c r="H65" s="29" t="str">
        <f t="shared" si="39"/>
        <v>0 an, 10 mois et 30 jours</v>
      </c>
      <c r="I65" s="32" t="str">
        <f t="shared" si="31"/>
        <v>2 ans, 3 mois et 30 jours</v>
      </c>
      <c r="J65" s="31">
        <f t="shared" si="12"/>
        <v>44378</v>
      </c>
      <c r="K65" s="32">
        <f t="shared" si="13"/>
        <v>44408</v>
      </c>
      <c r="M65" s="33" t="str">
        <f t="shared" si="34"/>
        <v/>
      </c>
      <c r="O65" s="34">
        <f t="shared" si="17"/>
        <v>0</v>
      </c>
      <c r="P65" s="34">
        <f t="shared" si="10"/>
        <v>0</v>
      </c>
      <c r="X65" s="125" t="str">
        <f t="shared" si="33"/>
        <v/>
      </c>
      <c r="AA65" s="131" t="str">
        <f t="shared" si="28"/>
        <v/>
      </c>
      <c r="AB65" s="278">
        <f>SUM(X65:X67)</f>
        <v>0</v>
      </c>
      <c r="AC65" s="123"/>
      <c r="AD65" s="282">
        <v>20</v>
      </c>
      <c r="AE65" s="288">
        <f t="shared" ref="AE65" ca="1" si="41">OFFSET($AJ$12,((MOD(ROW(AD66)*4,3)/2)+1)*COUNTA(AD65)+IF(((MOD(ROW(AD66)*4,3)/2)+1)*COUNTA(AD65)=2,INT(ROW(AD62)/12),0),)</f>
        <v>0</v>
      </c>
      <c r="AF65" s="283" t="str">
        <f>IF(AB65=0,"",IF(AB65&lt;AE65,"Alerte !",""))</f>
        <v/>
      </c>
      <c r="AG65" s="245" t="str">
        <f>IF(AB65=0,"",IF(AB65&lt;AE65,"",1))</f>
        <v/>
      </c>
      <c r="AP65" s="152" t="s">
        <v>29</v>
      </c>
      <c r="AQ65" s="202">
        <v>6</v>
      </c>
      <c r="AR65" s="91" t="s">
        <v>92</v>
      </c>
      <c r="AS65" s="138">
        <v>972</v>
      </c>
      <c r="AT65" s="92">
        <f t="shared" si="40"/>
        <v>4554.7920000000004</v>
      </c>
      <c r="AU65" s="229" t="s">
        <v>103</v>
      </c>
    </row>
    <row r="66" spans="1:47" ht="15" customHeight="1" x14ac:dyDescent="0.25">
      <c r="A66" s="1">
        <v>60</v>
      </c>
      <c r="B66" s="284"/>
      <c r="C66" s="27" t="str">
        <f t="shared" si="2"/>
        <v xml:space="preserve">28 ans </v>
      </c>
      <c r="D66" s="28">
        <f t="shared" si="3"/>
        <v>2021</v>
      </c>
      <c r="E66" s="30" t="str">
        <f t="shared" si="6"/>
        <v>4 ans, 11 mois et 30 jours</v>
      </c>
      <c r="F66" s="30" t="s">
        <v>40</v>
      </c>
      <c r="H66" s="29" t="str">
        <f t="shared" si="39"/>
        <v>0 an, 11 mois et 30 jours</v>
      </c>
      <c r="I66" s="32" t="str">
        <f t="shared" si="31"/>
        <v>2 ans, 4 mois et 30 jours</v>
      </c>
      <c r="J66" s="31">
        <f t="shared" si="12"/>
        <v>44409</v>
      </c>
      <c r="K66" s="32">
        <f t="shared" si="13"/>
        <v>44439</v>
      </c>
      <c r="M66" s="33" t="str">
        <f t="shared" si="34"/>
        <v/>
      </c>
      <c r="O66" s="34">
        <f t="shared" si="17"/>
        <v>0</v>
      </c>
      <c r="P66" s="34">
        <f t="shared" si="10"/>
        <v>0</v>
      </c>
      <c r="X66" s="125" t="str">
        <f t="shared" si="33"/>
        <v/>
      </c>
      <c r="AA66" s="131" t="str">
        <f t="shared" si="28"/>
        <v/>
      </c>
      <c r="AB66" s="279"/>
      <c r="AC66" s="123"/>
      <c r="AD66" s="282"/>
      <c r="AE66" s="289"/>
      <c r="AF66" s="283"/>
      <c r="AG66" s="245"/>
      <c r="AP66" s="225" t="s">
        <v>97</v>
      </c>
      <c r="AQ66" s="222">
        <v>1</v>
      </c>
      <c r="AR66" s="133" t="s">
        <v>11</v>
      </c>
      <c r="AS66" s="93">
        <v>830</v>
      </c>
      <c r="AT66" s="94">
        <f>$AT$6*AS66</f>
        <v>3889.38</v>
      </c>
      <c r="AU66" s="155"/>
    </row>
    <row r="67" spans="1:47" ht="15" customHeight="1" thickBot="1" x14ac:dyDescent="0.3">
      <c r="A67" s="1">
        <v>61</v>
      </c>
      <c r="B67" s="284"/>
      <c r="C67" s="27" t="str">
        <f t="shared" si="2"/>
        <v xml:space="preserve">28 ans </v>
      </c>
      <c r="D67" s="28">
        <f t="shared" si="3"/>
        <v>2021</v>
      </c>
      <c r="E67" s="30" t="str">
        <f t="shared" si="6"/>
        <v>5 ans, 0 mois et 29 jours</v>
      </c>
      <c r="F67" s="30" t="s">
        <v>40</v>
      </c>
      <c r="H67" s="29" t="str">
        <f t="shared" si="39"/>
        <v>1 an, 0 mois et 29 jours</v>
      </c>
      <c r="I67" s="32" t="str">
        <f t="shared" si="31"/>
        <v>2 ans, 5 mois et 29 jours</v>
      </c>
      <c r="J67" s="31">
        <f t="shared" si="12"/>
        <v>44440</v>
      </c>
      <c r="K67" s="32">
        <f t="shared" si="13"/>
        <v>44469</v>
      </c>
      <c r="M67" s="33" t="str">
        <f>IFERROR(INDEX($AQ$7:$AQ$69,SUMPRODUCT(MATCH(1,($AP$7:$AP$69=$L67)*($AS$7:$AS$69=$N67),0))),"")</f>
        <v/>
      </c>
      <c r="O67" s="34">
        <f t="shared" si="17"/>
        <v>0</v>
      </c>
      <c r="P67" s="34">
        <f t="shared" si="10"/>
        <v>0</v>
      </c>
      <c r="X67" s="125" t="str">
        <f t="shared" si="33"/>
        <v/>
      </c>
      <c r="AA67" s="131" t="str">
        <f t="shared" si="28"/>
        <v/>
      </c>
      <c r="AB67" s="280"/>
      <c r="AC67" s="123"/>
      <c r="AD67" s="282"/>
      <c r="AE67" s="290"/>
      <c r="AF67" s="283"/>
      <c r="AG67" s="245"/>
      <c r="AP67" s="226" t="s">
        <v>97</v>
      </c>
      <c r="AQ67" s="223">
        <v>2</v>
      </c>
      <c r="AR67" s="134" t="s">
        <v>21</v>
      </c>
      <c r="AS67" s="96">
        <v>972</v>
      </c>
      <c r="AT67" s="95">
        <f t="shared" ref="AT67:AT69" si="42">$AT$6*AS67</f>
        <v>4554.7920000000004</v>
      </c>
      <c r="AU67" s="94" t="s">
        <v>104</v>
      </c>
    </row>
    <row r="68" spans="1:47" ht="15" customHeight="1" x14ac:dyDescent="0.25">
      <c r="A68" s="1">
        <v>62</v>
      </c>
      <c r="B68" s="284"/>
      <c r="C68" s="27" t="str">
        <f t="shared" si="2"/>
        <v xml:space="preserve">28 ans </v>
      </c>
      <c r="D68" s="28">
        <f t="shared" si="3"/>
        <v>2021</v>
      </c>
      <c r="E68" s="30" t="str">
        <f t="shared" si="6"/>
        <v>5 ans, 1 mois et 30 jours</v>
      </c>
      <c r="F68" s="30" t="s">
        <v>40</v>
      </c>
      <c r="H68" s="29" t="str">
        <f t="shared" si="39"/>
        <v>1 an, 1 mois et 30 jours</v>
      </c>
      <c r="I68" s="32" t="str">
        <f t="shared" si="31"/>
        <v>2 ans, 6 mois et 30 jours</v>
      </c>
      <c r="J68" s="31">
        <f t="shared" si="12"/>
        <v>44470</v>
      </c>
      <c r="K68" s="32">
        <f t="shared" si="13"/>
        <v>44500</v>
      </c>
      <c r="M68" s="33" t="str">
        <f t="shared" si="34"/>
        <v/>
      </c>
      <c r="O68" s="34">
        <f t="shared" si="17"/>
        <v>0</v>
      </c>
      <c r="P68" s="34">
        <f t="shared" si="10"/>
        <v>0</v>
      </c>
      <c r="X68" s="125" t="str">
        <f t="shared" si="33"/>
        <v/>
      </c>
      <c r="AA68" s="131" t="str">
        <f t="shared" si="28"/>
        <v/>
      </c>
      <c r="AB68" s="278">
        <f>SUM(X68:X70)</f>
        <v>0</v>
      </c>
      <c r="AC68" s="123"/>
      <c r="AD68" s="282">
        <v>21</v>
      </c>
      <c r="AE68" s="288">
        <f t="shared" ref="AE68" ca="1" si="43">OFFSET($AJ$12,((MOD(ROW(AD69)*4,3)/2)+1)*COUNTA(AD68)+IF(((MOD(ROW(AD69)*4,3)/2)+1)*COUNTA(AD68)=2,INT(ROW(AD65)/12),0),)</f>
        <v>0</v>
      </c>
      <c r="AF68" s="283" t="str">
        <f>IF(AB68=0,"",IF(AB68&lt;AE68,"Alerte !",""))</f>
        <v/>
      </c>
      <c r="AG68" s="245" t="str">
        <f>IF(AB68=0,"",IF(AB68&lt;AE68,"",1))</f>
        <v/>
      </c>
      <c r="AP68" s="226" t="s">
        <v>97</v>
      </c>
      <c r="AQ68" s="223">
        <v>3</v>
      </c>
      <c r="AR68" s="134" t="s">
        <v>21</v>
      </c>
      <c r="AS68" s="96">
        <v>1013</v>
      </c>
      <c r="AT68" s="95">
        <f t="shared" si="42"/>
        <v>4746.9179999999997</v>
      </c>
      <c r="AU68" s="95" t="s">
        <v>105</v>
      </c>
    </row>
    <row r="69" spans="1:47" ht="15" customHeight="1" x14ac:dyDescent="0.25">
      <c r="A69" s="1"/>
      <c r="B69" s="284"/>
      <c r="C69" s="27" t="str">
        <f t="shared" si="2"/>
        <v/>
      </c>
      <c r="D69" s="28" t="str">
        <f t="shared" si="3"/>
        <v/>
      </c>
      <c r="E69" s="30" t="str">
        <f t="shared" si="6"/>
        <v/>
      </c>
      <c r="F69" s="30" t="s">
        <v>40</v>
      </c>
      <c r="H69" s="29" t="str">
        <f t="shared" si="39"/>
        <v/>
      </c>
      <c r="I69" s="32" t="str">
        <f t="shared" si="31"/>
        <v/>
      </c>
      <c r="J69" s="31" t="str">
        <f t="shared" si="12"/>
        <v/>
      </c>
      <c r="K69" s="32" t="str">
        <f t="shared" si="13"/>
        <v/>
      </c>
      <c r="M69" s="33" t="str">
        <f t="shared" si="34"/>
        <v/>
      </c>
      <c r="O69" s="34">
        <f t="shared" si="17"/>
        <v>0</v>
      </c>
      <c r="P69" s="34">
        <f t="shared" si="10"/>
        <v>0</v>
      </c>
      <c r="X69" s="125" t="str">
        <f t="shared" si="33"/>
        <v/>
      </c>
      <c r="AA69" s="131" t="str">
        <f t="shared" si="28"/>
        <v/>
      </c>
      <c r="AB69" s="279"/>
      <c r="AC69" s="123"/>
      <c r="AD69" s="282"/>
      <c r="AE69" s="289"/>
      <c r="AF69" s="283"/>
      <c r="AG69" s="245"/>
      <c r="AP69" s="227" t="s">
        <v>97</v>
      </c>
      <c r="AQ69" s="224">
        <v>4</v>
      </c>
      <c r="AR69" s="135" t="s">
        <v>92</v>
      </c>
      <c r="AS69" s="97">
        <v>1067</v>
      </c>
      <c r="AT69" s="98">
        <f t="shared" si="42"/>
        <v>4999.9619999999995</v>
      </c>
      <c r="AU69" s="98" t="s">
        <v>106</v>
      </c>
    </row>
    <row r="70" spans="1:47" ht="15" customHeight="1" thickBot="1" x14ac:dyDescent="0.3">
      <c r="A70" s="1"/>
      <c r="B70" s="284"/>
      <c r="C70" s="27" t="str">
        <f t="shared" si="2"/>
        <v/>
      </c>
      <c r="D70" s="28" t="str">
        <f t="shared" si="3"/>
        <v/>
      </c>
      <c r="E70" s="30" t="str">
        <f t="shared" si="6"/>
        <v/>
      </c>
      <c r="F70" s="30" t="s">
        <v>40</v>
      </c>
      <c r="H70" s="29" t="str">
        <f t="shared" si="39"/>
        <v/>
      </c>
      <c r="I70" s="32" t="str">
        <f t="shared" si="31"/>
        <v/>
      </c>
      <c r="J70" s="31" t="str">
        <f t="shared" si="12"/>
        <v/>
      </c>
      <c r="K70" s="32" t="str">
        <f t="shared" si="13"/>
        <v/>
      </c>
      <c r="M70" s="33" t="str">
        <f t="shared" si="34"/>
        <v/>
      </c>
      <c r="O70" s="34">
        <f t="shared" si="17"/>
        <v>0</v>
      </c>
      <c r="P70" s="34">
        <f t="shared" si="10"/>
        <v>0</v>
      </c>
      <c r="X70" s="125" t="str">
        <f t="shared" si="33"/>
        <v/>
      </c>
      <c r="AA70" s="131" t="str">
        <f t="shared" si="28"/>
        <v/>
      </c>
      <c r="AB70" s="280"/>
      <c r="AC70" s="123"/>
      <c r="AD70" s="282"/>
      <c r="AE70" s="290"/>
      <c r="AF70" s="283"/>
      <c r="AG70" s="245"/>
      <c r="AU70" s="155"/>
    </row>
    <row r="71" spans="1:47" ht="15" customHeight="1" x14ac:dyDescent="0.25">
      <c r="A71" s="1"/>
      <c r="B71" s="284" t="s">
        <v>51</v>
      </c>
      <c r="C71" s="27" t="str">
        <f t="shared" ref="C71:C134" si="44">IF(A71="","",DATEDIF($AK$9,J71,"y")&amp;IF(DATEDIF($AK$9,J71,"y")&gt;1," ans "," an "))</f>
        <v/>
      </c>
      <c r="D71" s="28" t="str">
        <f t="shared" ref="D71:D134" si="45">IF(A71="","",YEAR(J71))</f>
        <v/>
      </c>
      <c r="E71" s="30" t="str">
        <f t="shared" si="6"/>
        <v/>
      </c>
      <c r="F71" s="30" t="s">
        <v>40</v>
      </c>
      <c r="H71" s="29" t="str">
        <f t="shared" si="39"/>
        <v/>
      </c>
      <c r="I71" s="32" t="str">
        <f t="shared" si="31"/>
        <v/>
      </c>
      <c r="J71" s="31" t="str">
        <f t="shared" si="12"/>
        <v/>
      </c>
      <c r="K71" s="32" t="str">
        <f t="shared" ref="K71:K134" si="46">IF(A71="","",EOMONTH(J71,0))</f>
        <v/>
      </c>
      <c r="M71" s="33" t="str">
        <f t="shared" si="34"/>
        <v/>
      </c>
      <c r="O71" s="34">
        <f t="shared" si="17"/>
        <v>0</v>
      </c>
      <c r="P71" s="34">
        <f t="shared" si="10"/>
        <v>0</v>
      </c>
      <c r="X71" s="125" t="str">
        <f t="shared" ref="X71:X134" si="47">IF(Q71="","",SUM(Q71:W71))</f>
        <v/>
      </c>
      <c r="AA71" s="131" t="str">
        <f t="shared" si="28"/>
        <v/>
      </c>
      <c r="AB71" s="278">
        <f>SUM(X71:X73)</f>
        <v>0</v>
      </c>
      <c r="AC71" s="123"/>
      <c r="AD71" s="282">
        <v>22</v>
      </c>
      <c r="AE71" s="288">
        <f t="shared" ca="1" si="24"/>
        <v>0</v>
      </c>
      <c r="AF71" s="283" t="str">
        <f>IF(AB71=0,"",IF(AB71&lt;AE71,"Alerte !",""))</f>
        <v/>
      </c>
      <c r="AG71" s="245" t="str">
        <f>IF(AB71=0,"",IF(AB71&lt;AE71,"",1))</f>
        <v/>
      </c>
      <c r="AU71" s="155"/>
    </row>
    <row r="72" spans="1:47" ht="15" customHeight="1" x14ac:dyDescent="0.25">
      <c r="A72" s="1"/>
      <c r="B72" s="284"/>
      <c r="C72" s="27" t="str">
        <f t="shared" si="44"/>
        <v/>
      </c>
      <c r="D72" s="28" t="str">
        <f t="shared" si="45"/>
        <v/>
      </c>
      <c r="E72" s="30" t="str">
        <f t="shared" ref="E72:E135" si="48">IF(A72="","",DATEDIF($J$7,K72,"y")&amp;IF(DATEDIF($J$7,K72,"y")&gt;1," ans, "," an, ")&amp;DATEDIF($J$7,K72,"ym")&amp;" mois et "&amp;DATEDIF($J$7,K72,"md")&amp;IF(DATEDIF(
$J$7,K72,"md")&gt;1," jours"," jour"))</f>
        <v/>
      </c>
      <c r="F72" s="30" t="s">
        <v>40</v>
      </c>
      <c r="H72" s="29" t="str">
        <f t="shared" si="39"/>
        <v/>
      </c>
      <c r="I72" s="32" t="str">
        <f t="shared" si="31"/>
        <v/>
      </c>
      <c r="J72" s="31" t="str">
        <f t="shared" ref="J72:J135" si="49">IF(A72="","",EDATE(J71,1))</f>
        <v/>
      </c>
      <c r="K72" s="32" t="str">
        <f t="shared" si="46"/>
        <v/>
      </c>
      <c r="M72" s="33" t="str">
        <f t="shared" si="34"/>
        <v/>
      </c>
      <c r="O72" s="34">
        <f t="shared" si="17"/>
        <v>0</v>
      </c>
      <c r="P72" s="34">
        <f t="shared" ref="P72:P135" si="50">Q72-O72</f>
        <v>0</v>
      </c>
      <c r="X72" s="125" t="str">
        <f t="shared" si="47"/>
        <v/>
      </c>
      <c r="AA72" s="131" t="str">
        <f t="shared" si="28"/>
        <v/>
      </c>
      <c r="AB72" s="279"/>
      <c r="AC72" s="123"/>
      <c r="AD72" s="282"/>
      <c r="AE72" s="289"/>
      <c r="AF72" s="283"/>
      <c r="AG72" s="245"/>
    </row>
    <row r="73" spans="1:47" ht="15" customHeight="1" thickBot="1" x14ac:dyDescent="0.3">
      <c r="A73" s="1"/>
      <c r="B73" s="284"/>
      <c r="C73" s="27" t="str">
        <f t="shared" si="44"/>
        <v/>
      </c>
      <c r="D73" s="28" t="str">
        <f t="shared" si="45"/>
        <v/>
      </c>
      <c r="E73" s="30" t="str">
        <f t="shared" si="48"/>
        <v/>
      </c>
      <c r="F73" s="30" t="s">
        <v>40</v>
      </c>
      <c r="H73" s="29" t="str">
        <f t="shared" si="39"/>
        <v/>
      </c>
      <c r="I73" s="32" t="str">
        <f t="shared" si="31"/>
        <v/>
      </c>
      <c r="J73" s="31" t="str">
        <f t="shared" si="49"/>
        <v/>
      </c>
      <c r="K73" s="32" t="str">
        <f t="shared" si="46"/>
        <v/>
      </c>
      <c r="M73" s="33" t="str">
        <f t="shared" ref="M73:M136" ca="1" si="51">IF(N73="","",MATCH(N73,OFFSET($AT$7,VLOOKUP(L73,$AV$7:$AX$14,4,FALSE)-3,,VLOOKUP(L73,$AV$7:$AX$14,3,FALSE))))</f>
        <v/>
      </c>
      <c r="O73" s="34">
        <f t="shared" si="17"/>
        <v>0</v>
      </c>
      <c r="P73" s="34">
        <f t="shared" si="50"/>
        <v>0</v>
      </c>
      <c r="X73" s="125" t="str">
        <f t="shared" si="47"/>
        <v/>
      </c>
      <c r="AA73" s="131" t="str">
        <f t="shared" si="28"/>
        <v/>
      </c>
      <c r="AB73" s="280"/>
      <c r="AC73" s="123"/>
      <c r="AD73" s="282"/>
      <c r="AE73" s="290"/>
      <c r="AF73" s="283"/>
      <c r="AG73" s="245"/>
    </row>
    <row r="74" spans="1:47" ht="15" customHeight="1" x14ac:dyDescent="0.25">
      <c r="A74" s="1"/>
      <c r="B74" s="284"/>
      <c r="C74" s="27" t="str">
        <f t="shared" si="44"/>
        <v/>
      </c>
      <c r="D74" s="28" t="str">
        <f t="shared" si="45"/>
        <v/>
      </c>
      <c r="E74" s="30" t="str">
        <f t="shared" si="48"/>
        <v/>
      </c>
      <c r="F74" s="30" t="s">
        <v>40</v>
      </c>
      <c r="H74" s="29" t="str">
        <f t="shared" si="39"/>
        <v/>
      </c>
      <c r="I74" s="32" t="str">
        <f t="shared" si="31"/>
        <v/>
      </c>
      <c r="J74" s="31" t="str">
        <f t="shared" si="49"/>
        <v/>
      </c>
      <c r="K74" s="32" t="str">
        <f t="shared" si="46"/>
        <v/>
      </c>
      <c r="M74" s="33" t="str">
        <f t="shared" ca="1" si="51"/>
        <v/>
      </c>
      <c r="O74" s="34">
        <f t="shared" si="17"/>
        <v>0</v>
      </c>
      <c r="P74" s="34">
        <f t="shared" si="50"/>
        <v>0</v>
      </c>
      <c r="X74" s="125" t="str">
        <f t="shared" si="47"/>
        <v/>
      </c>
      <c r="AA74" s="131" t="str">
        <f t="shared" si="28"/>
        <v/>
      </c>
      <c r="AB74" s="278">
        <f>SUM(X74:X76)</f>
        <v>0</v>
      </c>
      <c r="AC74" s="123"/>
      <c r="AD74" s="282">
        <v>23</v>
      </c>
      <c r="AE74" s="288">
        <f t="shared" ca="1" si="25"/>
        <v>0</v>
      </c>
      <c r="AF74" s="283" t="str">
        <f>IF(AB74=0,"",IF(AB74&lt;AE74,"Alerte !",""))</f>
        <v/>
      </c>
      <c r="AG74" s="245" t="str">
        <f>IF(AB74=0,"",IF(AB74&lt;AE74,"",1))</f>
        <v/>
      </c>
    </row>
    <row r="75" spans="1:47" ht="15" customHeight="1" x14ac:dyDescent="0.25">
      <c r="A75" s="1"/>
      <c r="B75" s="284"/>
      <c r="C75" s="27" t="str">
        <f t="shared" si="44"/>
        <v/>
      </c>
      <c r="D75" s="28" t="str">
        <f t="shared" si="45"/>
        <v/>
      </c>
      <c r="E75" s="30" t="str">
        <f t="shared" si="48"/>
        <v/>
      </c>
      <c r="F75" s="30" t="s">
        <v>40</v>
      </c>
      <c r="H75" s="29" t="str">
        <f t="shared" si="39"/>
        <v/>
      </c>
      <c r="I75" s="32" t="str">
        <f t="shared" si="31"/>
        <v/>
      </c>
      <c r="J75" s="31" t="str">
        <f t="shared" si="49"/>
        <v/>
      </c>
      <c r="K75" s="32" t="str">
        <f t="shared" si="46"/>
        <v/>
      </c>
      <c r="M75" s="33" t="str">
        <f t="shared" ca="1" si="51"/>
        <v/>
      </c>
      <c r="O75" s="34">
        <f t="shared" si="17"/>
        <v>0</v>
      </c>
      <c r="P75" s="34">
        <f t="shared" si="50"/>
        <v>0</v>
      </c>
      <c r="X75" s="125" t="str">
        <f t="shared" si="47"/>
        <v/>
      </c>
      <c r="AA75" s="131" t="str">
        <f t="shared" si="28"/>
        <v/>
      </c>
      <c r="AB75" s="279"/>
      <c r="AC75" s="123"/>
      <c r="AD75" s="282"/>
      <c r="AE75" s="289"/>
      <c r="AF75" s="283"/>
      <c r="AG75" s="245"/>
    </row>
    <row r="76" spans="1:47" ht="15" customHeight="1" thickBot="1" x14ac:dyDescent="0.3">
      <c r="A76" s="1"/>
      <c r="B76" s="284"/>
      <c r="C76" s="27" t="str">
        <f t="shared" si="44"/>
        <v/>
      </c>
      <c r="D76" s="28" t="str">
        <f t="shared" si="45"/>
        <v/>
      </c>
      <c r="E76" s="30" t="str">
        <f t="shared" si="48"/>
        <v/>
      </c>
      <c r="F76" s="30" t="s">
        <v>40</v>
      </c>
      <c r="H76" s="29" t="str">
        <f t="shared" si="39"/>
        <v/>
      </c>
      <c r="I76" s="32" t="str">
        <f t="shared" si="31"/>
        <v/>
      </c>
      <c r="J76" s="31" t="str">
        <f t="shared" si="49"/>
        <v/>
      </c>
      <c r="K76" s="32" t="str">
        <f t="shared" si="46"/>
        <v/>
      </c>
      <c r="M76" s="33" t="str">
        <f t="shared" ca="1" si="51"/>
        <v/>
      </c>
      <c r="O76" s="34">
        <f t="shared" ref="O76:O139" si="52">N76*$AN$9</f>
        <v>0</v>
      </c>
      <c r="P76" s="34">
        <f t="shared" si="50"/>
        <v>0</v>
      </c>
      <c r="X76" s="125" t="str">
        <f t="shared" si="47"/>
        <v/>
      </c>
      <c r="AA76" s="131" t="str">
        <f t="shared" si="28"/>
        <v/>
      </c>
      <c r="AB76" s="280"/>
      <c r="AC76" s="123"/>
      <c r="AD76" s="282"/>
      <c r="AE76" s="290"/>
      <c r="AF76" s="283"/>
      <c r="AG76" s="245"/>
    </row>
    <row r="77" spans="1:47" ht="15" customHeight="1" x14ac:dyDescent="0.25">
      <c r="A77" s="1"/>
      <c r="B77" s="284"/>
      <c r="C77" s="27" t="str">
        <f t="shared" si="44"/>
        <v/>
      </c>
      <c r="D77" s="28" t="str">
        <f t="shared" si="45"/>
        <v/>
      </c>
      <c r="E77" s="30" t="str">
        <f t="shared" si="48"/>
        <v/>
      </c>
      <c r="F77" s="30" t="s">
        <v>40</v>
      </c>
      <c r="H77" s="29" t="str">
        <f t="shared" si="39"/>
        <v/>
      </c>
      <c r="I77" s="32" t="str">
        <f t="shared" si="31"/>
        <v/>
      </c>
      <c r="J77" s="31" t="str">
        <f t="shared" si="49"/>
        <v/>
      </c>
      <c r="K77" s="32" t="str">
        <f t="shared" si="46"/>
        <v/>
      </c>
      <c r="M77" s="33" t="str">
        <f t="shared" ca="1" si="51"/>
        <v/>
      </c>
      <c r="O77" s="34">
        <f t="shared" si="52"/>
        <v>0</v>
      </c>
      <c r="P77" s="34">
        <f t="shared" si="50"/>
        <v>0</v>
      </c>
      <c r="X77" s="125" t="str">
        <f t="shared" si="47"/>
        <v/>
      </c>
      <c r="AA77" s="131" t="str">
        <f t="shared" si="28"/>
        <v/>
      </c>
      <c r="AB77" s="278">
        <f>SUM(X77:X79)</f>
        <v>0</v>
      </c>
      <c r="AC77" s="123"/>
      <c r="AD77" s="282">
        <v>24</v>
      </c>
      <c r="AE77" s="288">
        <f t="shared" ca="1" si="27"/>
        <v>0</v>
      </c>
      <c r="AF77" s="283" t="str">
        <f>IF(AB77=0,"",IF(AB77&lt;AE77,"Alerte !",""))</f>
        <v/>
      </c>
      <c r="AG77" s="245" t="str">
        <f>IF(AB77=0,"",IF(AB77&lt;AE77,"",1))</f>
        <v/>
      </c>
    </row>
    <row r="78" spans="1:47" ht="15" customHeight="1" x14ac:dyDescent="0.25">
      <c r="A78" s="1"/>
      <c r="B78" s="284"/>
      <c r="C78" s="27" t="str">
        <f t="shared" si="44"/>
        <v/>
      </c>
      <c r="D78" s="28" t="str">
        <f t="shared" si="45"/>
        <v/>
      </c>
      <c r="E78" s="30" t="str">
        <f t="shared" si="48"/>
        <v/>
      </c>
      <c r="F78" s="30" t="s">
        <v>40</v>
      </c>
      <c r="H78" s="29" t="str">
        <f t="shared" si="39"/>
        <v/>
      </c>
      <c r="I78" s="32" t="str">
        <f t="shared" si="31"/>
        <v/>
      </c>
      <c r="J78" s="31" t="str">
        <f t="shared" si="49"/>
        <v/>
      </c>
      <c r="K78" s="32" t="str">
        <f t="shared" si="46"/>
        <v/>
      </c>
      <c r="M78" s="33" t="str">
        <f t="shared" ca="1" si="51"/>
        <v/>
      </c>
      <c r="O78" s="34">
        <f t="shared" si="52"/>
        <v>0</v>
      </c>
      <c r="P78" s="34">
        <f t="shared" si="50"/>
        <v>0</v>
      </c>
      <c r="X78" s="125" t="str">
        <f t="shared" si="47"/>
        <v/>
      </c>
      <c r="AA78" s="131" t="str">
        <f t="shared" si="28"/>
        <v/>
      </c>
      <c r="AB78" s="279"/>
      <c r="AC78" s="123"/>
      <c r="AD78" s="282"/>
      <c r="AE78" s="289"/>
      <c r="AF78" s="283"/>
      <c r="AG78" s="245"/>
    </row>
    <row r="79" spans="1:47" ht="15" customHeight="1" thickBot="1" x14ac:dyDescent="0.3">
      <c r="A79" s="1"/>
      <c r="B79" s="284"/>
      <c r="C79" s="27" t="str">
        <f t="shared" si="44"/>
        <v/>
      </c>
      <c r="D79" s="28" t="str">
        <f t="shared" si="45"/>
        <v/>
      </c>
      <c r="E79" s="30" t="str">
        <f t="shared" si="48"/>
        <v/>
      </c>
      <c r="F79" s="30" t="s">
        <v>40</v>
      </c>
      <c r="H79" s="29" t="str">
        <f t="shared" si="39"/>
        <v/>
      </c>
      <c r="I79" s="32" t="str">
        <f t="shared" si="31"/>
        <v/>
      </c>
      <c r="J79" s="31" t="str">
        <f t="shared" si="49"/>
        <v/>
      </c>
      <c r="K79" s="32" t="str">
        <f t="shared" si="46"/>
        <v/>
      </c>
      <c r="M79" s="33" t="str">
        <f t="shared" ca="1" si="51"/>
        <v/>
      </c>
      <c r="O79" s="34">
        <f t="shared" si="52"/>
        <v>0</v>
      </c>
      <c r="P79" s="34">
        <f t="shared" si="50"/>
        <v>0</v>
      </c>
      <c r="X79" s="125" t="str">
        <f t="shared" si="47"/>
        <v/>
      </c>
      <c r="AA79" s="131" t="str">
        <f t="shared" si="28"/>
        <v/>
      </c>
      <c r="AB79" s="280"/>
      <c r="AC79" s="123"/>
      <c r="AD79" s="282"/>
      <c r="AE79" s="290"/>
      <c r="AF79" s="283"/>
      <c r="AG79" s="245"/>
    </row>
    <row r="80" spans="1:47" ht="15" customHeight="1" x14ac:dyDescent="0.25">
      <c r="A80" s="1"/>
      <c r="B80" s="284"/>
      <c r="C80" s="27" t="str">
        <f t="shared" si="44"/>
        <v/>
      </c>
      <c r="D80" s="28" t="str">
        <f t="shared" si="45"/>
        <v/>
      </c>
      <c r="E80" s="30" t="str">
        <f t="shared" si="48"/>
        <v/>
      </c>
      <c r="F80" s="30" t="s">
        <v>40</v>
      </c>
      <c r="H80" s="29" t="str">
        <f t="shared" si="39"/>
        <v/>
      </c>
      <c r="I80" s="32" t="str">
        <f t="shared" si="31"/>
        <v/>
      </c>
      <c r="J80" s="31" t="str">
        <f t="shared" si="49"/>
        <v/>
      </c>
      <c r="K80" s="32" t="str">
        <f t="shared" si="46"/>
        <v/>
      </c>
      <c r="M80" s="33" t="str">
        <f t="shared" ca="1" si="51"/>
        <v/>
      </c>
      <c r="O80" s="34">
        <f t="shared" si="52"/>
        <v>0</v>
      </c>
      <c r="P80" s="34">
        <f t="shared" si="50"/>
        <v>0</v>
      </c>
      <c r="X80" s="125" t="str">
        <f t="shared" si="47"/>
        <v/>
      </c>
      <c r="AA80" s="131" t="str">
        <f t="shared" si="28"/>
        <v/>
      </c>
      <c r="AB80" s="278">
        <f>SUM(X80:X82)</f>
        <v>0</v>
      </c>
      <c r="AC80" s="123"/>
      <c r="AD80" s="282">
        <v>25</v>
      </c>
      <c r="AE80" s="288">
        <f t="shared" ref="AE80" ca="1" si="53">OFFSET($AJ$12,((MOD(ROW(AD81)*4,3)/2)+1)*COUNTA(AD80)+IF(((MOD(ROW(AD81)*4,3)/2)+1)*COUNTA(AD80)=2,INT(ROW(AD77)/12),0),)</f>
        <v>0</v>
      </c>
      <c r="AF80" s="283" t="str">
        <f>IF(AB80=0,"",IF(AB80&lt;AE80,"Alerte !",""))</f>
        <v/>
      </c>
      <c r="AG80" s="245" t="str">
        <f>IF(AB80=0,"",IF(AB80&lt;AE80,"",1))</f>
        <v/>
      </c>
    </row>
    <row r="81" spans="1:33" ht="15" customHeight="1" x14ac:dyDescent="0.25">
      <c r="A81" s="1"/>
      <c r="B81" s="284"/>
      <c r="C81" s="27" t="str">
        <f t="shared" si="44"/>
        <v/>
      </c>
      <c r="D81" s="28" t="str">
        <f t="shared" si="45"/>
        <v/>
      </c>
      <c r="E81" s="30" t="str">
        <f t="shared" si="48"/>
        <v/>
      </c>
      <c r="F81" s="30" t="s">
        <v>40</v>
      </c>
      <c r="H81" s="29" t="str">
        <f t="shared" si="39"/>
        <v/>
      </c>
      <c r="I81" s="32" t="str">
        <f t="shared" si="31"/>
        <v/>
      </c>
      <c r="J81" s="31" t="str">
        <f t="shared" si="49"/>
        <v/>
      </c>
      <c r="K81" s="32" t="str">
        <f t="shared" si="46"/>
        <v/>
      </c>
      <c r="M81" s="33" t="str">
        <f t="shared" ca="1" si="51"/>
        <v/>
      </c>
      <c r="O81" s="34">
        <f t="shared" si="52"/>
        <v>0</v>
      </c>
      <c r="P81" s="34">
        <f t="shared" si="50"/>
        <v>0</v>
      </c>
      <c r="X81" s="125" t="str">
        <f t="shared" si="47"/>
        <v/>
      </c>
      <c r="AA81" s="131" t="str">
        <f t="shared" si="28"/>
        <v/>
      </c>
      <c r="AB81" s="279"/>
      <c r="AC81" s="123"/>
      <c r="AD81" s="282"/>
      <c r="AE81" s="289"/>
      <c r="AF81" s="283"/>
      <c r="AG81" s="245"/>
    </row>
    <row r="82" spans="1:33" ht="15" customHeight="1" thickBot="1" x14ac:dyDescent="0.3">
      <c r="A82" s="1"/>
      <c r="B82" s="284"/>
      <c r="C82" s="27" t="str">
        <f t="shared" si="44"/>
        <v/>
      </c>
      <c r="D82" s="28" t="str">
        <f t="shared" si="45"/>
        <v/>
      </c>
      <c r="E82" s="30" t="str">
        <f t="shared" si="48"/>
        <v/>
      </c>
      <c r="F82" s="30" t="s">
        <v>40</v>
      </c>
      <c r="H82" s="29" t="str">
        <f t="shared" si="39"/>
        <v/>
      </c>
      <c r="I82" s="32" t="str">
        <f t="shared" si="31"/>
        <v/>
      </c>
      <c r="J82" s="31" t="str">
        <f t="shared" si="49"/>
        <v/>
      </c>
      <c r="K82" s="32" t="str">
        <f t="shared" si="46"/>
        <v/>
      </c>
      <c r="M82" s="33" t="str">
        <f t="shared" ca="1" si="51"/>
        <v/>
      </c>
      <c r="O82" s="34">
        <f t="shared" si="52"/>
        <v>0</v>
      </c>
      <c r="P82" s="34">
        <f t="shared" si="50"/>
        <v>0</v>
      </c>
      <c r="X82" s="125" t="str">
        <f t="shared" si="47"/>
        <v/>
      </c>
      <c r="AA82" s="131" t="str">
        <f t="shared" si="28"/>
        <v/>
      </c>
      <c r="AB82" s="280"/>
      <c r="AC82" s="123"/>
      <c r="AD82" s="282"/>
      <c r="AE82" s="290"/>
      <c r="AF82" s="283"/>
      <c r="AG82" s="245"/>
    </row>
    <row r="83" spans="1:33" ht="15" customHeight="1" x14ac:dyDescent="0.25">
      <c r="A83" s="1"/>
      <c r="B83" s="284" t="s">
        <v>52</v>
      </c>
      <c r="C83" s="27" t="str">
        <f t="shared" si="44"/>
        <v/>
      </c>
      <c r="D83" s="28" t="str">
        <f t="shared" si="45"/>
        <v/>
      </c>
      <c r="E83" s="30" t="str">
        <f t="shared" si="48"/>
        <v/>
      </c>
      <c r="F83" s="30" t="s">
        <v>40</v>
      </c>
      <c r="H83" s="29" t="str">
        <f t="shared" si="39"/>
        <v/>
      </c>
      <c r="I83" s="32" t="str">
        <f t="shared" si="31"/>
        <v/>
      </c>
      <c r="J83" s="31" t="str">
        <f t="shared" si="49"/>
        <v/>
      </c>
      <c r="K83" s="32" t="str">
        <f t="shared" si="46"/>
        <v/>
      </c>
      <c r="M83" s="33" t="str">
        <f t="shared" ca="1" si="51"/>
        <v/>
      </c>
      <c r="O83" s="34">
        <f t="shared" si="52"/>
        <v>0</v>
      </c>
      <c r="P83" s="34">
        <f t="shared" si="50"/>
        <v>0</v>
      </c>
      <c r="X83" s="125" t="str">
        <f t="shared" si="47"/>
        <v/>
      </c>
      <c r="AA83" s="131" t="str">
        <f t="shared" si="28"/>
        <v/>
      </c>
      <c r="AB83" s="278">
        <f>SUM(X83:X85)</f>
        <v>0</v>
      </c>
      <c r="AC83" s="123"/>
      <c r="AD83" s="282">
        <v>26</v>
      </c>
      <c r="AE83" s="288">
        <f t="shared" ref="AE83" ca="1" si="54">OFFSET($AJ$12,((MOD(ROW(AD84)*4,3)/2)+1)*COUNTA(AD83)+IF(((MOD(ROW(AD84)*4,3)/2)+1)*COUNTA(AD83)=2,INT(ROW(AD80)/12),0),)</f>
        <v>0</v>
      </c>
      <c r="AF83" s="283" t="str">
        <f>IF(AB83=0,"",IF(AB83&lt;AE83,"Alerte !",""))</f>
        <v/>
      </c>
      <c r="AG83" s="245" t="str">
        <f>IF(AB83=0,"",IF(AB83&lt;AE83,"",1))</f>
        <v/>
      </c>
    </row>
    <row r="84" spans="1:33" ht="15" customHeight="1" x14ac:dyDescent="0.25">
      <c r="A84" s="1"/>
      <c r="B84" s="284"/>
      <c r="C84" s="27" t="str">
        <f t="shared" si="44"/>
        <v/>
      </c>
      <c r="D84" s="28" t="str">
        <f t="shared" si="45"/>
        <v/>
      </c>
      <c r="E84" s="30" t="str">
        <f t="shared" si="48"/>
        <v/>
      </c>
      <c r="F84" s="30" t="s">
        <v>40</v>
      </c>
      <c r="H84" s="29" t="str">
        <f t="shared" si="39"/>
        <v/>
      </c>
      <c r="I84" s="32" t="str">
        <f t="shared" si="31"/>
        <v/>
      </c>
      <c r="J84" s="31" t="str">
        <f t="shared" si="49"/>
        <v/>
      </c>
      <c r="K84" s="32" t="str">
        <f t="shared" si="46"/>
        <v/>
      </c>
      <c r="M84" s="33" t="str">
        <f t="shared" ca="1" si="51"/>
        <v/>
      </c>
      <c r="O84" s="34">
        <f t="shared" si="52"/>
        <v>0</v>
      </c>
      <c r="P84" s="34">
        <f t="shared" si="50"/>
        <v>0</v>
      </c>
      <c r="X84" s="125" t="str">
        <f t="shared" si="47"/>
        <v/>
      </c>
      <c r="AA84" s="131" t="str">
        <f t="shared" si="28"/>
        <v/>
      </c>
      <c r="AB84" s="279"/>
      <c r="AC84" s="123"/>
      <c r="AD84" s="282"/>
      <c r="AE84" s="289"/>
      <c r="AF84" s="283"/>
      <c r="AG84" s="245"/>
    </row>
    <row r="85" spans="1:33" ht="15" customHeight="1" thickBot="1" x14ac:dyDescent="0.3">
      <c r="A85" s="1"/>
      <c r="B85" s="284"/>
      <c r="C85" s="27" t="str">
        <f t="shared" si="44"/>
        <v/>
      </c>
      <c r="D85" s="28" t="str">
        <f t="shared" si="45"/>
        <v/>
      </c>
      <c r="E85" s="30" t="str">
        <f t="shared" si="48"/>
        <v/>
      </c>
      <c r="F85" s="30" t="s">
        <v>40</v>
      </c>
      <c r="H85" s="29" t="str">
        <f t="shared" si="39"/>
        <v/>
      </c>
      <c r="I85" s="32" t="str">
        <f t="shared" si="31"/>
        <v/>
      </c>
      <c r="J85" s="31" t="str">
        <f t="shared" si="49"/>
        <v/>
      </c>
      <c r="K85" s="32" t="str">
        <f t="shared" si="46"/>
        <v/>
      </c>
      <c r="M85" s="33" t="str">
        <f t="shared" ca="1" si="51"/>
        <v/>
      </c>
      <c r="O85" s="34">
        <f t="shared" si="52"/>
        <v>0</v>
      </c>
      <c r="P85" s="34">
        <f t="shared" si="50"/>
        <v>0</v>
      </c>
      <c r="X85" s="125" t="str">
        <f t="shared" si="47"/>
        <v/>
      </c>
      <c r="AA85" s="131" t="str">
        <f t="shared" si="28"/>
        <v/>
      </c>
      <c r="AB85" s="280"/>
      <c r="AC85" s="123"/>
      <c r="AD85" s="282"/>
      <c r="AE85" s="290"/>
      <c r="AF85" s="283"/>
      <c r="AG85" s="245"/>
    </row>
    <row r="86" spans="1:33" ht="15" customHeight="1" x14ac:dyDescent="0.25">
      <c r="A86" s="1"/>
      <c r="B86" s="284"/>
      <c r="C86" s="27" t="str">
        <f t="shared" si="44"/>
        <v/>
      </c>
      <c r="D86" s="28" t="str">
        <f t="shared" si="45"/>
        <v/>
      </c>
      <c r="E86" s="30" t="str">
        <f t="shared" si="48"/>
        <v/>
      </c>
      <c r="F86" s="30" t="s">
        <v>40</v>
      </c>
      <c r="H86" s="29" t="str">
        <f t="shared" si="39"/>
        <v/>
      </c>
      <c r="I86" s="32" t="str">
        <f t="shared" si="31"/>
        <v/>
      </c>
      <c r="J86" s="31" t="str">
        <f t="shared" si="49"/>
        <v/>
      </c>
      <c r="K86" s="32" t="str">
        <f t="shared" si="46"/>
        <v/>
      </c>
      <c r="M86" s="33" t="str">
        <f t="shared" ca="1" si="51"/>
        <v/>
      </c>
      <c r="O86" s="34">
        <f t="shared" si="52"/>
        <v>0</v>
      </c>
      <c r="P86" s="34">
        <f t="shared" si="50"/>
        <v>0</v>
      </c>
      <c r="X86" s="125" t="str">
        <f t="shared" si="47"/>
        <v/>
      </c>
      <c r="AA86" s="131" t="str">
        <f t="shared" si="28"/>
        <v/>
      </c>
      <c r="AB86" s="278">
        <f>SUM(X86:X88)</f>
        <v>0</v>
      </c>
      <c r="AC86" s="123"/>
      <c r="AD86" s="282">
        <v>27</v>
      </c>
      <c r="AE86" s="288">
        <f t="shared" ca="1" si="24"/>
        <v>0</v>
      </c>
      <c r="AF86" s="283" t="str">
        <f>IF(AB86=0,"",IF(AB86&lt;AE86,"Alerte !",""))</f>
        <v/>
      </c>
      <c r="AG86" s="245" t="str">
        <f>IF(AB86=0,"",IF(AB86&lt;AE86,"",1))</f>
        <v/>
      </c>
    </row>
    <row r="87" spans="1:33" ht="15" customHeight="1" x14ac:dyDescent="0.25">
      <c r="A87" s="1"/>
      <c r="B87" s="284"/>
      <c r="C87" s="27" t="str">
        <f t="shared" si="44"/>
        <v/>
      </c>
      <c r="D87" s="28" t="str">
        <f t="shared" si="45"/>
        <v/>
      </c>
      <c r="E87" s="30" t="str">
        <f t="shared" si="48"/>
        <v/>
      </c>
      <c r="F87" s="30" t="s">
        <v>40</v>
      </c>
      <c r="H87" s="29" t="str">
        <f t="shared" si="39"/>
        <v/>
      </c>
      <c r="I87" s="32" t="str">
        <f t="shared" si="31"/>
        <v/>
      </c>
      <c r="J87" s="31" t="str">
        <f t="shared" si="49"/>
        <v/>
      </c>
      <c r="K87" s="32" t="str">
        <f t="shared" si="46"/>
        <v/>
      </c>
      <c r="M87" s="33" t="str">
        <f t="shared" ca="1" si="51"/>
        <v/>
      </c>
      <c r="O87" s="34">
        <f t="shared" si="52"/>
        <v>0</v>
      </c>
      <c r="P87" s="34">
        <f t="shared" si="50"/>
        <v>0</v>
      </c>
      <c r="X87" s="125" t="str">
        <f t="shared" si="47"/>
        <v/>
      </c>
      <c r="AA87" s="131" t="str">
        <f t="shared" si="28"/>
        <v/>
      </c>
      <c r="AB87" s="279"/>
      <c r="AC87" s="123"/>
      <c r="AD87" s="282"/>
      <c r="AE87" s="289"/>
      <c r="AF87" s="283"/>
      <c r="AG87" s="245"/>
    </row>
    <row r="88" spans="1:33" ht="15" customHeight="1" thickBot="1" x14ac:dyDescent="0.3">
      <c r="A88" s="1"/>
      <c r="B88" s="284"/>
      <c r="C88" s="27" t="str">
        <f t="shared" si="44"/>
        <v/>
      </c>
      <c r="D88" s="28" t="str">
        <f t="shared" si="45"/>
        <v/>
      </c>
      <c r="E88" s="30" t="str">
        <f t="shared" si="48"/>
        <v/>
      </c>
      <c r="F88" s="30" t="s">
        <v>40</v>
      </c>
      <c r="H88" s="29" t="str">
        <f t="shared" si="39"/>
        <v/>
      </c>
      <c r="I88" s="32" t="str">
        <f t="shared" si="31"/>
        <v/>
      </c>
      <c r="J88" s="31" t="str">
        <f t="shared" si="49"/>
        <v/>
      </c>
      <c r="K88" s="32" t="str">
        <f t="shared" si="46"/>
        <v/>
      </c>
      <c r="M88" s="33" t="str">
        <f t="shared" ca="1" si="51"/>
        <v/>
      </c>
      <c r="O88" s="34">
        <f t="shared" si="52"/>
        <v>0</v>
      </c>
      <c r="P88" s="34">
        <f t="shared" si="50"/>
        <v>0</v>
      </c>
      <c r="X88" s="125" t="str">
        <f t="shared" si="47"/>
        <v/>
      </c>
      <c r="AA88" s="131" t="str">
        <f t="shared" si="28"/>
        <v/>
      </c>
      <c r="AB88" s="280"/>
      <c r="AC88" s="123"/>
      <c r="AD88" s="282"/>
      <c r="AE88" s="290"/>
      <c r="AF88" s="283"/>
      <c r="AG88" s="245"/>
    </row>
    <row r="89" spans="1:33" ht="15" customHeight="1" x14ac:dyDescent="0.25">
      <c r="A89" s="1"/>
      <c r="B89" s="284"/>
      <c r="C89" s="27" t="str">
        <f t="shared" si="44"/>
        <v/>
      </c>
      <c r="D89" s="28" t="str">
        <f t="shared" si="45"/>
        <v/>
      </c>
      <c r="E89" s="30" t="str">
        <f t="shared" si="48"/>
        <v/>
      </c>
      <c r="F89" s="30" t="s">
        <v>40</v>
      </c>
      <c r="H89" s="29" t="str">
        <f t="shared" si="39"/>
        <v/>
      </c>
      <c r="I89" s="32" t="str">
        <f t="shared" si="31"/>
        <v/>
      </c>
      <c r="J89" s="31" t="str">
        <f t="shared" si="49"/>
        <v/>
      </c>
      <c r="K89" s="32" t="str">
        <f t="shared" si="46"/>
        <v/>
      </c>
      <c r="M89" s="33" t="str">
        <f t="shared" ca="1" si="51"/>
        <v/>
      </c>
      <c r="O89" s="34">
        <f t="shared" si="52"/>
        <v>0</v>
      </c>
      <c r="P89" s="34">
        <f t="shared" si="50"/>
        <v>0</v>
      </c>
      <c r="X89" s="125" t="str">
        <f t="shared" si="47"/>
        <v/>
      </c>
      <c r="AA89" s="131" t="str">
        <f t="shared" si="28"/>
        <v/>
      </c>
      <c r="AB89" s="278">
        <f>SUM(X89:X91)</f>
        <v>0</v>
      </c>
      <c r="AC89" s="123"/>
      <c r="AD89" s="282">
        <v>28</v>
      </c>
      <c r="AE89" s="288">
        <f t="shared" ca="1" si="25"/>
        <v>0</v>
      </c>
      <c r="AF89" s="283" t="str">
        <f>IF(AB89=0,"",IF(AB89&lt;AE89,"Alerte !",""))</f>
        <v/>
      </c>
      <c r="AG89" s="245" t="str">
        <f>IF(AB89=0,"",IF(AB89&lt;AE89,"",1))</f>
        <v/>
      </c>
    </row>
    <row r="90" spans="1:33" ht="15" customHeight="1" x14ac:dyDescent="0.25">
      <c r="A90" s="1"/>
      <c r="B90" s="284"/>
      <c r="C90" s="27" t="str">
        <f t="shared" si="44"/>
        <v/>
      </c>
      <c r="D90" s="28" t="str">
        <f t="shared" si="45"/>
        <v/>
      </c>
      <c r="E90" s="30" t="str">
        <f t="shared" si="48"/>
        <v/>
      </c>
      <c r="F90" s="30" t="s">
        <v>40</v>
      </c>
      <c r="H90" s="29" t="str">
        <f t="shared" si="39"/>
        <v/>
      </c>
      <c r="I90" s="32" t="str">
        <f t="shared" si="31"/>
        <v/>
      </c>
      <c r="J90" s="31" t="str">
        <f t="shared" si="49"/>
        <v/>
      </c>
      <c r="K90" s="32" t="str">
        <f t="shared" si="46"/>
        <v/>
      </c>
      <c r="M90" s="33" t="str">
        <f t="shared" ca="1" si="51"/>
        <v/>
      </c>
      <c r="O90" s="34">
        <f t="shared" si="52"/>
        <v>0</v>
      </c>
      <c r="P90" s="34">
        <f t="shared" si="50"/>
        <v>0</v>
      </c>
      <c r="X90" s="125" t="str">
        <f t="shared" si="47"/>
        <v/>
      </c>
      <c r="AA90" s="131" t="str">
        <f t="shared" si="28"/>
        <v/>
      </c>
      <c r="AB90" s="279"/>
      <c r="AC90" s="123"/>
      <c r="AD90" s="282"/>
      <c r="AE90" s="289"/>
      <c r="AF90" s="283"/>
      <c r="AG90" s="245"/>
    </row>
    <row r="91" spans="1:33" ht="15" customHeight="1" thickBot="1" x14ac:dyDescent="0.3">
      <c r="A91" s="1"/>
      <c r="B91" s="284"/>
      <c r="C91" s="27" t="str">
        <f t="shared" si="44"/>
        <v/>
      </c>
      <c r="D91" s="28" t="str">
        <f t="shared" si="45"/>
        <v/>
      </c>
      <c r="E91" s="30" t="str">
        <f t="shared" si="48"/>
        <v/>
      </c>
      <c r="F91" s="30" t="s">
        <v>40</v>
      </c>
      <c r="H91" s="29" t="str">
        <f t="shared" si="39"/>
        <v/>
      </c>
      <c r="I91" s="32" t="str">
        <f t="shared" si="31"/>
        <v/>
      </c>
      <c r="J91" s="31" t="str">
        <f t="shared" si="49"/>
        <v/>
      </c>
      <c r="K91" s="32" t="str">
        <f t="shared" si="46"/>
        <v/>
      </c>
      <c r="M91" s="33" t="str">
        <f t="shared" ca="1" si="51"/>
        <v/>
      </c>
      <c r="O91" s="34">
        <f t="shared" si="52"/>
        <v>0</v>
      </c>
      <c r="P91" s="34">
        <f t="shared" si="50"/>
        <v>0</v>
      </c>
      <c r="X91" s="125" t="str">
        <f t="shared" si="47"/>
        <v/>
      </c>
      <c r="AA91" s="131" t="str">
        <f t="shared" si="28"/>
        <v/>
      </c>
      <c r="AB91" s="280"/>
      <c r="AC91" s="123"/>
      <c r="AD91" s="282"/>
      <c r="AE91" s="290"/>
      <c r="AF91" s="283"/>
      <c r="AG91" s="245"/>
    </row>
    <row r="92" spans="1:33" ht="15" customHeight="1" x14ac:dyDescent="0.25">
      <c r="A92" s="1"/>
      <c r="B92" s="284"/>
      <c r="C92" s="27" t="str">
        <f t="shared" si="44"/>
        <v/>
      </c>
      <c r="D92" s="28" t="str">
        <f t="shared" si="45"/>
        <v/>
      </c>
      <c r="E92" s="30" t="str">
        <f t="shared" si="48"/>
        <v/>
      </c>
      <c r="F92" s="30" t="s">
        <v>40</v>
      </c>
      <c r="H92" s="29" t="str">
        <f t="shared" si="39"/>
        <v/>
      </c>
      <c r="I92" s="32" t="str">
        <f t="shared" si="31"/>
        <v/>
      </c>
      <c r="J92" s="31" t="str">
        <f t="shared" si="49"/>
        <v/>
      </c>
      <c r="K92" s="32" t="str">
        <f t="shared" si="46"/>
        <v/>
      </c>
      <c r="M92" s="33" t="str">
        <f t="shared" ca="1" si="51"/>
        <v/>
      </c>
      <c r="O92" s="34">
        <f t="shared" si="52"/>
        <v>0</v>
      </c>
      <c r="P92" s="34">
        <f t="shared" si="50"/>
        <v>0</v>
      </c>
      <c r="X92" s="125" t="str">
        <f t="shared" si="47"/>
        <v/>
      </c>
      <c r="AA92" s="131" t="str">
        <f t="shared" si="28"/>
        <v/>
      </c>
      <c r="AB92" s="278">
        <f>SUM(X92:X94)</f>
        <v>0</v>
      </c>
      <c r="AC92" s="123"/>
      <c r="AD92" s="282">
        <v>29</v>
      </c>
      <c r="AE92" s="288">
        <f t="shared" ca="1" si="27"/>
        <v>0</v>
      </c>
      <c r="AF92" s="283" t="str">
        <f>IF(AB92=0,"",IF(AB92&lt;AE92,"Alerte !",""))</f>
        <v/>
      </c>
      <c r="AG92" s="245" t="str">
        <f>IF(AB92=0,"",IF(AB92&lt;AE92,"",1))</f>
        <v/>
      </c>
    </row>
    <row r="93" spans="1:33" ht="15" customHeight="1" x14ac:dyDescent="0.25">
      <c r="A93" s="1"/>
      <c r="B93" s="284"/>
      <c r="C93" s="27" t="str">
        <f t="shared" si="44"/>
        <v/>
      </c>
      <c r="D93" s="28" t="str">
        <f t="shared" si="45"/>
        <v/>
      </c>
      <c r="E93" s="30" t="str">
        <f t="shared" si="48"/>
        <v/>
      </c>
      <c r="F93" s="30" t="s">
        <v>40</v>
      </c>
      <c r="H93" s="29" t="str">
        <f t="shared" si="39"/>
        <v/>
      </c>
      <c r="I93" s="32" t="str">
        <f t="shared" si="31"/>
        <v/>
      </c>
      <c r="J93" s="31" t="str">
        <f t="shared" si="49"/>
        <v/>
      </c>
      <c r="K93" s="32" t="str">
        <f t="shared" si="46"/>
        <v/>
      </c>
      <c r="M93" s="33" t="str">
        <f t="shared" ca="1" si="51"/>
        <v/>
      </c>
      <c r="O93" s="34">
        <f t="shared" si="52"/>
        <v>0</v>
      </c>
      <c r="P93" s="34">
        <f t="shared" si="50"/>
        <v>0</v>
      </c>
      <c r="X93" s="125" t="str">
        <f t="shared" si="47"/>
        <v/>
      </c>
      <c r="AA93" s="131" t="str">
        <f t="shared" si="28"/>
        <v/>
      </c>
      <c r="AB93" s="279"/>
      <c r="AC93" s="123"/>
      <c r="AD93" s="282"/>
      <c r="AE93" s="289"/>
      <c r="AF93" s="283"/>
      <c r="AG93" s="245"/>
    </row>
    <row r="94" spans="1:33" ht="15" customHeight="1" thickBot="1" x14ac:dyDescent="0.3">
      <c r="A94" s="1"/>
      <c r="B94" s="284"/>
      <c r="C94" s="27" t="str">
        <f t="shared" si="44"/>
        <v/>
      </c>
      <c r="D94" s="28" t="str">
        <f t="shared" si="45"/>
        <v/>
      </c>
      <c r="E94" s="30" t="str">
        <f t="shared" si="48"/>
        <v/>
      </c>
      <c r="F94" s="30" t="s">
        <v>40</v>
      </c>
      <c r="H94" s="29" t="str">
        <f t="shared" si="39"/>
        <v/>
      </c>
      <c r="I94" s="32" t="str">
        <f t="shared" si="31"/>
        <v/>
      </c>
      <c r="J94" s="31" t="str">
        <f t="shared" si="49"/>
        <v/>
      </c>
      <c r="K94" s="32" t="str">
        <f t="shared" si="46"/>
        <v/>
      </c>
      <c r="M94" s="33" t="str">
        <f t="shared" ca="1" si="51"/>
        <v/>
      </c>
      <c r="O94" s="34">
        <f t="shared" si="52"/>
        <v>0</v>
      </c>
      <c r="P94" s="34">
        <f t="shared" si="50"/>
        <v>0</v>
      </c>
      <c r="X94" s="125" t="str">
        <f t="shared" si="47"/>
        <v/>
      </c>
      <c r="AA94" s="131" t="str">
        <f t="shared" si="28"/>
        <v/>
      </c>
      <c r="AB94" s="280"/>
      <c r="AC94" s="123"/>
      <c r="AD94" s="282"/>
      <c r="AE94" s="290"/>
      <c r="AF94" s="283"/>
      <c r="AG94" s="245"/>
    </row>
    <row r="95" spans="1:33" ht="15" customHeight="1" x14ac:dyDescent="0.25">
      <c r="A95" s="1"/>
      <c r="B95" s="284" t="s">
        <v>53</v>
      </c>
      <c r="C95" s="27" t="str">
        <f t="shared" si="44"/>
        <v/>
      </c>
      <c r="D95" s="28" t="str">
        <f t="shared" si="45"/>
        <v/>
      </c>
      <c r="E95" s="30" t="str">
        <f t="shared" si="48"/>
        <v/>
      </c>
      <c r="F95" s="30" t="s">
        <v>40</v>
      </c>
      <c r="H95" s="29" t="str">
        <f t="shared" si="39"/>
        <v/>
      </c>
      <c r="I95" s="32" t="str">
        <f t="shared" si="31"/>
        <v/>
      </c>
      <c r="J95" s="31" t="str">
        <f t="shared" si="49"/>
        <v/>
      </c>
      <c r="K95" s="32" t="str">
        <f t="shared" si="46"/>
        <v/>
      </c>
      <c r="M95" s="33" t="str">
        <f t="shared" ca="1" si="51"/>
        <v/>
      </c>
      <c r="O95" s="34">
        <f t="shared" si="52"/>
        <v>0</v>
      </c>
      <c r="P95" s="34">
        <f t="shared" si="50"/>
        <v>0</v>
      </c>
      <c r="X95" s="125" t="str">
        <f t="shared" si="47"/>
        <v/>
      </c>
      <c r="AA95" s="131" t="str">
        <f t="shared" si="28"/>
        <v/>
      </c>
      <c r="AB95" s="278">
        <f>SUM(X95:X97)</f>
        <v>0</v>
      </c>
      <c r="AC95" s="123"/>
      <c r="AD95" s="282">
        <v>30</v>
      </c>
      <c r="AE95" s="288">
        <f t="shared" ref="AE95" ca="1" si="55">OFFSET($AJ$12,((MOD(ROW(AD96)*4,3)/2)+1)*COUNTA(AD95)+IF(((MOD(ROW(AD96)*4,3)/2)+1)*COUNTA(AD95)=2,INT(ROW(AD92)/12),0),)</f>
        <v>0</v>
      </c>
      <c r="AF95" s="283" t="str">
        <f>IF(AB95=0,"",IF(AB95&lt;AE95,"Alerte !",""))</f>
        <v/>
      </c>
      <c r="AG95" s="245" t="str">
        <f>IF(AB95=0,"",IF(AB95&lt;AE95,"",1))</f>
        <v/>
      </c>
    </row>
    <row r="96" spans="1:33" ht="15" customHeight="1" x14ac:dyDescent="0.25">
      <c r="A96" s="1"/>
      <c r="B96" s="284"/>
      <c r="C96" s="27" t="str">
        <f t="shared" si="44"/>
        <v/>
      </c>
      <c r="D96" s="28" t="str">
        <f t="shared" si="45"/>
        <v/>
      </c>
      <c r="E96" s="30" t="str">
        <f t="shared" si="48"/>
        <v/>
      </c>
      <c r="F96" s="30" t="s">
        <v>40</v>
      </c>
      <c r="H96" s="29" t="str">
        <f t="shared" si="39"/>
        <v/>
      </c>
      <c r="I96" s="32" t="str">
        <f t="shared" si="31"/>
        <v/>
      </c>
      <c r="J96" s="31" t="str">
        <f t="shared" si="49"/>
        <v/>
      </c>
      <c r="K96" s="32" t="str">
        <f t="shared" si="46"/>
        <v/>
      </c>
      <c r="M96" s="33" t="str">
        <f t="shared" ca="1" si="51"/>
        <v/>
      </c>
      <c r="O96" s="34">
        <f t="shared" si="52"/>
        <v>0</v>
      </c>
      <c r="P96" s="34">
        <f t="shared" si="50"/>
        <v>0</v>
      </c>
      <c r="X96" s="125" t="str">
        <f t="shared" si="47"/>
        <v/>
      </c>
      <c r="AA96" s="131" t="str">
        <f t="shared" si="28"/>
        <v/>
      </c>
      <c r="AB96" s="279"/>
      <c r="AC96" s="123"/>
      <c r="AD96" s="282"/>
      <c r="AE96" s="289"/>
      <c r="AF96" s="283"/>
      <c r="AG96" s="245"/>
    </row>
    <row r="97" spans="1:33" ht="15" customHeight="1" thickBot="1" x14ac:dyDescent="0.3">
      <c r="A97" s="1"/>
      <c r="B97" s="284"/>
      <c r="C97" s="27" t="str">
        <f t="shared" si="44"/>
        <v/>
      </c>
      <c r="D97" s="28" t="str">
        <f t="shared" si="45"/>
        <v/>
      </c>
      <c r="E97" s="30" t="str">
        <f t="shared" si="48"/>
        <v/>
      </c>
      <c r="F97" s="30" t="s">
        <v>40</v>
      </c>
      <c r="H97" s="29" t="str">
        <f t="shared" si="39"/>
        <v/>
      </c>
      <c r="I97" s="32" t="str">
        <f t="shared" si="31"/>
        <v/>
      </c>
      <c r="J97" s="31" t="str">
        <f t="shared" si="49"/>
        <v/>
      </c>
      <c r="K97" s="32" t="str">
        <f t="shared" si="46"/>
        <v/>
      </c>
      <c r="M97" s="33" t="str">
        <f t="shared" ca="1" si="51"/>
        <v/>
      </c>
      <c r="O97" s="34">
        <f t="shared" si="52"/>
        <v>0</v>
      </c>
      <c r="P97" s="34">
        <f t="shared" si="50"/>
        <v>0</v>
      </c>
      <c r="X97" s="125" t="str">
        <f t="shared" si="47"/>
        <v/>
      </c>
      <c r="AA97" s="131" t="str">
        <f t="shared" si="28"/>
        <v/>
      </c>
      <c r="AB97" s="280"/>
      <c r="AC97" s="123"/>
      <c r="AD97" s="282"/>
      <c r="AE97" s="290"/>
      <c r="AF97" s="283"/>
      <c r="AG97" s="245"/>
    </row>
    <row r="98" spans="1:33" ht="15" customHeight="1" x14ac:dyDescent="0.25">
      <c r="A98" s="1"/>
      <c r="B98" s="284"/>
      <c r="C98" s="27" t="str">
        <f t="shared" si="44"/>
        <v/>
      </c>
      <c r="D98" s="28" t="str">
        <f t="shared" si="45"/>
        <v/>
      </c>
      <c r="E98" s="30" t="str">
        <f t="shared" si="48"/>
        <v/>
      </c>
      <c r="F98" s="30" t="s">
        <v>40</v>
      </c>
      <c r="H98" s="29" t="str">
        <f t="shared" si="39"/>
        <v/>
      </c>
      <c r="I98" s="32" t="str">
        <f t="shared" si="31"/>
        <v/>
      </c>
      <c r="J98" s="31" t="str">
        <f t="shared" si="49"/>
        <v/>
      </c>
      <c r="K98" s="32" t="str">
        <f t="shared" si="46"/>
        <v/>
      </c>
      <c r="M98" s="33" t="str">
        <f t="shared" ca="1" si="51"/>
        <v/>
      </c>
      <c r="O98" s="34">
        <f t="shared" si="52"/>
        <v>0</v>
      </c>
      <c r="P98" s="34">
        <f t="shared" si="50"/>
        <v>0</v>
      </c>
      <c r="X98" s="125" t="str">
        <f t="shared" si="47"/>
        <v/>
      </c>
      <c r="AA98" s="131" t="str">
        <f t="shared" si="28"/>
        <v/>
      </c>
      <c r="AB98" s="278">
        <f>SUM(X98:X100)</f>
        <v>0</v>
      </c>
      <c r="AC98" s="123"/>
      <c r="AD98" s="282">
        <v>31</v>
      </c>
      <c r="AE98" s="288">
        <f t="shared" ref="AE98" ca="1" si="56">OFFSET($AJ$12,((MOD(ROW(AD99)*4,3)/2)+1)*COUNTA(AD98)+IF(((MOD(ROW(AD99)*4,3)/2)+1)*COUNTA(AD98)=2,INT(ROW(AD95)/12),0),)</f>
        <v>0</v>
      </c>
      <c r="AF98" s="283" t="str">
        <f>IF(AB98=0,"",IF(AB98&lt;AE98,"Alerte !",""))</f>
        <v/>
      </c>
      <c r="AG98" s="245" t="str">
        <f>IF(AB98=0,"",IF(AB98&lt;AE98,"",1))</f>
        <v/>
      </c>
    </row>
    <row r="99" spans="1:33" ht="15" customHeight="1" x14ac:dyDescent="0.25">
      <c r="A99" s="1"/>
      <c r="B99" s="284"/>
      <c r="C99" s="27" t="str">
        <f t="shared" si="44"/>
        <v/>
      </c>
      <c r="D99" s="28" t="str">
        <f t="shared" si="45"/>
        <v/>
      </c>
      <c r="E99" s="30" t="str">
        <f t="shared" si="48"/>
        <v/>
      </c>
      <c r="F99" s="30" t="s">
        <v>40</v>
      </c>
      <c r="H99" s="29" t="str">
        <f t="shared" si="39"/>
        <v/>
      </c>
      <c r="I99" s="32" t="str">
        <f t="shared" si="31"/>
        <v/>
      </c>
      <c r="J99" s="31" t="str">
        <f t="shared" si="49"/>
        <v/>
      </c>
      <c r="K99" s="32" t="str">
        <f t="shared" si="46"/>
        <v/>
      </c>
      <c r="M99" s="33" t="str">
        <f t="shared" ca="1" si="51"/>
        <v/>
      </c>
      <c r="O99" s="34">
        <f t="shared" si="52"/>
        <v>0</v>
      </c>
      <c r="P99" s="34">
        <f t="shared" si="50"/>
        <v>0</v>
      </c>
      <c r="X99" s="125" t="str">
        <f t="shared" si="47"/>
        <v/>
      </c>
      <c r="AA99" s="131" t="str">
        <f t="shared" ref="AA99:AA162" si="57">IF(X99="","",X99-Y99-Z99)</f>
        <v/>
      </c>
      <c r="AB99" s="279"/>
      <c r="AC99" s="123"/>
      <c r="AD99" s="282"/>
      <c r="AE99" s="289"/>
      <c r="AF99" s="283"/>
      <c r="AG99" s="245"/>
    </row>
    <row r="100" spans="1:33" ht="15" customHeight="1" thickBot="1" x14ac:dyDescent="0.3">
      <c r="A100" s="1"/>
      <c r="B100" s="284"/>
      <c r="C100" s="27" t="str">
        <f t="shared" si="44"/>
        <v/>
      </c>
      <c r="D100" s="28" t="str">
        <f t="shared" si="45"/>
        <v/>
      </c>
      <c r="E100" s="30" t="str">
        <f t="shared" si="48"/>
        <v/>
      </c>
      <c r="F100" s="30" t="s">
        <v>40</v>
      </c>
      <c r="H100" s="29" t="str">
        <f t="shared" si="39"/>
        <v/>
      </c>
      <c r="I100" s="32" t="str">
        <f t="shared" si="31"/>
        <v/>
      </c>
      <c r="J100" s="31" t="str">
        <f t="shared" si="49"/>
        <v/>
      </c>
      <c r="K100" s="32" t="str">
        <f t="shared" si="46"/>
        <v/>
      </c>
      <c r="M100" s="33" t="str">
        <f t="shared" ca="1" si="51"/>
        <v/>
      </c>
      <c r="O100" s="34">
        <f t="shared" si="52"/>
        <v>0</v>
      </c>
      <c r="P100" s="34">
        <f t="shared" si="50"/>
        <v>0</v>
      </c>
      <c r="X100" s="125" t="str">
        <f t="shared" si="47"/>
        <v/>
      </c>
      <c r="AA100" s="131" t="str">
        <f t="shared" si="57"/>
        <v/>
      </c>
      <c r="AB100" s="280"/>
      <c r="AC100" s="123"/>
      <c r="AD100" s="282"/>
      <c r="AE100" s="290"/>
      <c r="AF100" s="283"/>
      <c r="AG100" s="245"/>
    </row>
    <row r="101" spans="1:33" ht="15" customHeight="1" x14ac:dyDescent="0.25">
      <c r="A101" s="1"/>
      <c r="B101" s="284"/>
      <c r="C101" s="27" t="str">
        <f t="shared" si="44"/>
        <v/>
      </c>
      <c r="D101" s="28" t="str">
        <f t="shared" si="45"/>
        <v/>
      </c>
      <c r="E101" s="30" t="str">
        <f t="shared" si="48"/>
        <v/>
      </c>
      <c r="F101" s="30" t="s">
        <v>40</v>
      </c>
      <c r="H101" s="29" t="str">
        <f t="shared" si="39"/>
        <v/>
      </c>
      <c r="I101" s="32" t="str">
        <f t="shared" si="31"/>
        <v/>
      </c>
      <c r="J101" s="31" t="str">
        <f t="shared" si="49"/>
        <v/>
      </c>
      <c r="K101" s="32" t="str">
        <f t="shared" si="46"/>
        <v/>
      </c>
      <c r="M101" s="33" t="str">
        <f t="shared" ca="1" si="51"/>
        <v/>
      </c>
      <c r="O101" s="34">
        <f t="shared" si="52"/>
        <v>0</v>
      </c>
      <c r="P101" s="34">
        <f t="shared" si="50"/>
        <v>0</v>
      </c>
      <c r="X101" s="125" t="str">
        <f t="shared" si="47"/>
        <v/>
      </c>
      <c r="AA101" s="131" t="str">
        <f t="shared" si="57"/>
        <v/>
      </c>
      <c r="AB101" s="278">
        <f>SUM(X101:X103)</f>
        <v>0</v>
      </c>
      <c r="AC101" s="123"/>
      <c r="AD101" s="282">
        <v>32</v>
      </c>
      <c r="AE101" s="288">
        <f t="shared" ref="AE101:AE161" ca="1" si="58">OFFSET($AJ$12,((MOD(ROW(AD102)*4,3)/2)+1)*COUNTA(AD101)+IF(((MOD(ROW(AD102)*4,3)/2)+1)*COUNTA(AD101)=2,INT(ROW(AD98)/12),0),)</f>
        <v>0</v>
      </c>
      <c r="AF101" s="283" t="str">
        <f>IF(AB101=0,"",IF(AB101&lt;AE101,"Alerte !",""))</f>
        <v/>
      </c>
      <c r="AG101" s="245" t="str">
        <f>IF(AB101=0,"",IF(AB101&lt;AE101,"",1))</f>
        <v/>
      </c>
    </row>
    <row r="102" spans="1:33" ht="15" customHeight="1" x14ac:dyDescent="0.25">
      <c r="A102" s="1"/>
      <c r="B102" s="284"/>
      <c r="C102" s="27" t="str">
        <f t="shared" si="44"/>
        <v/>
      </c>
      <c r="D102" s="28" t="str">
        <f t="shared" si="45"/>
        <v/>
      </c>
      <c r="E102" s="30" t="str">
        <f t="shared" si="48"/>
        <v/>
      </c>
      <c r="F102" s="30" t="s">
        <v>40</v>
      </c>
      <c r="H102" s="29" t="str">
        <f t="shared" si="39"/>
        <v/>
      </c>
      <c r="I102" s="32" t="str">
        <f t="shared" ref="I102:I165" si="59">IF(A102="","",DATEDIF($J$38,K102,"y")&amp;IF(DATEDIF($J$38,K102,"y")&gt;1," ans, "," an, ")&amp;DATEDIF($J$38,K102,"ym")&amp;" mois et "&amp;DATEDIF($J$38,K102,"md")&amp;IF(DATEDIF(
$J$38,K102,"md")&gt;1," jours"," jour"))</f>
        <v/>
      </c>
      <c r="J102" s="31" t="str">
        <f t="shared" si="49"/>
        <v/>
      </c>
      <c r="K102" s="32" t="str">
        <f t="shared" si="46"/>
        <v/>
      </c>
      <c r="M102" s="33" t="str">
        <f t="shared" ca="1" si="51"/>
        <v/>
      </c>
      <c r="O102" s="34">
        <f t="shared" si="52"/>
        <v>0</v>
      </c>
      <c r="P102" s="34">
        <f t="shared" si="50"/>
        <v>0</v>
      </c>
      <c r="X102" s="125" t="str">
        <f t="shared" si="47"/>
        <v/>
      </c>
      <c r="AA102" s="131" t="str">
        <f t="shared" si="57"/>
        <v/>
      </c>
      <c r="AB102" s="279"/>
      <c r="AC102" s="123"/>
      <c r="AD102" s="282"/>
      <c r="AE102" s="289"/>
      <c r="AF102" s="283"/>
      <c r="AG102" s="245"/>
    </row>
    <row r="103" spans="1:33" ht="15" customHeight="1" thickBot="1" x14ac:dyDescent="0.3">
      <c r="A103" s="1"/>
      <c r="B103" s="284"/>
      <c r="C103" s="27" t="str">
        <f t="shared" si="44"/>
        <v/>
      </c>
      <c r="D103" s="28" t="str">
        <f t="shared" si="45"/>
        <v/>
      </c>
      <c r="E103" s="30" t="str">
        <f t="shared" si="48"/>
        <v/>
      </c>
      <c r="F103" s="30" t="s">
        <v>40</v>
      </c>
      <c r="H103" s="29" t="str">
        <f t="shared" si="39"/>
        <v/>
      </c>
      <c r="I103" s="32" t="str">
        <f t="shared" si="59"/>
        <v/>
      </c>
      <c r="J103" s="31" t="str">
        <f t="shared" si="49"/>
        <v/>
      </c>
      <c r="K103" s="32" t="str">
        <f t="shared" si="46"/>
        <v/>
      </c>
      <c r="M103" s="33" t="str">
        <f t="shared" ca="1" si="51"/>
        <v/>
      </c>
      <c r="O103" s="34">
        <f t="shared" si="52"/>
        <v>0</v>
      </c>
      <c r="P103" s="34">
        <f t="shared" si="50"/>
        <v>0</v>
      </c>
      <c r="X103" s="125" t="str">
        <f t="shared" si="47"/>
        <v/>
      </c>
      <c r="AA103" s="131" t="str">
        <f t="shared" si="57"/>
        <v/>
      </c>
      <c r="AB103" s="280"/>
      <c r="AC103" s="123"/>
      <c r="AD103" s="282"/>
      <c r="AE103" s="290"/>
      <c r="AF103" s="283"/>
      <c r="AG103" s="245"/>
    </row>
    <row r="104" spans="1:33" ht="15" customHeight="1" x14ac:dyDescent="0.25">
      <c r="A104" s="1"/>
      <c r="B104" s="284"/>
      <c r="C104" s="27" t="str">
        <f t="shared" si="44"/>
        <v/>
      </c>
      <c r="D104" s="28" t="str">
        <f t="shared" si="45"/>
        <v/>
      </c>
      <c r="E104" s="30" t="str">
        <f t="shared" si="48"/>
        <v/>
      </c>
      <c r="F104" s="30" t="s">
        <v>40</v>
      </c>
      <c r="H104" s="29" t="str">
        <f t="shared" si="39"/>
        <v/>
      </c>
      <c r="I104" s="32" t="str">
        <f t="shared" si="59"/>
        <v/>
      </c>
      <c r="J104" s="31" t="str">
        <f t="shared" si="49"/>
        <v/>
      </c>
      <c r="K104" s="32" t="str">
        <f t="shared" si="46"/>
        <v/>
      </c>
      <c r="M104" s="33" t="str">
        <f t="shared" ca="1" si="51"/>
        <v/>
      </c>
      <c r="O104" s="34">
        <f t="shared" si="52"/>
        <v>0</v>
      </c>
      <c r="P104" s="34">
        <f t="shared" si="50"/>
        <v>0</v>
      </c>
      <c r="X104" s="125" t="str">
        <f t="shared" si="47"/>
        <v/>
      </c>
      <c r="AA104" s="131" t="str">
        <f t="shared" si="57"/>
        <v/>
      </c>
      <c r="AB104" s="278">
        <f>SUM(X104:X106)</f>
        <v>0</v>
      </c>
      <c r="AC104" s="123"/>
      <c r="AD104" s="282">
        <v>33</v>
      </c>
      <c r="AE104" s="288">
        <f t="shared" ref="AE104:AE164" ca="1" si="60">OFFSET($AJ$12,((MOD(ROW(AD105)*4,3)/2)+1)*COUNTA(AD104)+IF(((MOD(ROW(AD105)*4,3)/2)+1)*COUNTA(AD104)=2,INT(ROW(AD101)/12),0),)</f>
        <v>0</v>
      </c>
      <c r="AF104" s="283" t="str">
        <f>IF(AB104=0,"",IF(AB104&lt;AE104,"Alerte !",""))</f>
        <v/>
      </c>
      <c r="AG104" s="245" t="str">
        <f>IF(AB104=0,"",IF(AB104&lt;AE104,"",1))</f>
        <v/>
      </c>
    </row>
    <row r="105" spans="1:33" ht="15" customHeight="1" x14ac:dyDescent="0.25">
      <c r="A105" s="1"/>
      <c r="B105" s="284"/>
      <c r="C105" s="27" t="str">
        <f t="shared" si="44"/>
        <v/>
      </c>
      <c r="D105" s="28" t="str">
        <f t="shared" si="45"/>
        <v/>
      </c>
      <c r="E105" s="30" t="str">
        <f t="shared" si="48"/>
        <v/>
      </c>
      <c r="F105" s="30" t="s">
        <v>40</v>
      </c>
      <c r="H105" s="29" t="str">
        <f t="shared" si="39"/>
        <v/>
      </c>
      <c r="I105" s="32" t="str">
        <f t="shared" si="59"/>
        <v/>
      </c>
      <c r="J105" s="31" t="str">
        <f t="shared" si="49"/>
        <v/>
      </c>
      <c r="K105" s="32" t="str">
        <f t="shared" si="46"/>
        <v/>
      </c>
      <c r="M105" s="33" t="str">
        <f t="shared" ca="1" si="51"/>
        <v/>
      </c>
      <c r="O105" s="34">
        <f t="shared" si="52"/>
        <v>0</v>
      </c>
      <c r="P105" s="34">
        <f t="shared" si="50"/>
        <v>0</v>
      </c>
      <c r="X105" s="125" t="str">
        <f t="shared" si="47"/>
        <v/>
      </c>
      <c r="AA105" s="131" t="str">
        <f t="shared" si="57"/>
        <v/>
      </c>
      <c r="AB105" s="279"/>
      <c r="AC105" s="123"/>
      <c r="AD105" s="282"/>
      <c r="AE105" s="289"/>
      <c r="AF105" s="283"/>
      <c r="AG105" s="245"/>
    </row>
    <row r="106" spans="1:33" ht="15" customHeight="1" thickBot="1" x14ac:dyDescent="0.3">
      <c r="A106" s="1"/>
      <c r="B106" s="284"/>
      <c r="C106" s="27" t="str">
        <f t="shared" si="44"/>
        <v/>
      </c>
      <c r="D106" s="28" t="str">
        <f t="shared" si="45"/>
        <v/>
      </c>
      <c r="E106" s="30" t="str">
        <f t="shared" si="48"/>
        <v/>
      </c>
      <c r="F106" s="30" t="s">
        <v>40</v>
      </c>
      <c r="H106" s="29" t="str">
        <f t="shared" si="39"/>
        <v/>
      </c>
      <c r="I106" s="32" t="str">
        <f t="shared" si="59"/>
        <v/>
      </c>
      <c r="J106" s="31" t="str">
        <f t="shared" si="49"/>
        <v/>
      </c>
      <c r="K106" s="32" t="str">
        <f t="shared" si="46"/>
        <v/>
      </c>
      <c r="M106" s="33" t="str">
        <f t="shared" ca="1" si="51"/>
        <v/>
      </c>
      <c r="O106" s="34">
        <f t="shared" si="52"/>
        <v>0</v>
      </c>
      <c r="P106" s="34">
        <f t="shared" si="50"/>
        <v>0</v>
      </c>
      <c r="X106" s="125" t="str">
        <f t="shared" si="47"/>
        <v/>
      </c>
      <c r="AA106" s="131" t="str">
        <f t="shared" si="57"/>
        <v/>
      </c>
      <c r="AB106" s="280"/>
      <c r="AC106" s="123"/>
      <c r="AD106" s="282"/>
      <c r="AE106" s="290"/>
      <c r="AF106" s="283"/>
      <c r="AG106" s="245"/>
    </row>
    <row r="107" spans="1:33" ht="15" customHeight="1" x14ac:dyDescent="0.25">
      <c r="A107" s="1"/>
      <c r="B107" s="284" t="s">
        <v>54</v>
      </c>
      <c r="C107" s="27" t="str">
        <f t="shared" si="44"/>
        <v/>
      </c>
      <c r="D107" s="28" t="str">
        <f t="shared" si="45"/>
        <v/>
      </c>
      <c r="E107" s="30" t="str">
        <f t="shared" si="48"/>
        <v/>
      </c>
      <c r="F107" s="30" t="s">
        <v>40</v>
      </c>
      <c r="H107" s="29" t="str">
        <f t="shared" si="39"/>
        <v/>
      </c>
      <c r="I107" s="32" t="str">
        <f t="shared" si="59"/>
        <v/>
      </c>
      <c r="J107" s="31" t="str">
        <f t="shared" si="49"/>
        <v/>
      </c>
      <c r="K107" s="32" t="str">
        <f t="shared" si="46"/>
        <v/>
      </c>
      <c r="M107" s="33" t="str">
        <f t="shared" ca="1" si="51"/>
        <v/>
      </c>
      <c r="O107" s="34">
        <f t="shared" si="52"/>
        <v>0</v>
      </c>
      <c r="P107" s="34">
        <f t="shared" si="50"/>
        <v>0</v>
      </c>
      <c r="X107" s="125" t="str">
        <f t="shared" si="47"/>
        <v/>
      </c>
      <c r="AA107" s="131" t="str">
        <f t="shared" si="57"/>
        <v/>
      </c>
      <c r="AB107" s="278">
        <f>SUM(X107:X109)</f>
        <v>0</v>
      </c>
      <c r="AC107" s="123"/>
      <c r="AD107" s="282">
        <v>34</v>
      </c>
      <c r="AE107" s="288">
        <f t="shared" ref="AE107:AE167" ca="1" si="61">OFFSET($AJ$12,((MOD(ROW(AD108)*4,3)/2)+1)*COUNTA(AD107)+IF(((MOD(ROW(AD108)*4,3)/2)+1)*COUNTA(AD107)=2,INT(ROW(AD104)/12),0),)</f>
        <v>0</v>
      </c>
      <c r="AF107" s="283" t="str">
        <f>IF(AB107=0,"",IF(AB107&lt;AE107,"Alerte !",""))</f>
        <v/>
      </c>
      <c r="AG107" s="245" t="str">
        <f>IF(AB107=0,"",IF(AB107&lt;AE107,"",1))</f>
        <v/>
      </c>
    </row>
    <row r="108" spans="1:33" ht="15" customHeight="1" x14ac:dyDescent="0.25">
      <c r="A108" s="1"/>
      <c r="B108" s="284"/>
      <c r="C108" s="27" t="str">
        <f t="shared" si="44"/>
        <v/>
      </c>
      <c r="D108" s="28" t="str">
        <f t="shared" si="45"/>
        <v/>
      </c>
      <c r="E108" s="30" t="str">
        <f t="shared" si="48"/>
        <v/>
      </c>
      <c r="F108" s="30" t="s">
        <v>40</v>
      </c>
      <c r="H108" s="29" t="str">
        <f t="shared" si="39"/>
        <v/>
      </c>
      <c r="I108" s="32" t="str">
        <f t="shared" si="59"/>
        <v/>
      </c>
      <c r="J108" s="31" t="str">
        <f t="shared" si="49"/>
        <v/>
      </c>
      <c r="K108" s="32" t="str">
        <f t="shared" si="46"/>
        <v/>
      </c>
      <c r="M108" s="33" t="str">
        <f t="shared" ca="1" si="51"/>
        <v/>
      </c>
      <c r="O108" s="34">
        <f t="shared" si="52"/>
        <v>0</v>
      </c>
      <c r="P108" s="34">
        <f t="shared" si="50"/>
        <v>0</v>
      </c>
      <c r="X108" s="125" t="str">
        <f t="shared" si="47"/>
        <v/>
      </c>
      <c r="AA108" s="131" t="str">
        <f t="shared" si="57"/>
        <v/>
      </c>
      <c r="AB108" s="279"/>
      <c r="AC108" s="123"/>
      <c r="AD108" s="282"/>
      <c r="AE108" s="289"/>
      <c r="AF108" s="283"/>
      <c r="AG108" s="245"/>
    </row>
    <row r="109" spans="1:33" ht="15" customHeight="1" thickBot="1" x14ac:dyDescent="0.3">
      <c r="A109" s="1"/>
      <c r="B109" s="284"/>
      <c r="C109" s="27" t="str">
        <f t="shared" si="44"/>
        <v/>
      </c>
      <c r="D109" s="28" t="str">
        <f t="shared" si="45"/>
        <v/>
      </c>
      <c r="E109" s="30" t="str">
        <f t="shared" si="48"/>
        <v/>
      </c>
      <c r="F109" s="30" t="s">
        <v>40</v>
      </c>
      <c r="H109" s="29" t="str">
        <f t="shared" si="39"/>
        <v/>
      </c>
      <c r="I109" s="32" t="str">
        <f t="shared" si="59"/>
        <v/>
      </c>
      <c r="J109" s="31" t="str">
        <f t="shared" si="49"/>
        <v/>
      </c>
      <c r="K109" s="32" t="str">
        <f t="shared" si="46"/>
        <v/>
      </c>
      <c r="M109" s="33" t="str">
        <f t="shared" ca="1" si="51"/>
        <v/>
      </c>
      <c r="O109" s="34">
        <f t="shared" si="52"/>
        <v>0</v>
      </c>
      <c r="P109" s="34">
        <f t="shared" si="50"/>
        <v>0</v>
      </c>
      <c r="X109" s="125" t="str">
        <f t="shared" si="47"/>
        <v/>
      </c>
      <c r="AA109" s="131" t="str">
        <f t="shared" si="57"/>
        <v/>
      </c>
      <c r="AB109" s="280"/>
      <c r="AC109" s="123"/>
      <c r="AD109" s="282"/>
      <c r="AE109" s="290"/>
      <c r="AF109" s="283"/>
      <c r="AG109" s="245"/>
    </row>
    <row r="110" spans="1:33" ht="15" customHeight="1" x14ac:dyDescent="0.25">
      <c r="A110" s="1"/>
      <c r="B110" s="284"/>
      <c r="C110" s="27" t="str">
        <f t="shared" si="44"/>
        <v/>
      </c>
      <c r="D110" s="28" t="str">
        <f t="shared" si="45"/>
        <v/>
      </c>
      <c r="E110" s="30" t="str">
        <f t="shared" si="48"/>
        <v/>
      </c>
      <c r="F110" s="30" t="s">
        <v>40</v>
      </c>
      <c r="H110" s="29" t="str">
        <f t="shared" si="39"/>
        <v/>
      </c>
      <c r="I110" s="32" t="str">
        <f t="shared" si="59"/>
        <v/>
      </c>
      <c r="J110" s="31" t="str">
        <f t="shared" si="49"/>
        <v/>
      </c>
      <c r="K110" s="32" t="str">
        <f t="shared" si="46"/>
        <v/>
      </c>
      <c r="M110" s="33" t="str">
        <f t="shared" ca="1" si="51"/>
        <v/>
      </c>
      <c r="O110" s="34">
        <f t="shared" si="52"/>
        <v>0</v>
      </c>
      <c r="P110" s="34">
        <f t="shared" si="50"/>
        <v>0</v>
      </c>
      <c r="X110" s="125" t="str">
        <f t="shared" si="47"/>
        <v/>
      </c>
      <c r="AA110" s="131" t="str">
        <f t="shared" si="57"/>
        <v/>
      </c>
      <c r="AB110" s="278">
        <f>SUM(X110:X112)</f>
        <v>0</v>
      </c>
      <c r="AC110" s="123"/>
      <c r="AD110" s="282">
        <v>35</v>
      </c>
      <c r="AE110" s="288">
        <f t="shared" ref="AE110" ca="1" si="62">OFFSET($AJ$12,((MOD(ROW(AD111)*4,3)/2)+1)*COUNTA(AD110)+IF(((MOD(ROW(AD111)*4,3)/2)+1)*COUNTA(AD110)=2,INT(ROW(AD107)/12),0),)</f>
        <v>0</v>
      </c>
      <c r="AF110" s="283" t="str">
        <f>IF(AB110=0,"",IF(AB110&lt;AE110,"Alerte !",""))</f>
        <v/>
      </c>
      <c r="AG110" s="245" t="str">
        <f>IF(AB110=0,"",IF(AB110&lt;AE110,"",1))</f>
        <v/>
      </c>
    </row>
    <row r="111" spans="1:33" ht="15" customHeight="1" x14ac:dyDescent="0.25">
      <c r="A111" s="1"/>
      <c r="B111" s="284"/>
      <c r="C111" s="27" t="str">
        <f t="shared" si="44"/>
        <v/>
      </c>
      <c r="D111" s="28" t="str">
        <f t="shared" si="45"/>
        <v/>
      </c>
      <c r="E111" s="30" t="str">
        <f t="shared" si="48"/>
        <v/>
      </c>
      <c r="F111" s="30" t="s">
        <v>40</v>
      </c>
      <c r="H111" s="29" t="str">
        <f t="shared" si="39"/>
        <v/>
      </c>
      <c r="I111" s="32" t="str">
        <f t="shared" si="59"/>
        <v/>
      </c>
      <c r="J111" s="31" t="str">
        <f t="shared" si="49"/>
        <v/>
      </c>
      <c r="K111" s="32" t="str">
        <f t="shared" si="46"/>
        <v/>
      </c>
      <c r="M111" s="33" t="str">
        <f t="shared" ca="1" si="51"/>
        <v/>
      </c>
      <c r="O111" s="34">
        <f t="shared" si="52"/>
        <v>0</v>
      </c>
      <c r="P111" s="34">
        <f t="shared" si="50"/>
        <v>0</v>
      </c>
      <c r="X111" s="125" t="str">
        <f t="shared" si="47"/>
        <v/>
      </c>
      <c r="AA111" s="131" t="str">
        <f t="shared" si="57"/>
        <v/>
      </c>
      <c r="AB111" s="279"/>
      <c r="AC111" s="123"/>
      <c r="AD111" s="282"/>
      <c r="AE111" s="289"/>
      <c r="AF111" s="283"/>
      <c r="AG111" s="245"/>
    </row>
    <row r="112" spans="1:33" ht="15" customHeight="1" thickBot="1" x14ac:dyDescent="0.3">
      <c r="A112" s="1"/>
      <c r="B112" s="284"/>
      <c r="C112" s="27" t="str">
        <f t="shared" si="44"/>
        <v/>
      </c>
      <c r="D112" s="28" t="str">
        <f t="shared" si="45"/>
        <v/>
      </c>
      <c r="E112" s="30" t="str">
        <f t="shared" si="48"/>
        <v/>
      </c>
      <c r="F112" s="30" t="s">
        <v>40</v>
      </c>
      <c r="H112" s="29" t="str">
        <f t="shared" si="39"/>
        <v/>
      </c>
      <c r="I112" s="32" t="str">
        <f t="shared" si="59"/>
        <v/>
      </c>
      <c r="J112" s="31" t="str">
        <f t="shared" si="49"/>
        <v/>
      </c>
      <c r="K112" s="32" t="str">
        <f t="shared" si="46"/>
        <v/>
      </c>
      <c r="M112" s="33" t="str">
        <f t="shared" ca="1" si="51"/>
        <v/>
      </c>
      <c r="O112" s="34">
        <f t="shared" si="52"/>
        <v>0</v>
      </c>
      <c r="P112" s="34">
        <f t="shared" si="50"/>
        <v>0</v>
      </c>
      <c r="X112" s="125" t="str">
        <f t="shared" si="47"/>
        <v/>
      </c>
      <c r="AA112" s="131" t="str">
        <f t="shared" si="57"/>
        <v/>
      </c>
      <c r="AB112" s="280"/>
      <c r="AC112" s="123"/>
      <c r="AD112" s="282"/>
      <c r="AE112" s="290"/>
      <c r="AF112" s="283"/>
      <c r="AG112" s="245"/>
    </row>
    <row r="113" spans="1:33" ht="15" customHeight="1" x14ac:dyDescent="0.25">
      <c r="A113" s="1"/>
      <c r="B113" s="284"/>
      <c r="C113" s="27" t="str">
        <f t="shared" si="44"/>
        <v/>
      </c>
      <c r="D113" s="28" t="str">
        <f t="shared" si="45"/>
        <v/>
      </c>
      <c r="E113" s="30" t="str">
        <f t="shared" si="48"/>
        <v/>
      </c>
      <c r="F113" s="30" t="s">
        <v>40</v>
      </c>
      <c r="H113" s="29" t="str">
        <f t="shared" si="39"/>
        <v/>
      </c>
      <c r="I113" s="32" t="str">
        <f t="shared" si="59"/>
        <v/>
      </c>
      <c r="J113" s="31" t="str">
        <f t="shared" si="49"/>
        <v/>
      </c>
      <c r="K113" s="32" t="str">
        <f t="shared" si="46"/>
        <v/>
      </c>
      <c r="M113" s="33" t="str">
        <f t="shared" ca="1" si="51"/>
        <v/>
      </c>
      <c r="O113" s="34">
        <f t="shared" si="52"/>
        <v>0</v>
      </c>
      <c r="P113" s="34">
        <f t="shared" si="50"/>
        <v>0</v>
      </c>
      <c r="X113" s="125" t="str">
        <f t="shared" si="47"/>
        <v/>
      </c>
      <c r="AA113" s="131" t="str">
        <f t="shared" si="57"/>
        <v/>
      </c>
      <c r="AB113" s="278">
        <f>SUM(X113:X115)</f>
        <v>0</v>
      </c>
      <c r="AC113" s="123"/>
      <c r="AD113" s="282">
        <v>36</v>
      </c>
      <c r="AE113" s="288">
        <f t="shared" ref="AE113" ca="1" si="63">OFFSET($AJ$12,((MOD(ROW(AD114)*4,3)/2)+1)*COUNTA(AD113)+IF(((MOD(ROW(AD114)*4,3)/2)+1)*COUNTA(AD113)=2,INT(ROW(AD110)/12),0),)</f>
        <v>0</v>
      </c>
      <c r="AF113" s="283" t="str">
        <f>IF(AB113=0,"",IF(AB113&lt;AE113,"Alerte !",""))</f>
        <v/>
      </c>
      <c r="AG113" s="245" t="str">
        <f>IF(AB113=0,"",IF(AB113&lt;AE113,"",1))</f>
        <v/>
      </c>
    </row>
    <row r="114" spans="1:33" ht="15" customHeight="1" x14ac:dyDescent="0.25">
      <c r="A114" s="1"/>
      <c r="B114" s="284"/>
      <c r="C114" s="27" t="str">
        <f t="shared" si="44"/>
        <v/>
      </c>
      <c r="D114" s="28" t="str">
        <f t="shared" si="45"/>
        <v/>
      </c>
      <c r="E114" s="30" t="str">
        <f t="shared" si="48"/>
        <v/>
      </c>
      <c r="F114" s="30" t="s">
        <v>40</v>
      </c>
      <c r="H114" s="29" t="str">
        <f t="shared" si="39"/>
        <v/>
      </c>
      <c r="I114" s="32" t="str">
        <f t="shared" si="59"/>
        <v/>
      </c>
      <c r="J114" s="31" t="str">
        <f t="shared" si="49"/>
        <v/>
      </c>
      <c r="K114" s="32" t="str">
        <f t="shared" si="46"/>
        <v/>
      </c>
      <c r="M114" s="33" t="str">
        <f t="shared" ca="1" si="51"/>
        <v/>
      </c>
      <c r="O114" s="34">
        <f t="shared" si="52"/>
        <v>0</v>
      </c>
      <c r="P114" s="34">
        <f t="shared" si="50"/>
        <v>0</v>
      </c>
      <c r="X114" s="125" t="str">
        <f t="shared" si="47"/>
        <v/>
      </c>
      <c r="AA114" s="131" t="str">
        <f t="shared" si="57"/>
        <v/>
      </c>
      <c r="AB114" s="279"/>
      <c r="AC114" s="123"/>
      <c r="AD114" s="282"/>
      <c r="AE114" s="289"/>
      <c r="AF114" s="283"/>
      <c r="AG114" s="245"/>
    </row>
    <row r="115" spans="1:33" ht="15" customHeight="1" thickBot="1" x14ac:dyDescent="0.3">
      <c r="A115" s="1"/>
      <c r="B115" s="284"/>
      <c r="C115" s="27" t="str">
        <f t="shared" si="44"/>
        <v/>
      </c>
      <c r="D115" s="28" t="str">
        <f t="shared" si="45"/>
        <v/>
      </c>
      <c r="E115" s="30" t="str">
        <f t="shared" si="48"/>
        <v/>
      </c>
      <c r="F115" s="30" t="s">
        <v>40</v>
      </c>
      <c r="H115" s="29" t="str">
        <f t="shared" si="39"/>
        <v/>
      </c>
      <c r="I115" s="32" t="str">
        <f t="shared" si="59"/>
        <v/>
      </c>
      <c r="J115" s="31" t="str">
        <f t="shared" si="49"/>
        <v/>
      </c>
      <c r="K115" s="32" t="str">
        <f t="shared" si="46"/>
        <v/>
      </c>
      <c r="M115" s="33" t="str">
        <f t="shared" ca="1" si="51"/>
        <v/>
      </c>
      <c r="O115" s="34">
        <f t="shared" si="52"/>
        <v>0</v>
      </c>
      <c r="P115" s="34">
        <f t="shared" si="50"/>
        <v>0</v>
      </c>
      <c r="X115" s="125" t="str">
        <f t="shared" si="47"/>
        <v/>
      </c>
      <c r="AA115" s="131" t="str">
        <f t="shared" si="57"/>
        <v/>
      </c>
      <c r="AB115" s="280"/>
      <c r="AC115" s="123"/>
      <c r="AD115" s="282"/>
      <c r="AE115" s="290"/>
      <c r="AF115" s="283"/>
      <c r="AG115" s="245"/>
    </row>
    <row r="116" spans="1:33" ht="15" customHeight="1" x14ac:dyDescent="0.25">
      <c r="A116" s="1"/>
      <c r="B116" s="284"/>
      <c r="C116" s="27" t="str">
        <f t="shared" si="44"/>
        <v/>
      </c>
      <c r="D116" s="28" t="str">
        <f t="shared" si="45"/>
        <v/>
      </c>
      <c r="E116" s="30" t="str">
        <f t="shared" si="48"/>
        <v/>
      </c>
      <c r="F116" s="30" t="s">
        <v>40</v>
      </c>
      <c r="H116" s="29" t="str">
        <f t="shared" si="39"/>
        <v/>
      </c>
      <c r="I116" s="32" t="str">
        <f t="shared" si="59"/>
        <v/>
      </c>
      <c r="J116" s="31" t="str">
        <f t="shared" si="49"/>
        <v/>
      </c>
      <c r="K116" s="32" t="str">
        <f t="shared" si="46"/>
        <v/>
      </c>
      <c r="M116" s="33" t="str">
        <f t="shared" ca="1" si="51"/>
        <v/>
      </c>
      <c r="O116" s="34">
        <f t="shared" si="52"/>
        <v>0</v>
      </c>
      <c r="P116" s="34">
        <f t="shared" si="50"/>
        <v>0</v>
      </c>
      <c r="X116" s="125" t="str">
        <f t="shared" si="47"/>
        <v/>
      </c>
      <c r="AA116" s="131" t="str">
        <f t="shared" si="57"/>
        <v/>
      </c>
      <c r="AB116" s="278">
        <f>SUM(X116:X118)</f>
        <v>0</v>
      </c>
      <c r="AC116" s="123"/>
      <c r="AD116" s="282">
        <v>37</v>
      </c>
      <c r="AE116" s="288">
        <f t="shared" ca="1" si="58"/>
        <v>0</v>
      </c>
      <c r="AF116" s="283" t="str">
        <f>IF(AB116=0,"",IF(AB116&lt;AE116,"Alerte !",""))</f>
        <v/>
      </c>
      <c r="AG116" s="245" t="str">
        <f>IF(AB116=0,"",IF(AB116&lt;AE116,"",1))</f>
        <v/>
      </c>
    </row>
    <row r="117" spans="1:33" ht="15" customHeight="1" x14ac:dyDescent="0.25">
      <c r="A117" s="1"/>
      <c r="B117" s="284"/>
      <c r="C117" s="27" t="str">
        <f t="shared" si="44"/>
        <v/>
      </c>
      <c r="D117" s="28" t="str">
        <f t="shared" si="45"/>
        <v/>
      </c>
      <c r="E117" s="30" t="str">
        <f t="shared" si="48"/>
        <v/>
      </c>
      <c r="F117" s="30" t="s">
        <v>40</v>
      </c>
      <c r="H117" s="29" t="str">
        <f t="shared" si="39"/>
        <v/>
      </c>
      <c r="I117" s="32" t="str">
        <f t="shared" si="59"/>
        <v/>
      </c>
      <c r="J117" s="31" t="str">
        <f t="shared" si="49"/>
        <v/>
      </c>
      <c r="K117" s="32" t="str">
        <f t="shared" si="46"/>
        <v/>
      </c>
      <c r="M117" s="33" t="str">
        <f t="shared" ca="1" si="51"/>
        <v/>
      </c>
      <c r="O117" s="34">
        <f t="shared" si="52"/>
        <v>0</v>
      </c>
      <c r="P117" s="34">
        <f t="shared" si="50"/>
        <v>0</v>
      </c>
      <c r="X117" s="125" t="str">
        <f t="shared" si="47"/>
        <v/>
      </c>
      <c r="AA117" s="131" t="str">
        <f t="shared" si="57"/>
        <v/>
      </c>
      <c r="AB117" s="279"/>
      <c r="AC117" s="123"/>
      <c r="AD117" s="282"/>
      <c r="AE117" s="289"/>
      <c r="AF117" s="283"/>
      <c r="AG117" s="245"/>
    </row>
    <row r="118" spans="1:33" ht="15" customHeight="1" thickBot="1" x14ac:dyDescent="0.3">
      <c r="A118" s="1"/>
      <c r="B118" s="284"/>
      <c r="C118" s="27" t="str">
        <f t="shared" si="44"/>
        <v/>
      </c>
      <c r="D118" s="28" t="str">
        <f t="shared" si="45"/>
        <v/>
      </c>
      <c r="E118" s="30" t="str">
        <f t="shared" si="48"/>
        <v/>
      </c>
      <c r="F118" s="30" t="s">
        <v>40</v>
      </c>
      <c r="H118" s="29" t="str">
        <f t="shared" si="39"/>
        <v/>
      </c>
      <c r="I118" s="32" t="str">
        <f t="shared" si="59"/>
        <v/>
      </c>
      <c r="J118" s="31" t="str">
        <f t="shared" si="49"/>
        <v/>
      </c>
      <c r="K118" s="32" t="str">
        <f t="shared" si="46"/>
        <v/>
      </c>
      <c r="M118" s="33" t="str">
        <f t="shared" ca="1" si="51"/>
        <v/>
      </c>
      <c r="O118" s="34">
        <f t="shared" si="52"/>
        <v>0</v>
      </c>
      <c r="P118" s="34">
        <f t="shared" si="50"/>
        <v>0</v>
      </c>
      <c r="X118" s="125" t="str">
        <f t="shared" si="47"/>
        <v/>
      </c>
      <c r="AA118" s="131" t="str">
        <f t="shared" si="57"/>
        <v/>
      </c>
      <c r="AB118" s="280"/>
      <c r="AC118" s="123"/>
      <c r="AD118" s="282"/>
      <c r="AE118" s="290"/>
      <c r="AF118" s="283"/>
      <c r="AG118" s="245"/>
    </row>
    <row r="119" spans="1:33" ht="15" customHeight="1" x14ac:dyDescent="0.25">
      <c r="A119" s="1"/>
      <c r="B119" s="284" t="s">
        <v>55</v>
      </c>
      <c r="C119" s="27" t="str">
        <f t="shared" si="44"/>
        <v/>
      </c>
      <c r="D119" s="28" t="str">
        <f t="shared" si="45"/>
        <v/>
      </c>
      <c r="E119" s="30" t="str">
        <f t="shared" si="48"/>
        <v/>
      </c>
      <c r="F119" s="30" t="s">
        <v>40</v>
      </c>
      <c r="H119" s="29" t="str">
        <f t="shared" ref="H119:H182" si="64">IF(A119="","",DATEDIF($J$55,K119,"y")&amp;IF(DATEDIF($J$55,K119,"y")&gt;1," ans, "," an, ")&amp;DATEDIF($J$55,K119,"ym")&amp;" mois et "&amp;DATEDIF($J$55,K119,"md")&amp;IF(DATEDIF(
$J$55,K119,"md")&gt;1," jours"," jour"))</f>
        <v/>
      </c>
      <c r="I119" s="32" t="str">
        <f t="shared" si="59"/>
        <v/>
      </c>
      <c r="J119" s="31" t="str">
        <f t="shared" si="49"/>
        <v/>
      </c>
      <c r="K119" s="32" t="str">
        <f t="shared" si="46"/>
        <v/>
      </c>
      <c r="M119" s="33" t="str">
        <f t="shared" ca="1" si="51"/>
        <v/>
      </c>
      <c r="O119" s="34">
        <f t="shared" si="52"/>
        <v>0</v>
      </c>
      <c r="P119" s="34">
        <f t="shared" si="50"/>
        <v>0</v>
      </c>
      <c r="X119" s="125" t="str">
        <f t="shared" si="47"/>
        <v/>
      </c>
      <c r="AA119" s="131" t="str">
        <f t="shared" si="57"/>
        <v/>
      </c>
      <c r="AB119" s="278">
        <f>SUM(X119:X121)</f>
        <v>0</v>
      </c>
      <c r="AC119" s="123"/>
      <c r="AD119" s="282">
        <v>38</v>
      </c>
      <c r="AE119" s="288">
        <f t="shared" ca="1" si="60"/>
        <v>0</v>
      </c>
      <c r="AF119" s="283" t="str">
        <f>IF(AB119=0,"",IF(AB119&lt;AE119,"Alerte !",""))</f>
        <v/>
      </c>
      <c r="AG119" s="245" t="str">
        <f>IF(AB119=0,"",IF(AB119&lt;AE119,"",1))</f>
        <v/>
      </c>
    </row>
    <row r="120" spans="1:33" ht="15" customHeight="1" x14ac:dyDescent="0.25">
      <c r="A120" s="1"/>
      <c r="B120" s="284"/>
      <c r="C120" s="27" t="str">
        <f t="shared" si="44"/>
        <v/>
      </c>
      <c r="D120" s="28" t="str">
        <f t="shared" si="45"/>
        <v/>
      </c>
      <c r="E120" s="30" t="str">
        <f t="shared" si="48"/>
        <v/>
      </c>
      <c r="F120" s="30" t="s">
        <v>40</v>
      </c>
      <c r="H120" s="29" t="str">
        <f t="shared" si="64"/>
        <v/>
      </c>
      <c r="I120" s="32" t="str">
        <f t="shared" si="59"/>
        <v/>
      </c>
      <c r="J120" s="31" t="str">
        <f t="shared" si="49"/>
        <v/>
      </c>
      <c r="K120" s="32" t="str">
        <f t="shared" si="46"/>
        <v/>
      </c>
      <c r="M120" s="33" t="str">
        <f t="shared" ca="1" si="51"/>
        <v/>
      </c>
      <c r="O120" s="34">
        <f t="shared" si="52"/>
        <v>0</v>
      </c>
      <c r="P120" s="34">
        <f t="shared" si="50"/>
        <v>0</v>
      </c>
      <c r="X120" s="125" t="str">
        <f t="shared" si="47"/>
        <v/>
      </c>
      <c r="AA120" s="131" t="str">
        <f t="shared" si="57"/>
        <v/>
      </c>
      <c r="AB120" s="279"/>
      <c r="AC120" s="123"/>
      <c r="AD120" s="282"/>
      <c r="AE120" s="289"/>
      <c r="AF120" s="283"/>
      <c r="AG120" s="245"/>
    </row>
    <row r="121" spans="1:33" ht="15" customHeight="1" thickBot="1" x14ac:dyDescent="0.3">
      <c r="A121" s="1"/>
      <c r="B121" s="284"/>
      <c r="C121" s="27" t="str">
        <f t="shared" si="44"/>
        <v/>
      </c>
      <c r="D121" s="28" t="str">
        <f t="shared" si="45"/>
        <v/>
      </c>
      <c r="E121" s="30" t="str">
        <f t="shared" si="48"/>
        <v/>
      </c>
      <c r="F121" s="30" t="s">
        <v>40</v>
      </c>
      <c r="H121" s="29" t="str">
        <f t="shared" si="64"/>
        <v/>
      </c>
      <c r="I121" s="32" t="str">
        <f t="shared" si="59"/>
        <v/>
      </c>
      <c r="J121" s="31" t="str">
        <f t="shared" si="49"/>
        <v/>
      </c>
      <c r="K121" s="32" t="str">
        <f t="shared" si="46"/>
        <v/>
      </c>
      <c r="M121" s="33" t="str">
        <f t="shared" ca="1" si="51"/>
        <v/>
      </c>
      <c r="O121" s="34">
        <f t="shared" si="52"/>
        <v>0</v>
      </c>
      <c r="P121" s="34">
        <f t="shared" si="50"/>
        <v>0</v>
      </c>
      <c r="X121" s="125" t="str">
        <f t="shared" si="47"/>
        <v/>
      </c>
      <c r="AA121" s="131" t="str">
        <f t="shared" si="57"/>
        <v/>
      </c>
      <c r="AB121" s="280"/>
      <c r="AC121" s="123"/>
      <c r="AD121" s="282"/>
      <c r="AE121" s="290"/>
      <c r="AF121" s="283"/>
      <c r="AG121" s="245"/>
    </row>
    <row r="122" spans="1:33" ht="15" customHeight="1" x14ac:dyDescent="0.25">
      <c r="A122" s="1"/>
      <c r="B122" s="284"/>
      <c r="C122" s="27" t="str">
        <f t="shared" si="44"/>
        <v/>
      </c>
      <c r="D122" s="28" t="str">
        <f t="shared" si="45"/>
        <v/>
      </c>
      <c r="E122" s="30" t="str">
        <f t="shared" si="48"/>
        <v/>
      </c>
      <c r="F122" s="30" t="s">
        <v>40</v>
      </c>
      <c r="H122" s="29" t="str">
        <f t="shared" si="64"/>
        <v/>
      </c>
      <c r="I122" s="32" t="str">
        <f t="shared" si="59"/>
        <v/>
      </c>
      <c r="J122" s="31" t="str">
        <f t="shared" si="49"/>
        <v/>
      </c>
      <c r="K122" s="32" t="str">
        <f t="shared" si="46"/>
        <v/>
      </c>
      <c r="M122" s="33" t="str">
        <f t="shared" ca="1" si="51"/>
        <v/>
      </c>
      <c r="O122" s="34">
        <f t="shared" si="52"/>
        <v>0</v>
      </c>
      <c r="P122" s="34">
        <f t="shared" si="50"/>
        <v>0</v>
      </c>
      <c r="X122" s="125" t="str">
        <f t="shared" si="47"/>
        <v/>
      </c>
      <c r="AA122" s="131" t="str">
        <f t="shared" si="57"/>
        <v/>
      </c>
      <c r="AB122" s="278">
        <f>SUM(X122:X124)</f>
        <v>0</v>
      </c>
      <c r="AC122" s="123"/>
      <c r="AD122" s="282">
        <v>39</v>
      </c>
      <c r="AE122" s="288">
        <f t="shared" ca="1" si="61"/>
        <v>0</v>
      </c>
      <c r="AF122" s="283" t="str">
        <f>IF(AB122=0,"",IF(AB122&lt;AE122,"Alerte !",""))</f>
        <v/>
      </c>
      <c r="AG122" s="245" t="str">
        <f>IF(AB122=0,"",IF(AB122&lt;AE122,"",1))</f>
        <v/>
      </c>
    </row>
    <row r="123" spans="1:33" ht="15" customHeight="1" x14ac:dyDescent="0.25">
      <c r="A123" s="1"/>
      <c r="B123" s="284"/>
      <c r="C123" s="27" t="str">
        <f t="shared" si="44"/>
        <v/>
      </c>
      <c r="D123" s="28" t="str">
        <f t="shared" si="45"/>
        <v/>
      </c>
      <c r="E123" s="30" t="str">
        <f t="shared" si="48"/>
        <v/>
      </c>
      <c r="F123" s="30" t="s">
        <v>40</v>
      </c>
      <c r="H123" s="29" t="str">
        <f t="shared" si="64"/>
        <v/>
      </c>
      <c r="I123" s="32" t="str">
        <f t="shared" si="59"/>
        <v/>
      </c>
      <c r="J123" s="31" t="str">
        <f t="shared" si="49"/>
        <v/>
      </c>
      <c r="K123" s="32" t="str">
        <f t="shared" si="46"/>
        <v/>
      </c>
      <c r="M123" s="33" t="str">
        <f t="shared" ca="1" si="51"/>
        <v/>
      </c>
      <c r="O123" s="34">
        <f t="shared" si="52"/>
        <v>0</v>
      </c>
      <c r="P123" s="34">
        <f t="shared" si="50"/>
        <v>0</v>
      </c>
      <c r="X123" s="125" t="str">
        <f t="shared" si="47"/>
        <v/>
      </c>
      <c r="AA123" s="131" t="str">
        <f t="shared" si="57"/>
        <v/>
      </c>
      <c r="AB123" s="279"/>
      <c r="AC123" s="123"/>
      <c r="AD123" s="282"/>
      <c r="AE123" s="289"/>
      <c r="AF123" s="283"/>
      <c r="AG123" s="245"/>
    </row>
    <row r="124" spans="1:33" ht="15" customHeight="1" thickBot="1" x14ac:dyDescent="0.3">
      <c r="A124" s="1"/>
      <c r="B124" s="284"/>
      <c r="C124" s="27" t="str">
        <f t="shared" si="44"/>
        <v/>
      </c>
      <c r="D124" s="28" t="str">
        <f t="shared" si="45"/>
        <v/>
      </c>
      <c r="E124" s="30" t="str">
        <f t="shared" si="48"/>
        <v/>
      </c>
      <c r="F124" s="30" t="s">
        <v>40</v>
      </c>
      <c r="H124" s="29" t="str">
        <f t="shared" si="64"/>
        <v/>
      </c>
      <c r="I124" s="32" t="str">
        <f t="shared" si="59"/>
        <v/>
      </c>
      <c r="J124" s="31" t="str">
        <f t="shared" si="49"/>
        <v/>
      </c>
      <c r="K124" s="32" t="str">
        <f t="shared" si="46"/>
        <v/>
      </c>
      <c r="M124" s="33" t="str">
        <f t="shared" ca="1" si="51"/>
        <v/>
      </c>
      <c r="O124" s="34">
        <f t="shared" si="52"/>
        <v>0</v>
      </c>
      <c r="P124" s="34">
        <f t="shared" si="50"/>
        <v>0</v>
      </c>
      <c r="X124" s="125" t="str">
        <f t="shared" si="47"/>
        <v/>
      </c>
      <c r="AA124" s="131" t="str">
        <f t="shared" si="57"/>
        <v/>
      </c>
      <c r="AB124" s="280"/>
      <c r="AC124" s="123"/>
      <c r="AD124" s="282"/>
      <c r="AE124" s="290"/>
      <c r="AF124" s="283"/>
      <c r="AG124" s="245"/>
    </row>
    <row r="125" spans="1:33" ht="15" customHeight="1" x14ac:dyDescent="0.25">
      <c r="A125" s="1"/>
      <c r="B125" s="284"/>
      <c r="C125" s="27" t="str">
        <f t="shared" si="44"/>
        <v/>
      </c>
      <c r="D125" s="28" t="str">
        <f t="shared" si="45"/>
        <v/>
      </c>
      <c r="E125" s="30" t="str">
        <f t="shared" si="48"/>
        <v/>
      </c>
      <c r="F125" s="30" t="s">
        <v>40</v>
      </c>
      <c r="H125" s="29" t="str">
        <f t="shared" si="64"/>
        <v/>
      </c>
      <c r="I125" s="32" t="str">
        <f t="shared" si="59"/>
        <v/>
      </c>
      <c r="J125" s="31" t="str">
        <f t="shared" si="49"/>
        <v/>
      </c>
      <c r="K125" s="32" t="str">
        <f t="shared" si="46"/>
        <v/>
      </c>
      <c r="M125" s="33" t="str">
        <f t="shared" ca="1" si="51"/>
        <v/>
      </c>
      <c r="O125" s="34">
        <f t="shared" si="52"/>
        <v>0</v>
      </c>
      <c r="P125" s="34">
        <f t="shared" si="50"/>
        <v>0</v>
      </c>
      <c r="X125" s="125" t="str">
        <f t="shared" si="47"/>
        <v/>
      </c>
      <c r="AA125" s="131" t="str">
        <f t="shared" si="57"/>
        <v/>
      </c>
      <c r="AB125" s="278">
        <f>SUM(X125:X127)</f>
        <v>0</v>
      </c>
      <c r="AC125" s="123"/>
      <c r="AD125" s="282">
        <v>40</v>
      </c>
      <c r="AE125" s="288">
        <f t="shared" ref="AE125" ca="1" si="65">OFFSET($AJ$12,((MOD(ROW(AD126)*4,3)/2)+1)*COUNTA(AD125)+IF(((MOD(ROW(AD126)*4,3)/2)+1)*COUNTA(AD125)=2,INT(ROW(AD122)/12),0),)</f>
        <v>0</v>
      </c>
      <c r="AF125" s="283" t="str">
        <f>IF(AB125=0,"",IF(AB125&lt;AE125,"Alerte !",""))</f>
        <v/>
      </c>
      <c r="AG125" s="245" t="str">
        <f>IF(AB125=0,"",IF(AB125&lt;AE125,"",1))</f>
        <v/>
      </c>
    </row>
    <row r="126" spans="1:33" ht="15" customHeight="1" x14ac:dyDescent="0.25">
      <c r="A126" s="1"/>
      <c r="B126" s="284"/>
      <c r="C126" s="27" t="str">
        <f t="shared" si="44"/>
        <v/>
      </c>
      <c r="D126" s="28" t="str">
        <f t="shared" si="45"/>
        <v/>
      </c>
      <c r="E126" s="30" t="str">
        <f t="shared" si="48"/>
        <v/>
      </c>
      <c r="F126" s="30" t="s">
        <v>40</v>
      </c>
      <c r="H126" s="29" t="str">
        <f t="shared" si="64"/>
        <v/>
      </c>
      <c r="I126" s="32" t="str">
        <f t="shared" si="59"/>
        <v/>
      </c>
      <c r="J126" s="31" t="str">
        <f t="shared" si="49"/>
        <v/>
      </c>
      <c r="K126" s="32" t="str">
        <f t="shared" si="46"/>
        <v/>
      </c>
      <c r="M126" s="33" t="str">
        <f t="shared" ca="1" si="51"/>
        <v/>
      </c>
      <c r="O126" s="34">
        <f t="shared" si="52"/>
        <v>0</v>
      </c>
      <c r="P126" s="34">
        <f t="shared" si="50"/>
        <v>0</v>
      </c>
      <c r="X126" s="125" t="str">
        <f t="shared" si="47"/>
        <v/>
      </c>
      <c r="AA126" s="131" t="str">
        <f t="shared" si="57"/>
        <v/>
      </c>
      <c r="AB126" s="279"/>
      <c r="AC126" s="123"/>
      <c r="AD126" s="282"/>
      <c r="AE126" s="289"/>
      <c r="AF126" s="283"/>
      <c r="AG126" s="245"/>
    </row>
    <row r="127" spans="1:33" ht="15" customHeight="1" thickBot="1" x14ac:dyDescent="0.3">
      <c r="A127" s="1"/>
      <c r="B127" s="284"/>
      <c r="C127" s="27" t="str">
        <f t="shared" si="44"/>
        <v/>
      </c>
      <c r="D127" s="28" t="str">
        <f t="shared" si="45"/>
        <v/>
      </c>
      <c r="E127" s="30" t="str">
        <f t="shared" si="48"/>
        <v/>
      </c>
      <c r="F127" s="30" t="s">
        <v>40</v>
      </c>
      <c r="H127" s="29" t="str">
        <f t="shared" si="64"/>
        <v/>
      </c>
      <c r="I127" s="32" t="str">
        <f t="shared" si="59"/>
        <v/>
      </c>
      <c r="J127" s="31" t="str">
        <f t="shared" si="49"/>
        <v/>
      </c>
      <c r="K127" s="32" t="str">
        <f t="shared" si="46"/>
        <v/>
      </c>
      <c r="M127" s="33" t="str">
        <f t="shared" ca="1" si="51"/>
        <v/>
      </c>
      <c r="O127" s="34">
        <f t="shared" si="52"/>
        <v>0</v>
      </c>
      <c r="P127" s="34">
        <f t="shared" si="50"/>
        <v>0</v>
      </c>
      <c r="X127" s="125" t="str">
        <f t="shared" si="47"/>
        <v/>
      </c>
      <c r="AA127" s="131" t="str">
        <f t="shared" si="57"/>
        <v/>
      </c>
      <c r="AB127" s="280"/>
      <c r="AC127" s="123"/>
      <c r="AD127" s="282"/>
      <c r="AE127" s="290"/>
      <c r="AF127" s="283"/>
      <c r="AG127" s="245"/>
    </row>
    <row r="128" spans="1:33" ht="15" customHeight="1" x14ac:dyDescent="0.25">
      <c r="A128" s="1"/>
      <c r="B128" s="284"/>
      <c r="C128" s="27" t="str">
        <f t="shared" si="44"/>
        <v/>
      </c>
      <c r="D128" s="28" t="str">
        <f t="shared" si="45"/>
        <v/>
      </c>
      <c r="E128" s="30" t="str">
        <f t="shared" si="48"/>
        <v/>
      </c>
      <c r="F128" s="30" t="s">
        <v>40</v>
      </c>
      <c r="H128" s="29" t="str">
        <f t="shared" si="64"/>
        <v/>
      </c>
      <c r="I128" s="32" t="str">
        <f t="shared" si="59"/>
        <v/>
      </c>
      <c r="J128" s="31" t="str">
        <f t="shared" si="49"/>
        <v/>
      </c>
      <c r="K128" s="32" t="str">
        <f t="shared" si="46"/>
        <v/>
      </c>
      <c r="M128" s="33" t="str">
        <f t="shared" ca="1" si="51"/>
        <v/>
      </c>
      <c r="O128" s="34">
        <f t="shared" si="52"/>
        <v>0</v>
      </c>
      <c r="P128" s="34">
        <f t="shared" si="50"/>
        <v>0</v>
      </c>
      <c r="X128" s="125" t="str">
        <f t="shared" si="47"/>
        <v/>
      </c>
      <c r="AA128" s="131" t="str">
        <f t="shared" si="57"/>
        <v/>
      </c>
      <c r="AB128" s="278">
        <f>SUM(X128:X130)</f>
        <v>0</v>
      </c>
      <c r="AC128" s="123"/>
      <c r="AD128" s="282">
        <v>41</v>
      </c>
      <c r="AE128" s="288">
        <f t="shared" ref="AE128" ca="1" si="66">OFFSET($AJ$12,((MOD(ROW(AD129)*4,3)/2)+1)*COUNTA(AD128)+IF(((MOD(ROW(AD129)*4,3)/2)+1)*COUNTA(AD128)=2,INT(ROW(AD125)/12),0),)</f>
        <v>0</v>
      </c>
      <c r="AF128" s="283" t="str">
        <f>IF(AB128=0,"",IF(AB128&lt;AE128,"Alerte !",""))</f>
        <v/>
      </c>
      <c r="AG128" s="245" t="str">
        <f>IF(AB128=0,"",IF(AB128&lt;AE128,"",1))</f>
        <v/>
      </c>
    </row>
    <row r="129" spans="1:33" ht="15" customHeight="1" x14ac:dyDescent="0.25">
      <c r="A129" s="1"/>
      <c r="B129" s="284"/>
      <c r="C129" s="27" t="str">
        <f t="shared" si="44"/>
        <v/>
      </c>
      <c r="D129" s="28" t="str">
        <f t="shared" si="45"/>
        <v/>
      </c>
      <c r="E129" s="30" t="str">
        <f t="shared" si="48"/>
        <v/>
      </c>
      <c r="F129" s="30" t="s">
        <v>40</v>
      </c>
      <c r="H129" s="29" t="str">
        <f t="shared" si="64"/>
        <v/>
      </c>
      <c r="I129" s="32" t="str">
        <f t="shared" si="59"/>
        <v/>
      </c>
      <c r="J129" s="31" t="str">
        <f t="shared" si="49"/>
        <v/>
      </c>
      <c r="K129" s="32" t="str">
        <f t="shared" si="46"/>
        <v/>
      </c>
      <c r="M129" s="33" t="str">
        <f t="shared" ca="1" si="51"/>
        <v/>
      </c>
      <c r="O129" s="34">
        <f t="shared" si="52"/>
        <v>0</v>
      </c>
      <c r="P129" s="34">
        <f t="shared" si="50"/>
        <v>0</v>
      </c>
      <c r="X129" s="125" t="str">
        <f t="shared" si="47"/>
        <v/>
      </c>
      <c r="AA129" s="131" t="str">
        <f t="shared" si="57"/>
        <v/>
      </c>
      <c r="AB129" s="279"/>
      <c r="AC129" s="123"/>
      <c r="AD129" s="282"/>
      <c r="AE129" s="289"/>
      <c r="AF129" s="283"/>
      <c r="AG129" s="245"/>
    </row>
    <row r="130" spans="1:33" ht="15" customHeight="1" thickBot="1" x14ac:dyDescent="0.3">
      <c r="A130" s="1"/>
      <c r="B130" s="284"/>
      <c r="C130" s="27" t="str">
        <f t="shared" si="44"/>
        <v/>
      </c>
      <c r="D130" s="28" t="str">
        <f t="shared" si="45"/>
        <v/>
      </c>
      <c r="E130" s="30" t="str">
        <f t="shared" si="48"/>
        <v/>
      </c>
      <c r="F130" s="30" t="s">
        <v>40</v>
      </c>
      <c r="H130" s="29" t="str">
        <f t="shared" si="64"/>
        <v/>
      </c>
      <c r="I130" s="32" t="str">
        <f t="shared" si="59"/>
        <v/>
      </c>
      <c r="J130" s="31" t="str">
        <f t="shared" si="49"/>
        <v/>
      </c>
      <c r="K130" s="32" t="str">
        <f t="shared" si="46"/>
        <v/>
      </c>
      <c r="M130" s="33" t="str">
        <f t="shared" ca="1" si="51"/>
        <v/>
      </c>
      <c r="O130" s="34">
        <f t="shared" si="52"/>
        <v>0</v>
      </c>
      <c r="P130" s="34">
        <f t="shared" si="50"/>
        <v>0</v>
      </c>
      <c r="X130" s="125" t="str">
        <f t="shared" si="47"/>
        <v/>
      </c>
      <c r="AA130" s="131" t="str">
        <f t="shared" si="57"/>
        <v/>
      </c>
      <c r="AB130" s="280"/>
      <c r="AC130" s="123"/>
      <c r="AD130" s="282"/>
      <c r="AE130" s="290"/>
      <c r="AF130" s="283"/>
      <c r="AG130" s="245"/>
    </row>
    <row r="131" spans="1:33" ht="15" customHeight="1" x14ac:dyDescent="0.25">
      <c r="A131" s="1"/>
      <c r="B131" s="284" t="s">
        <v>56</v>
      </c>
      <c r="C131" s="27" t="str">
        <f t="shared" si="44"/>
        <v/>
      </c>
      <c r="D131" s="28" t="str">
        <f t="shared" si="45"/>
        <v/>
      </c>
      <c r="E131" s="30" t="str">
        <f t="shared" si="48"/>
        <v/>
      </c>
      <c r="F131" s="30" t="s">
        <v>40</v>
      </c>
      <c r="H131" s="29" t="str">
        <f t="shared" si="64"/>
        <v/>
      </c>
      <c r="I131" s="32" t="str">
        <f t="shared" si="59"/>
        <v/>
      </c>
      <c r="J131" s="31" t="str">
        <f t="shared" si="49"/>
        <v/>
      </c>
      <c r="K131" s="32" t="str">
        <f t="shared" si="46"/>
        <v/>
      </c>
      <c r="M131" s="33" t="str">
        <f t="shared" ca="1" si="51"/>
        <v/>
      </c>
      <c r="O131" s="34">
        <f t="shared" si="52"/>
        <v>0</v>
      </c>
      <c r="P131" s="34">
        <f t="shared" si="50"/>
        <v>0</v>
      </c>
      <c r="X131" s="125" t="str">
        <f t="shared" si="47"/>
        <v/>
      </c>
      <c r="AA131" s="131" t="str">
        <f t="shared" si="57"/>
        <v/>
      </c>
      <c r="AB131" s="278">
        <f>SUM(X131:X133)</f>
        <v>0</v>
      </c>
      <c r="AC131" s="123"/>
      <c r="AD131" s="282">
        <v>42</v>
      </c>
      <c r="AE131" s="288">
        <f t="shared" ca="1" si="58"/>
        <v>0</v>
      </c>
      <c r="AF131" s="283" t="str">
        <f>IF(AB131=0,"",IF(AB131&lt;AE131,"Alerte !",""))</f>
        <v/>
      </c>
      <c r="AG131" s="245" t="str">
        <f>IF(AB131=0,"",IF(AB131&lt;AE131,"",1))</f>
        <v/>
      </c>
    </row>
    <row r="132" spans="1:33" ht="15" customHeight="1" x14ac:dyDescent="0.25">
      <c r="A132" s="1"/>
      <c r="B132" s="284"/>
      <c r="C132" s="27" t="str">
        <f t="shared" si="44"/>
        <v/>
      </c>
      <c r="D132" s="28" t="str">
        <f t="shared" si="45"/>
        <v/>
      </c>
      <c r="E132" s="30" t="str">
        <f t="shared" si="48"/>
        <v/>
      </c>
      <c r="F132" s="30" t="s">
        <v>40</v>
      </c>
      <c r="H132" s="29" t="str">
        <f t="shared" si="64"/>
        <v/>
      </c>
      <c r="I132" s="32" t="str">
        <f t="shared" si="59"/>
        <v/>
      </c>
      <c r="J132" s="31" t="str">
        <f t="shared" si="49"/>
        <v/>
      </c>
      <c r="K132" s="32" t="str">
        <f t="shared" si="46"/>
        <v/>
      </c>
      <c r="M132" s="33" t="str">
        <f t="shared" ca="1" si="51"/>
        <v/>
      </c>
      <c r="O132" s="34">
        <f t="shared" si="52"/>
        <v>0</v>
      </c>
      <c r="P132" s="34">
        <f t="shared" si="50"/>
        <v>0</v>
      </c>
      <c r="X132" s="125" t="str">
        <f t="shared" si="47"/>
        <v/>
      </c>
      <c r="AA132" s="131" t="str">
        <f t="shared" si="57"/>
        <v/>
      </c>
      <c r="AB132" s="279"/>
      <c r="AC132" s="123"/>
      <c r="AD132" s="282"/>
      <c r="AE132" s="289"/>
      <c r="AF132" s="283"/>
      <c r="AG132" s="245"/>
    </row>
    <row r="133" spans="1:33" ht="15" customHeight="1" thickBot="1" x14ac:dyDescent="0.3">
      <c r="A133" s="1"/>
      <c r="B133" s="284"/>
      <c r="C133" s="27" t="str">
        <f t="shared" si="44"/>
        <v/>
      </c>
      <c r="D133" s="28" t="str">
        <f t="shared" si="45"/>
        <v/>
      </c>
      <c r="E133" s="30" t="str">
        <f t="shared" si="48"/>
        <v/>
      </c>
      <c r="F133" s="30" t="s">
        <v>40</v>
      </c>
      <c r="H133" s="29" t="str">
        <f t="shared" si="64"/>
        <v/>
      </c>
      <c r="I133" s="32" t="str">
        <f t="shared" si="59"/>
        <v/>
      </c>
      <c r="J133" s="31" t="str">
        <f t="shared" si="49"/>
        <v/>
      </c>
      <c r="K133" s="32" t="str">
        <f t="shared" si="46"/>
        <v/>
      </c>
      <c r="M133" s="33" t="str">
        <f t="shared" ca="1" si="51"/>
        <v/>
      </c>
      <c r="O133" s="34">
        <f t="shared" si="52"/>
        <v>0</v>
      </c>
      <c r="P133" s="34">
        <f t="shared" si="50"/>
        <v>0</v>
      </c>
      <c r="X133" s="125" t="str">
        <f t="shared" si="47"/>
        <v/>
      </c>
      <c r="AA133" s="131" t="str">
        <f t="shared" si="57"/>
        <v/>
      </c>
      <c r="AB133" s="280"/>
      <c r="AC133" s="123"/>
      <c r="AD133" s="282"/>
      <c r="AE133" s="290"/>
      <c r="AF133" s="283"/>
      <c r="AG133" s="245"/>
    </row>
    <row r="134" spans="1:33" ht="15" customHeight="1" x14ac:dyDescent="0.25">
      <c r="A134" s="1"/>
      <c r="B134" s="284"/>
      <c r="C134" s="27" t="str">
        <f t="shared" si="44"/>
        <v/>
      </c>
      <c r="D134" s="28" t="str">
        <f t="shared" si="45"/>
        <v/>
      </c>
      <c r="E134" s="30" t="str">
        <f t="shared" si="48"/>
        <v/>
      </c>
      <c r="F134" s="30" t="s">
        <v>40</v>
      </c>
      <c r="H134" s="29" t="str">
        <f t="shared" si="64"/>
        <v/>
      </c>
      <c r="I134" s="32" t="str">
        <f t="shared" si="59"/>
        <v/>
      </c>
      <c r="J134" s="31" t="str">
        <f t="shared" si="49"/>
        <v/>
      </c>
      <c r="K134" s="32" t="str">
        <f t="shared" si="46"/>
        <v/>
      </c>
      <c r="M134" s="33" t="str">
        <f t="shared" ca="1" si="51"/>
        <v/>
      </c>
      <c r="O134" s="34">
        <f t="shared" si="52"/>
        <v>0</v>
      </c>
      <c r="P134" s="34">
        <f t="shared" si="50"/>
        <v>0</v>
      </c>
      <c r="X134" s="125" t="str">
        <f t="shared" si="47"/>
        <v/>
      </c>
      <c r="AA134" s="131" t="str">
        <f t="shared" si="57"/>
        <v/>
      </c>
      <c r="AB134" s="278">
        <f>SUM(X134:X136)</f>
        <v>0</v>
      </c>
      <c r="AC134" s="123"/>
      <c r="AD134" s="282">
        <v>43</v>
      </c>
      <c r="AE134" s="288">
        <f t="shared" ca="1" si="60"/>
        <v>0</v>
      </c>
      <c r="AF134" s="283" t="str">
        <f>IF(AB134=0,"",IF(AB134&lt;AE134,"Alerte !",""))</f>
        <v/>
      </c>
      <c r="AG134" s="245" t="str">
        <f>IF(AB134=0,"",IF(AB134&lt;AE134,"",1))</f>
        <v/>
      </c>
    </row>
    <row r="135" spans="1:33" ht="15" customHeight="1" x14ac:dyDescent="0.25">
      <c r="A135" s="1"/>
      <c r="B135" s="284"/>
      <c r="C135" s="27" t="str">
        <f t="shared" ref="C135:C198" si="67">IF(A135="","",DATEDIF($AK$9,J135,"y")&amp;IF(DATEDIF($AK$9,J135,"y")&gt;1," ans "," an "))</f>
        <v/>
      </c>
      <c r="D135" s="28" t="str">
        <f t="shared" ref="D135:D198" si="68">IF(A135="","",YEAR(J135))</f>
        <v/>
      </c>
      <c r="E135" s="30" t="str">
        <f t="shared" si="48"/>
        <v/>
      </c>
      <c r="F135" s="30" t="s">
        <v>40</v>
      </c>
      <c r="H135" s="29" t="str">
        <f t="shared" si="64"/>
        <v/>
      </c>
      <c r="I135" s="32" t="str">
        <f t="shared" si="59"/>
        <v/>
      </c>
      <c r="J135" s="31" t="str">
        <f t="shared" si="49"/>
        <v/>
      </c>
      <c r="K135" s="32" t="str">
        <f t="shared" ref="K135:K198" si="69">IF(A135="","",EOMONTH(J135,0))</f>
        <v/>
      </c>
      <c r="M135" s="33" t="str">
        <f t="shared" ca="1" si="51"/>
        <v/>
      </c>
      <c r="O135" s="34">
        <f t="shared" si="52"/>
        <v>0</v>
      </c>
      <c r="P135" s="34">
        <f t="shared" si="50"/>
        <v>0</v>
      </c>
      <c r="X135" s="125" t="str">
        <f t="shared" ref="X135:X198" si="70">IF(Q135="","",SUM(Q135:W135))</f>
        <v/>
      </c>
      <c r="AA135" s="131" t="str">
        <f t="shared" si="57"/>
        <v/>
      </c>
      <c r="AB135" s="279"/>
      <c r="AC135" s="123"/>
      <c r="AD135" s="282"/>
      <c r="AE135" s="289"/>
      <c r="AF135" s="283"/>
      <c r="AG135" s="245"/>
    </row>
    <row r="136" spans="1:33" ht="15" customHeight="1" thickBot="1" x14ac:dyDescent="0.3">
      <c r="A136" s="1"/>
      <c r="B136" s="284"/>
      <c r="C136" s="27" t="str">
        <f t="shared" si="67"/>
        <v/>
      </c>
      <c r="D136" s="28" t="str">
        <f t="shared" si="68"/>
        <v/>
      </c>
      <c r="E136" s="30" t="str">
        <f t="shared" ref="E136:E199" si="71">IF(A136="","",DATEDIF($J$7,K136,"y")&amp;IF(DATEDIF($J$7,K136,"y")&gt;1," ans, "," an, ")&amp;DATEDIF($J$7,K136,"ym")&amp;" mois et "&amp;DATEDIF($J$7,K136,"md")&amp;IF(DATEDIF(
$J$7,K136,"md")&gt;1," jours"," jour"))</f>
        <v/>
      </c>
      <c r="F136" s="30" t="s">
        <v>40</v>
      </c>
      <c r="H136" s="29" t="str">
        <f t="shared" si="64"/>
        <v/>
      </c>
      <c r="I136" s="32" t="str">
        <f t="shared" si="59"/>
        <v/>
      </c>
      <c r="J136" s="31" t="str">
        <f t="shared" ref="J136:J199" si="72">IF(A136="","",EDATE(J135,1))</f>
        <v/>
      </c>
      <c r="K136" s="32" t="str">
        <f t="shared" si="69"/>
        <v/>
      </c>
      <c r="M136" s="33" t="str">
        <f t="shared" ca="1" si="51"/>
        <v/>
      </c>
      <c r="O136" s="34">
        <f t="shared" si="52"/>
        <v>0</v>
      </c>
      <c r="P136" s="34">
        <f t="shared" ref="P136:P199" si="73">Q136-O136</f>
        <v>0</v>
      </c>
      <c r="X136" s="125" t="str">
        <f t="shared" si="70"/>
        <v/>
      </c>
      <c r="AA136" s="131" t="str">
        <f t="shared" si="57"/>
        <v/>
      </c>
      <c r="AB136" s="280"/>
      <c r="AC136" s="123"/>
      <c r="AD136" s="282"/>
      <c r="AE136" s="290"/>
      <c r="AF136" s="283"/>
      <c r="AG136" s="245"/>
    </row>
    <row r="137" spans="1:33" ht="15" customHeight="1" x14ac:dyDescent="0.25">
      <c r="A137" s="1"/>
      <c r="B137" s="284"/>
      <c r="C137" s="27" t="str">
        <f t="shared" si="67"/>
        <v/>
      </c>
      <c r="D137" s="28" t="str">
        <f t="shared" si="68"/>
        <v/>
      </c>
      <c r="E137" s="30" t="str">
        <f t="shared" si="71"/>
        <v/>
      </c>
      <c r="F137" s="30" t="s">
        <v>40</v>
      </c>
      <c r="H137" s="29" t="str">
        <f t="shared" si="64"/>
        <v/>
      </c>
      <c r="I137" s="32" t="str">
        <f t="shared" si="59"/>
        <v/>
      </c>
      <c r="J137" s="31" t="str">
        <f t="shared" si="72"/>
        <v/>
      </c>
      <c r="K137" s="32" t="str">
        <f t="shared" si="69"/>
        <v/>
      </c>
      <c r="M137" s="33" t="str">
        <f t="shared" ref="M137:M200" ca="1" si="74">IF(N137="","",MATCH(N137,OFFSET($AT$7,VLOOKUP(L137,$AV$7:$AX$14,4,FALSE)-3,,VLOOKUP(L137,$AV$7:$AX$14,3,FALSE))))</f>
        <v/>
      </c>
      <c r="O137" s="34">
        <f t="shared" si="52"/>
        <v>0</v>
      </c>
      <c r="P137" s="34">
        <f t="shared" si="73"/>
        <v>0</v>
      </c>
      <c r="X137" s="125" t="str">
        <f t="shared" si="70"/>
        <v/>
      </c>
      <c r="AA137" s="131" t="str">
        <f t="shared" si="57"/>
        <v/>
      </c>
      <c r="AB137" s="278">
        <f>SUM(X137:X139)</f>
        <v>0</v>
      </c>
      <c r="AC137" s="123"/>
      <c r="AD137" s="282">
        <v>44</v>
      </c>
      <c r="AE137" s="288">
        <f t="shared" ca="1" si="61"/>
        <v>0</v>
      </c>
      <c r="AF137" s="283" t="str">
        <f>IF(AB137=0,"",IF(AB137&lt;AE137,"Alerte !",""))</f>
        <v/>
      </c>
      <c r="AG137" s="245" t="str">
        <f>IF(AB137=0,"",IF(AB137&lt;AE137,"",1))</f>
        <v/>
      </c>
    </row>
    <row r="138" spans="1:33" ht="15" customHeight="1" x14ac:dyDescent="0.25">
      <c r="A138" s="1"/>
      <c r="B138" s="284"/>
      <c r="C138" s="27" t="str">
        <f t="shared" si="67"/>
        <v/>
      </c>
      <c r="D138" s="28" t="str">
        <f t="shared" si="68"/>
        <v/>
      </c>
      <c r="E138" s="30" t="str">
        <f t="shared" si="71"/>
        <v/>
      </c>
      <c r="F138" s="30" t="s">
        <v>40</v>
      </c>
      <c r="H138" s="29" t="str">
        <f t="shared" si="64"/>
        <v/>
      </c>
      <c r="I138" s="32" t="str">
        <f t="shared" si="59"/>
        <v/>
      </c>
      <c r="J138" s="31" t="str">
        <f t="shared" si="72"/>
        <v/>
      </c>
      <c r="K138" s="32" t="str">
        <f t="shared" si="69"/>
        <v/>
      </c>
      <c r="M138" s="33" t="str">
        <f t="shared" ca="1" si="74"/>
        <v/>
      </c>
      <c r="O138" s="34">
        <f t="shared" si="52"/>
        <v>0</v>
      </c>
      <c r="P138" s="34">
        <f t="shared" si="73"/>
        <v>0</v>
      </c>
      <c r="X138" s="125" t="str">
        <f t="shared" si="70"/>
        <v/>
      </c>
      <c r="AA138" s="131" t="str">
        <f t="shared" si="57"/>
        <v/>
      </c>
      <c r="AB138" s="279"/>
      <c r="AC138" s="123"/>
      <c r="AD138" s="282"/>
      <c r="AE138" s="289"/>
      <c r="AF138" s="283"/>
      <c r="AG138" s="245"/>
    </row>
    <row r="139" spans="1:33" ht="15" customHeight="1" thickBot="1" x14ac:dyDescent="0.3">
      <c r="A139" s="1"/>
      <c r="B139" s="284"/>
      <c r="C139" s="27" t="str">
        <f t="shared" si="67"/>
        <v/>
      </c>
      <c r="D139" s="28" t="str">
        <f t="shared" si="68"/>
        <v/>
      </c>
      <c r="E139" s="30" t="str">
        <f t="shared" si="71"/>
        <v/>
      </c>
      <c r="F139" s="30" t="s">
        <v>40</v>
      </c>
      <c r="H139" s="29" t="str">
        <f t="shared" si="64"/>
        <v/>
      </c>
      <c r="I139" s="32" t="str">
        <f t="shared" si="59"/>
        <v/>
      </c>
      <c r="J139" s="31" t="str">
        <f t="shared" si="72"/>
        <v/>
      </c>
      <c r="K139" s="32" t="str">
        <f t="shared" si="69"/>
        <v/>
      </c>
      <c r="M139" s="33" t="str">
        <f t="shared" ca="1" si="74"/>
        <v/>
      </c>
      <c r="O139" s="34">
        <f t="shared" si="52"/>
        <v>0</v>
      </c>
      <c r="P139" s="34">
        <f t="shared" si="73"/>
        <v>0</v>
      </c>
      <c r="X139" s="125" t="str">
        <f t="shared" si="70"/>
        <v/>
      </c>
      <c r="AA139" s="131" t="str">
        <f t="shared" si="57"/>
        <v/>
      </c>
      <c r="AB139" s="280"/>
      <c r="AC139" s="123"/>
      <c r="AD139" s="282"/>
      <c r="AE139" s="290"/>
      <c r="AF139" s="283"/>
      <c r="AG139" s="245"/>
    </row>
    <row r="140" spans="1:33" ht="15" customHeight="1" x14ac:dyDescent="0.25">
      <c r="A140" s="1"/>
      <c r="B140" s="284"/>
      <c r="C140" s="27" t="str">
        <f t="shared" si="67"/>
        <v/>
      </c>
      <c r="D140" s="28" t="str">
        <f t="shared" si="68"/>
        <v/>
      </c>
      <c r="E140" s="30" t="str">
        <f t="shared" si="71"/>
        <v/>
      </c>
      <c r="F140" s="30" t="s">
        <v>40</v>
      </c>
      <c r="H140" s="29" t="str">
        <f t="shared" si="64"/>
        <v/>
      </c>
      <c r="I140" s="32" t="str">
        <f t="shared" si="59"/>
        <v/>
      </c>
      <c r="J140" s="31" t="str">
        <f t="shared" si="72"/>
        <v/>
      </c>
      <c r="K140" s="32" t="str">
        <f t="shared" si="69"/>
        <v/>
      </c>
      <c r="M140" s="33" t="str">
        <f t="shared" ca="1" si="74"/>
        <v/>
      </c>
      <c r="O140" s="34">
        <f t="shared" ref="O140:O203" si="75">N140*$AN$9</f>
        <v>0</v>
      </c>
      <c r="P140" s="34">
        <f t="shared" si="73"/>
        <v>0</v>
      </c>
      <c r="X140" s="125" t="str">
        <f t="shared" si="70"/>
        <v/>
      </c>
      <c r="AA140" s="131" t="str">
        <f t="shared" si="57"/>
        <v/>
      </c>
      <c r="AB140" s="278">
        <f>SUM(X140:X142)</f>
        <v>0</v>
      </c>
      <c r="AC140" s="123"/>
      <c r="AD140" s="282">
        <v>45</v>
      </c>
      <c r="AE140" s="288">
        <f t="shared" ref="AE140" ca="1" si="76">OFFSET($AJ$12,((MOD(ROW(AD141)*4,3)/2)+1)*COUNTA(AD140)+IF(((MOD(ROW(AD141)*4,3)/2)+1)*COUNTA(AD140)=2,INT(ROW(AD137)/12),0),)</f>
        <v>0</v>
      </c>
      <c r="AF140" s="283" t="str">
        <f>IF(AB140=0,"",IF(AB140&lt;AE140,"Alerte !",""))</f>
        <v/>
      </c>
      <c r="AG140" s="245" t="str">
        <f>IF(AB140=0,"",IF(AB140&lt;AE140,"",1))</f>
        <v/>
      </c>
    </row>
    <row r="141" spans="1:33" ht="15" customHeight="1" x14ac:dyDescent="0.25">
      <c r="A141" s="1"/>
      <c r="B141" s="284"/>
      <c r="C141" s="27" t="str">
        <f t="shared" si="67"/>
        <v/>
      </c>
      <c r="D141" s="28" t="str">
        <f t="shared" si="68"/>
        <v/>
      </c>
      <c r="E141" s="30" t="str">
        <f t="shared" si="71"/>
        <v/>
      </c>
      <c r="F141" s="30" t="s">
        <v>40</v>
      </c>
      <c r="H141" s="29" t="str">
        <f t="shared" si="64"/>
        <v/>
      </c>
      <c r="I141" s="32" t="str">
        <f t="shared" si="59"/>
        <v/>
      </c>
      <c r="J141" s="31" t="str">
        <f t="shared" si="72"/>
        <v/>
      </c>
      <c r="K141" s="32" t="str">
        <f t="shared" si="69"/>
        <v/>
      </c>
      <c r="M141" s="33" t="str">
        <f t="shared" ca="1" si="74"/>
        <v/>
      </c>
      <c r="O141" s="34">
        <f t="shared" si="75"/>
        <v>0</v>
      </c>
      <c r="P141" s="34">
        <f t="shared" si="73"/>
        <v>0</v>
      </c>
      <c r="X141" s="125" t="str">
        <f t="shared" si="70"/>
        <v/>
      </c>
      <c r="AA141" s="131" t="str">
        <f t="shared" si="57"/>
        <v/>
      </c>
      <c r="AB141" s="279"/>
      <c r="AC141" s="123"/>
      <c r="AD141" s="282"/>
      <c r="AE141" s="289"/>
      <c r="AF141" s="283"/>
      <c r="AG141" s="245"/>
    </row>
    <row r="142" spans="1:33" ht="15" customHeight="1" thickBot="1" x14ac:dyDescent="0.3">
      <c r="A142" s="1"/>
      <c r="B142" s="284"/>
      <c r="C142" s="27" t="str">
        <f t="shared" si="67"/>
        <v/>
      </c>
      <c r="D142" s="28" t="str">
        <f t="shared" si="68"/>
        <v/>
      </c>
      <c r="E142" s="30" t="str">
        <f t="shared" si="71"/>
        <v/>
      </c>
      <c r="F142" s="30" t="s">
        <v>40</v>
      </c>
      <c r="H142" s="29" t="str">
        <f t="shared" si="64"/>
        <v/>
      </c>
      <c r="I142" s="32" t="str">
        <f t="shared" si="59"/>
        <v/>
      </c>
      <c r="J142" s="31" t="str">
        <f t="shared" si="72"/>
        <v/>
      </c>
      <c r="K142" s="32" t="str">
        <f t="shared" si="69"/>
        <v/>
      </c>
      <c r="M142" s="33" t="str">
        <f t="shared" ca="1" si="74"/>
        <v/>
      </c>
      <c r="O142" s="34">
        <f t="shared" si="75"/>
        <v>0</v>
      </c>
      <c r="P142" s="34">
        <f t="shared" si="73"/>
        <v>0</v>
      </c>
      <c r="X142" s="125" t="str">
        <f t="shared" si="70"/>
        <v/>
      </c>
      <c r="AA142" s="131" t="str">
        <f t="shared" si="57"/>
        <v/>
      </c>
      <c r="AB142" s="280"/>
      <c r="AC142" s="123"/>
      <c r="AD142" s="282"/>
      <c r="AE142" s="290"/>
      <c r="AF142" s="283"/>
      <c r="AG142" s="245"/>
    </row>
    <row r="143" spans="1:33" ht="15" customHeight="1" x14ac:dyDescent="0.25">
      <c r="A143" s="1"/>
      <c r="B143" s="284" t="s">
        <v>57</v>
      </c>
      <c r="C143" s="27" t="str">
        <f t="shared" si="67"/>
        <v/>
      </c>
      <c r="D143" s="28" t="str">
        <f t="shared" si="68"/>
        <v/>
      </c>
      <c r="E143" s="30" t="str">
        <f t="shared" si="71"/>
        <v/>
      </c>
      <c r="F143" s="30" t="s">
        <v>40</v>
      </c>
      <c r="H143" s="29" t="str">
        <f t="shared" si="64"/>
        <v/>
      </c>
      <c r="I143" s="32" t="str">
        <f t="shared" si="59"/>
        <v/>
      </c>
      <c r="J143" s="31" t="str">
        <f t="shared" si="72"/>
        <v/>
      </c>
      <c r="K143" s="32" t="str">
        <f t="shared" si="69"/>
        <v/>
      </c>
      <c r="M143" s="33" t="str">
        <f t="shared" ca="1" si="74"/>
        <v/>
      </c>
      <c r="O143" s="34">
        <f t="shared" si="75"/>
        <v>0</v>
      </c>
      <c r="P143" s="34">
        <f t="shared" si="73"/>
        <v>0</v>
      </c>
      <c r="X143" s="125" t="str">
        <f t="shared" si="70"/>
        <v/>
      </c>
      <c r="AA143" s="131" t="str">
        <f t="shared" si="57"/>
        <v/>
      </c>
      <c r="AB143" s="278">
        <f>SUM(X143:X145)</f>
        <v>0</v>
      </c>
      <c r="AC143" s="123"/>
      <c r="AD143" s="282">
        <v>46</v>
      </c>
      <c r="AE143" s="288">
        <f t="shared" ref="AE143" ca="1" si="77">OFFSET($AJ$12,((MOD(ROW(AD144)*4,3)/2)+1)*COUNTA(AD143)+IF(((MOD(ROW(AD144)*4,3)/2)+1)*COUNTA(AD143)=2,INT(ROW(AD140)/12),0),)</f>
        <v>0</v>
      </c>
      <c r="AF143" s="283" t="str">
        <f>IF(AB143=0,"",IF(AB143&lt;AE143,"Alerte !",""))</f>
        <v/>
      </c>
      <c r="AG143" s="245" t="str">
        <f>IF(AB143=0,"",IF(AB143&lt;AE143,"",1))</f>
        <v/>
      </c>
    </row>
    <row r="144" spans="1:33" ht="15" customHeight="1" x14ac:dyDescent="0.25">
      <c r="A144" s="1"/>
      <c r="B144" s="284"/>
      <c r="C144" s="27" t="str">
        <f t="shared" si="67"/>
        <v/>
      </c>
      <c r="D144" s="28" t="str">
        <f t="shared" si="68"/>
        <v/>
      </c>
      <c r="E144" s="30" t="str">
        <f t="shared" si="71"/>
        <v/>
      </c>
      <c r="F144" s="30" t="s">
        <v>40</v>
      </c>
      <c r="H144" s="29" t="str">
        <f t="shared" si="64"/>
        <v/>
      </c>
      <c r="I144" s="32" t="str">
        <f t="shared" si="59"/>
        <v/>
      </c>
      <c r="J144" s="31" t="str">
        <f t="shared" si="72"/>
        <v/>
      </c>
      <c r="K144" s="32" t="str">
        <f t="shared" si="69"/>
        <v/>
      </c>
      <c r="M144" s="33" t="str">
        <f t="shared" ca="1" si="74"/>
        <v/>
      </c>
      <c r="O144" s="34">
        <f t="shared" si="75"/>
        <v>0</v>
      </c>
      <c r="P144" s="34">
        <f t="shared" si="73"/>
        <v>0</v>
      </c>
      <c r="X144" s="125" t="str">
        <f t="shared" si="70"/>
        <v/>
      </c>
      <c r="AA144" s="131" t="str">
        <f t="shared" si="57"/>
        <v/>
      </c>
      <c r="AB144" s="279"/>
      <c r="AC144" s="123"/>
      <c r="AD144" s="282"/>
      <c r="AE144" s="289"/>
      <c r="AF144" s="283"/>
      <c r="AG144" s="245"/>
    </row>
    <row r="145" spans="1:33" ht="15" customHeight="1" thickBot="1" x14ac:dyDescent="0.3">
      <c r="A145" s="1"/>
      <c r="B145" s="284"/>
      <c r="C145" s="27" t="str">
        <f t="shared" si="67"/>
        <v/>
      </c>
      <c r="D145" s="28" t="str">
        <f t="shared" si="68"/>
        <v/>
      </c>
      <c r="E145" s="30" t="str">
        <f t="shared" si="71"/>
        <v/>
      </c>
      <c r="F145" s="30" t="s">
        <v>40</v>
      </c>
      <c r="H145" s="29" t="str">
        <f t="shared" si="64"/>
        <v/>
      </c>
      <c r="I145" s="32" t="str">
        <f t="shared" si="59"/>
        <v/>
      </c>
      <c r="J145" s="31" t="str">
        <f t="shared" si="72"/>
        <v/>
      </c>
      <c r="K145" s="32" t="str">
        <f t="shared" si="69"/>
        <v/>
      </c>
      <c r="M145" s="33" t="str">
        <f t="shared" ca="1" si="74"/>
        <v/>
      </c>
      <c r="O145" s="34">
        <f t="shared" si="75"/>
        <v>0</v>
      </c>
      <c r="P145" s="34">
        <f t="shared" si="73"/>
        <v>0</v>
      </c>
      <c r="X145" s="125" t="str">
        <f t="shared" si="70"/>
        <v/>
      </c>
      <c r="AA145" s="131" t="str">
        <f t="shared" si="57"/>
        <v/>
      </c>
      <c r="AB145" s="280"/>
      <c r="AC145" s="123"/>
      <c r="AD145" s="282"/>
      <c r="AE145" s="290"/>
      <c r="AF145" s="283"/>
      <c r="AG145" s="245"/>
    </row>
    <row r="146" spans="1:33" ht="15" customHeight="1" x14ac:dyDescent="0.25">
      <c r="A146" s="1"/>
      <c r="B146" s="284"/>
      <c r="C146" s="27" t="str">
        <f t="shared" si="67"/>
        <v/>
      </c>
      <c r="D146" s="28" t="str">
        <f t="shared" si="68"/>
        <v/>
      </c>
      <c r="E146" s="30" t="str">
        <f t="shared" si="71"/>
        <v/>
      </c>
      <c r="F146" s="30" t="s">
        <v>40</v>
      </c>
      <c r="H146" s="29" t="str">
        <f t="shared" si="64"/>
        <v/>
      </c>
      <c r="I146" s="32" t="str">
        <f t="shared" si="59"/>
        <v/>
      </c>
      <c r="J146" s="31" t="str">
        <f t="shared" si="72"/>
        <v/>
      </c>
      <c r="K146" s="32" t="str">
        <f t="shared" si="69"/>
        <v/>
      </c>
      <c r="M146" s="33" t="str">
        <f t="shared" ca="1" si="74"/>
        <v/>
      </c>
      <c r="O146" s="34">
        <f t="shared" si="75"/>
        <v>0</v>
      </c>
      <c r="P146" s="34">
        <f t="shared" si="73"/>
        <v>0</v>
      </c>
      <c r="X146" s="125" t="str">
        <f t="shared" si="70"/>
        <v/>
      </c>
      <c r="AA146" s="131" t="str">
        <f t="shared" si="57"/>
        <v/>
      </c>
      <c r="AB146" s="278">
        <f>SUM(X146:X148)</f>
        <v>0</v>
      </c>
      <c r="AC146" s="123"/>
      <c r="AD146" s="282">
        <v>47</v>
      </c>
      <c r="AE146" s="288">
        <f t="shared" ca="1" si="58"/>
        <v>0</v>
      </c>
      <c r="AF146" s="283" t="str">
        <f>IF(AB146=0,"",IF(AB146&lt;AE146,"Alerte !",""))</f>
        <v/>
      </c>
      <c r="AG146" s="245" t="str">
        <f>IF(AB146=0,"",IF(AB146&lt;AE146,"",1))</f>
        <v/>
      </c>
    </row>
    <row r="147" spans="1:33" ht="15" customHeight="1" x14ac:dyDescent="0.25">
      <c r="A147" s="1"/>
      <c r="B147" s="284"/>
      <c r="C147" s="27" t="str">
        <f t="shared" si="67"/>
        <v/>
      </c>
      <c r="D147" s="28" t="str">
        <f t="shared" si="68"/>
        <v/>
      </c>
      <c r="E147" s="30" t="str">
        <f t="shared" si="71"/>
        <v/>
      </c>
      <c r="F147" s="30" t="s">
        <v>40</v>
      </c>
      <c r="H147" s="29" t="str">
        <f t="shared" si="64"/>
        <v/>
      </c>
      <c r="I147" s="32" t="str">
        <f t="shared" si="59"/>
        <v/>
      </c>
      <c r="J147" s="31" t="str">
        <f t="shared" si="72"/>
        <v/>
      </c>
      <c r="K147" s="32" t="str">
        <f t="shared" si="69"/>
        <v/>
      </c>
      <c r="M147" s="33" t="str">
        <f t="shared" ca="1" si="74"/>
        <v/>
      </c>
      <c r="O147" s="34">
        <f t="shared" si="75"/>
        <v>0</v>
      </c>
      <c r="P147" s="34">
        <f t="shared" si="73"/>
        <v>0</v>
      </c>
      <c r="X147" s="125" t="str">
        <f t="shared" si="70"/>
        <v/>
      </c>
      <c r="AA147" s="131" t="str">
        <f t="shared" si="57"/>
        <v/>
      </c>
      <c r="AB147" s="279"/>
      <c r="AC147" s="123"/>
      <c r="AD147" s="282"/>
      <c r="AE147" s="289"/>
      <c r="AF147" s="283"/>
      <c r="AG147" s="245"/>
    </row>
    <row r="148" spans="1:33" ht="15" customHeight="1" thickBot="1" x14ac:dyDescent="0.3">
      <c r="A148" s="1"/>
      <c r="B148" s="284"/>
      <c r="C148" s="27" t="str">
        <f t="shared" si="67"/>
        <v/>
      </c>
      <c r="D148" s="28" t="str">
        <f t="shared" si="68"/>
        <v/>
      </c>
      <c r="E148" s="30" t="str">
        <f t="shared" si="71"/>
        <v/>
      </c>
      <c r="F148" s="30" t="s">
        <v>40</v>
      </c>
      <c r="H148" s="29" t="str">
        <f t="shared" si="64"/>
        <v/>
      </c>
      <c r="I148" s="32" t="str">
        <f t="shared" si="59"/>
        <v/>
      </c>
      <c r="J148" s="31" t="str">
        <f t="shared" si="72"/>
        <v/>
      </c>
      <c r="K148" s="32" t="str">
        <f t="shared" si="69"/>
        <v/>
      </c>
      <c r="M148" s="33" t="str">
        <f t="shared" ca="1" si="74"/>
        <v/>
      </c>
      <c r="O148" s="34">
        <f t="shared" si="75"/>
        <v>0</v>
      </c>
      <c r="P148" s="34">
        <f t="shared" si="73"/>
        <v>0</v>
      </c>
      <c r="X148" s="125" t="str">
        <f t="shared" si="70"/>
        <v/>
      </c>
      <c r="AA148" s="131" t="str">
        <f t="shared" si="57"/>
        <v/>
      </c>
      <c r="AB148" s="280"/>
      <c r="AC148" s="123"/>
      <c r="AD148" s="282"/>
      <c r="AE148" s="290"/>
      <c r="AF148" s="283"/>
      <c r="AG148" s="245"/>
    </row>
    <row r="149" spans="1:33" ht="15" customHeight="1" x14ac:dyDescent="0.25">
      <c r="A149" s="1"/>
      <c r="B149" s="284"/>
      <c r="C149" s="27" t="str">
        <f t="shared" si="67"/>
        <v/>
      </c>
      <c r="D149" s="28" t="str">
        <f t="shared" si="68"/>
        <v/>
      </c>
      <c r="E149" s="30" t="str">
        <f t="shared" si="71"/>
        <v/>
      </c>
      <c r="F149" s="30" t="s">
        <v>40</v>
      </c>
      <c r="H149" s="29" t="str">
        <f t="shared" si="64"/>
        <v/>
      </c>
      <c r="I149" s="32" t="str">
        <f t="shared" si="59"/>
        <v/>
      </c>
      <c r="J149" s="31" t="str">
        <f t="shared" si="72"/>
        <v/>
      </c>
      <c r="K149" s="32" t="str">
        <f t="shared" si="69"/>
        <v/>
      </c>
      <c r="M149" s="33" t="str">
        <f t="shared" ca="1" si="74"/>
        <v/>
      </c>
      <c r="O149" s="34">
        <f t="shared" si="75"/>
        <v>0</v>
      </c>
      <c r="P149" s="34">
        <f t="shared" si="73"/>
        <v>0</v>
      </c>
      <c r="X149" s="125" t="str">
        <f t="shared" si="70"/>
        <v/>
      </c>
      <c r="AA149" s="131" t="str">
        <f t="shared" si="57"/>
        <v/>
      </c>
      <c r="AB149" s="278">
        <f>SUM(X149:X151)</f>
        <v>0</v>
      </c>
      <c r="AC149" s="123"/>
      <c r="AD149" s="282">
        <v>48</v>
      </c>
      <c r="AE149" s="288">
        <f t="shared" ca="1" si="60"/>
        <v>0</v>
      </c>
      <c r="AF149" s="283" t="str">
        <f>IF(AB149=0,"",IF(AB149&lt;AE149,"Alerte !",""))</f>
        <v/>
      </c>
      <c r="AG149" s="245" t="str">
        <f>IF(AB149=0,"",IF(AB149&lt;AE149,"",1))</f>
        <v/>
      </c>
    </row>
    <row r="150" spans="1:33" ht="15" customHeight="1" x14ac:dyDescent="0.25">
      <c r="A150" s="1"/>
      <c r="B150" s="284"/>
      <c r="C150" s="27" t="str">
        <f t="shared" si="67"/>
        <v/>
      </c>
      <c r="D150" s="28" t="str">
        <f t="shared" si="68"/>
        <v/>
      </c>
      <c r="E150" s="30" t="str">
        <f t="shared" si="71"/>
        <v/>
      </c>
      <c r="F150" s="30" t="s">
        <v>40</v>
      </c>
      <c r="H150" s="29" t="str">
        <f t="shared" si="64"/>
        <v/>
      </c>
      <c r="I150" s="32" t="str">
        <f t="shared" si="59"/>
        <v/>
      </c>
      <c r="J150" s="31" t="str">
        <f t="shared" si="72"/>
        <v/>
      </c>
      <c r="K150" s="32" t="str">
        <f t="shared" si="69"/>
        <v/>
      </c>
      <c r="M150" s="33" t="str">
        <f t="shared" ca="1" si="74"/>
        <v/>
      </c>
      <c r="O150" s="34">
        <f t="shared" si="75"/>
        <v>0</v>
      </c>
      <c r="P150" s="34">
        <f t="shared" si="73"/>
        <v>0</v>
      </c>
      <c r="X150" s="125" t="str">
        <f t="shared" si="70"/>
        <v/>
      </c>
      <c r="AA150" s="131" t="str">
        <f t="shared" si="57"/>
        <v/>
      </c>
      <c r="AB150" s="279"/>
      <c r="AC150" s="123"/>
      <c r="AD150" s="282"/>
      <c r="AE150" s="289"/>
      <c r="AF150" s="283"/>
      <c r="AG150" s="245"/>
    </row>
    <row r="151" spans="1:33" ht="15" customHeight="1" thickBot="1" x14ac:dyDescent="0.3">
      <c r="A151" s="1"/>
      <c r="B151" s="284"/>
      <c r="C151" s="27" t="str">
        <f t="shared" si="67"/>
        <v/>
      </c>
      <c r="D151" s="28" t="str">
        <f t="shared" si="68"/>
        <v/>
      </c>
      <c r="E151" s="30" t="str">
        <f t="shared" si="71"/>
        <v/>
      </c>
      <c r="F151" s="30" t="s">
        <v>40</v>
      </c>
      <c r="H151" s="29" t="str">
        <f t="shared" si="64"/>
        <v/>
      </c>
      <c r="I151" s="32" t="str">
        <f t="shared" si="59"/>
        <v/>
      </c>
      <c r="J151" s="31" t="str">
        <f t="shared" si="72"/>
        <v/>
      </c>
      <c r="K151" s="32" t="str">
        <f t="shared" si="69"/>
        <v/>
      </c>
      <c r="M151" s="33" t="str">
        <f t="shared" ca="1" si="74"/>
        <v/>
      </c>
      <c r="O151" s="34">
        <f t="shared" si="75"/>
        <v>0</v>
      </c>
      <c r="P151" s="34">
        <f t="shared" si="73"/>
        <v>0</v>
      </c>
      <c r="X151" s="125" t="str">
        <f t="shared" si="70"/>
        <v/>
      </c>
      <c r="AA151" s="131" t="str">
        <f t="shared" si="57"/>
        <v/>
      </c>
      <c r="AB151" s="280"/>
      <c r="AC151" s="123"/>
      <c r="AD151" s="282"/>
      <c r="AE151" s="290"/>
      <c r="AF151" s="283"/>
      <c r="AG151" s="245"/>
    </row>
    <row r="152" spans="1:33" ht="15" customHeight="1" x14ac:dyDescent="0.25">
      <c r="A152" s="1"/>
      <c r="B152" s="284"/>
      <c r="C152" s="27" t="str">
        <f t="shared" si="67"/>
        <v/>
      </c>
      <c r="D152" s="28" t="str">
        <f t="shared" si="68"/>
        <v/>
      </c>
      <c r="E152" s="30" t="str">
        <f t="shared" si="71"/>
        <v/>
      </c>
      <c r="F152" s="30" t="s">
        <v>40</v>
      </c>
      <c r="H152" s="29" t="str">
        <f t="shared" si="64"/>
        <v/>
      </c>
      <c r="I152" s="32" t="str">
        <f t="shared" si="59"/>
        <v/>
      </c>
      <c r="J152" s="31" t="str">
        <f t="shared" si="72"/>
        <v/>
      </c>
      <c r="K152" s="32" t="str">
        <f t="shared" si="69"/>
        <v/>
      </c>
      <c r="M152" s="33" t="str">
        <f t="shared" ca="1" si="74"/>
        <v/>
      </c>
      <c r="O152" s="34">
        <f t="shared" si="75"/>
        <v>0</v>
      </c>
      <c r="P152" s="34">
        <f t="shared" si="73"/>
        <v>0</v>
      </c>
      <c r="X152" s="125" t="str">
        <f t="shared" si="70"/>
        <v/>
      </c>
      <c r="AA152" s="131" t="str">
        <f t="shared" si="57"/>
        <v/>
      </c>
      <c r="AB152" s="278">
        <f>SUM(X152:X154)</f>
        <v>0</v>
      </c>
      <c r="AC152" s="123"/>
      <c r="AD152" s="282">
        <v>49</v>
      </c>
      <c r="AE152" s="288">
        <f t="shared" ca="1" si="61"/>
        <v>0</v>
      </c>
      <c r="AF152" s="283" t="str">
        <f>IF(AB152=0,"",IF(AB152&lt;AE152,"Alerte !",""))</f>
        <v/>
      </c>
      <c r="AG152" s="245" t="str">
        <f>IF(AB152=0,"",IF(AB152&lt;AE152,"",1))</f>
        <v/>
      </c>
    </row>
    <row r="153" spans="1:33" ht="15" customHeight="1" x14ac:dyDescent="0.25">
      <c r="A153" s="1"/>
      <c r="B153" s="284"/>
      <c r="C153" s="27" t="str">
        <f t="shared" si="67"/>
        <v/>
      </c>
      <c r="D153" s="28" t="str">
        <f t="shared" si="68"/>
        <v/>
      </c>
      <c r="E153" s="30" t="str">
        <f t="shared" si="71"/>
        <v/>
      </c>
      <c r="F153" s="30" t="s">
        <v>40</v>
      </c>
      <c r="H153" s="29" t="str">
        <f t="shared" si="64"/>
        <v/>
      </c>
      <c r="I153" s="32" t="str">
        <f t="shared" si="59"/>
        <v/>
      </c>
      <c r="J153" s="31" t="str">
        <f t="shared" si="72"/>
        <v/>
      </c>
      <c r="K153" s="32" t="str">
        <f t="shared" si="69"/>
        <v/>
      </c>
      <c r="M153" s="33" t="str">
        <f t="shared" ca="1" si="74"/>
        <v/>
      </c>
      <c r="O153" s="34">
        <f t="shared" si="75"/>
        <v>0</v>
      </c>
      <c r="P153" s="34">
        <f t="shared" si="73"/>
        <v>0</v>
      </c>
      <c r="X153" s="125" t="str">
        <f t="shared" si="70"/>
        <v/>
      </c>
      <c r="AA153" s="131" t="str">
        <f t="shared" si="57"/>
        <v/>
      </c>
      <c r="AB153" s="279"/>
      <c r="AC153" s="123"/>
      <c r="AD153" s="282"/>
      <c r="AE153" s="289"/>
      <c r="AF153" s="283"/>
      <c r="AG153" s="245"/>
    </row>
    <row r="154" spans="1:33" ht="15" customHeight="1" thickBot="1" x14ac:dyDescent="0.3">
      <c r="A154" s="1"/>
      <c r="B154" s="284"/>
      <c r="C154" s="27" t="str">
        <f t="shared" si="67"/>
        <v/>
      </c>
      <c r="D154" s="28" t="str">
        <f t="shared" si="68"/>
        <v/>
      </c>
      <c r="E154" s="30" t="str">
        <f t="shared" si="71"/>
        <v/>
      </c>
      <c r="F154" s="30" t="s">
        <v>40</v>
      </c>
      <c r="H154" s="29" t="str">
        <f t="shared" si="64"/>
        <v/>
      </c>
      <c r="I154" s="32" t="str">
        <f t="shared" si="59"/>
        <v/>
      </c>
      <c r="J154" s="31" t="str">
        <f t="shared" si="72"/>
        <v/>
      </c>
      <c r="K154" s="32" t="str">
        <f t="shared" si="69"/>
        <v/>
      </c>
      <c r="M154" s="33" t="str">
        <f t="shared" ca="1" si="74"/>
        <v/>
      </c>
      <c r="O154" s="34">
        <f t="shared" si="75"/>
        <v>0</v>
      </c>
      <c r="P154" s="34">
        <f t="shared" si="73"/>
        <v>0</v>
      </c>
      <c r="X154" s="125" t="str">
        <f t="shared" si="70"/>
        <v/>
      </c>
      <c r="AA154" s="131" t="str">
        <f t="shared" si="57"/>
        <v/>
      </c>
      <c r="AB154" s="280"/>
      <c r="AC154" s="123"/>
      <c r="AD154" s="282"/>
      <c r="AE154" s="290"/>
      <c r="AF154" s="283"/>
      <c r="AG154" s="245"/>
    </row>
    <row r="155" spans="1:33" ht="15" customHeight="1" x14ac:dyDescent="0.25">
      <c r="A155" s="1"/>
      <c r="B155" s="284" t="s">
        <v>58</v>
      </c>
      <c r="C155" s="27" t="str">
        <f t="shared" si="67"/>
        <v/>
      </c>
      <c r="D155" s="28" t="str">
        <f t="shared" si="68"/>
        <v/>
      </c>
      <c r="E155" s="30" t="str">
        <f t="shared" si="71"/>
        <v/>
      </c>
      <c r="F155" s="30" t="s">
        <v>40</v>
      </c>
      <c r="H155" s="29" t="str">
        <f t="shared" si="64"/>
        <v/>
      </c>
      <c r="I155" s="32" t="str">
        <f t="shared" si="59"/>
        <v/>
      </c>
      <c r="J155" s="31" t="str">
        <f t="shared" si="72"/>
        <v/>
      </c>
      <c r="K155" s="32" t="str">
        <f t="shared" si="69"/>
        <v/>
      </c>
      <c r="M155" s="33" t="str">
        <f t="shared" ca="1" si="74"/>
        <v/>
      </c>
      <c r="O155" s="34">
        <f t="shared" si="75"/>
        <v>0</v>
      </c>
      <c r="P155" s="34">
        <f t="shared" si="73"/>
        <v>0</v>
      </c>
      <c r="X155" s="125" t="str">
        <f t="shared" si="70"/>
        <v/>
      </c>
      <c r="AA155" s="131" t="str">
        <f t="shared" si="57"/>
        <v/>
      </c>
      <c r="AB155" s="278">
        <f>SUM(X155:X157)</f>
        <v>0</v>
      </c>
      <c r="AC155" s="123"/>
      <c r="AD155" s="282">
        <v>50</v>
      </c>
      <c r="AE155" s="288">
        <f t="shared" ref="AE155" ca="1" si="78">OFFSET($AJ$12,((MOD(ROW(AD156)*4,3)/2)+1)*COUNTA(AD155)+IF(((MOD(ROW(AD156)*4,3)/2)+1)*COUNTA(AD155)=2,INT(ROW(AD152)/12),0),)</f>
        <v>0</v>
      </c>
      <c r="AF155" s="283" t="str">
        <f>IF(AB155=0,"",IF(AB155&lt;AE155,"Alerte !",""))</f>
        <v/>
      </c>
      <c r="AG155" s="245" t="str">
        <f>IF(AB155=0,"",IF(AB155&lt;AE155,"",1))</f>
        <v/>
      </c>
    </row>
    <row r="156" spans="1:33" ht="15" customHeight="1" x14ac:dyDescent="0.25">
      <c r="A156" s="1"/>
      <c r="B156" s="284"/>
      <c r="C156" s="27" t="str">
        <f t="shared" si="67"/>
        <v/>
      </c>
      <c r="D156" s="28" t="str">
        <f t="shared" si="68"/>
        <v/>
      </c>
      <c r="E156" s="30" t="str">
        <f t="shared" si="71"/>
        <v/>
      </c>
      <c r="F156" s="30" t="s">
        <v>40</v>
      </c>
      <c r="H156" s="29" t="str">
        <f t="shared" si="64"/>
        <v/>
      </c>
      <c r="I156" s="32" t="str">
        <f t="shared" si="59"/>
        <v/>
      </c>
      <c r="J156" s="31" t="str">
        <f t="shared" si="72"/>
        <v/>
      </c>
      <c r="K156" s="32" t="str">
        <f t="shared" si="69"/>
        <v/>
      </c>
      <c r="M156" s="33" t="str">
        <f t="shared" ca="1" si="74"/>
        <v/>
      </c>
      <c r="O156" s="34">
        <f t="shared" si="75"/>
        <v>0</v>
      </c>
      <c r="P156" s="34">
        <f t="shared" si="73"/>
        <v>0</v>
      </c>
      <c r="X156" s="125" t="str">
        <f t="shared" si="70"/>
        <v/>
      </c>
      <c r="AA156" s="131" t="str">
        <f t="shared" si="57"/>
        <v/>
      </c>
      <c r="AB156" s="279"/>
      <c r="AC156" s="123"/>
      <c r="AD156" s="282"/>
      <c r="AE156" s="289"/>
      <c r="AF156" s="283"/>
      <c r="AG156" s="245"/>
    </row>
    <row r="157" spans="1:33" ht="15" customHeight="1" thickBot="1" x14ac:dyDescent="0.3">
      <c r="A157" s="1"/>
      <c r="B157" s="284"/>
      <c r="C157" s="27" t="str">
        <f t="shared" si="67"/>
        <v/>
      </c>
      <c r="D157" s="28" t="str">
        <f t="shared" si="68"/>
        <v/>
      </c>
      <c r="E157" s="30" t="str">
        <f t="shared" si="71"/>
        <v/>
      </c>
      <c r="F157" s="30" t="s">
        <v>40</v>
      </c>
      <c r="H157" s="29" t="str">
        <f t="shared" si="64"/>
        <v/>
      </c>
      <c r="I157" s="32" t="str">
        <f t="shared" si="59"/>
        <v/>
      </c>
      <c r="J157" s="31" t="str">
        <f t="shared" si="72"/>
        <v/>
      </c>
      <c r="K157" s="32" t="str">
        <f t="shared" si="69"/>
        <v/>
      </c>
      <c r="M157" s="33" t="str">
        <f t="shared" ca="1" si="74"/>
        <v/>
      </c>
      <c r="O157" s="34">
        <f t="shared" si="75"/>
        <v>0</v>
      </c>
      <c r="P157" s="34">
        <f t="shared" si="73"/>
        <v>0</v>
      </c>
      <c r="X157" s="125" t="str">
        <f t="shared" si="70"/>
        <v/>
      </c>
      <c r="AA157" s="131" t="str">
        <f t="shared" si="57"/>
        <v/>
      </c>
      <c r="AB157" s="280"/>
      <c r="AC157" s="123"/>
      <c r="AD157" s="282"/>
      <c r="AE157" s="290"/>
      <c r="AF157" s="283"/>
      <c r="AG157" s="245"/>
    </row>
    <row r="158" spans="1:33" ht="15" customHeight="1" x14ac:dyDescent="0.25">
      <c r="A158" s="1"/>
      <c r="B158" s="284"/>
      <c r="C158" s="27" t="str">
        <f t="shared" si="67"/>
        <v/>
      </c>
      <c r="D158" s="28" t="str">
        <f t="shared" si="68"/>
        <v/>
      </c>
      <c r="E158" s="30" t="str">
        <f t="shared" si="71"/>
        <v/>
      </c>
      <c r="F158" s="30" t="s">
        <v>40</v>
      </c>
      <c r="H158" s="29" t="str">
        <f t="shared" si="64"/>
        <v/>
      </c>
      <c r="I158" s="32" t="str">
        <f t="shared" si="59"/>
        <v/>
      </c>
      <c r="J158" s="31" t="str">
        <f t="shared" si="72"/>
        <v/>
      </c>
      <c r="K158" s="32" t="str">
        <f t="shared" si="69"/>
        <v/>
      </c>
      <c r="M158" s="33" t="str">
        <f t="shared" ca="1" si="74"/>
        <v/>
      </c>
      <c r="O158" s="34">
        <f t="shared" si="75"/>
        <v>0</v>
      </c>
      <c r="P158" s="34">
        <f t="shared" si="73"/>
        <v>0</v>
      </c>
      <c r="X158" s="125" t="str">
        <f t="shared" si="70"/>
        <v/>
      </c>
      <c r="AA158" s="131" t="str">
        <f t="shared" si="57"/>
        <v/>
      </c>
      <c r="AB158" s="278">
        <f>SUM(X158:X160)</f>
        <v>0</v>
      </c>
      <c r="AC158" s="123"/>
      <c r="AD158" s="282">
        <v>51</v>
      </c>
      <c r="AE158" s="288">
        <f t="shared" ref="AE158" ca="1" si="79">OFFSET($AJ$12,((MOD(ROW(AD159)*4,3)/2)+1)*COUNTA(AD158)+IF(((MOD(ROW(AD159)*4,3)/2)+1)*COUNTA(AD158)=2,INT(ROW(AD155)/12),0),)</f>
        <v>0</v>
      </c>
      <c r="AF158" s="283" t="str">
        <f>IF(AB158=0,"",IF(AB158&lt;AE158,"Alerte !",""))</f>
        <v/>
      </c>
      <c r="AG158" s="245" t="str">
        <f>IF(AB158=0,"",IF(AB158&lt;AE158,"",1))</f>
        <v/>
      </c>
    </row>
    <row r="159" spans="1:33" ht="15" customHeight="1" x14ac:dyDescent="0.25">
      <c r="A159" s="1"/>
      <c r="B159" s="284"/>
      <c r="C159" s="27" t="str">
        <f t="shared" si="67"/>
        <v/>
      </c>
      <c r="D159" s="28" t="str">
        <f t="shared" si="68"/>
        <v/>
      </c>
      <c r="E159" s="30" t="str">
        <f t="shared" si="71"/>
        <v/>
      </c>
      <c r="F159" s="30" t="s">
        <v>40</v>
      </c>
      <c r="H159" s="29" t="str">
        <f t="shared" si="64"/>
        <v/>
      </c>
      <c r="I159" s="32" t="str">
        <f t="shared" si="59"/>
        <v/>
      </c>
      <c r="J159" s="31" t="str">
        <f t="shared" si="72"/>
        <v/>
      </c>
      <c r="K159" s="32" t="str">
        <f t="shared" si="69"/>
        <v/>
      </c>
      <c r="M159" s="33" t="str">
        <f t="shared" ca="1" si="74"/>
        <v/>
      </c>
      <c r="O159" s="34">
        <f t="shared" si="75"/>
        <v>0</v>
      </c>
      <c r="P159" s="34">
        <f t="shared" si="73"/>
        <v>0</v>
      </c>
      <c r="X159" s="125" t="str">
        <f t="shared" si="70"/>
        <v/>
      </c>
      <c r="AA159" s="131" t="str">
        <f t="shared" si="57"/>
        <v/>
      </c>
      <c r="AB159" s="279"/>
      <c r="AC159" s="123"/>
      <c r="AD159" s="282"/>
      <c r="AE159" s="289"/>
      <c r="AF159" s="283"/>
      <c r="AG159" s="245"/>
    </row>
    <row r="160" spans="1:33" ht="15" customHeight="1" thickBot="1" x14ac:dyDescent="0.3">
      <c r="A160" s="1"/>
      <c r="B160" s="284"/>
      <c r="C160" s="27" t="str">
        <f t="shared" si="67"/>
        <v/>
      </c>
      <c r="D160" s="28" t="str">
        <f t="shared" si="68"/>
        <v/>
      </c>
      <c r="E160" s="30" t="str">
        <f t="shared" si="71"/>
        <v/>
      </c>
      <c r="F160" s="30" t="s">
        <v>40</v>
      </c>
      <c r="H160" s="29" t="str">
        <f t="shared" si="64"/>
        <v/>
      </c>
      <c r="I160" s="32" t="str">
        <f t="shared" si="59"/>
        <v/>
      </c>
      <c r="J160" s="31" t="str">
        <f t="shared" si="72"/>
        <v/>
      </c>
      <c r="K160" s="32" t="str">
        <f t="shared" si="69"/>
        <v/>
      </c>
      <c r="M160" s="33" t="str">
        <f t="shared" ca="1" si="74"/>
        <v/>
      </c>
      <c r="O160" s="34">
        <f t="shared" si="75"/>
        <v>0</v>
      </c>
      <c r="P160" s="34">
        <f t="shared" si="73"/>
        <v>0</v>
      </c>
      <c r="X160" s="125" t="str">
        <f t="shared" si="70"/>
        <v/>
      </c>
      <c r="AA160" s="131" t="str">
        <f t="shared" si="57"/>
        <v/>
      </c>
      <c r="AB160" s="280"/>
      <c r="AC160" s="123"/>
      <c r="AD160" s="282"/>
      <c r="AE160" s="290"/>
      <c r="AF160" s="283"/>
      <c r="AG160" s="245"/>
    </row>
    <row r="161" spans="1:33" ht="15" customHeight="1" x14ac:dyDescent="0.25">
      <c r="A161" s="1"/>
      <c r="B161" s="284"/>
      <c r="C161" s="27" t="str">
        <f t="shared" si="67"/>
        <v/>
      </c>
      <c r="D161" s="28" t="str">
        <f t="shared" si="68"/>
        <v/>
      </c>
      <c r="E161" s="30" t="str">
        <f t="shared" si="71"/>
        <v/>
      </c>
      <c r="F161" s="30" t="s">
        <v>40</v>
      </c>
      <c r="H161" s="29" t="str">
        <f t="shared" si="64"/>
        <v/>
      </c>
      <c r="I161" s="32" t="str">
        <f t="shared" si="59"/>
        <v/>
      </c>
      <c r="J161" s="31" t="str">
        <f t="shared" si="72"/>
        <v/>
      </c>
      <c r="K161" s="32" t="str">
        <f t="shared" si="69"/>
        <v/>
      </c>
      <c r="M161" s="33" t="str">
        <f t="shared" ca="1" si="74"/>
        <v/>
      </c>
      <c r="O161" s="34">
        <f t="shared" si="75"/>
        <v>0</v>
      </c>
      <c r="P161" s="34">
        <f t="shared" si="73"/>
        <v>0</v>
      </c>
      <c r="X161" s="125" t="str">
        <f t="shared" si="70"/>
        <v/>
      </c>
      <c r="AA161" s="131" t="str">
        <f t="shared" si="57"/>
        <v/>
      </c>
      <c r="AB161" s="278">
        <f>SUM(X161:X163)</f>
        <v>0</v>
      </c>
      <c r="AC161" s="123"/>
      <c r="AD161" s="282">
        <v>52</v>
      </c>
      <c r="AE161" s="288">
        <f t="shared" ca="1" si="58"/>
        <v>0</v>
      </c>
      <c r="AF161" s="283" t="str">
        <f>IF(AB161=0,"",IF(AB161&lt;AE161,"Alerte !",""))</f>
        <v/>
      </c>
      <c r="AG161" s="245" t="str">
        <f>IF(AB161=0,"",IF(AB161&lt;AE161,"",1))</f>
        <v/>
      </c>
    </row>
    <row r="162" spans="1:33" ht="15" customHeight="1" x14ac:dyDescent="0.25">
      <c r="A162" s="1"/>
      <c r="B162" s="284"/>
      <c r="C162" s="27" t="str">
        <f t="shared" si="67"/>
        <v/>
      </c>
      <c r="D162" s="28" t="str">
        <f t="shared" si="68"/>
        <v/>
      </c>
      <c r="E162" s="30" t="str">
        <f t="shared" si="71"/>
        <v/>
      </c>
      <c r="F162" s="30" t="s">
        <v>40</v>
      </c>
      <c r="H162" s="29" t="str">
        <f t="shared" si="64"/>
        <v/>
      </c>
      <c r="I162" s="32" t="str">
        <f t="shared" si="59"/>
        <v/>
      </c>
      <c r="J162" s="31" t="str">
        <f t="shared" si="72"/>
        <v/>
      </c>
      <c r="K162" s="32" t="str">
        <f t="shared" si="69"/>
        <v/>
      </c>
      <c r="M162" s="33" t="str">
        <f t="shared" ca="1" si="74"/>
        <v/>
      </c>
      <c r="O162" s="34">
        <f t="shared" si="75"/>
        <v>0</v>
      </c>
      <c r="P162" s="34">
        <f t="shared" si="73"/>
        <v>0</v>
      </c>
      <c r="X162" s="125" t="str">
        <f t="shared" si="70"/>
        <v/>
      </c>
      <c r="AA162" s="131" t="str">
        <f t="shared" si="57"/>
        <v/>
      </c>
      <c r="AB162" s="279"/>
      <c r="AC162" s="123"/>
      <c r="AD162" s="282"/>
      <c r="AE162" s="289"/>
      <c r="AF162" s="283"/>
      <c r="AG162" s="245"/>
    </row>
    <row r="163" spans="1:33" ht="15" customHeight="1" thickBot="1" x14ac:dyDescent="0.3">
      <c r="A163" s="1"/>
      <c r="B163" s="284"/>
      <c r="C163" s="27" t="str">
        <f t="shared" si="67"/>
        <v/>
      </c>
      <c r="D163" s="28" t="str">
        <f t="shared" si="68"/>
        <v/>
      </c>
      <c r="E163" s="30" t="str">
        <f t="shared" si="71"/>
        <v/>
      </c>
      <c r="F163" s="30" t="s">
        <v>40</v>
      </c>
      <c r="H163" s="29" t="str">
        <f t="shared" si="64"/>
        <v/>
      </c>
      <c r="I163" s="32" t="str">
        <f t="shared" si="59"/>
        <v/>
      </c>
      <c r="J163" s="31" t="str">
        <f t="shared" si="72"/>
        <v/>
      </c>
      <c r="K163" s="32" t="str">
        <f t="shared" si="69"/>
        <v/>
      </c>
      <c r="M163" s="33" t="str">
        <f t="shared" ca="1" si="74"/>
        <v/>
      </c>
      <c r="O163" s="34">
        <f t="shared" si="75"/>
        <v>0</v>
      </c>
      <c r="P163" s="34">
        <f t="shared" si="73"/>
        <v>0</v>
      </c>
      <c r="X163" s="125" t="str">
        <f t="shared" si="70"/>
        <v/>
      </c>
      <c r="AA163" s="131" t="str">
        <f t="shared" ref="AA163:AA226" si="80">IF(X163="","",X163-Y163-Z163)</f>
        <v/>
      </c>
      <c r="AB163" s="280"/>
      <c r="AC163" s="123"/>
      <c r="AD163" s="282"/>
      <c r="AE163" s="290"/>
      <c r="AF163" s="283"/>
      <c r="AG163" s="245"/>
    </row>
    <row r="164" spans="1:33" ht="15" customHeight="1" x14ac:dyDescent="0.25">
      <c r="A164" s="1"/>
      <c r="B164" s="284"/>
      <c r="C164" s="27" t="str">
        <f t="shared" si="67"/>
        <v/>
      </c>
      <c r="D164" s="28" t="str">
        <f t="shared" si="68"/>
        <v/>
      </c>
      <c r="E164" s="30" t="str">
        <f t="shared" si="71"/>
        <v/>
      </c>
      <c r="F164" s="30" t="s">
        <v>40</v>
      </c>
      <c r="H164" s="29" t="str">
        <f t="shared" si="64"/>
        <v/>
      </c>
      <c r="I164" s="32" t="str">
        <f t="shared" si="59"/>
        <v/>
      </c>
      <c r="J164" s="31" t="str">
        <f t="shared" si="72"/>
        <v/>
      </c>
      <c r="K164" s="32" t="str">
        <f t="shared" si="69"/>
        <v/>
      </c>
      <c r="M164" s="33" t="str">
        <f t="shared" ca="1" si="74"/>
        <v/>
      </c>
      <c r="O164" s="34">
        <f t="shared" si="75"/>
        <v>0</v>
      </c>
      <c r="P164" s="34">
        <f t="shared" si="73"/>
        <v>0</v>
      </c>
      <c r="X164" s="125" t="str">
        <f t="shared" si="70"/>
        <v/>
      </c>
      <c r="AA164" s="131" t="str">
        <f t="shared" si="80"/>
        <v/>
      </c>
      <c r="AB164" s="278">
        <f>SUM(X164:X166)</f>
        <v>0</v>
      </c>
      <c r="AC164" s="123"/>
      <c r="AD164" s="282">
        <v>53</v>
      </c>
      <c r="AE164" s="288">
        <f t="shared" ca="1" si="60"/>
        <v>0</v>
      </c>
      <c r="AF164" s="283" t="str">
        <f>IF(AB164=0,"",IF(AB164&lt;AE164,"Alerte !",""))</f>
        <v/>
      </c>
      <c r="AG164" s="245" t="str">
        <f>IF(AB164=0,"",IF(AB164&lt;AE164,"",1))</f>
        <v/>
      </c>
    </row>
    <row r="165" spans="1:33" ht="15" customHeight="1" x14ac:dyDescent="0.25">
      <c r="A165" s="1"/>
      <c r="B165" s="284"/>
      <c r="C165" s="27" t="str">
        <f t="shared" si="67"/>
        <v/>
      </c>
      <c r="D165" s="28" t="str">
        <f t="shared" si="68"/>
        <v/>
      </c>
      <c r="E165" s="30" t="str">
        <f t="shared" si="71"/>
        <v/>
      </c>
      <c r="F165" s="30" t="s">
        <v>40</v>
      </c>
      <c r="H165" s="29" t="str">
        <f t="shared" si="64"/>
        <v/>
      </c>
      <c r="I165" s="32" t="str">
        <f t="shared" si="59"/>
        <v/>
      </c>
      <c r="J165" s="31" t="str">
        <f t="shared" si="72"/>
        <v/>
      </c>
      <c r="K165" s="32" t="str">
        <f t="shared" si="69"/>
        <v/>
      </c>
      <c r="M165" s="33" t="str">
        <f t="shared" ca="1" si="74"/>
        <v/>
      </c>
      <c r="O165" s="34">
        <f t="shared" si="75"/>
        <v>0</v>
      </c>
      <c r="P165" s="34">
        <f t="shared" si="73"/>
        <v>0</v>
      </c>
      <c r="X165" s="125" t="str">
        <f t="shared" si="70"/>
        <v/>
      </c>
      <c r="AA165" s="131" t="str">
        <f t="shared" si="80"/>
        <v/>
      </c>
      <c r="AB165" s="279"/>
      <c r="AC165" s="123"/>
      <c r="AD165" s="282"/>
      <c r="AE165" s="289"/>
      <c r="AF165" s="283"/>
      <c r="AG165" s="245"/>
    </row>
    <row r="166" spans="1:33" ht="15" customHeight="1" thickBot="1" x14ac:dyDescent="0.3">
      <c r="A166" s="1"/>
      <c r="B166" s="284"/>
      <c r="C166" s="27" t="str">
        <f t="shared" si="67"/>
        <v/>
      </c>
      <c r="D166" s="28" t="str">
        <f t="shared" si="68"/>
        <v/>
      </c>
      <c r="E166" s="30" t="str">
        <f t="shared" si="71"/>
        <v/>
      </c>
      <c r="F166" s="30" t="s">
        <v>40</v>
      </c>
      <c r="H166" s="29" t="str">
        <f t="shared" si="64"/>
        <v/>
      </c>
      <c r="I166" s="32" t="str">
        <f t="shared" ref="I166:I229" si="81">IF(A166="","",DATEDIF($J$38,K166,"y")&amp;IF(DATEDIF($J$38,K166,"y")&gt;1," ans, "," an, ")&amp;DATEDIF($J$38,K166,"ym")&amp;" mois et "&amp;DATEDIF($J$38,K166,"md")&amp;IF(DATEDIF(
$J$38,K166,"md")&gt;1," jours"," jour"))</f>
        <v/>
      </c>
      <c r="J166" s="31" t="str">
        <f t="shared" si="72"/>
        <v/>
      </c>
      <c r="K166" s="32" t="str">
        <f t="shared" si="69"/>
        <v/>
      </c>
      <c r="M166" s="33" t="str">
        <f t="shared" ca="1" si="74"/>
        <v/>
      </c>
      <c r="O166" s="34">
        <f t="shared" si="75"/>
        <v>0</v>
      </c>
      <c r="P166" s="34">
        <f t="shared" si="73"/>
        <v>0</v>
      </c>
      <c r="X166" s="125" t="str">
        <f t="shared" si="70"/>
        <v/>
      </c>
      <c r="AA166" s="131" t="str">
        <f t="shared" si="80"/>
        <v/>
      </c>
      <c r="AB166" s="280"/>
      <c r="AC166" s="123"/>
      <c r="AD166" s="282"/>
      <c r="AE166" s="290"/>
      <c r="AF166" s="283"/>
      <c r="AG166" s="245"/>
    </row>
    <row r="167" spans="1:33" ht="15" customHeight="1" x14ac:dyDescent="0.25">
      <c r="A167" s="1"/>
      <c r="B167" s="284" t="s">
        <v>59</v>
      </c>
      <c r="C167" s="27" t="str">
        <f t="shared" si="67"/>
        <v/>
      </c>
      <c r="D167" s="28" t="str">
        <f t="shared" si="68"/>
        <v/>
      </c>
      <c r="E167" s="30" t="str">
        <f t="shared" si="71"/>
        <v/>
      </c>
      <c r="F167" s="30" t="s">
        <v>40</v>
      </c>
      <c r="H167" s="29" t="str">
        <f t="shared" si="64"/>
        <v/>
      </c>
      <c r="I167" s="32" t="str">
        <f t="shared" si="81"/>
        <v/>
      </c>
      <c r="J167" s="31" t="str">
        <f t="shared" si="72"/>
        <v/>
      </c>
      <c r="K167" s="32" t="str">
        <f t="shared" si="69"/>
        <v/>
      </c>
      <c r="M167" s="33" t="str">
        <f t="shared" ca="1" si="74"/>
        <v/>
      </c>
      <c r="O167" s="34">
        <f t="shared" si="75"/>
        <v>0</v>
      </c>
      <c r="P167" s="34">
        <f t="shared" si="73"/>
        <v>0</v>
      </c>
      <c r="X167" s="125" t="str">
        <f t="shared" si="70"/>
        <v/>
      </c>
      <c r="AA167" s="131" t="str">
        <f t="shared" si="80"/>
        <v/>
      </c>
      <c r="AB167" s="278">
        <f>SUM(X167:X169)</f>
        <v>0</v>
      </c>
      <c r="AC167" s="123"/>
      <c r="AD167" s="282">
        <v>54</v>
      </c>
      <c r="AE167" s="288">
        <f t="shared" ca="1" si="61"/>
        <v>0</v>
      </c>
      <c r="AF167" s="283" t="str">
        <f>IF(AB167=0,"",IF(AB167&lt;AE167,"Alerte !",""))</f>
        <v/>
      </c>
      <c r="AG167" s="245" t="str">
        <f>IF(AB167=0,"",IF(AB167&lt;AE167,"",1))</f>
        <v/>
      </c>
    </row>
    <row r="168" spans="1:33" ht="15" customHeight="1" x14ac:dyDescent="0.25">
      <c r="A168" s="1"/>
      <c r="B168" s="284"/>
      <c r="C168" s="27" t="str">
        <f t="shared" si="67"/>
        <v/>
      </c>
      <c r="D168" s="28" t="str">
        <f t="shared" si="68"/>
        <v/>
      </c>
      <c r="E168" s="30" t="str">
        <f t="shared" si="71"/>
        <v/>
      </c>
      <c r="F168" s="30" t="s">
        <v>40</v>
      </c>
      <c r="H168" s="29" t="str">
        <f t="shared" si="64"/>
        <v/>
      </c>
      <c r="I168" s="32" t="str">
        <f t="shared" si="81"/>
        <v/>
      </c>
      <c r="J168" s="31" t="str">
        <f t="shared" si="72"/>
        <v/>
      </c>
      <c r="K168" s="32" t="str">
        <f t="shared" si="69"/>
        <v/>
      </c>
      <c r="M168" s="33" t="str">
        <f t="shared" ca="1" si="74"/>
        <v/>
      </c>
      <c r="O168" s="34">
        <f t="shared" si="75"/>
        <v>0</v>
      </c>
      <c r="P168" s="34">
        <f t="shared" si="73"/>
        <v>0</v>
      </c>
      <c r="X168" s="125" t="str">
        <f t="shared" si="70"/>
        <v/>
      </c>
      <c r="AA168" s="131" t="str">
        <f t="shared" si="80"/>
        <v/>
      </c>
      <c r="AB168" s="279"/>
      <c r="AC168" s="123"/>
      <c r="AD168" s="282"/>
      <c r="AE168" s="289"/>
      <c r="AF168" s="283"/>
      <c r="AG168" s="245"/>
    </row>
    <row r="169" spans="1:33" ht="15" customHeight="1" thickBot="1" x14ac:dyDescent="0.3">
      <c r="A169" s="1"/>
      <c r="B169" s="284"/>
      <c r="C169" s="27" t="str">
        <f t="shared" si="67"/>
        <v/>
      </c>
      <c r="D169" s="28" t="str">
        <f t="shared" si="68"/>
        <v/>
      </c>
      <c r="E169" s="30" t="str">
        <f t="shared" si="71"/>
        <v/>
      </c>
      <c r="F169" s="30" t="s">
        <v>40</v>
      </c>
      <c r="H169" s="29" t="str">
        <f t="shared" si="64"/>
        <v/>
      </c>
      <c r="I169" s="32" t="str">
        <f t="shared" si="81"/>
        <v/>
      </c>
      <c r="J169" s="31" t="str">
        <f t="shared" si="72"/>
        <v/>
      </c>
      <c r="K169" s="32" t="str">
        <f t="shared" si="69"/>
        <v/>
      </c>
      <c r="M169" s="33" t="str">
        <f t="shared" ca="1" si="74"/>
        <v/>
      </c>
      <c r="O169" s="34">
        <f t="shared" si="75"/>
        <v>0</v>
      </c>
      <c r="P169" s="34">
        <f t="shared" si="73"/>
        <v>0</v>
      </c>
      <c r="X169" s="125" t="str">
        <f t="shared" si="70"/>
        <v/>
      </c>
      <c r="AA169" s="131" t="str">
        <f t="shared" si="80"/>
        <v/>
      </c>
      <c r="AB169" s="280"/>
      <c r="AC169" s="123"/>
      <c r="AD169" s="282"/>
      <c r="AE169" s="290"/>
      <c r="AF169" s="283"/>
      <c r="AG169" s="245"/>
    </row>
    <row r="170" spans="1:33" ht="15" customHeight="1" x14ac:dyDescent="0.25">
      <c r="A170" s="1"/>
      <c r="B170" s="284"/>
      <c r="C170" s="27" t="str">
        <f t="shared" si="67"/>
        <v/>
      </c>
      <c r="D170" s="28" t="str">
        <f t="shared" si="68"/>
        <v/>
      </c>
      <c r="E170" s="30" t="str">
        <f t="shared" si="71"/>
        <v/>
      </c>
      <c r="F170" s="30" t="s">
        <v>40</v>
      </c>
      <c r="H170" s="29" t="str">
        <f t="shared" si="64"/>
        <v/>
      </c>
      <c r="I170" s="32" t="str">
        <f t="shared" si="81"/>
        <v/>
      </c>
      <c r="J170" s="31" t="str">
        <f t="shared" si="72"/>
        <v/>
      </c>
      <c r="K170" s="32" t="str">
        <f t="shared" si="69"/>
        <v/>
      </c>
      <c r="M170" s="33" t="str">
        <f t="shared" ca="1" si="74"/>
        <v/>
      </c>
      <c r="O170" s="34">
        <f t="shared" si="75"/>
        <v>0</v>
      </c>
      <c r="P170" s="34">
        <f t="shared" si="73"/>
        <v>0</v>
      </c>
      <c r="X170" s="125" t="str">
        <f t="shared" si="70"/>
        <v/>
      </c>
      <c r="AA170" s="131" t="str">
        <f t="shared" si="80"/>
        <v/>
      </c>
      <c r="AB170" s="278">
        <f>SUM(X170:X172)</f>
        <v>0</v>
      </c>
      <c r="AC170" s="123"/>
      <c r="AD170" s="282">
        <v>55</v>
      </c>
      <c r="AE170" s="288">
        <f t="shared" ref="AE170" ca="1" si="82">OFFSET($AJ$12,((MOD(ROW(AD171)*4,3)/2)+1)*COUNTA(AD170)+IF(((MOD(ROW(AD171)*4,3)/2)+1)*COUNTA(AD170)=2,INT(ROW(AD167)/12),0),)</f>
        <v>0</v>
      </c>
      <c r="AF170" s="283" t="str">
        <f>IF(AB170=0,"",IF(AB170&lt;AE170,"Alerte !",""))</f>
        <v/>
      </c>
      <c r="AG170" s="245" t="str">
        <f>IF(AB170=0,"",IF(AB170&lt;AE170,"",1))</f>
        <v/>
      </c>
    </row>
    <row r="171" spans="1:33" ht="15" customHeight="1" x14ac:dyDescent="0.25">
      <c r="A171" s="1"/>
      <c r="B171" s="284"/>
      <c r="C171" s="27" t="str">
        <f t="shared" si="67"/>
        <v/>
      </c>
      <c r="D171" s="28" t="str">
        <f t="shared" si="68"/>
        <v/>
      </c>
      <c r="E171" s="30" t="str">
        <f t="shared" si="71"/>
        <v/>
      </c>
      <c r="F171" s="30" t="s">
        <v>40</v>
      </c>
      <c r="H171" s="29" t="str">
        <f t="shared" si="64"/>
        <v/>
      </c>
      <c r="I171" s="32" t="str">
        <f t="shared" si="81"/>
        <v/>
      </c>
      <c r="J171" s="31" t="str">
        <f t="shared" si="72"/>
        <v/>
      </c>
      <c r="K171" s="32" t="str">
        <f t="shared" si="69"/>
        <v/>
      </c>
      <c r="M171" s="33" t="str">
        <f t="shared" ca="1" si="74"/>
        <v/>
      </c>
      <c r="O171" s="34">
        <f t="shared" si="75"/>
        <v>0</v>
      </c>
      <c r="P171" s="34">
        <f t="shared" si="73"/>
        <v>0</v>
      </c>
      <c r="X171" s="125" t="str">
        <f t="shared" si="70"/>
        <v/>
      </c>
      <c r="AA171" s="131" t="str">
        <f t="shared" si="80"/>
        <v/>
      </c>
      <c r="AB171" s="279"/>
      <c r="AC171" s="123"/>
      <c r="AD171" s="282"/>
      <c r="AE171" s="289"/>
      <c r="AF171" s="283"/>
      <c r="AG171" s="245"/>
    </row>
    <row r="172" spans="1:33" ht="15" customHeight="1" thickBot="1" x14ac:dyDescent="0.3">
      <c r="A172" s="1"/>
      <c r="B172" s="284"/>
      <c r="C172" s="27" t="str">
        <f t="shared" si="67"/>
        <v/>
      </c>
      <c r="D172" s="28" t="str">
        <f t="shared" si="68"/>
        <v/>
      </c>
      <c r="E172" s="30" t="str">
        <f t="shared" si="71"/>
        <v/>
      </c>
      <c r="F172" s="30" t="s">
        <v>40</v>
      </c>
      <c r="H172" s="29" t="str">
        <f t="shared" si="64"/>
        <v/>
      </c>
      <c r="I172" s="32" t="str">
        <f t="shared" si="81"/>
        <v/>
      </c>
      <c r="J172" s="31" t="str">
        <f t="shared" si="72"/>
        <v/>
      </c>
      <c r="K172" s="32" t="str">
        <f t="shared" si="69"/>
        <v/>
      </c>
      <c r="M172" s="33" t="str">
        <f t="shared" ca="1" si="74"/>
        <v/>
      </c>
      <c r="O172" s="34">
        <f t="shared" si="75"/>
        <v>0</v>
      </c>
      <c r="P172" s="34">
        <f t="shared" si="73"/>
        <v>0</v>
      </c>
      <c r="X172" s="125" t="str">
        <f t="shared" si="70"/>
        <v/>
      </c>
      <c r="AA172" s="131" t="str">
        <f t="shared" si="80"/>
        <v/>
      </c>
      <c r="AB172" s="280"/>
      <c r="AC172" s="123"/>
      <c r="AD172" s="282"/>
      <c r="AE172" s="290"/>
      <c r="AF172" s="283"/>
      <c r="AG172" s="245"/>
    </row>
    <row r="173" spans="1:33" ht="15" customHeight="1" x14ac:dyDescent="0.25">
      <c r="A173" s="1"/>
      <c r="B173" s="284"/>
      <c r="C173" s="27" t="str">
        <f t="shared" si="67"/>
        <v/>
      </c>
      <c r="D173" s="28" t="str">
        <f t="shared" si="68"/>
        <v/>
      </c>
      <c r="E173" s="30" t="str">
        <f t="shared" si="71"/>
        <v/>
      </c>
      <c r="F173" s="30" t="s">
        <v>40</v>
      </c>
      <c r="H173" s="29" t="str">
        <f t="shared" si="64"/>
        <v/>
      </c>
      <c r="I173" s="32" t="str">
        <f t="shared" si="81"/>
        <v/>
      </c>
      <c r="J173" s="31" t="str">
        <f t="shared" si="72"/>
        <v/>
      </c>
      <c r="K173" s="32" t="str">
        <f t="shared" si="69"/>
        <v/>
      </c>
      <c r="M173" s="33" t="str">
        <f t="shared" ca="1" si="74"/>
        <v/>
      </c>
      <c r="O173" s="34">
        <f t="shared" si="75"/>
        <v>0</v>
      </c>
      <c r="P173" s="34">
        <f t="shared" si="73"/>
        <v>0</v>
      </c>
      <c r="X173" s="125" t="str">
        <f t="shared" si="70"/>
        <v/>
      </c>
      <c r="AA173" s="131" t="str">
        <f t="shared" si="80"/>
        <v/>
      </c>
      <c r="AB173" s="278">
        <f>SUM(X173:X175)</f>
        <v>0</v>
      </c>
      <c r="AC173" s="123"/>
      <c r="AD173" s="282">
        <v>56</v>
      </c>
      <c r="AE173" s="288">
        <f t="shared" ref="AE173" ca="1" si="83">OFFSET($AJ$12,((MOD(ROW(AD174)*4,3)/2)+1)*COUNTA(AD173)+IF(((MOD(ROW(AD174)*4,3)/2)+1)*COUNTA(AD173)=2,INT(ROW(AD170)/12),0),)</f>
        <v>0</v>
      </c>
      <c r="AF173" s="283" t="str">
        <f>IF(AB173=0,"",IF(AB173&lt;AE173,"Alerte !",""))</f>
        <v/>
      </c>
      <c r="AG173" s="245" t="str">
        <f>IF(AB173=0,"",IF(AB173&lt;AE173,"",1))</f>
        <v/>
      </c>
    </row>
    <row r="174" spans="1:33" ht="15" customHeight="1" x14ac:dyDescent="0.25">
      <c r="A174" s="1"/>
      <c r="B174" s="284"/>
      <c r="C174" s="27" t="str">
        <f t="shared" si="67"/>
        <v/>
      </c>
      <c r="D174" s="28" t="str">
        <f t="shared" si="68"/>
        <v/>
      </c>
      <c r="E174" s="30" t="str">
        <f t="shared" si="71"/>
        <v/>
      </c>
      <c r="F174" s="30" t="s">
        <v>40</v>
      </c>
      <c r="H174" s="29" t="str">
        <f t="shared" si="64"/>
        <v/>
      </c>
      <c r="I174" s="32" t="str">
        <f t="shared" si="81"/>
        <v/>
      </c>
      <c r="J174" s="31" t="str">
        <f t="shared" si="72"/>
        <v/>
      </c>
      <c r="K174" s="32" t="str">
        <f t="shared" si="69"/>
        <v/>
      </c>
      <c r="M174" s="33" t="str">
        <f t="shared" ca="1" si="74"/>
        <v/>
      </c>
      <c r="O174" s="34">
        <f t="shared" si="75"/>
        <v>0</v>
      </c>
      <c r="P174" s="34">
        <f t="shared" si="73"/>
        <v>0</v>
      </c>
      <c r="X174" s="125" t="str">
        <f t="shared" si="70"/>
        <v/>
      </c>
      <c r="AA174" s="131" t="str">
        <f t="shared" si="80"/>
        <v/>
      </c>
      <c r="AB174" s="279"/>
      <c r="AC174" s="123"/>
      <c r="AD174" s="282"/>
      <c r="AE174" s="289"/>
      <c r="AF174" s="283"/>
      <c r="AG174" s="245"/>
    </row>
    <row r="175" spans="1:33" ht="15" customHeight="1" thickBot="1" x14ac:dyDescent="0.3">
      <c r="A175" s="1"/>
      <c r="B175" s="284"/>
      <c r="C175" s="27" t="str">
        <f t="shared" si="67"/>
        <v/>
      </c>
      <c r="D175" s="28" t="str">
        <f t="shared" si="68"/>
        <v/>
      </c>
      <c r="E175" s="30" t="str">
        <f t="shared" si="71"/>
        <v/>
      </c>
      <c r="F175" s="30" t="s">
        <v>40</v>
      </c>
      <c r="H175" s="29" t="str">
        <f t="shared" si="64"/>
        <v/>
      </c>
      <c r="I175" s="32" t="str">
        <f t="shared" si="81"/>
        <v/>
      </c>
      <c r="J175" s="31" t="str">
        <f t="shared" si="72"/>
        <v/>
      </c>
      <c r="K175" s="32" t="str">
        <f t="shared" si="69"/>
        <v/>
      </c>
      <c r="M175" s="33" t="str">
        <f t="shared" ca="1" si="74"/>
        <v/>
      </c>
      <c r="O175" s="34">
        <f t="shared" si="75"/>
        <v>0</v>
      </c>
      <c r="P175" s="34">
        <f t="shared" si="73"/>
        <v>0</v>
      </c>
      <c r="X175" s="125" t="str">
        <f t="shared" si="70"/>
        <v/>
      </c>
      <c r="AA175" s="131" t="str">
        <f t="shared" si="80"/>
        <v/>
      </c>
      <c r="AB175" s="280"/>
      <c r="AC175" s="123"/>
      <c r="AD175" s="282"/>
      <c r="AE175" s="290"/>
      <c r="AF175" s="283"/>
      <c r="AG175" s="245"/>
    </row>
    <row r="176" spans="1:33" ht="15" customHeight="1" x14ac:dyDescent="0.25">
      <c r="A176" s="1"/>
      <c r="B176" s="284"/>
      <c r="C176" s="27" t="str">
        <f t="shared" si="67"/>
        <v/>
      </c>
      <c r="D176" s="28" t="str">
        <f t="shared" si="68"/>
        <v/>
      </c>
      <c r="E176" s="30" t="str">
        <f t="shared" si="71"/>
        <v/>
      </c>
      <c r="F176" s="30" t="s">
        <v>40</v>
      </c>
      <c r="H176" s="29" t="str">
        <f t="shared" si="64"/>
        <v/>
      </c>
      <c r="I176" s="32" t="str">
        <f t="shared" si="81"/>
        <v/>
      </c>
      <c r="J176" s="31" t="str">
        <f t="shared" si="72"/>
        <v/>
      </c>
      <c r="K176" s="32" t="str">
        <f t="shared" si="69"/>
        <v/>
      </c>
      <c r="M176" s="33" t="str">
        <f t="shared" ca="1" si="74"/>
        <v/>
      </c>
      <c r="O176" s="34">
        <f t="shared" si="75"/>
        <v>0</v>
      </c>
      <c r="P176" s="34">
        <f t="shared" si="73"/>
        <v>0</v>
      </c>
      <c r="X176" s="125" t="str">
        <f t="shared" si="70"/>
        <v/>
      </c>
      <c r="AA176" s="131" t="str">
        <f t="shared" si="80"/>
        <v/>
      </c>
      <c r="AB176" s="278">
        <f>SUM(X176:X178)</f>
        <v>0</v>
      </c>
      <c r="AC176" s="123"/>
      <c r="AD176" s="282">
        <v>57</v>
      </c>
      <c r="AE176" s="288">
        <f t="shared" ref="AE176:AE236" ca="1" si="84">OFFSET($AJ$12,((MOD(ROW(AD177)*4,3)/2)+1)*COUNTA(AD176)+IF(((MOD(ROW(AD177)*4,3)/2)+1)*COUNTA(AD176)=2,INT(ROW(AD173)/12),0),)</f>
        <v>0</v>
      </c>
      <c r="AF176" s="283" t="str">
        <f>IF(AB176=0,"",IF(AB176&lt;AE176,"Alerte !",""))</f>
        <v/>
      </c>
      <c r="AG176" s="245" t="str">
        <f>IF(AB176=0,"",IF(AB176&lt;AE176,"",1))</f>
        <v/>
      </c>
    </row>
    <row r="177" spans="1:33" ht="15" customHeight="1" x14ac:dyDescent="0.25">
      <c r="A177" s="1"/>
      <c r="B177" s="284"/>
      <c r="C177" s="27" t="str">
        <f t="shared" si="67"/>
        <v/>
      </c>
      <c r="D177" s="28" t="str">
        <f t="shared" si="68"/>
        <v/>
      </c>
      <c r="E177" s="30" t="str">
        <f t="shared" si="71"/>
        <v/>
      </c>
      <c r="F177" s="30" t="s">
        <v>40</v>
      </c>
      <c r="H177" s="29" t="str">
        <f t="shared" si="64"/>
        <v/>
      </c>
      <c r="I177" s="32" t="str">
        <f t="shared" si="81"/>
        <v/>
      </c>
      <c r="J177" s="31" t="str">
        <f t="shared" si="72"/>
        <v/>
      </c>
      <c r="K177" s="32" t="str">
        <f t="shared" si="69"/>
        <v/>
      </c>
      <c r="M177" s="33" t="str">
        <f t="shared" ca="1" si="74"/>
        <v/>
      </c>
      <c r="O177" s="34">
        <f t="shared" si="75"/>
        <v>0</v>
      </c>
      <c r="P177" s="34">
        <f t="shared" si="73"/>
        <v>0</v>
      </c>
      <c r="X177" s="125" t="str">
        <f t="shared" si="70"/>
        <v/>
      </c>
      <c r="AA177" s="131" t="str">
        <f t="shared" si="80"/>
        <v/>
      </c>
      <c r="AB177" s="279"/>
      <c r="AC177" s="123"/>
      <c r="AD177" s="282"/>
      <c r="AE177" s="289"/>
      <c r="AF177" s="283"/>
      <c r="AG177" s="245"/>
    </row>
    <row r="178" spans="1:33" ht="15" customHeight="1" thickBot="1" x14ac:dyDescent="0.3">
      <c r="A178" s="1"/>
      <c r="B178" s="284"/>
      <c r="C178" s="27" t="str">
        <f t="shared" si="67"/>
        <v/>
      </c>
      <c r="D178" s="28" t="str">
        <f t="shared" si="68"/>
        <v/>
      </c>
      <c r="E178" s="30" t="str">
        <f t="shared" si="71"/>
        <v/>
      </c>
      <c r="F178" s="30" t="s">
        <v>40</v>
      </c>
      <c r="H178" s="29" t="str">
        <f t="shared" si="64"/>
        <v/>
      </c>
      <c r="I178" s="32" t="str">
        <f t="shared" si="81"/>
        <v/>
      </c>
      <c r="J178" s="31" t="str">
        <f t="shared" si="72"/>
        <v/>
      </c>
      <c r="K178" s="32" t="str">
        <f t="shared" si="69"/>
        <v/>
      </c>
      <c r="M178" s="33" t="str">
        <f t="shared" ca="1" si="74"/>
        <v/>
      </c>
      <c r="O178" s="34">
        <f t="shared" si="75"/>
        <v>0</v>
      </c>
      <c r="P178" s="34">
        <f t="shared" si="73"/>
        <v>0</v>
      </c>
      <c r="X178" s="125" t="str">
        <f t="shared" si="70"/>
        <v/>
      </c>
      <c r="AA178" s="131" t="str">
        <f t="shared" si="80"/>
        <v/>
      </c>
      <c r="AB178" s="280"/>
      <c r="AC178" s="123"/>
      <c r="AD178" s="282"/>
      <c r="AE178" s="290"/>
      <c r="AF178" s="283"/>
      <c r="AG178" s="245"/>
    </row>
    <row r="179" spans="1:33" ht="15" customHeight="1" x14ac:dyDescent="0.25">
      <c r="A179" s="1"/>
      <c r="B179" s="284" t="s">
        <v>60</v>
      </c>
      <c r="C179" s="27" t="str">
        <f t="shared" si="67"/>
        <v/>
      </c>
      <c r="D179" s="28" t="str">
        <f t="shared" si="68"/>
        <v/>
      </c>
      <c r="E179" s="30" t="str">
        <f t="shared" si="71"/>
        <v/>
      </c>
      <c r="F179" s="30" t="s">
        <v>40</v>
      </c>
      <c r="H179" s="29" t="str">
        <f t="shared" si="64"/>
        <v/>
      </c>
      <c r="I179" s="32" t="str">
        <f t="shared" si="81"/>
        <v/>
      </c>
      <c r="J179" s="31" t="str">
        <f t="shared" si="72"/>
        <v/>
      </c>
      <c r="K179" s="32" t="str">
        <f t="shared" si="69"/>
        <v/>
      </c>
      <c r="M179" s="33" t="str">
        <f t="shared" ca="1" si="74"/>
        <v/>
      </c>
      <c r="O179" s="34">
        <f t="shared" si="75"/>
        <v>0</v>
      </c>
      <c r="P179" s="34">
        <f t="shared" si="73"/>
        <v>0</v>
      </c>
      <c r="X179" s="125" t="str">
        <f t="shared" si="70"/>
        <v/>
      </c>
      <c r="AA179" s="131" t="str">
        <f t="shared" si="80"/>
        <v/>
      </c>
      <c r="AB179" s="278">
        <f>SUM(X179:X181)</f>
        <v>0</v>
      </c>
      <c r="AC179" s="123"/>
      <c r="AD179" s="282">
        <v>58</v>
      </c>
      <c r="AE179" s="288">
        <f t="shared" ref="AE179:AE239" ca="1" si="85">OFFSET($AJ$12,((MOD(ROW(AD180)*4,3)/2)+1)*COUNTA(AD179)+IF(((MOD(ROW(AD180)*4,3)/2)+1)*COUNTA(AD179)=2,INT(ROW(AD176)/12),0),)</f>
        <v>0</v>
      </c>
      <c r="AF179" s="283" t="str">
        <f>IF(AB179=0,"",IF(AB179&lt;AE179,"Alerte !",""))</f>
        <v/>
      </c>
      <c r="AG179" s="245" t="str">
        <f>IF(AB179=0,"",IF(AB179&lt;AE179,"",1))</f>
        <v/>
      </c>
    </row>
    <row r="180" spans="1:33" ht="15" customHeight="1" x14ac:dyDescent="0.25">
      <c r="A180" s="1"/>
      <c r="B180" s="284"/>
      <c r="C180" s="27" t="str">
        <f t="shared" si="67"/>
        <v/>
      </c>
      <c r="D180" s="28" t="str">
        <f t="shared" si="68"/>
        <v/>
      </c>
      <c r="E180" s="30" t="str">
        <f t="shared" si="71"/>
        <v/>
      </c>
      <c r="F180" s="30" t="s">
        <v>40</v>
      </c>
      <c r="H180" s="29" t="str">
        <f t="shared" si="64"/>
        <v/>
      </c>
      <c r="I180" s="32" t="str">
        <f t="shared" si="81"/>
        <v/>
      </c>
      <c r="J180" s="31" t="str">
        <f t="shared" si="72"/>
        <v/>
      </c>
      <c r="K180" s="32" t="str">
        <f t="shared" si="69"/>
        <v/>
      </c>
      <c r="M180" s="33" t="str">
        <f t="shared" ca="1" si="74"/>
        <v/>
      </c>
      <c r="O180" s="34">
        <f t="shared" si="75"/>
        <v>0</v>
      </c>
      <c r="P180" s="34">
        <f t="shared" si="73"/>
        <v>0</v>
      </c>
      <c r="X180" s="125" t="str">
        <f t="shared" si="70"/>
        <v/>
      </c>
      <c r="AA180" s="131" t="str">
        <f t="shared" si="80"/>
        <v/>
      </c>
      <c r="AB180" s="279"/>
      <c r="AC180" s="123"/>
      <c r="AD180" s="282"/>
      <c r="AE180" s="289"/>
      <c r="AF180" s="283"/>
      <c r="AG180" s="245"/>
    </row>
    <row r="181" spans="1:33" ht="15" customHeight="1" thickBot="1" x14ac:dyDescent="0.3">
      <c r="A181" s="1"/>
      <c r="B181" s="284"/>
      <c r="C181" s="27" t="str">
        <f t="shared" si="67"/>
        <v/>
      </c>
      <c r="D181" s="28" t="str">
        <f t="shared" si="68"/>
        <v/>
      </c>
      <c r="E181" s="30" t="str">
        <f t="shared" si="71"/>
        <v/>
      </c>
      <c r="F181" s="30" t="s">
        <v>40</v>
      </c>
      <c r="H181" s="29" t="str">
        <f t="shared" si="64"/>
        <v/>
      </c>
      <c r="I181" s="32" t="str">
        <f t="shared" si="81"/>
        <v/>
      </c>
      <c r="J181" s="31" t="str">
        <f t="shared" si="72"/>
        <v/>
      </c>
      <c r="K181" s="32" t="str">
        <f t="shared" si="69"/>
        <v/>
      </c>
      <c r="M181" s="33" t="str">
        <f t="shared" ca="1" si="74"/>
        <v/>
      </c>
      <c r="O181" s="34">
        <f t="shared" si="75"/>
        <v>0</v>
      </c>
      <c r="P181" s="34">
        <f t="shared" si="73"/>
        <v>0</v>
      </c>
      <c r="X181" s="125" t="str">
        <f t="shared" si="70"/>
        <v/>
      </c>
      <c r="AA181" s="131" t="str">
        <f t="shared" si="80"/>
        <v/>
      </c>
      <c r="AB181" s="280"/>
      <c r="AC181" s="123"/>
      <c r="AD181" s="282"/>
      <c r="AE181" s="290"/>
      <c r="AF181" s="283"/>
      <c r="AG181" s="245"/>
    </row>
    <row r="182" spans="1:33" ht="15" customHeight="1" x14ac:dyDescent="0.25">
      <c r="A182" s="1"/>
      <c r="B182" s="284"/>
      <c r="C182" s="27" t="str">
        <f t="shared" si="67"/>
        <v/>
      </c>
      <c r="D182" s="28" t="str">
        <f t="shared" si="68"/>
        <v/>
      </c>
      <c r="E182" s="30" t="str">
        <f t="shared" si="71"/>
        <v/>
      </c>
      <c r="F182" s="30" t="s">
        <v>40</v>
      </c>
      <c r="H182" s="29" t="str">
        <f t="shared" si="64"/>
        <v/>
      </c>
      <c r="I182" s="32" t="str">
        <f t="shared" si="81"/>
        <v/>
      </c>
      <c r="J182" s="31" t="str">
        <f t="shared" si="72"/>
        <v/>
      </c>
      <c r="K182" s="32" t="str">
        <f t="shared" si="69"/>
        <v/>
      </c>
      <c r="M182" s="33" t="str">
        <f t="shared" ca="1" si="74"/>
        <v/>
      </c>
      <c r="O182" s="34">
        <f t="shared" si="75"/>
        <v>0</v>
      </c>
      <c r="P182" s="34">
        <f t="shared" si="73"/>
        <v>0</v>
      </c>
      <c r="X182" s="125" t="str">
        <f t="shared" si="70"/>
        <v/>
      </c>
      <c r="AA182" s="131" t="str">
        <f t="shared" si="80"/>
        <v/>
      </c>
      <c r="AB182" s="278">
        <f>SUM(X182:X184)</f>
        <v>0</v>
      </c>
      <c r="AC182" s="123"/>
      <c r="AD182" s="282">
        <v>59</v>
      </c>
      <c r="AE182" s="288">
        <f t="shared" ref="AE182:AE242" ca="1" si="86">OFFSET($AJ$12,((MOD(ROW(AD183)*4,3)/2)+1)*COUNTA(AD182)+IF(((MOD(ROW(AD183)*4,3)/2)+1)*COUNTA(AD182)=2,INT(ROW(AD179)/12),0),)</f>
        <v>0</v>
      </c>
      <c r="AF182" s="283" t="str">
        <f>IF(AB182=0,"",IF(AB182&lt;AE182,"Alerte !",""))</f>
        <v/>
      </c>
      <c r="AG182" s="245" t="str">
        <f>IF(AB182=0,"",IF(AB182&lt;AE182,"",1))</f>
        <v/>
      </c>
    </row>
    <row r="183" spans="1:33" ht="15" customHeight="1" x14ac:dyDescent="0.25">
      <c r="A183" s="1"/>
      <c r="B183" s="284"/>
      <c r="C183" s="27" t="str">
        <f t="shared" si="67"/>
        <v/>
      </c>
      <c r="D183" s="28" t="str">
        <f t="shared" si="68"/>
        <v/>
      </c>
      <c r="E183" s="30" t="str">
        <f t="shared" si="71"/>
        <v/>
      </c>
      <c r="F183" s="30" t="s">
        <v>40</v>
      </c>
      <c r="H183" s="29" t="str">
        <f t="shared" ref="H183:H246" si="87">IF(A183="","",DATEDIF($J$55,K183,"y")&amp;IF(DATEDIF($J$55,K183,"y")&gt;1," ans, "," an, ")&amp;DATEDIF($J$55,K183,"ym")&amp;" mois et "&amp;DATEDIF($J$55,K183,"md")&amp;IF(DATEDIF(
$J$55,K183,"md")&gt;1," jours"," jour"))</f>
        <v/>
      </c>
      <c r="I183" s="32" t="str">
        <f t="shared" si="81"/>
        <v/>
      </c>
      <c r="J183" s="31" t="str">
        <f t="shared" si="72"/>
        <v/>
      </c>
      <c r="K183" s="32" t="str">
        <f t="shared" si="69"/>
        <v/>
      </c>
      <c r="M183" s="33" t="str">
        <f t="shared" ca="1" si="74"/>
        <v/>
      </c>
      <c r="O183" s="34">
        <f t="shared" si="75"/>
        <v>0</v>
      </c>
      <c r="P183" s="34">
        <f t="shared" si="73"/>
        <v>0</v>
      </c>
      <c r="X183" s="125" t="str">
        <f t="shared" si="70"/>
        <v/>
      </c>
      <c r="AA183" s="131" t="str">
        <f t="shared" si="80"/>
        <v/>
      </c>
      <c r="AB183" s="279"/>
      <c r="AC183" s="123"/>
      <c r="AD183" s="282"/>
      <c r="AE183" s="289"/>
      <c r="AF183" s="283"/>
      <c r="AG183" s="245"/>
    </row>
    <row r="184" spans="1:33" ht="15" customHeight="1" thickBot="1" x14ac:dyDescent="0.3">
      <c r="A184" s="1"/>
      <c r="B184" s="284"/>
      <c r="C184" s="27" t="str">
        <f t="shared" si="67"/>
        <v/>
      </c>
      <c r="D184" s="28" t="str">
        <f t="shared" si="68"/>
        <v/>
      </c>
      <c r="E184" s="30" t="str">
        <f t="shared" si="71"/>
        <v/>
      </c>
      <c r="F184" s="30" t="s">
        <v>40</v>
      </c>
      <c r="H184" s="29" t="str">
        <f t="shared" si="87"/>
        <v/>
      </c>
      <c r="I184" s="32" t="str">
        <f t="shared" si="81"/>
        <v/>
      </c>
      <c r="J184" s="31" t="str">
        <f t="shared" si="72"/>
        <v/>
      </c>
      <c r="K184" s="32" t="str">
        <f t="shared" si="69"/>
        <v/>
      </c>
      <c r="M184" s="33" t="str">
        <f t="shared" ca="1" si="74"/>
        <v/>
      </c>
      <c r="O184" s="34">
        <f t="shared" si="75"/>
        <v>0</v>
      </c>
      <c r="P184" s="34">
        <f t="shared" si="73"/>
        <v>0</v>
      </c>
      <c r="X184" s="125" t="str">
        <f t="shared" si="70"/>
        <v/>
      </c>
      <c r="AA184" s="131" t="str">
        <f t="shared" si="80"/>
        <v/>
      </c>
      <c r="AB184" s="280"/>
      <c r="AC184" s="123"/>
      <c r="AD184" s="282"/>
      <c r="AE184" s="290"/>
      <c r="AF184" s="283"/>
      <c r="AG184" s="245"/>
    </row>
    <row r="185" spans="1:33" ht="15" customHeight="1" x14ac:dyDescent="0.25">
      <c r="A185" s="1"/>
      <c r="B185" s="284"/>
      <c r="C185" s="27" t="str">
        <f t="shared" si="67"/>
        <v/>
      </c>
      <c r="D185" s="28" t="str">
        <f t="shared" si="68"/>
        <v/>
      </c>
      <c r="E185" s="30" t="str">
        <f t="shared" si="71"/>
        <v/>
      </c>
      <c r="F185" s="30" t="s">
        <v>40</v>
      </c>
      <c r="H185" s="29" t="str">
        <f t="shared" si="87"/>
        <v/>
      </c>
      <c r="I185" s="32" t="str">
        <f t="shared" si="81"/>
        <v/>
      </c>
      <c r="J185" s="31" t="str">
        <f t="shared" si="72"/>
        <v/>
      </c>
      <c r="K185" s="32" t="str">
        <f t="shared" si="69"/>
        <v/>
      </c>
      <c r="M185" s="33" t="str">
        <f t="shared" ca="1" si="74"/>
        <v/>
      </c>
      <c r="O185" s="34">
        <f t="shared" si="75"/>
        <v>0</v>
      </c>
      <c r="P185" s="34">
        <f t="shared" si="73"/>
        <v>0</v>
      </c>
      <c r="X185" s="125" t="str">
        <f t="shared" si="70"/>
        <v/>
      </c>
      <c r="AA185" s="131" t="str">
        <f t="shared" si="80"/>
        <v/>
      </c>
      <c r="AB185" s="278">
        <f>SUM(X185:X187)</f>
        <v>0</v>
      </c>
      <c r="AC185" s="123"/>
      <c r="AD185" s="282">
        <v>60</v>
      </c>
      <c r="AE185" s="288">
        <f t="shared" ref="AE185" ca="1" si="88">OFFSET($AJ$12,((MOD(ROW(AD186)*4,3)/2)+1)*COUNTA(AD185)+IF(((MOD(ROW(AD186)*4,3)/2)+1)*COUNTA(AD185)=2,INT(ROW(AD182)/12),0),)</f>
        <v>0</v>
      </c>
      <c r="AF185" s="283" t="str">
        <f>IF(AB185=0,"",IF(AB185&lt;AE185,"Alerte !",""))</f>
        <v/>
      </c>
      <c r="AG185" s="245" t="str">
        <f>IF(AB185=0,"",IF(AB185&lt;AE185,"",1))</f>
        <v/>
      </c>
    </row>
    <row r="186" spans="1:33" ht="15" customHeight="1" x14ac:dyDescent="0.25">
      <c r="A186" s="1"/>
      <c r="B186" s="284"/>
      <c r="C186" s="27" t="str">
        <f t="shared" si="67"/>
        <v/>
      </c>
      <c r="D186" s="28" t="str">
        <f t="shared" si="68"/>
        <v/>
      </c>
      <c r="E186" s="30" t="str">
        <f t="shared" si="71"/>
        <v/>
      </c>
      <c r="F186" s="30" t="s">
        <v>40</v>
      </c>
      <c r="H186" s="29" t="str">
        <f t="shared" si="87"/>
        <v/>
      </c>
      <c r="I186" s="32" t="str">
        <f t="shared" si="81"/>
        <v/>
      </c>
      <c r="J186" s="31" t="str">
        <f t="shared" si="72"/>
        <v/>
      </c>
      <c r="K186" s="32" t="str">
        <f t="shared" si="69"/>
        <v/>
      </c>
      <c r="M186" s="33" t="str">
        <f t="shared" ca="1" si="74"/>
        <v/>
      </c>
      <c r="O186" s="34">
        <f t="shared" si="75"/>
        <v>0</v>
      </c>
      <c r="P186" s="34">
        <f t="shared" si="73"/>
        <v>0</v>
      </c>
      <c r="X186" s="125" t="str">
        <f t="shared" si="70"/>
        <v/>
      </c>
      <c r="AA186" s="131" t="str">
        <f t="shared" si="80"/>
        <v/>
      </c>
      <c r="AB186" s="279"/>
      <c r="AC186" s="123"/>
      <c r="AD186" s="282"/>
      <c r="AE186" s="289"/>
      <c r="AF186" s="283"/>
      <c r="AG186" s="245"/>
    </row>
    <row r="187" spans="1:33" ht="15" customHeight="1" thickBot="1" x14ac:dyDescent="0.3">
      <c r="A187" s="1"/>
      <c r="B187" s="284"/>
      <c r="C187" s="27" t="str">
        <f t="shared" si="67"/>
        <v/>
      </c>
      <c r="D187" s="28" t="str">
        <f t="shared" si="68"/>
        <v/>
      </c>
      <c r="E187" s="30" t="str">
        <f t="shared" si="71"/>
        <v/>
      </c>
      <c r="F187" s="30" t="s">
        <v>40</v>
      </c>
      <c r="H187" s="29" t="str">
        <f t="shared" si="87"/>
        <v/>
      </c>
      <c r="I187" s="32" t="str">
        <f t="shared" si="81"/>
        <v/>
      </c>
      <c r="J187" s="31" t="str">
        <f t="shared" si="72"/>
        <v/>
      </c>
      <c r="K187" s="32" t="str">
        <f t="shared" si="69"/>
        <v/>
      </c>
      <c r="M187" s="33" t="str">
        <f t="shared" ca="1" si="74"/>
        <v/>
      </c>
      <c r="O187" s="34">
        <f t="shared" si="75"/>
        <v>0</v>
      </c>
      <c r="P187" s="34">
        <f t="shared" si="73"/>
        <v>0</v>
      </c>
      <c r="X187" s="125" t="str">
        <f t="shared" si="70"/>
        <v/>
      </c>
      <c r="AA187" s="131" t="str">
        <f t="shared" si="80"/>
        <v/>
      </c>
      <c r="AB187" s="280"/>
      <c r="AC187" s="123"/>
      <c r="AD187" s="282"/>
      <c r="AE187" s="290"/>
      <c r="AF187" s="283"/>
      <c r="AG187" s="245"/>
    </row>
    <row r="188" spans="1:33" ht="15" customHeight="1" x14ac:dyDescent="0.25">
      <c r="A188" s="1"/>
      <c r="B188" s="284"/>
      <c r="C188" s="27" t="str">
        <f t="shared" si="67"/>
        <v/>
      </c>
      <c r="D188" s="28" t="str">
        <f t="shared" si="68"/>
        <v/>
      </c>
      <c r="E188" s="30" t="str">
        <f t="shared" si="71"/>
        <v/>
      </c>
      <c r="F188" s="30" t="s">
        <v>40</v>
      </c>
      <c r="H188" s="29" t="str">
        <f t="shared" si="87"/>
        <v/>
      </c>
      <c r="I188" s="32" t="str">
        <f t="shared" si="81"/>
        <v/>
      </c>
      <c r="J188" s="31" t="str">
        <f t="shared" si="72"/>
        <v/>
      </c>
      <c r="K188" s="32" t="str">
        <f t="shared" si="69"/>
        <v/>
      </c>
      <c r="M188" s="33" t="str">
        <f t="shared" ca="1" si="74"/>
        <v/>
      </c>
      <c r="O188" s="34">
        <f t="shared" si="75"/>
        <v>0</v>
      </c>
      <c r="P188" s="34">
        <f t="shared" si="73"/>
        <v>0</v>
      </c>
      <c r="X188" s="125" t="str">
        <f t="shared" si="70"/>
        <v/>
      </c>
      <c r="AA188" s="131" t="str">
        <f t="shared" si="80"/>
        <v/>
      </c>
      <c r="AB188" s="278">
        <f>SUM(X188:X190)</f>
        <v>0</v>
      </c>
      <c r="AC188" s="123"/>
      <c r="AD188" s="282">
        <v>61</v>
      </c>
      <c r="AE188" s="288">
        <f t="shared" ref="AE188" ca="1" si="89">OFFSET($AJ$12,((MOD(ROW(AD189)*4,3)/2)+1)*COUNTA(AD188)+IF(((MOD(ROW(AD189)*4,3)/2)+1)*COUNTA(AD188)=2,INT(ROW(AD185)/12),0),)</f>
        <v>0</v>
      </c>
      <c r="AF188" s="283" t="str">
        <f>IF(AB188=0,"",IF(AB188&lt;AE188,"Alerte !",""))</f>
        <v/>
      </c>
      <c r="AG188" s="245" t="str">
        <f>IF(AB188=0,"",IF(AB188&lt;AE188,"",1))</f>
        <v/>
      </c>
    </row>
    <row r="189" spans="1:33" ht="15" customHeight="1" x14ac:dyDescent="0.25">
      <c r="A189" s="1"/>
      <c r="B189" s="284"/>
      <c r="C189" s="27" t="str">
        <f t="shared" si="67"/>
        <v/>
      </c>
      <c r="D189" s="28" t="str">
        <f t="shared" si="68"/>
        <v/>
      </c>
      <c r="E189" s="30" t="str">
        <f t="shared" si="71"/>
        <v/>
      </c>
      <c r="F189" s="30" t="s">
        <v>40</v>
      </c>
      <c r="H189" s="29" t="str">
        <f t="shared" si="87"/>
        <v/>
      </c>
      <c r="I189" s="32" t="str">
        <f t="shared" si="81"/>
        <v/>
      </c>
      <c r="J189" s="31" t="str">
        <f t="shared" si="72"/>
        <v/>
      </c>
      <c r="K189" s="32" t="str">
        <f t="shared" si="69"/>
        <v/>
      </c>
      <c r="M189" s="33" t="str">
        <f t="shared" ca="1" si="74"/>
        <v/>
      </c>
      <c r="O189" s="34">
        <f t="shared" si="75"/>
        <v>0</v>
      </c>
      <c r="P189" s="34">
        <f t="shared" si="73"/>
        <v>0</v>
      </c>
      <c r="X189" s="125" t="str">
        <f t="shared" si="70"/>
        <v/>
      </c>
      <c r="AA189" s="131" t="str">
        <f t="shared" si="80"/>
        <v/>
      </c>
      <c r="AB189" s="279"/>
      <c r="AC189" s="123"/>
      <c r="AD189" s="282"/>
      <c r="AE189" s="289"/>
      <c r="AF189" s="283"/>
      <c r="AG189" s="245"/>
    </row>
    <row r="190" spans="1:33" ht="15" customHeight="1" thickBot="1" x14ac:dyDescent="0.3">
      <c r="A190" s="1"/>
      <c r="B190" s="284"/>
      <c r="C190" s="27" t="str">
        <f t="shared" si="67"/>
        <v/>
      </c>
      <c r="D190" s="28" t="str">
        <f t="shared" si="68"/>
        <v/>
      </c>
      <c r="E190" s="30" t="str">
        <f t="shared" si="71"/>
        <v/>
      </c>
      <c r="F190" s="30" t="s">
        <v>40</v>
      </c>
      <c r="H190" s="29" t="str">
        <f t="shared" si="87"/>
        <v/>
      </c>
      <c r="I190" s="32" t="str">
        <f t="shared" si="81"/>
        <v/>
      </c>
      <c r="J190" s="31" t="str">
        <f t="shared" si="72"/>
        <v/>
      </c>
      <c r="K190" s="32" t="str">
        <f t="shared" si="69"/>
        <v/>
      </c>
      <c r="M190" s="33" t="str">
        <f t="shared" ca="1" si="74"/>
        <v/>
      </c>
      <c r="O190" s="34">
        <f t="shared" si="75"/>
        <v>0</v>
      </c>
      <c r="P190" s="34">
        <f t="shared" si="73"/>
        <v>0</v>
      </c>
      <c r="X190" s="125" t="str">
        <f t="shared" si="70"/>
        <v/>
      </c>
      <c r="AA190" s="131" t="str">
        <f t="shared" si="80"/>
        <v/>
      </c>
      <c r="AB190" s="280"/>
      <c r="AC190" s="123"/>
      <c r="AD190" s="282"/>
      <c r="AE190" s="290"/>
      <c r="AF190" s="283"/>
      <c r="AG190" s="245"/>
    </row>
    <row r="191" spans="1:33" ht="15" customHeight="1" x14ac:dyDescent="0.25">
      <c r="A191" s="1"/>
      <c r="B191" s="284" t="s">
        <v>61</v>
      </c>
      <c r="C191" s="27" t="str">
        <f t="shared" si="67"/>
        <v/>
      </c>
      <c r="D191" s="28" t="str">
        <f t="shared" si="68"/>
        <v/>
      </c>
      <c r="E191" s="30" t="str">
        <f t="shared" si="71"/>
        <v/>
      </c>
      <c r="F191" s="30" t="s">
        <v>40</v>
      </c>
      <c r="H191" s="29" t="str">
        <f t="shared" si="87"/>
        <v/>
      </c>
      <c r="I191" s="32" t="str">
        <f t="shared" si="81"/>
        <v/>
      </c>
      <c r="J191" s="31" t="str">
        <f t="shared" si="72"/>
        <v/>
      </c>
      <c r="K191" s="32" t="str">
        <f t="shared" si="69"/>
        <v/>
      </c>
      <c r="M191" s="33" t="str">
        <f t="shared" ca="1" si="74"/>
        <v/>
      </c>
      <c r="O191" s="34">
        <f t="shared" si="75"/>
        <v>0</v>
      </c>
      <c r="P191" s="34">
        <f t="shared" si="73"/>
        <v>0</v>
      </c>
      <c r="X191" s="125" t="str">
        <f t="shared" si="70"/>
        <v/>
      </c>
      <c r="AA191" s="131" t="str">
        <f t="shared" si="80"/>
        <v/>
      </c>
      <c r="AB191" s="278">
        <f>SUM(X191:X193)</f>
        <v>0</v>
      </c>
      <c r="AC191" s="123"/>
      <c r="AD191" s="282">
        <v>62</v>
      </c>
      <c r="AE191" s="288">
        <f t="shared" ca="1" si="84"/>
        <v>0</v>
      </c>
      <c r="AF191" s="283" t="str">
        <f>IF(AB191=0,"",IF(AB191&lt;AE191,"Alerte !",""))</f>
        <v/>
      </c>
      <c r="AG191" s="245" t="str">
        <f>IF(AB191=0,"",IF(AB191&lt;AE191,"",1))</f>
        <v/>
      </c>
    </row>
    <row r="192" spans="1:33" ht="15" customHeight="1" x14ac:dyDescent="0.25">
      <c r="A192" s="1"/>
      <c r="B192" s="284"/>
      <c r="C192" s="27" t="str">
        <f t="shared" si="67"/>
        <v/>
      </c>
      <c r="D192" s="28" t="str">
        <f t="shared" si="68"/>
        <v/>
      </c>
      <c r="E192" s="30" t="str">
        <f t="shared" si="71"/>
        <v/>
      </c>
      <c r="F192" s="30" t="s">
        <v>40</v>
      </c>
      <c r="H192" s="29" t="str">
        <f t="shared" si="87"/>
        <v/>
      </c>
      <c r="I192" s="32" t="str">
        <f t="shared" si="81"/>
        <v/>
      </c>
      <c r="J192" s="31" t="str">
        <f t="shared" si="72"/>
        <v/>
      </c>
      <c r="K192" s="32" t="str">
        <f t="shared" si="69"/>
        <v/>
      </c>
      <c r="M192" s="33" t="str">
        <f t="shared" ca="1" si="74"/>
        <v/>
      </c>
      <c r="O192" s="34">
        <f t="shared" si="75"/>
        <v>0</v>
      </c>
      <c r="P192" s="34">
        <f t="shared" si="73"/>
        <v>0</v>
      </c>
      <c r="X192" s="125" t="str">
        <f t="shared" si="70"/>
        <v/>
      </c>
      <c r="AA192" s="131" t="str">
        <f t="shared" si="80"/>
        <v/>
      </c>
      <c r="AB192" s="279"/>
      <c r="AC192" s="123"/>
      <c r="AD192" s="282"/>
      <c r="AE192" s="289"/>
      <c r="AF192" s="283"/>
      <c r="AG192" s="245"/>
    </row>
    <row r="193" spans="1:33" ht="15" customHeight="1" thickBot="1" x14ac:dyDescent="0.3">
      <c r="A193" s="1"/>
      <c r="B193" s="284"/>
      <c r="C193" s="27" t="str">
        <f t="shared" si="67"/>
        <v/>
      </c>
      <c r="D193" s="28" t="str">
        <f t="shared" si="68"/>
        <v/>
      </c>
      <c r="E193" s="30" t="str">
        <f t="shared" si="71"/>
        <v/>
      </c>
      <c r="F193" s="30" t="s">
        <v>40</v>
      </c>
      <c r="H193" s="29" t="str">
        <f t="shared" si="87"/>
        <v/>
      </c>
      <c r="I193" s="32" t="str">
        <f t="shared" si="81"/>
        <v/>
      </c>
      <c r="J193" s="31" t="str">
        <f t="shared" si="72"/>
        <v/>
      </c>
      <c r="K193" s="32" t="str">
        <f t="shared" si="69"/>
        <v/>
      </c>
      <c r="M193" s="33" t="str">
        <f t="shared" ca="1" si="74"/>
        <v/>
      </c>
      <c r="O193" s="34">
        <f t="shared" si="75"/>
        <v>0</v>
      </c>
      <c r="P193" s="34">
        <f t="shared" si="73"/>
        <v>0</v>
      </c>
      <c r="X193" s="125" t="str">
        <f t="shared" si="70"/>
        <v/>
      </c>
      <c r="AA193" s="131" t="str">
        <f t="shared" si="80"/>
        <v/>
      </c>
      <c r="AB193" s="280"/>
      <c r="AC193" s="123"/>
      <c r="AD193" s="282"/>
      <c r="AE193" s="290"/>
      <c r="AF193" s="283"/>
      <c r="AG193" s="245"/>
    </row>
    <row r="194" spans="1:33" ht="15" customHeight="1" x14ac:dyDescent="0.25">
      <c r="A194" s="1"/>
      <c r="B194" s="284"/>
      <c r="C194" s="27" t="str">
        <f t="shared" si="67"/>
        <v/>
      </c>
      <c r="D194" s="28" t="str">
        <f t="shared" si="68"/>
        <v/>
      </c>
      <c r="E194" s="30" t="str">
        <f t="shared" si="71"/>
        <v/>
      </c>
      <c r="F194" s="30" t="s">
        <v>40</v>
      </c>
      <c r="H194" s="29" t="str">
        <f t="shared" si="87"/>
        <v/>
      </c>
      <c r="I194" s="32" t="str">
        <f t="shared" si="81"/>
        <v/>
      </c>
      <c r="J194" s="31" t="str">
        <f t="shared" si="72"/>
        <v/>
      </c>
      <c r="K194" s="32" t="str">
        <f t="shared" si="69"/>
        <v/>
      </c>
      <c r="M194" s="33" t="str">
        <f t="shared" ca="1" si="74"/>
        <v/>
      </c>
      <c r="O194" s="34">
        <f t="shared" si="75"/>
        <v>0</v>
      </c>
      <c r="P194" s="34">
        <f t="shared" si="73"/>
        <v>0</v>
      </c>
      <c r="X194" s="125" t="str">
        <f t="shared" si="70"/>
        <v/>
      </c>
      <c r="AA194" s="131" t="str">
        <f t="shared" si="80"/>
        <v/>
      </c>
      <c r="AB194" s="278">
        <f>SUM(X194:X196)</f>
        <v>0</v>
      </c>
      <c r="AC194" s="123"/>
      <c r="AD194" s="282">
        <v>63</v>
      </c>
      <c r="AE194" s="288">
        <f t="shared" ca="1" si="85"/>
        <v>0</v>
      </c>
      <c r="AF194" s="283" t="str">
        <f>IF(AB194=0,"",IF(AB194&lt;AE194,"Alerte !",""))</f>
        <v/>
      </c>
      <c r="AG194" s="245" t="str">
        <f>IF(AB194=0,"",IF(AB194&lt;AE194,"",1))</f>
        <v/>
      </c>
    </row>
    <row r="195" spans="1:33" ht="15" customHeight="1" x14ac:dyDescent="0.25">
      <c r="A195" s="1"/>
      <c r="B195" s="284"/>
      <c r="C195" s="27" t="str">
        <f t="shared" si="67"/>
        <v/>
      </c>
      <c r="D195" s="28" t="str">
        <f t="shared" si="68"/>
        <v/>
      </c>
      <c r="E195" s="30" t="str">
        <f t="shared" si="71"/>
        <v/>
      </c>
      <c r="F195" s="30" t="s">
        <v>40</v>
      </c>
      <c r="H195" s="29" t="str">
        <f t="shared" si="87"/>
        <v/>
      </c>
      <c r="I195" s="32" t="str">
        <f t="shared" si="81"/>
        <v/>
      </c>
      <c r="J195" s="31" t="str">
        <f t="shared" si="72"/>
        <v/>
      </c>
      <c r="K195" s="32" t="str">
        <f t="shared" si="69"/>
        <v/>
      </c>
      <c r="M195" s="33" t="str">
        <f t="shared" ca="1" si="74"/>
        <v/>
      </c>
      <c r="O195" s="34">
        <f t="shared" si="75"/>
        <v>0</v>
      </c>
      <c r="P195" s="34">
        <f t="shared" si="73"/>
        <v>0</v>
      </c>
      <c r="X195" s="125" t="str">
        <f t="shared" si="70"/>
        <v/>
      </c>
      <c r="AA195" s="131" t="str">
        <f t="shared" si="80"/>
        <v/>
      </c>
      <c r="AB195" s="279"/>
      <c r="AC195" s="123"/>
      <c r="AD195" s="282"/>
      <c r="AE195" s="289"/>
      <c r="AF195" s="283"/>
      <c r="AG195" s="245"/>
    </row>
    <row r="196" spans="1:33" ht="15" customHeight="1" thickBot="1" x14ac:dyDescent="0.3">
      <c r="A196" s="1"/>
      <c r="B196" s="284"/>
      <c r="C196" s="27" t="str">
        <f t="shared" si="67"/>
        <v/>
      </c>
      <c r="D196" s="28" t="str">
        <f t="shared" si="68"/>
        <v/>
      </c>
      <c r="E196" s="30" t="str">
        <f t="shared" si="71"/>
        <v/>
      </c>
      <c r="F196" s="30" t="s">
        <v>40</v>
      </c>
      <c r="H196" s="29" t="str">
        <f t="shared" si="87"/>
        <v/>
      </c>
      <c r="I196" s="32" t="str">
        <f t="shared" si="81"/>
        <v/>
      </c>
      <c r="J196" s="31" t="str">
        <f t="shared" si="72"/>
        <v/>
      </c>
      <c r="K196" s="32" t="str">
        <f t="shared" si="69"/>
        <v/>
      </c>
      <c r="M196" s="33" t="str">
        <f t="shared" ca="1" si="74"/>
        <v/>
      </c>
      <c r="O196" s="34">
        <f t="shared" si="75"/>
        <v>0</v>
      </c>
      <c r="P196" s="34">
        <f t="shared" si="73"/>
        <v>0</v>
      </c>
      <c r="X196" s="125" t="str">
        <f t="shared" si="70"/>
        <v/>
      </c>
      <c r="AA196" s="131" t="str">
        <f t="shared" si="80"/>
        <v/>
      </c>
      <c r="AB196" s="280"/>
      <c r="AC196" s="123"/>
      <c r="AD196" s="282"/>
      <c r="AE196" s="290"/>
      <c r="AF196" s="283"/>
      <c r="AG196" s="245"/>
    </row>
    <row r="197" spans="1:33" ht="15" customHeight="1" x14ac:dyDescent="0.25">
      <c r="A197" s="1"/>
      <c r="B197" s="284"/>
      <c r="C197" s="27" t="str">
        <f t="shared" si="67"/>
        <v/>
      </c>
      <c r="D197" s="28" t="str">
        <f t="shared" si="68"/>
        <v/>
      </c>
      <c r="E197" s="30" t="str">
        <f t="shared" si="71"/>
        <v/>
      </c>
      <c r="F197" s="30" t="s">
        <v>40</v>
      </c>
      <c r="H197" s="29" t="str">
        <f t="shared" si="87"/>
        <v/>
      </c>
      <c r="I197" s="32" t="str">
        <f t="shared" si="81"/>
        <v/>
      </c>
      <c r="J197" s="31" t="str">
        <f t="shared" si="72"/>
        <v/>
      </c>
      <c r="K197" s="32" t="str">
        <f t="shared" si="69"/>
        <v/>
      </c>
      <c r="M197" s="33" t="str">
        <f t="shared" ca="1" si="74"/>
        <v/>
      </c>
      <c r="O197" s="34">
        <f t="shared" si="75"/>
        <v>0</v>
      </c>
      <c r="P197" s="34">
        <f t="shared" si="73"/>
        <v>0</v>
      </c>
      <c r="X197" s="125" t="str">
        <f t="shared" si="70"/>
        <v/>
      </c>
      <c r="AA197" s="131" t="str">
        <f t="shared" si="80"/>
        <v/>
      </c>
      <c r="AB197" s="278">
        <f>SUM(X197:X199)</f>
        <v>0</v>
      </c>
      <c r="AC197" s="123"/>
      <c r="AD197" s="282">
        <v>64</v>
      </c>
      <c r="AE197" s="288">
        <f t="shared" ca="1" si="86"/>
        <v>0</v>
      </c>
      <c r="AF197" s="283" t="str">
        <f>IF(AB197=0,"",IF(AB197&lt;AE197,"Alerte !",""))</f>
        <v/>
      </c>
      <c r="AG197" s="245" t="str">
        <f>IF(AB197=0,"",IF(AB197&lt;AE197,"",1))</f>
        <v/>
      </c>
    </row>
    <row r="198" spans="1:33" ht="15" customHeight="1" x14ac:dyDescent="0.25">
      <c r="A198" s="1"/>
      <c r="B198" s="284"/>
      <c r="C198" s="27" t="str">
        <f t="shared" si="67"/>
        <v/>
      </c>
      <c r="D198" s="28" t="str">
        <f t="shared" si="68"/>
        <v/>
      </c>
      <c r="E198" s="30" t="str">
        <f t="shared" si="71"/>
        <v/>
      </c>
      <c r="F198" s="30" t="s">
        <v>40</v>
      </c>
      <c r="H198" s="29" t="str">
        <f t="shared" si="87"/>
        <v/>
      </c>
      <c r="I198" s="32" t="str">
        <f t="shared" si="81"/>
        <v/>
      </c>
      <c r="J198" s="31" t="str">
        <f t="shared" si="72"/>
        <v/>
      </c>
      <c r="K198" s="32" t="str">
        <f t="shared" si="69"/>
        <v/>
      </c>
      <c r="M198" s="33" t="str">
        <f t="shared" ca="1" si="74"/>
        <v/>
      </c>
      <c r="O198" s="34">
        <f t="shared" si="75"/>
        <v>0</v>
      </c>
      <c r="P198" s="34">
        <f t="shared" si="73"/>
        <v>0</v>
      </c>
      <c r="X198" s="125" t="str">
        <f t="shared" si="70"/>
        <v/>
      </c>
      <c r="AA198" s="131" t="str">
        <f t="shared" si="80"/>
        <v/>
      </c>
      <c r="AB198" s="279"/>
      <c r="AC198" s="123"/>
      <c r="AD198" s="282"/>
      <c r="AE198" s="289"/>
      <c r="AF198" s="283"/>
      <c r="AG198" s="245"/>
    </row>
    <row r="199" spans="1:33" ht="15" customHeight="1" thickBot="1" x14ac:dyDescent="0.3">
      <c r="A199" s="1"/>
      <c r="B199" s="284"/>
      <c r="C199" s="27" t="str">
        <f t="shared" ref="C199:C262" si="90">IF(A199="","",DATEDIF($AK$9,J199,"y")&amp;IF(DATEDIF($AK$9,J199,"y")&gt;1," ans "," an "))</f>
        <v/>
      </c>
      <c r="D199" s="28" t="str">
        <f t="shared" ref="D199:D262" si="91">IF(A199="","",YEAR(J199))</f>
        <v/>
      </c>
      <c r="E199" s="30" t="str">
        <f t="shared" si="71"/>
        <v/>
      </c>
      <c r="F199" s="30" t="s">
        <v>40</v>
      </c>
      <c r="H199" s="29" t="str">
        <f t="shared" si="87"/>
        <v/>
      </c>
      <c r="I199" s="32" t="str">
        <f t="shared" si="81"/>
        <v/>
      </c>
      <c r="J199" s="31" t="str">
        <f t="shared" si="72"/>
        <v/>
      </c>
      <c r="K199" s="32" t="str">
        <f t="shared" ref="K199:K262" si="92">IF(A199="","",EOMONTH(J199,0))</f>
        <v/>
      </c>
      <c r="M199" s="33" t="str">
        <f t="shared" ca="1" si="74"/>
        <v/>
      </c>
      <c r="O199" s="34">
        <f t="shared" si="75"/>
        <v>0</v>
      </c>
      <c r="P199" s="34">
        <f t="shared" si="73"/>
        <v>0</v>
      </c>
      <c r="X199" s="125" t="str">
        <f t="shared" ref="X199:X262" si="93">IF(Q199="","",SUM(Q199:W199))</f>
        <v/>
      </c>
      <c r="AA199" s="131" t="str">
        <f t="shared" si="80"/>
        <v/>
      </c>
      <c r="AB199" s="280"/>
      <c r="AC199" s="123"/>
      <c r="AD199" s="282"/>
      <c r="AE199" s="290"/>
      <c r="AF199" s="283"/>
      <c r="AG199" s="245"/>
    </row>
    <row r="200" spans="1:33" ht="15" customHeight="1" x14ac:dyDescent="0.25">
      <c r="A200" s="1"/>
      <c r="B200" s="284"/>
      <c r="C200" s="27" t="str">
        <f t="shared" si="90"/>
        <v/>
      </c>
      <c r="D200" s="28" t="str">
        <f t="shared" si="91"/>
        <v/>
      </c>
      <c r="E200" s="30" t="str">
        <f t="shared" ref="E200:E263" si="94">IF(A200="","",DATEDIF($J$7,K200,"y")&amp;IF(DATEDIF($J$7,K200,"y")&gt;1," ans, "," an, ")&amp;DATEDIF($J$7,K200,"ym")&amp;" mois et "&amp;DATEDIF($J$7,K200,"md")&amp;IF(DATEDIF(
$J$7,K200,"md")&gt;1," jours"," jour"))</f>
        <v/>
      </c>
      <c r="F200" s="30" t="s">
        <v>40</v>
      </c>
      <c r="H200" s="29" t="str">
        <f t="shared" si="87"/>
        <v/>
      </c>
      <c r="I200" s="32" t="str">
        <f t="shared" si="81"/>
        <v/>
      </c>
      <c r="J200" s="31" t="str">
        <f t="shared" ref="J200:J263" si="95">IF(A200="","",EDATE(J199,1))</f>
        <v/>
      </c>
      <c r="K200" s="32" t="str">
        <f t="shared" si="92"/>
        <v/>
      </c>
      <c r="M200" s="33" t="str">
        <f t="shared" ca="1" si="74"/>
        <v/>
      </c>
      <c r="O200" s="34">
        <f t="shared" si="75"/>
        <v>0</v>
      </c>
      <c r="P200" s="34">
        <f t="shared" ref="P200:P263" si="96">Q200-O200</f>
        <v>0</v>
      </c>
      <c r="X200" s="125" t="str">
        <f t="shared" si="93"/>
        <v/>
      </c>
      <c r="AA200" s="131" t="str">
        <f t="shared" si="80"/>
        <v/>
      </c>
      <c r="AB200" s="278">
        <f>SUM(X200:X202)</f>
        <v>0</v>
      </c>
      <c r="AC200" s="123"/>
      <c r="AD200" s="282">
        <v>65</v>
      </c>
      <c r="AE200" s="288">
        <f t="shared" ref="AE200" ca="1" si="97">OFFSET($AJ$12,((MOD(ROW(AD201)*4,3)/2)+1)*COUNTA(AD200)+IF(((MOD(ROW(AD201)*4,3)/2)+1)*COUNTA(AD200)=2,INT(ROW(AD197)/12),0),)</f>
        <v>0</v>
      </c>
      <c r="AF200" s="283" t="str">
        <f>IF(AB200=0,"",IF(AB200&lt;AE200,"Alerte !",""))</f>
        <v/>
      </c>
      <c r="AG200" s="245" t="str">
        <f>IF(AB200=0,"",IF(AB200&lt;AE200,"",1))</f>
        <v/>
      </c>
    </row>
    <row r="201" spans="1:33" ht="15" customHeight="1" x14ac:dyDescent="0.25">
      <c r="A201" s="1"/>
      <c r="B201" s="284"/>
      <c r="C201" s="27" t="str">
        <f t="shared" si="90"/>
        <v/>
      </c>
      <c r="D201" s="28" t="str">
        <f t="shared" si="91"/>
        <v/>
      </c>
      <c r="E201" s="30" t="str">
        <f t="shared" si="94"/>
        <v/>
      </c>
      <c r="F201" s="30" t="s">
        <v>40</v>
      </c>
      <c r="H201" s="29" t="str">
        <f t="shared" si="87"/>
        <v/>
      </c>
      <c r="I201" s="32" t="str">
        <f t="shared" si="81"/>
        <v/>
      </c>
      <c r="J201" s="31" t="str">
        <f t="shared" si="95"/>
        <v/>
      </c>
      <c r="K201" s="32" t="str">
        <f t="shared" si="92"/>
        <v/>
      </c>
      <c r="M201" s="33" t="str">
        <f t="shared" ref="M201:M264" ca="1" si="98">IF(N201="","",MATCH(N201,OFFSET($AT$7,VLOOKUP(L201,$AV$7:$AX$14,4,FALSE)-3,,VLOOKUP(L201,$AV$7:$AX$14,3,FALSE))))</f>
        <v/>
      </c>
      <c r="O201" s="34">
        <f t="shared" si="75"/>
        <v>0</v>
      </c>
      <c r="P201" s="34">
        <f t="shared" si="96"/>
        <v>0</v>
      </c>
      <c r="X201" s="125" t="str">
        <f t="shared" si="93"/>
        <v/>
      </c>
      <c r="AA201" s="131" t="str">
        <f t="shared" si="80"/>
        <v/>
      </c>
      <c r="AB201" s="279"/>
      <c r="AC201" s="123"/>
      <c r="AD201" s="282"/>
      <c r="AE201" s="289"/>
      <c r="AF201" s="283"/>
      <c r="AG201" s="245"/>
    </row>
    <row r="202" spans="1:33" ht="15" customHeight="1" thickBot="1" x14ac:dyDescent="0.3">
      <c r="A202" s="1"/>
      <c r="B202" s="284"/>
      <c r="C202" s="27" t="str">
        <f t="shared" si="90"/>
        <v/>
      </c>
      <c r="D202" s="28" t="str">
        <f t="shared" si="91"/>
        <v/>
      </c>
      <c r="E202" s="30" t="str">
        <f t="shared" si="94"/>
        <v/>
      </c>
      <c r="F202" s="30" t="s">
        <v>40</v>
      </c>
      <c r="H202" s="29" t="str">
        <f t="shared" si="87"/>
        <v/>
      </c>
      <c r="I202" s="32" t="str">
        <f t="shared" si="81"/>
        <v/>
      </c>
      <c r="J202" s="31" t="str">
        <f t="shared" si="95"/>
        <v/>
      </c>
      <c r="K202" s="32" t="str">
        <f t="shared" si="92"/>
        <v/>
      </c>
      <c r="M202" s="33" t="str">
        <f t="shared" ca="1" si="98"/>
        <v/>
      </c>
      <c r="O202" s="34">
        <f t="shared" si="75"/>
        <v>0</v>
      </c>
      <c r="P202" s="34">
        <f t="shared" si="96"/>
        <v>0</v>
      </c>
      <c r="X202" s="125" t="str">
        <f t="shared" si="93"/>
        <v/>
      </c>
      <c r="AA202" s="131" t="str">
        <f t="shared" si="80"/>
        <v/>
      </c>
      <c r="AB202" s="280"/>
      <c r="AC202" s="123"/>
      <c r="AD202" s="282"/>
      <c r="AE202" s="290"/>
      <c r="AF202" s="283"/>
      <c r="AG202" s="245"/>
    </row>
    <row r="203" spans="1:33" ht="15" customHeight="1" x14ac:dyDescent="0.25">
      <c r="A203" s="1"/>
      <c r="B203" s="284" t="s">
        <v>62</v>
      </c>
      <c r="C203" s="27" t="str">
        <f t="shared" si="90"/>
        <v/>
      </c>
      <c r="D203" s="28" t="str">
        <f t="shared" si="91"/>
        <v/>
      </c>
      <c r="E203" s="30" t="str">
        <f t="shared" si="94"/>
        <v/>
      </c>
      <c r="F203" s="30" t="s">
        <v>40</v>
      </c>
      <c r="H203" s="29" t="str">
        <f t="shared" si="87"/>
        <v/>
      </c>
      <c r="I203" s="32" t="str">
        <f t="shared" si="81"/>
        <v/>
      </c>
      <c r="J203" s="31" t="str">
        <f t="shared" si="95"/>
        <v/>
      </c>
      <c r="K203" s="32" t="str">
        <f t="shared" si="92"/>
        <v/>
      </c>
      <c r="M203" s="33" t="str">
        <f t="shared" ca="1" si="98"/>
        <v/>
      </c>
      <c r="O203" s="34">
        <f t="shared" si="75"/>
        <v>0</v>
      </c>
      <c r="P203" s="34">
        <f t="shared" si="96"/>
        <v>0</v>
      </c>
      <c r="X203" s="125" t="str">
        <f t="shared" si="93"/>
        <v/>
      </c>
      <c r="AA203" s="131" t="str">
        <f t="shared" si="80"/>
        <v/>
      </c>
      <c r="AB203" s="278">
        <f>SUM(X203:X205)</f>
        <v>0</v>
      </c>
      <c r="AC203" s="123"/>
      <c r="AD203" s="282">
        <v>66</v>
      </c>
      <c r="AE203" s="288">
        <f t="shared" ref="AE203" ca="1" si="99">OFFSET($AJ$12,((MOD(ROW(AD204)*4,3)/2)+1)*COUNTA(AD203)+IF(((MOD(ROW(AD204)*4,3)/2)+1)*COUNTA(AD203)=2,INT(ROW(AD200)/12),0),)</f>
        <v>0</v>
      </c>
      <c r="AF203" s="283" t="str">
        <f>IF(AB203=0,"",IF(AB203&lt;AE203,"Alerte !",""))</f>
        <v/>
      </c>
      <c r="AG203" s="245" t="str">
        <f>IF(AB203=0,"",IF(AB203&lt;AE203,"",1))</f>
        <v/>
      </c>
    </row>
    <row r="204" spans="1:33" ht="15" customHeight="1" x14ac:dyDescent="0.25">
      <c r="A204" s="1"/>
      <c r="B204" s="284"/>
      <c r="C204" s="27" t="str">
        <f t="shared" si="90"/>
        <v/>
      </c>
      <c r="D204" s="28" t="str">
        <f t="shared" si="91"/>
        <v/>
      </c>
      <c r="E204" s="30" t="str">
        <f t="shared" si="94"/>
        <v/>
      </c>
      <c r="F204" s="30" t="s">
        <v>40</v>
      </c>
      <c r="H204" s="29" t="str">
        <f t="shared" si="87"/>
        <v/>
      </c>
      <c r="I204" s="32" t="str">
        <f t="shared" si="81"/>
        <v/>
      </c>
      <c r="J204" s="31" t="str">
        <f t="shared" si="95"/>
        <v/>
      </c>
      <c r="K204" s="32" t="str">
        <f t="shared" si="92"/>
        <v/>
      </c>
      <c r="M204" s="33" t="str">
        <f t="shared" ca="1" si="98"/>
        <v/>
      </c>
      <c r="O204" s="34">
        <f t="shared" ref="O204:O267" si="100">N204*$AN$9</f>
        <v>0</v>
      </c>
      <c r="P204" s="34">
        <f t="shared" si="96"/>
        <v>0</v>
      </c>
      <c r="X204" s="125" t="str">
        <f t="shared" si="93"/>
        <v/>
      </c>
      <c r="AA204" s="131" t="str">
        <f t="shared" si="80"/>
        <v/>
      </c>
      <c r="AB204" s="279"/>
      <c r="AC204" s="123"/>
      <c r="AD204" s="282"/>
      <c r="AE204" s="289"/>
      <c r="AF204" s="283"/>
      <c r="AG204" s="245"/>
    </row>
    <row r="205" spans="1:33" ht="15" customHeight="1" thickBot="1" x14ac:dyDescent="0.3">
      <c r="A205" s="1"/>
      <c r="B205" s="284"/>
      <c r="C205" s="27" t="str">
        <f t="shared" si="90"/>
        <v/>
      </c>
      <c r="D205" s="28" t="str">
        <f t="shared" si="91"/>
        <v/>
      </c>
      <c r="E205" s="30" t="str">
        <f t="shared" si="94"/>
        <v/>
      </c>
      <c r="F205" s="30" t="s">
        <v>40</v>
      </c>
      <c r="H205" s="29" t="str">
        <f t="shared" si="87"/>
        <v/>
      </c>
      <c r="I205" s="32" t="str">
        <f t="shared" si="81"/>
        <v/>
      </c>
      <c r="J205" s="31" t="str">
        <f t="shared" si="95"/>
        <v/>
      </c>
      <c r="K205" s="32" t="str">
        <f t="shared" si="92"/>
        <v/>
      </c>
      <c r="M205" s="33" t="str">
        <f t="shared" ca="1" si="98"/>
        <v/>
      </c>
      <c r="O205" s="34">
        <f t="shared" si="100"/>
        <v>0</v>
      </c>
      <c r="P205" s="34">
        <f t="shared" si="96"/>
        <v>0</v>
      </c>
      <c r="X205" s="125" t="str">
        <f t="shared" si="93"/>
        <v/>
      </c>
      <c r="AA205" s="131" t="str">
        <f t="shared" si="80"/>
        <v/>
      </c>
      <c r="AB205" s="280"/>
      <c r="AC205" s="123"/>
      <c r="AD205" s="282"/>
      <c r="AE205" s="290"/>
      <c r="AF205" s="283"/>
      <c r="AG205" s="245"/>
    </row>
    <row r="206" spans="1:33" ht="15" customHeight="1" x14ac:dyDescent="0.25">
      <c r="A206" s="1"/>
      <c r="B206" s="284"/>
      <c r="C206" s="27" t="str">
        <f t="shared" si="90"/>
        <v/>
      </c>
      <c r="D206" s="28" t="str">
        <f t="shared" si="91"/>
        <v/>
      </c>
      <c r="E206" s="30" t="str">
        <f t="shared" si="94"/>
        <v/>
      </c>
      <c r="F206" s="30" t="s">
        <v>40</v>
      </c>
      <c r="H206" s="29" t="str">
        <f t="shared" si="87"/>
        <v/>
      </c>
      <c r="I206" s="32" t="str">
        <f t="shared" si="81"/>
        <v/>
      </c>
      <c r="J206" s="31" t="str">
        <f t="shared" si="95"/>
        <v/>
      </c>
      <c r="K206" s="32" t="str">
        <f t="shared" si="92"/>
        <v/>
      </c>
      <c r="M206" s="33" t="str">
        <f t="shared" ca="1" si="98"/>
        <v/>
      </c>
      <c r="O206" s="34">
        <f t="shared" si="100"/>
        <v>0</v>
      </c>
      <c r="P206" s="34">
        <f t="shared" si="96"/>
        <v>0</v>
      </c>
      <c r="X206" s="125" t="str">
        <f t="shared" si="93"/>
        <v/>
      </c>
      <c r="AA206" s="131" t="str">
        <f t="shared" si="80"/>
        <v/>
      </c>
      <c r="AB206" s="278">
        <f>SUM(X206:X208)</f>
        <v>0</v>
      </c>
      <c r="AC206" s="123"/>
      <c r="AD206" s="282">
        <v>67</v>
      </c>
      <c r="AE206" s="288">
        <f t="shared" ca="1" si="84"/>
        <v>0</v>
      </c>
      <c r="AF206" s="283" t="str">
        <f>IF(AB206=0,"",IF(AB206&lt;AE206,"Alerte !",""))</f>
        <v/>
      </c>
      <c r="AG206" s="245" t="str">
        <f>IF(AB206=0,"",IF(AB206&lt;AE206,"",1))</f>
        <v/>
      </c>
    </row>
    <row r="207" spans="1:33" ht="15" customHeight="1" x14ac:dyDescent="0.25">
      <c r="A207" s="1"/>
      <c r="B207" s="284"/>
      <c r="C207" s="27" t="str">
        <f t="shared" si="90"/>
        <v/>
      </c>
      <c r="D207" s="28" t="str">
        <f t="shared" si="91"/>
        <v/>
      </c>
      <c r="E207" s="30" t="str">
        <f t="shared" si="94"/>
        <v/>
      </c>
      <c r="F207" s="30" t="s">
        <v>40</v>
      </c>
      <c r="H207" s="29" t="str">
        <f t="shared" si="87"/>
        <v/>
      </c>
      <c r="I207" s="32" t="str">
        <f t="shared" si="81"/>
        <v/>
      </c>
      <c r="J207" s="31" t="str">
        <f t="shared" si="95"/>
        <v/>
      </c>
      <c r="K207" s="32" t="str">
        <f t="shared" si="92"/>
        <v/>
      </c>
      <c r="M207" s="33" t="str">
        <f t="shared" ca="1" si="98"/>
        <v/>
      </c>
      <c r="O207" s="34">
        <f t="shared" si="100"/>
        <v>0</v>
      </c>
      <c r="P207" s="34">
        <f t="shared" si="96"/>
        <v>0</v>
      </c>
      <c r="X207" s="125" t="str">
        <f t="shared" si="93"/>
        <v/>
      </c>
      <c r="AA207" s="131" t="str">
        <f t="shared" si="80"/>
        <v/>
      </c>
      <c r="AB207" s="279"/>
      <c r="AC207" s="123"/>
      <c r="AD207" s="282"/>
      <c r="AE207" s="289"/>
      <c r="AF207" s="283"/>
      <c r="AG207" s="245"/>
    </row>
    <row r="208" spans="1:33" ht="15" customHeight="1" thickBot="1" x14ac:dyDescent="0.3">
      <c r="A208" s="1"/>
      <c r="B208" s="284"/>
      <c r="C208" s="27" t="str">
        <f t="shared" si="90"/>
        <v/>
      </c>
      <c r="D208" s="28" t="str">
        <f t="shared" si="91"/>
        <v/>
      </c>
      <c r="E208" s="30" t="str">
        <f t="shared" si="94"/>
        <v/>
      </c>
      <c r="F208" s="30" t="s">
        <v>40</v>
      </c>
      <c r="H208" s="29" t="str">
        <f t="shared" si="87"/>
        <v/>
      </c>
      <c r="I208" s="32" t="str">
        <f t="shared" si="81"/>
        <v/>
      </c>
      <c r="J208" s="31" t="str">
        <f t="shared" si="95"/>
        <v/>
      </c>
      <c r="K208" s="32" t="str">
        <f t="shared" si="92"/>
        <v/>
      </c>
      <c r="M208" s="33" t="str">
        <f t="shared" ca="1" si="98"/>
        <v/>
      </c>
      <c r="O208" s="34">
        <f t="shared" si="100"/>
        <v>0</v>
      </c>
      <c r="P208" s="34">
        <f t="shared" si="96"/>
        <v>0</v>
      </c>
      <c r="X208" s="125" t="str">
        <f t="shared" si="93"/>
        <v/>
      </c>
      <c r="AA208" s="131" t="str">
        <f t="shared" si="80"/>
        <v/>
      </c>
      <c r="AB208" s="280"/>
      <c r="AC208" s="123"/>
      <c r="AD208" s="282"/>
      <c r="AE208" s="290"/>
      <c r="AF208" s="283"/>
      <c r="AG208" s="245"/>
    </row>
    <row r="209" spans="1:33" ht="15" customHeight="1" x14ac:dyDescent="0.25">
      <c r="A209" s="1"/>
      <c r="B209" s="284"/>
      <c r="C209" s="27" t="str">
        <f t="shared" si="90"/>
        <v/>
      </c>
      <c r="D209" s="28" t="str">
        <f t="shared" si="91"/>
        <v/>
      </c>
      <c r="E209" s="30" t="str">
        <f t="shared" si="94"/>
        <v/>
      </c>
      <c r="F209" s="30" t="s">
        <v>40</v>
      </c>
      <c r="H209" s="29" t="str">
        <f t="shared" si="87"/>
        <v/>
      </c>
      <c r="I209" s="32" t="str">
        <f t="shared" si="81"/>
        <v/>
      </c>
      <c r="J209" s="31" t="str">
        <f t="shared" si="95"/>
        <v/>
      </c>
      <c r="K209" s="32" t="str">
        <f t="shared" si="92"/>
        <v/>
      </c>
      <c r="M209" s="33" t="str">
        <f t="shared" ca="1" si="98"/>
        <v/>
      </c>
      <c r="O209" s="34">
        <f t="shared" si="100"/>
        <v>0</v>
      </c>
      <c r="P209" s="34">
        <f t="shared" si="96"/>
        <v>0</v>
      </c>
      <c r="X209" s="125" t="str">
        <f t="shared" si="93"/>
        <v/>
      </c>
      <c r="AA209" s="131" t="str">
        <f t="shared" si="80"/>
        <v/>
      </c>
      <c r="AB209" s="278">
        <f>SUM(X209:X211)</f>
        <v>0</v>
      </c>
      <c r="AC209" s="123"/>
      <c r="AD209" s="282">
        <v>68</v>
      </c>
      <c r="AE209" s="288">
        <f t="shared" ca="1" si="85"/>
        <v>0</v>
      </c>
      <c r="AF209" s="283" t="str">
        <f>IF(AB209=0,"",IF(AB209&lt;AE209,"Alerte !",""))</f>
        <v/>
      </c>
      <c r="AG209" s="245" t="str">
        <f>IF(AB209=0,"",IF(AB209&lt;AE209,"",1))</f>
        <v/>
      </c>
    </row>
    <row r="210" spans="1:33" ht="15" customHeight="1" x14ac:dyDescent="0.25">
      <c r="A210" s="1"/>
      <c r="B210" s="284"/>
      <c r="C210" s="27" t="str">
        <f t="shared" si="90"/>
        <v/>
      </c>
      <c r="D210" s="28" t="str">
        <f t="shared" si="91"/>
        <v/>
      </c>
      <c r="E210" s="30" t="str">
        <f t="shared" si="94"/>
        <v/>
      </c>
      <c r="F210" s="30" t="s">
        <v>40</v>
      </c>
      <c r="H210" s="29" t="str">
        <f t="shared" si="87"/>
        <v/>
      </c>
      <c r="I210" s="32" t="str">
        <f t="shared" si="81"/>
        <v/>
      </c>
      <c r="J210" s="31" t="str">
        <f t="shared" si="95"/>
        <v/>
      </c>
      <c r="K210" s="32" t="str">
        <f t="shared" si="92"/>
        <v/>
      </c>
      <c r="M210" s="33" t="str">
        <f t="shared" ca="1" si="98"/>
        <v/>
      </c>
      <c r="O210" s="34">
        <f t="shared" si="100"/>
        <v>0</v>
      </c>
      <c r="P210" s="34">
        <f t="shared" si="96"/>
        <v>0</v>
      </c>
      <c r="X210" s="125" t="str">
        <f t="shared" si="93"/>
        <v/>
      </c>
      <c r="AA210" s="131" t="str">
        <f t="shared" si="80"/>
        <v/>
      </c>
      <c r="AB210" s="279"/>
      <c r="AC210" s="123"/>
      <c r="AD210" s="282"/>
      <c r="AE210" s="289"/>
      <c r="AF210" s="283"/>
      <c r="AG210" s="245"/>
    </row>
    <row r="211" spans="1:33" ht="15" customHeight="1" thickBot="1" x14ac:dyDescent="0.3">
      <c r="A211" s="1"/>
      <c r="B211" s="284"/>
      <c r="C211" s="27" t="str">
        <f t="shared" si="90"/>
        <v/>
      </c>
      <c r="D211" s="28" t="str">
        <f t="shared" si="91"/>
        <v/>
      </c>
      <c r="E211" s="30" t="str">
        <f t="shared" si="94"/>
        <v/>
      </c>
      <c r="F211" s="30" t="s">
        <v>40</v>
      </c>
      <c r="H211" s="29" t="str">
        <f t="shared" si="87"/>
        <v/>
      </c>
      <c r="I211" s="32" t="str">
        <f t="shared" si="81"/>
        <v/>
      </c>
      <c r="J211" s="31" t="str">
        <f t="shared" si="95"/>
        <v/>
      </c>
      <c r="K211" s="32" t="str">
        <f t="shared" si="92"/>
        <v/>
      </c>
      <c r="M211" s="33" t="str">
        <f t="shared" ca="1" si="98"/>
        <v/>
      </c>
      <c r="O211" s="34">
        <f t="shared" si="100"/>
        <v>0</v>
      </c>
      <c r="P211" s="34">
        <f t="shared" si="96"/>
        <v>0</v>
      </c>
      <c r="X211" s="125" t="str">
        <f t="shared" si="93"/>
        <v/>
      </c>
      <c r="AA211" s="131" t="str">
        <f t="shared" si="80"/>
        <v/>
      </c>
      <c r="AB211" s="280"/>
      <c r="AC211" s="123"/>
      <c r="AD211" s="282"/>
      <c r="AE211" s="290"/>
      <c r="AF211" s="283"/>
      <c r="AG211" s="245"/>
    </row>
    <row r="212" spans="1:33" ht="15" customHeight="1" x14ac:dyDescent="0.25">
      <c r="A212" s="1"/>
      <c r="B212" s="284"/>
      <c r="C212" s="27" t="str">
        <f t="shared" si="90"/>
        <v/>
      </c>
      <c r="D212" s="28" t="str">
        <f t="shared" si="91"/>
        <v/>
      </c>
      <c r="E212" s="30" t="str">
        <f t="shared" si="94"/>
        <v/>
      </c>
      <c r="F212" s="30" t="s">
        <v>40</v>
      </c>
      <c r="H212" s="29" t="str">
        <f t="shared" si="87"/>
        <v/>
      </c>
      <c r="I212" s="32" t="str">
        <f t="shared" si="81"/>
        <v/>
      </c>
      <c r="J212" s="31" t="str">
        <f t="shared" si="95"/>
        <v/>
      </c>
      <c r="K212" s="32" t="str">
        <f t="shared" si="92"/>
        <v/>
      </c>
      <c r="M212" s="33" t="str">
        <f t="shared" ca="1" si="98"/>
        <v/>
      </c>
      <c r="O212" s="34">
        <f t="shared" si="100"/>
        <v>0</v>
      </c>
      <c r="P212" s="34">
        <f t="shared" si="96"/>
        <v>0</v>
      </c>
      <c r="X212" s="125" t="str">
        <f t="shared" si="93"/>
        <v/>
      </c>
      <c r="AA212" s="131" t="str">
        <f t="shared" si="80"/>
        <v/>
      </c>
      <c r="AB212" s="278">
        <f>SUM(X212:X214)</f>
        <v>0</v>
      </c>
      <c r="AC212" s="123"/>
      <c r="AD212" s="282">
        <v>69</v>
      </c>
      <c r="AE212" s="288">
        <f t="shared" ca="1" si="86"/>
        <v>0</v>
      </c>
      <c r="AF212" s="283" t="str">
        <f>IF(AB212=0,"",IF(AB212&lt;AE212,"Alerte !",""))</f>
        <v/>
      </c>
      <c r="AG212" s="245" t="str">
        <f>IF(AB212=0,"",IF(AB212&lt;AE212,"",1))</f>
        <v/>
      </c>
    </row>
    <row r="213" spans="1:33" ht="15" customHeight="1" x14ac:dyDescent="0.25">
      <c r="A213" s="1"/>
      <c r="B213" s="284"/>
      <c r="C213" s="27" t="str">
        <f t="shared" si="90"/>
        <v/>
      </c>
      <c r="D213" s="28" t="str">
        <f t="shared" si="91"/>
        <v/>
      </c>
      <c r="E213" s="30" t="str">
        <f t="shared" si="94"/>
        <v/>
      </c>
      <c r="F213" s="30" t="s">
        <v>40</v>
      </c>
      <c r="H213" s="29" t="str">
        <f t="shared" si="87"/>
        <v/>
      </c>
      <c r="I213" s="32" t="str">
        <f t="shared" si="81"/>
        <v/>
      </c>
      <c r="J213" s="31" t="str">
        <f t="shared" si="95"/>
        <v/>
      </c>
      <c r="K213" s="32" t="str">
        <f t="shared" si="92"/>
        <v/>
      </c>
      <c r="M213" s="33" t="str">
        <f t="shared" ca="1" si="98"/>
        <v/>
      </c>
      <c r="O213" s="34">
        <f t="shared" si="100"/>
        <v>0</v>
      </c>
      <c r="P213" s="34">
        <f t="shared" si="96"/>
        <v>0</v>
      </c>
      <c r="X213" s="125" t="str">
        <f t="shared" si="93"/>
        <v/>
      </c>
      <c r="AA213" s="131" t="str">
        <f t="shared" si="80"/>
        <v/>
      </c>
      <c r="AB213" s="279"/>
      <c r="AC213" s="123"/>
      <c r="AD213" s="282"/>
      <c r="AE213" s="289"/>
      <c r="AF213" s="283"/>
      <c r="AG213" s="245"/>
    </row>
    <row r="214" spans="1:33" ht="15" customHeight="1" thickBot="1" x14ac:dyDescent="0.3">
      <c r="A214" s="1"/>
      <c r="B214" s="284"/>
      <c r="C214" s="27" t="str">
        <f t="shared" si="90"/>
        <v/>
      </c>
      <c r="D214" s="28" t="str">
        <f t="shared" si="91"/>
        <v/>
      </c>
      <c r="E214" s="30" t="str">
        <f t="shared" si="94"/>
        <v/>
      </c>
      <c r="F214" s="30" t="s">
        <v>40</v>
      </c>
      <c r="H214" s="29" t="str">
        <f t="shared" si="87"/>
        <v/>
      </c>
      <c r="I214" s="32" t="str">
        <f t="shared" si="81"/>
        <v/>
      </c>
      <c r="J214" s="31" t="str">
        <f t="shared" si="95"/>
        <v/>
      </c>
      <c r="K214" s="32" t="str">
        <f t="shared" si="92"/>
        <v/>
      </c>
      <c r="M214" s="33" t="str">
        <f t="shared" ca="1" si="98"/>
        <v/>
      </c>
      <c r="O214" s="34">
        <f t="shared" si="100"/>
        <v>0</v>
      </c>
      <c r="P214" s="34">
        <f t="shared" si="96"/>
        <v>0</v>
      </c>
      <c r="X214" s="125" t="str">
        <f t="shared" si="93"/>
        <v/>
      </c>
      <c r="AA214" s="131" t="str">
        <f t="shared" si="80"/>
        <v/>
      </c>
      <c r="AB214" s="280"/>
      <c r="AC214" s="123"/>
      <c r="AD214" s="282"/>
      <c r="AE214" s="290"/>
      <c r="AF214" s="283"/>
      <c r="AG214" s="245"/>
    </row>
    <row r="215" spans="1:33" ht="15" customHeight="1" x14ac:dyDescent="0.25">
      <c r="A215" s="1"/>
      <c r="B215" s="284" t="s">
        <v>63</v>
      </c>
      <c r="C215" s="27" t="str">
        <f t="shared" si="90"/>
        <v/>
      </c>
      <c r="D215" s="28" t="str">
        <f t="shared" si="91"/>
        <v/>
      </c>
      <c r="E215" s="30" t="str">
        <f t="shared" si="94"/>
        <v/>
      </c>
      <c r="F215" s="30" t="s">
        <v>40</v>
      </c>
      <c r="H215" s="29" t="str">
        <f t="shared" si="87"/>
        <v/>
      </c>
      <c r="I215" s="32" t="str">
        <f t="shared" si="81"/>
        <v/>
      </c>
      <c r="J215" s="31" t="str">
        <f t="shared" si="95"/>
        <v/>
      </c>
      <c r="K215" s="32" t="str">
        <f t="shared" si="92"/>
        <v/>
      </c>
      <c r="M215" s="33" t="str">
        <f t="shared" ca="1" si="98"/>
        <v/>
      </c>
      <c r="O215" s="34">
        <f t="shared" si="100"/>
        <v>0</v>
      </c>
      <c r="P215" s="34">
        <f t="shared" si="96"/>
        <v>0</v>
      </c>
      <c r="X215" s="125" t="str">
        <f t="shared" si="93"/>
        <v/>
      </c>
      <c r="AA215" s="131" t="str">
        <f t="shared" si="80"/>
        <v/>
      </c>
      <c r="AB215" s="278">
        <f>SUM(X215:X217)</f>
        <v>0</v>
      </c>
      <c r="AC215" s="123"/>
      <c r="AD215" s="282">
        <v>70</v>
      </c>
      <c r="AE215" s="288">
        <f t="shared" ref="AE215" ca="1" si="101">OFFSET($AJ$12,((MOD(ROW(AD216)*4,3)/2)+1)*COUNTA(AD215)+IF(((MOD(ROW(AD216)*4,3)/2)+1)*COUNTA(AD215)=2,INT(ROW(AD212)/12),0),)</f>
        <v>0</v>
      </c>
      <c r="AF215" s="283" t="str">
        <f>IF(AB215=0,"",IF(AB215&lt;AE215,"Alerte !",""))</f>
        <v/>
      </c>
      <c r="AG215" s="245" t="str">
        <f>IF(AB215=0,"",IF(AB215&lt;AE215,"",1))</f>
        <v/>
      </c>
    </row>
    <row r="216" spans="1:33" ht="15" customHeight="1" x14ac:dyDescent="0.25">
      <c r="A216" s="1"/>
      <c r="B216" s="284"/>
      <c r="C216" s="27" t="str">
        <f t="shared" si="90"/>
        <v/>
      </c>
      <c r="D216" s="28" t="str">
        <f t="shared" si="91"/>
        <v/>
      </c>
      <c r="E216" s="30" t="str">
        <f t="shared" si="94"/>
        <v/>
      </c>
      <c r="F216" s="30" t="s">
        <v>40</v>
      </c>
      <c r="H216" s="29" t="str">
        <f t="shared" si="87"/>
        <v/>
      </c>
      <c r="I216" s="32" t="str">
        <f t="shared" si="81"/>
        <v/>
      </c>
      <c r="J216" s="31" t="str">
        <f t="shared" si="95"/>
        <v/>
      </c>
      <c r="K216" s="32" t="str">
        <f t="shared" si="92"/>
        <v/>
      </c>
      <c r="M216" s="33" t="str">
        <f t="shared" ca="1" si="98"/>
        <v/>
      </c>
      <c r="O216" s="34">
        <f t="shared" si="100"/>
        <v>0</v>
      </c>
      <c r="P216" s="34">
        <f t="shared" si="96"/>
        <v>0</v>
      </c>
      <c r="X216" s="125" t="str">
        <f t="shared" si="93"/>
        <v/>
      </c>
      <c r="AA216" s="131" t="str">
        <f t="shared" si="80"/>
        <v/>
      </c>
      <c r="AB216" s="279"/>
      <c r="AC216" s="123"/>
      <c r="AD216" s="282"/>
      <c r="AE216" s="289"/>
      <c r="AF216" s="283"/>
      <c r="AG216" s="245"/>
    </row>
    <row r="217" spans="1:33" ht="15" customHeight="1" thickBot="1" x14ac:dyDescent="0.3">
      <c r="A217" s="1"/>
      <c r="B217" s="284"/>
      <c r="C217" s="27" t="str">
        <f t="shared" si="90"/>
        <v/>
      </c>
      <c r="D217" s="28" t="str">
        <f t="shared" si="91"/>
        <v/>
      </c>
      <c r="E217" s="30" t="str">
        <f t="shared" si="94"/>
        <v/>
      </c>
      <c r="F217" s="30" t="s">
        <v>40</v>
      </c>
      <c r="H217" s="29" t="str">
        <f t="shared" si="87"/>
        <v/>
      </c>
      <c r="I217" s="32" t="str">
        <f t="shared" si="81"/>
        <v/>
      </c>
      <c r="J217" s="31" t="str">
        <f t="shared" si="95"/>
        <v/>
      </c>
      <c r="K217" s="32" t="str">
        <f t="shared" si="92"/>
        <v/>
      </c>
      <c r="M217" s="33" t="str">
        <f t="shared" ca="1" si="98"/>
        <v/>
      </c>
      <c r="O217" s="34">
        <f t="shared" si="100"/>
        <v>0</v>
      </c>
      <c r="P217" s="34">
        <f t="shared" si="96"/>
        <v>0</v>
      </c>
      <c r="X217" s="125" t="str">
        <f t="shared" si="93"/>
        <v/>
      </c>
      <c r="AA217" s="131" t="str">
        <f t="shared" si="80"/>
        <v/>
      </c>
      <c r="AB217" s="280"/>
      <c r="AC217" s="123"/>
      <c r="AD217" s="282"/>
      <c r="AE217" s="290"/>
      <c r="AF217" s="283"/>
      <c r="AG217" s="245"/>
    </row>
    <row r="218" spans="1:33" ht="15" customHeight="1" x14ac:dyDescent="0.25">
      <c r="A218" s="1"/>
      <c r="B218" s="284"/>
      <c r="C218" s="27" t="str">
        <f t="shared" si="90"/>
        <v/>
      </c>
      <c r="D218" s="28" t="str">
        <f t="shared" si="91"/>
        <v/>
      </c>
      <c r="E218" s="30" t="str">
        <f t="shared" si="94"/>
        <v/>
      </c>
      <c r="F218" s="30" t="s">
        <v>40</v>
      </c>
      <c r="H218" s="29" t="str">
        <f t="shared" si="87"/>
        <v/>
      </c>
      <c r="I218" s="32" t="str">
        <f t="shared" si="81"/>
        <v/>
      </c>
      <c r="J218" s="31" t="str">
        <f t="shared" si="95"/>
        <v/>
      </c>
      <c r="K218" s="32" t="str">
        <f t="shared" si="92"/>
        <v/>
      </c>
      <c r="M218" s="33" t="str">
        <f t="shared" ca="1" si="98"/>
        <v/>
      </c>
      <c r="O218" s="34">
        <f t="shared" si="100"/>
        <v>0</v>
      </c>
      <c r="P218" s="34">
        <f t="shared" si="96"/>
        <v>0</v>
      </c>
      <c r="X218" s="125" t="str">
        <f t="shared" si="93"/>
        <v/>
      </c>
      <c r="AA218" s="131" t="str">
        <f t="shared" si="80"/>
        <v/>
      </c>
      <c r="AB218" s="278">
        <f>SUM(X218:X220)</f>
        <v>0</v>
      </c>
      <c r="AC218" s="123"/>
      <c r="AD218" s="282">
        <v>71</v>
      </c>
      <c r="AE218" s="288">
        <f t="shared" ref="AE218" ca="1" si="102">OFFSET($AJ$12,((MOD(ROW(AD219)*4,3)/2)+1)*COUNTA(AD218)+IF(((MOD(ROW(AD219)*4,3)/2)+1)*COUNTA(AD218)=2,INT(ROW(AD215)/12),0),)</f>
        <v>0</v>
      </c>
      <c r="AF218" s="283" t="str">
        <f>IF(AB218=0,"",IF(AB218&lt;AE218,"Alerte !",""))</f>
        <v/>
      </c>
      <c r="AG218" s="245" t="str">
        <f>IF(AB218=0,"",IF(AB218&lt;AE218,"",1))</f>
        <v/>
      </c>
    </row>
    <row r="219" spans="1:33" ht="15" customHeight="1" x14ac:dyDescent="0.25">
      <c r="A219" s="1"/>
      <c r="B219" s="284"/>
      <c r="C219" s="27" t="str">
        <f t="shared" si="90"/>
        <v/>
      </c>
      <c r="D219" s="28" t="str">
        <f t="shared" si="91"/>
        <v/>
      </c>
      <c r="E219" s="30" t="str">
        <f t="shared" si="94"/>
        <v/>
      </c>
      <c r="F219" s="30" t="s">
        <v>40</v>
      </c>
      <c r="H219" s="29" t="str">
        <f t="shared" si="87"/>
        <v/>
      </c>
      <c r="I219" s="32" t="str">
        <f t="shared" si="81"/>
        <v/>
      </c>
      <c r="J219" s="31" t="str">
        <f t="shared" si="95"/>
        <v/>
      </c>
      <c r="K219" s="32" t="str">
        <f t="shared" si="92"/>
        <v/>
      </c>
      <c r="M219" s="33" t="str">
        <f t="shared" ca="1" si="98"/>
        <v/>
      </c>
      <c r="O219" s="34">
        <f t="shared" si="100"/>
        <v>0</v>
      </c>
      <c r="P219" s="34">
        <f t="shared" si="96"/>
        <v>0</v>
      </c>
      <c r="X219" s="125" t="str">
        <f t="shared" si="93"/>
        <v/>
      </c>
      <c r="AA219" s="131" t="str">
        <f t="shared" si="80"/>
        <v/>
      </c>
      <c r="AB219" s="279"/>
      <c r="AC219" s="123"/>
      <c r="AD219" s="282"/>
      <c r="AE219" s="289"/>
      <c r="AF219" s="283"/>
      <c r="AG219" s="245"/>
    </row>
    <row r="220" spans="1:33" ht="15" customHeight="1" thickBot="1" x14ac:dyDescent="0.3">
      <c r="A220" s="1"/>
      <c r="B220" s="284"/>
      <c r="C220" s="27" t="str">
        <f t="shared" si="90"/>
        <v/>
      </c>
      <c r="D220" s="28" t="str">
        <f t="shared" si="91"/>
        <v/>
      </c>
      <c r="E220" s="30" t="str">
        <f t="shared" si="94"/>
        <v/>
      </c>
      <c r="F220" s="30" t="s">
        <v>40</v>
      </c>
      <c r="H220" s="29" t="str">
        <f t="shared" si="87"/>
        <v/>
      </c>
      <c r="I220" s="32" t="str">
        <f t="shared" si="81"/>
        <v/>
      </c>
      <c r="J220" s="31" t="str">
        <f t="shared" si="95"/>
        <v/>
      </c>
      <c r="K220" s="32" t="str">
        <f t="shared" si="92"/>
        <v/>
      </c>
      <c r="M220" s="33" t="str">
        <f t="shared" ca="1" si="98"/>
        <v/>
      </c>
      <c r="O220" s="34">
        <f t="shared" si="100"/>
        <v>0</v>
      </c>
      <c r="P220" s="34">
        <f t="shared" si="96"/>
        <v>0</v>
      </c>
      <c r="X220" s="125" t="str">
        <f t="shared" si="93"/>
        <v/>
      </c>
      <c r="AA220" s="131" t="str">
        <f t="shared" si="80"/>
        <v/>
      </c>
      <c r="AB220" s="280"/>
      <c r="AC220" s="123"/>
      <c r="AD220" s="282"/>
      <c r="AE220" s="290"/>
      <c r="AF220" s="283"/>
      <c r="AG220" s="245"/>
    </row>
    <row r="221" spans="1:33" ht="15" customHeight="1" x14ac:dyDescent="0.25">
      <c r="A221" s="1"/>
      <c r="B221" s="284"/>
      <c r="C221" s="27" t="str">
        <f t="shared" si="90"/>
        <v/>
      </c>
      <c r="D221" s="28" t="str">
        <f t="shared" si="91"/>
        <v/>
      </c>
      <c r="E221" s="30" t="str">
        <f t="shared" si="94"/>
        <v/>
      </c>
      <c r="F221" s="30" t="s">
        <v>40</v>
      </c>
      <c r="H221" s="29" t="str">
        <f t="shared" si="87"/>
        <v/>
      </c>
      <c r="I221" s="32" t="str">
        <f t="shared" si="81"/>
        <v/>
      </c>
      <c r="J221" s="31" t="str">
        <f t="shared" si="95"/>
        <v/>
      </c>
      <c r="K221" s="32" t="str">
        <f t="shared" si="92"/>
        <v/>
      </c>
      <c r="M221" s="33" t="str">
        <f t="shared" ca="1" si="98"/>
        <v/>
      </c>
      <c r="O221" s="34">
        <f t="shared" si="100"/>
        <v>0</v>
      </c>
      <c r="P221" s="34">
        <f t="shared" si="96"/>
        <v>0</v>
      </c>
      <c r="X221" s="125" t="str">
        <f t="shared" si="93"/>
        <v/>
      </c>
      <c r="AA221" s="131" t="str">
        <f t="shared" si="80"/>
        <v/>
      </c>
      <c r="AB221" s="278">
        <f>SUM(X221:X223)</f>
        <v>0</v>
      </c>
      <c r="AC221" s="123"/>
      <c r="AD221" s="282">
        <v>72</v>
      </c>
      <c r="AE221" s="288">
        <f t="shared" ca="1" si="84"/>
        <v>0</v>
      </c>
      <c r="AF221" s="283" t="str">
        <f>IF(AB221=0,"",IF(AB221&lt;AE221,"Alerte !",""))</f>
        <v/>
      </c>
      <c r="AG221" s="245" t="str">
        <f>IF(AB221=0,"",IF(AB221&lt;AE221,"",1))</f>
        <v/>
      </c>
    </row>
    <row r="222" spans="1:33" ht="15" customHeight="1" x14ac:dyDescent="0.25">
      <c r="A222" s="1"/>
      <c r="B222" s="284"/>
      <c r="C222" s="27" t="str">
        <f t="shared" si="90"/>
        <v/>
      </c>
      <c r="D222" s="28" t="str">
        <f t="shared" si="91"/>
        <v/>
      </c>
      <c r="E222" s="30" t="str">
        <f t="shared" si="94"/>
        <v/>
      </c>
      <c r="F222" s="30" t="s">
        <v>40</v>
      </c>
      <c r="H222" s="29" t="str">
        <f t="shared" si="87"/>
        <v/>
      </c>
      <c r="I222" s="32" t="str">
        <f t="shared" si="81"/>
        <v/>
      </c>
      <c r="J222" s="31" t="str">
        <f t="shared" si="95"/>
        <v/>
      </c>
      <c r="K222" s="32" t="str">
        <f t="shared" si="92"/>
        <v/>
      </c>
      <c r="M222" s="33" t="str">
        <f t="shared" ca="1" si="98"/>
        <v/>
      </c>
      <c r="O222" s="34">
        <f t="shared" si="100"/>
        <v>0</v>
      </c>
      <c r="P222" s="34">
        <f t="shared" si="96"/>
        <v>0</v>
      </c>
      <c r="X222" s="125" t="str">
        <f t="shared" si="93"/>
        <v/>
      </c>
      <c r="AA222" s="131" t="str">
        <f t="shared" si="80"/>
        <v/>
      </c>
      <c r="AB222" s="279"/>
      <c r="AC222" s="123"/>
      <c r="AD222" s="282"/>
      <c r="AE222" s="289"/>
      <c r="AF222" s="283"/>
      <c r="AG222" s="245"/>
    </row>
    <row r="223" spans="1:33" ht="15" customHeight="1" thickBot="1" x14ac:dyDescent="0.3">
      <c r="A223" s="1"/>
      <c r="B223" s="284"/>
      <c r="C223" s="27" t="str">
        <f t="shared" si="90"/>
        <v/>
      </c>
      <c r="D223" s="28" t="str">
        <f t="shared" si="91"/>
        <v/>
      </c>
      <c r="E223" s="30" t="str">
        <f t="shared" si="94"/>
        <v/>
      </c>
      <c r="F223" s="30" t="s">
        <v>40</v>
      </c>
      <c r="H223" s="29" t="str">
        <f t="shared" si="87"/>
        <v/>
      </c>
      <c r="I223" s="32" t="str">
        <f t="shared" si="81"/>
        <v/>
      </c>
      <c r="J223" s="31" t="str">
        <f t="shared" si="95"/>
        <v/>
      </c>
      <c r="K223" s="32" t="str">
        <f t="shared" si="92"/>
        <v/>
      </c>
      <c r="M223" s="33" t="str">
        <f t="shared" ca="1" si="98"/>
        <v/>
      </c>
      <c r="O223" s="34">
        <f t="shared" si="100"/>
        <v>0</v>
      </c>
      <c r="P223" s="34">
        <f t="shared" si="96"/>
        <v>0</v>
      </c>
      <c r="X223" s="125" t="str">
        <f t="shared" si="93"/>
        <v/>
      </c>
      <c r="AA223" s="131" t="str">
        <f t="shared" si="80"/>
        <v/>
      </c>
      <c r="AB223" s="280"/>
      <c r="AC223" s="123"/>
      <c r="AD223" s="282"/>
      <c r="AE223" s="290"/>
      <c r="AF223" s="283"/>
      <c r="AG223" s="245"/>
    </row>
    <row r="224" spans="1:33" ht="15" customHeight="1" x14ac:dyDescent="0.25">
      <c r="A224" s="1"/>
      <c r="B224" s="284"/>
      <c r="C224" s="27" t="str">
        <f t="shared" si="90"/>
        <v/>
      </c>
      <c r="D224" s="28" t="str">
        <f t="shared" si="91"/>
        <v/>
      </c>
      <c r="E224" s="30" t="str">
        <f t="shared" si="94"/>
        <v/>
      </c>
      <c r="F224" s="30" t="s">
        <v>40</v>
      </c>
      <c r="H224" s="29" t="str">
        <f t="shared" si="87"/>
        <v/>
      </c>
      <c r="I224" s="32" t="str">
        <f t="shared" si="81"/>
        <v/>
      </c>
      <c r="J224" s="31" t="str">
        <f t="shared" si="95"/>
        <v/>
      </c>
      <c r="K224" s="32" t="str">
        <f t="shared" si="92"/>
        <v/>
      </c>
      <c r="M224" s="33" t="str">
        <f t="shared" ca="1" si="98"/>
        <v/>
      </c>
      <c r="O224" s="34">
        <f t="shared" si="100"/>
        <v>0</v>
      </c>
      <c r="P224" s="34">
        <f t="shared" si="96"/>
        <v>0</v>
      </c>
      <c r="X224" s="125" t="str">
        <f t="shared" si="93"/>
        <v/>
      </c>
      <c r="AA224" s="131" t="str">
        <f t="shared" si="80"/>
        <v/>
      </c>
      <c r="AB224" s="278">
        <f>SUM(X224:X226)</f>
        <v>0</v>
      </c>
      <c r="AC224" s="123"/>
      <c r="AD224" s="282">
        <v>73</v>
      </c>
      <c r="AE224" s="288">
        <f t="shared" ca="1" si="85"/>
        <v>0</v>
      </c>
      <c r="AF224" s="283" t="str">
        <f>IF(AB224=0,"",IF(AB224&lt;AE224,"Alerte !",""))</f>
        <v/>
      </c>
      <c r="AG224" s="245" t="str">
        <f>IF(AB224=0,"",IF(AB224&lt;AE224,"",1))</f>
        <v/>
      </c>
    </row>
    <row r="225" spans="1:33" ht="15" customHeight="1" x14ac:dyDescent="0.25">
      <c r="A225" s="1"/>
      <c r="B225" s="284"/>
      <c r="C225" s="27" t="str">
        <f t="shared" si="90"/>
        <v/>
      </c>
      <c r="D225" s="28" t="str">
        <f t="shared" si="91"/>
        <v/>
      </c>
      <c r="E225" s="30" t="str">
        <f t="shared" si="94"/>
        <v/>
      </c>
      <c r="F225" s="30" t="s">
        <v>40</v>
      </c>
      <c r="H225" s="29" t="str">
        <f t="shared" si="87"/>
        <v/>
      </c>
      <c r="I225" s="32" t="str">
        <f t="shared" si="81"/>
        <v/>
      </c>
      <c r="J225" s="31" t="str">
        <f t="shared" si="95"/>
        <v/>
      </c>
      <c r="K225" s="32" t="str">
        <f t="shared" si="92"/>
        <v/>
      </c>
      <c r="M225" s="33" t="str">
        <f t="shared" ca="1" si="98"/>
        <v/>
      </c>
      <c r="O225" s="34">
        <f t="shared" si="100"/>
        <v>0</v>
      </c>
      <c r="P225" s="34">
        <f t="shared" si="96"/>
        <v>0</v>
      </c>
      <c r="X225" s="125" t="str">
        <f t="shared" si="93"/>
        <v/>
      </c>
      <c r="AA225" s="131" t="str">
        <f t="shared" si="80"/>
        <v/>
      </c>
      <c r="AB225" s="279"/>
      <c r="AC225" s="123"/>
      <c r="AD225" s="282"/>
      <c r="AE225" s="289"/>
      <c r="AF225" s="283"/>
      <c r="AG225" s="245"/>
    </row>
    <row r="226" spans="1:33" ht="15" customHeight="1" thickBot="1" x14ac:dyDescent="0.3">
      <c r="A226" s="1"/>
      <c r="B226" s="284"/>
      <c r="C226" s="27" t="str">
        <f t="shared" si="90"/>
        <v/>
      </c>
      <c r="D226" s="28" t="str">
        <f t="shared" si="91"/>
        <v/>
      </c>
      <c r="E226" s="30" t="str">
        <f t="shared" si="94"/>
        <v/>
      </c>
      <c r="F226" s="30" t="s">
        <v>40</v>
      </c>
      <c r="H226" s="29" t="str">
        <f t="shared" si="87"/>
        <v/>
      </c>
      <c r="I226" s="32" t="str">
        <f t="shared" si="81"/>
        <v/>
      </c>
      <c r="J226" s="31" t="str">
        <f t="shared" si="95"/>
        <v/>
      </c>
      <c r="K226" s="32" t="str">
        <f t="shared" si="92"/>
        <v/>
      </c>
      <c r="M226" s="33" t="str">
        <f t="shared" ca="1" si="98"/>
        <v/>
      </c>
      <c r="O226" s="34">
        <f t="shared" si="100"/>
        <v>0</v>
      </c>
      <c r="P226" s="34">
        <f t="shared" si="96"/>
        <v>0</v>
      </c>
      <c r="X226" s="125" t="str">
        <f t="shared" si="93"/>
        <v/>
      </c>
      <c r="AA226" s="131" t="str">
        <f t="shared" si="80"/>
        <v/>
      </c>
      <c r="AB226" s="280"/>
      <c r="AC226" s="123"/>
      <c r="AD226" s="282"/>
      <c r="AE226" s="290"/>
      <c r="AF226" s="283"/>
      <c r="AG226" s="245"/>
    </row>
    <row r="227" spans="1:33" ht="15" customHeight="1" x14ac:dyDescent="0.25">
      <c r="A227" s="1"/>
      <c r="B227" s="284" t="s">
        <v>64</v>
      </c>
      <c r="C227" s="27" t="str">
        <f t="shared" si="90"/>
        <v/>
      </c>
      <c r="D227" s="28" t="str">
        <f t="shared" si="91"/>
        <v/>
      </c>
      <c r="E227" s="30" t="str">
        <f t="shared" si="94"/>
        <v/>
      </c>
      <c r="F227" s="30" t="s">
        <v>40</v>
      </c>
      <c r="H227" s="29" t="str">
        <f t="shared" si="87"/>
        <v/>
      </c>
      <c r="I227" s="32" t="str">
        <f t="shared" si="81"/>
        <v/>
      </c>
      <c r="J227" s="31" t="str">
        <f t="shared" si="95"/>
        <v/>
      </c>
      <c r="K227" s="32" t="str">
        <f t="shared" si="92"/>
        <v/>
      </c>
      <c r="M227" s="33" t="str">
        <f t="shared" ca="1" si="98"/>
        <v/>
      </c>
      <c r="O227" s="34">
        <f t="shared" si="100"/>
        <v>0</v>
      </c>
      <c r="P227" s="34">
        <f t="shared" si="96"/>
        <v>0</v>
      </c>
      <c r="X227" s="125" t="str">
        <f t="shared" si="93"/>
        <v/>
      </c>
      <c r="AA227" s="131" t="str">
        <f t="shared" ref="AA227:AA290" si="103">IF(X227="","",X227-Y227-Z227)</f>
        <v/>
      </c>
      <c r="AB227" s="278">
        <f>SUM(X227:X229)</f>
        <v>0</v>
      </c>
      <c r="AC227" s="123"/>
      <c r="AD227" s="282">
        <v>74</v>
      </c>
      <c r="AE227" s="288">
        <f t="shared" ca="1" si="86"/>
        <v>0</v>
      </c>
      <c r="AF227" s="283" t="str">
        <f>IF(AB227=0,"",IF(AB227&lt;AE227,"Alerte !",""))</f>
        <v/>
      </c>
      <c r="AG227" s="245" t="str">
        <f>IF(AB227=0,"",IF(AB227&lt;AE227,"",1))</f>
        <v/>
      </c>
    </row>
    <row r="228" spans="1:33" ht="15" customHeight="1" x14ac:dyDescent="0.25">
      <c r="A228" s="1"/>
      <c r="B228" s="284"/>
      <c r="C228" s="27" t="str">
        <f t="shared" si="90"/>
        <v/>
      </c>
      <c r="D228" s="28" t="str">
        <f t="shared" si="91"/>
        <v/>
      </c>
      <c r="E228" s="30" t="str">
        <f t="shared" si="94"/>
        <v/>
      </c>
      <c r="F228" s="30" t="s">
        <v>40</v>
      </c>
      <c r="H228" s="29" t="str">
        <f t="shared" si="87"/>
        <v/>
      </c>
      <c r="I228" s="32" t="str">
        <f t="shared" si="81"/>
        <v/>
      </c>
      <c r="J228" s="31" t="str">
        <f t="shared" si="95"/>
        <v/>
      </c>
      <c r="K228" s="32" t="str">
        <f t="shared" si="92"/>
        <v/>
      </c>
      <c r="M228" s="33" t="str">
        <f t="shared" ca="1" si="98"/>
        <v/>
      </c>
      <c r="O228" s="34">
        <f t="shared" si="100"/>
        <v>0</v>
      </c>
      <c r="P228" s="34">
        <f t="shared" si="96"/>
        <v>0</v>
      </c>
      <c r="X228" s="125" t="str">
        <f t="shared" si="93"/>
        <v/>
      </c>
      <c r="AA228" s="131" t="str">
        <f t="shared" si="103"/>
        <v/>
      </c>
      <c r="AB228" s="279"/>
      <c r="AC228" s="123"/>
      <c r="AD228" s="282"/>
      <c r="AE228" s="289"/>
      <c r="AF228" s="283"/>
      <c r="AG228" s="245"/>
    </row>
    <row r="229" spans="1:33" ht="15" customHeight="1" thickBot="1" x14ac:dyDescent="0.3">
      <c r="A229" s="1"/>
      <c r="B229" s="284"/>
      <c r="C229" s="27" t="str">
        <f t="shared" si="90"/>
        <v/>
      </c>
      <c r="D229" s="28" t="str">
        <f t="shared" si="91"/>
        <v/>
      </c>
      <c r="E229" s="30" t="str">
        <f t="shared" si="94"/>
        <v/>
      </c>
      <c r="F229" s="30" t="s">
        <v>40</v>
      </c>
      <c r="H229" s="29" t="str">
        <f t="shared" si="87"/>
        <v/>
      </c>
      <c r="I229" s="32" t="str">
        <f t="shared" si="81"/>
        <v/>
      </c>
      <c r="J229" s="31" t="str">
        <f t="shared" si="95"/>
        <v/>
      </c>
      <c r="K229" s="32" t="str">
        <f t="shared" si="92"/>
        <v/>
      </c>
      <c r="M229" s="33" t="str">
        <f t="shared" ca="1" si="98"/>
        <v/>
      </c>
      <c r="O229" s="34">
        <f t="shared" si="100"/>
        <v>0</v>
      </c>
      <c r="P229" s="34">
        <f t="shared" si="96"/>
        <v>0</v>
      </c>
      <c r="X229" s="125" t="str">
        <f t="shared" si="93"/>
        <v/>
      </c>
      <c r="AA229" s="131" t="str">
        <f t="shared" si="103"/>
        <v/>
      </c>
      <c r="AB229" s="280"/>
      <c r="AC229" s="123"/>
      <c r="AD229" s="282"/>
      <c r="AE229" s="290"/>
      <c r="AF229" s="283"/>
      <c r="AG229" s="245"/>
    </row>
    <row r="230" spans="1:33" ht="15" customHeight="1" x14ac:dyDescent="0.25">
      <c r="A230" s="1"/>
      <c r="B230" s="284"/>
      <c r="C230" s="27" t="str">
        <f t="shared" si="90"/>
        <v/>
      </c>
      <c r="D230" s="28" t="str">
        <f t="shared" si="91"/>
        <v/>
      </c>
      <c r="E230" s="30" t="str">
        <f t="shared" si="94"/>
        <v/>
      </c>
      <c r="F230" s="30" t="s">
        <v>40</v>
      </c>
      <c r="H230" s="29" t="str">
        <f t="shared" si="87"/>
        <v/>
      </c>
      <c r="I230" s="32" t="str">
        <f t="shared" ref="I230:I293" si="104">IF(A230="","",DATEDIF($J$38,K230,"y")&amp;IF(DATEDIF($J$38,K230,"y")&gt;1," ans, "," an, ")&amp;DATEDIF($J$38,K230,"ym")&amp;" mois et "&amp;DATEDIF($J$38,K230,"md")&amp;IF(DATEDIF(
$J$38,K230,"md")&gt;1," jours"," jour"))</f>
        <v/>
      </c>
      <c r="J230" s="31" t="str">
        <f t="shared" si="95"/>
        <v/>
      </c>
      <c r="K230" s="32" t="str">
        <f t="shared" si="92"/>
        <v/>
      </c>
      <c r="M230" s="33" t="str">
        <f t="shared" ca="1" si="98"/>
        <v/>
      </c>
      <c r="O230" s="34">
        <f t="shared" si="100"/>
        <v>0</v>
      </c>
      <c r="P230" s="34">
        <f t="shared" si="96"/>
        <v>0</v>
      </c>
      <c r="X230" s="125" t="str">
        <f t="shared" si="93"/>
        <v/>
      </c>
      <c r="AA230" s="131" t="str">
        <f t="shared" si="103"/>
        <v/>
      </c>
      <c r="AB230" s="278">
        <f>SUM(X230:X232)</f>
        <v>0</v>
      </c>
      <c r="AC230" s="123"/>
      <c r="AD230" s="282">
        <v>75</v>
      </c>
      <c r="AE230" s="288">
        <f t="shared" ref="AE230" ca="1" si="105">OFFSET($AJ$12,((MOD(ROW(AD231)*4,3)/2)+1)*COUNTA(AD230)+IF(((MOD(ROW(AD231)*4,3)/2)+1)*COUNTA(AD230)=2,INT(ROW(AD227)/12),0),)</f>
        <v>0</v>
      </c>
      <c r="AF230" s="283" t="str">
        <f>IF(AB230=0,"",IF(AB230&lt;AE230,"Alerte !",""))</f>
        <v/>
      </c>
      <c r="AG230" s="245" t="str">
        <f>IF(AB230=0,"",IF(AB230&lt;AE230,"",1))</f>
        <v/>
      </c>
    </row>
    <row r="231" spans="1:33" ht="15" customHeight="1" x14ac:dyDescent="0.25">
      <c r="A231" s="1"/>
      <c r="B231" s="284"/>
      <c r="C231" s="27" t="str">
        <f t="shared" si="90"/>
        <v/>
      </c>
      <c r="D231" s="28" t="str">
        <f t="shared" si="91"/>
        <v/>
      </c>
      <c r="E231" s="30" t="str">
        <f t="shared" si="94"/>
        <v/>
      </c>
      <c r="F231" s="30" t="s">
        <v>40</v>
      </c>
      <c r="H231" s="29" t="str">
        <f t="shared" si="87"/>
        <v/>
      </c>
      <c r="I231" s="32" t="str">
        <f t="shared" si="104"/>
        <v/>
      </c>
      <c r="J231" s="31" t="str">
        <f t="shared" si="95"/>
        <v/>
      </c>
      <c r="K231" s="32" t="str">
        <f t="shared" si="92"/>
        <v/>
      </c>
      <c r="M231" s="33" t="str">
        <f t="shared" ca="1" si="98"/>
        <v/>
      </c>
      <c r="O231" s="34">
        <f t="shared" si="100"/>
        <v>0</v>
      </c>
      <c r="P231" s="34">
        <f t="shared" si="96"/>
        <v>0</v>
      </c>
      <c r="X231" s="125" t="str">
        <f t="shared" si="93"/>
        <v/>
      </c>
      <c r="AA231" s="131" t="str">
        <f t="shared" si="103"/>
        <v/>
      </c>
      <c r="AB231" s="279"/>
      <c r="AC231" s="123"/>
      <c r="AD231" s="282"/>
      <c r="AE231" s="289"/>
      <c r="AF231" s="283"/>
      <c r="AG231" s="245"/>
    </row>
    <row r="232" spans="1:33" ht="15" customHeight="1" thickBot="1" x14ac:dyDescent="0.3">
      <c r="A232" s="1"/>
      <c r="B232" s="284"/>
      <c r="C232" s="27" t="str">
        <f t="shared" si="90"/>
        <v/>
      </c>
      <c r="D232" s="28" t="str">
        <f t="shared" si="91"/>
        <v/>
      </c>
      <c r="E232" s="30" t="str">
        <f t="shared" si="94"/>
        <v/>
      </c>
      <c r="F232" s="30" t="s">
        <v>40</v>
      </c>
      <c r="H232" s="29" t="str">
        <f t="shared" si="87"/>
        <v/>
      </c>
      <c r="I232" s="32" t="str">
        <f t="shared" si="104"/>
        <v/>
      </c>
      <c r="J232" s="31" t="str">
        <f t="shared" si="95"/>
        <v/>
      </c>
      <c r="K232" s="32" t="str">
        <f t="shared" si="92"/>
        <v/>
      </c>
      <c r="M232" s="33" t="str">
        <f t="shared" ca="1" si="98"/>
        <v/>
      </c>
      <c r="O232" s="34">
        <f t="shared" si="100"/>
        <v>0</v>
      </c>
      <c r="P232" s="34">
        <f t="shared" si="96"/>
        <v>0</v>
      </c>
      <c r="X232" s="125" t="str">
        <f t="shared" si="93"/>
        <v/>
      </c>
      <c r="AA232" s="131" t="str">
        <f t="shared" si="103"/>
        <v/>
      </c>
      <c r="AB232" s="280"/>
      <c r="AC232" s="123"/>
      <c r="AD232" s="282"/>
      <c r="AE232" s="290"/>
      <c r="AF232" s="283"/>
      <c r="AG232" s="245"/>
    </row>
    <row r="233" spans="1:33" ht="15" customHeight="1" x14ac:dyDescent="0.25">
      <c r="A233" s="1"/>
      <c r="B233" s="284"/>
      <c r="C233" s="27" t="str">
        <f t="shared" si="90"/>
        <v/>
      </c>
      <c r="D233" s="28" t="str">
        <f t="shared" si="91"/>
        <v/>
      </c>
      <c r="E233" s="30" t="str">
        <f t="shared" si="94"/>
        <v/>
      </c>
      <c r="F233" s="30" t="s">
        <v>40</v>
      </c>
      <c r="H233" s="29" t="str">
        <f t="shared" si="87"/>
        <v/>
      </c>
      <c r="I233" s="32" t="str">
        <f t="shared" si="104"/>
        <v/>
      </c>
      <c r="J233" s="31" t="str">
        <f t="shared" si="95"/>
        <v/>
      </c>
      <c r="K233" s="32" t="str">
        <f t="shared" si="92"/>
        <v/>
      </c>
      <c r="M233" s="33" t="str">
        <f t="shared" ca="1" si="98"/>
        <v/>
      </c>
      <c r="O233" s="34">
        <f t="shared" si="100"/>
        <v>0</v>
      </c>
      <c r="P233" s="34">
        <f t="shared" si="96"/>
        <v>0</v>
      </c>
      <c r="X233" s="125" t="str">
        <f t="shared" si="93"/>
        <v/>
      </c>
      <c r="AA233" s="131" t="str">
        <f t="shared" si="103"/>
        <v/>
      </c>
      <c r="AB233" s="278">
        <f>SUM(X233:X235)</f>
        <v>0</v>
      </c>
      <c r="AC233" s="123"/>
      <c r="AD233" s="282">
        <v>76</v>
      </c>
      <c r="AE233" s="288">
        <f t="shared" ref="AE233" ca="1" si="106">OFFSET($AJ$12,((MOD(ROW(AD234)*4,3)/2)+1)*COUNTA(AD233)+IF(((MOD(ROW(AD234)*4,3)/2)+1)*COUNTA(AD233)=2,INT(ROW(AD230)/12),0),)</f>
        <v>0</v>
      </c>
      <c r="AF233" s="283" t="str">
        <f>IF(AB233=0,"",IF(AB233&lt;AE233,"Alerte !",""))</f>
        <v/>
      </c>
      <c r="AG233" s="245" t="str">
        <f>IF(AB233=0,"",IF(AB233&lt;AE233,"",1))</f>
        <v/>
      </c>
    </row>
    <row r="234" spans="1:33" ht="15" customHeight="1" x14ac:dyDescent="0.25">
      <c r="A234" s="1"/>
      <c r="B234" s="284"/>
      <c r="C234" s="27" t="str">
        <f t="shared" si="90"/>
        <v/>
      </c>
      <c r="D234" s="28" t="str">
        <f t="shared" si="91"/>
        <v/>
      </c>
      <c r="E234" s="30" t="str">
        <f t="shared" si="94"/>
        <v/>
      </c>
      <c r="F234" s="30" t="s">
        <v>40</v>
      </c>
      <c r="H234" s="29" t="str">
        <f t="shared" si="87"/>
        <v/>
      </c>
      <c r="I234" s="32" t="str">
        <f t="shared" si="104"/>
        <v/>
      </c>
      <c r="J234" s="31" t="str">
        <f t="shared" si="95"/>
        <v/>
      </c>
      <c r="K234" s="32" t="str">
        <f t="shared" si="92"/>
        <v/>
      </c>
      <c r="M234" s="33" t="str">
        <f t="shared" ca="1" si="98"/>
        <v/>
      </c>
      <c r="O234" s="34">
        <f t="shared" si="100"/>
        <v>0</v>
      </c>
      <c r="P234" s="34">
        <f t="shared" si="96"/>
        <v>0</v>
      </c>
      <c r="X234" s="125" t="str">
        <f t="shared" si="93"/>
        <v/>
      </c>
      <c r="AA234" s="131" t="str">
        <f t="shared" si="103"/>
        <v/>
      </c>
      <c r="AB234" s="279"/>
      <c r="AC234" s="123"/>
      <c r="AD234" s="282"/>
      <c r="AE234" s="289"/>
      <c r="AF234" s="283"/>
      <c r="AG234" s="245"/>
    </row>
    <row r="235" spans="1:33" ht="15" customHeight="1" thickBot="1" x14ac:dyDescent="0.3">
      <c r="A235" s="1"/>
      <c r="B235" s="284"/>
      <c r="C235" s="27" t="str">
        <f t="shared" si="90"/>
        <v/>
      </c>
      <c r="D235" s="28" t="str">
        <f t="shared" si="91"/>
        <v/>
      </c>
      <c r="E235" s="30" t="str">
        <f t="shared" si="94"/>
        <v/>
      </c>
      <c r="F235" s="30" t="s">
        <v>40</v>
      </c>
      <c r="H235" s="29" t="str">
        <f t="shared" si="87"/>
        <v/>
      </c>
      <c r="I235" s="32" t="str">
        <f t="shared" si="104"/>
        <v/>
      </c>
      <c r="J235" s="31" t="str">
        <f t="shared" si="95"/>
        <v/>
      </c>
      <c r="K235" s="32" t="str">
        <f t="shared" si="92"/>
        <v/>
      </c>
      <c r="M235" s="33" t="str">
        <f t="shared" ca="1" si="98"/>
        <v/>
      </c>
      <c r="O235" s="34">
        <f t="shared" si="100"/>
        <v>0</v>
      </c>
      <c r="P235" s="34">
        <f t="shared" si="96"/>
        <v>0</v>
      </c>
      <c r="X235" s="125" t="str">
        <f t="shared" si="93"/>
        <v/>
      </c>
      <c r="AA235" s="131" t="str">
        <f t="shared" si="103"/>
        <v/>
      </c>
      <c r="AB235" s="280"/>
      <c r="AC235" s="123"/>
      <c r="AD235" s="282"/>
      <c r="AE235" s="290"/>
      <c r="AF235" s="283"/>
      <c r="AG235" s="245"/>
    </row>
    <row r="236" spans="1:33" ht="15" customHeight="1" x14ac:dyDescent="0.25">
      <c r="A236" s="1"/>
      <c r="B236" s="284"/>
      <c r="C236" s="27" t="str">
        <f t="shared" si="90"/>
        <v/>
      </c>
      <c r="D236" s="28" t="str">
        <f t="shared" si="91"/>
        <v/>
      </c>
      <c r="E236" s="30" t="str">
        <f t="shared" si="94"/>
        <v/>
      </c>
      <c r="F236" s="30" t="s">
        <v>40</v>
      </c>
      <c r="H236" s="29" t="str">
        <f t="shared" si="87"/>
        <v/>
      </c>
      <c r="I236" s="32" t="str">
        <f t="shared" si="104"/>
        <v/>
      </c>
      <c r="J236" s="31" t="str">
        <f t="shared" si="95"/>
        <v/>
      </c>
      <c r="K236" s="32" t="str">
        <f t="shared" si="92"/>
        <v/>
      </c>
      <c r="M236" s="33" t="str">
        <f t="shared" ca="1" si="98"/>
        <v/>
      </c>
      <c r="O236" s="34">
        <f t="shared" si="100"/>
        <v>0</v>
      </c>
      <c r="P236" s="34">
        <f t="shared" si="96"/>
        <v>0</v>
      </c>
      <c r="X236" s="125" t="str">
        <f t="shared" si="93"/>
        <v/>
      </c>
      <c r="AA236" s="131" t="str">
        <f t="shared" si="103"/>
        <v/>
      </c>
      <c r="AB236" s="278">
        <f>SUM(X236:X238)</f>
        <v>0</v>
      </c>
      <c r="AC236" s="123"/>
      <c r="AD236" s="282">
        <v>77</v>
      </c>
      <c r="AE236" s="288">
        <f t="shared" ca="1" si="84"/>
        <v>0</v>
      </c>
      <c r="AF236" s="283" t="str">
        <f>IF(AB236=0,"",IF(AB236&lt;AE236,"Alerte !",""))</f>
        <v/>
      </c>
      <c r="AG236" s="245" t="str">
        <f>IF(AB236=0,"",IF(AB236&lt;AE236,"",1))</f>
        <v/>
      </c>
    </row>
    <row r="237" spans="1:33" ht="15" customHeight="1" x14ac:dyDescent="0.25">
      <c r="A237" s="1"/>
      <c r="B237" s="284"/>
      <c r="C237" s="27" t="str">
        <f t="shared" si="90"/>
        <v/>
      </c>
      <c r="D237" s="28" t="str">
        <f t="shared" si="91"/>
        <v/>
      </c>
      <c r="E237" s="30" t="str">
        <f t="shared" si="94"/>
        <v/>
      </c>
      <c r="F237" s="30" t="s">
        <v>40</v>
      </c>
      <c r="H237" s="29" t="str">
        <f t="shared" si="87"/>
        <v/>
      </c>
      <c r="I237" s="32" t="str">
        <f t="shared" si="104"/>
        <v/>
      </c>
      <c r="J237" s="31" t="str">
        <f t="shared" si="95"/>
        <v/>
      </c>
      <c r="K237" s="32" t="str">
        <f t="shared" si="92"/>
        <v/>
      </c>
      <c r="M237" s="33" t="str">
        <f t="shared" ca="1" si="98"/>
        <v/>
      </c>
      <c r="O237" s="34">
        <f t="shared" si="100"/>
        <v>0</v>
      </c>
      <c r="P237" s="34">
        <f t="shared" si="96"/>
        <v>0</v>
      </c>
      <c r="X237" s="125" t="str">
        <f t="shared" si="93"/>
        <v/>
      </c>
      <c r="AA237" s="131" t="str">
        <f t="shared" si="103"/>
        <v/>
      </c>
      <c r="AB237" s="279"/>
      <c r="AC237" s="123"/>
      <c r="AD237" s="282"/>
      <c r="AE237" s="289"/>
      <c r="AF237" s="283"/>
      <c r="AG237" s="245"/>
    </row>
    <row r="238" spans="1:33" ht="15" customHeight="1" thickBot="1" x14ac:dyDescent="0.3">
      <c r="A238" s="1"/>
      <c r="B238" s="284"/>
      <c r="C238" s="27" t="str">
        <f t="shared" si="90"/>
        <v/>
      </c>
      <c r="D238" s="28" t="str">
        <f t="shared" si="91"/>
        <v/>
      </c>
      <c r="E238" s="30" t="str">
        <f t="shared" si="94"/>
        <v/>
      </c>
      <c r="F238" s="30" t="s">
        <v>40</v>
      </c>
      <c r="H238" s="29" t="str">
        <f t="shared" si="87"/>
        <v/>
      </c>
      <c r="I238" s="32" t="str">
        <f t="shared" si="104"/>
        <v/>
      </c>
      <c r="J238" s="31" t="str">
        <f t="shared" si="95"/>
        <v/>
      </c>
      <c r="K238" s="32" t="str">
        <f t="shared" si="92"/>
        <v/>
      </c>
      <c r="M238" s="33" t="str">
        <f t="shared" ca="1" si="98"/>
        <v/>
      </c>
      <c r="O238" s="34">
        <f t="shared" si="100"/>
        <v>0</v>
      </c>
      <c r="P238" s="34">
        <f t="shared" si="96"/>
        <v>0</v>
      </c>
      <c r="X238" s="125" t="str">
        <f t="shared" si="93"/>
        <v/>
      </c>
      <c r="AA238" s="131" t="str">
        <f t="shared" si="103"/>
        <v/>
      </c>
      <c r="AB238" s="280"/>
      <c r="AC238" s="123"/>
      <c r="AD238" s="282"/>
      <c r="AE238" s="290"/>
      <c r="AF238" s="283"/>
      <c r="AG238" s="245"/>
    </row>
    <row r="239" spans="1:33" ht="15" customHeight="1" x14ac:dyDescent="0.25">
      <c r="A239" s="1"/>
      <c r="B239" s="284" t="s">
        <v>65</v>
      </c>
      <c r="C239" s="27" t="str">
        <f t="shared" si="90"/>
        <v/>
      </c>
      <c r="D239" s="28" t="str">
        <f t="shared" si="91"/>
        <v/>
      </c>
      <c r="E239" s="30" t="str">
        <f t="shared" si="94"/>
        <v/>
      </c>
      <c r="F239" s="30" t="s">
        <v>40</v>
      </c>
      <c r="H239" s="29" t="str">
        <f t="shared" si="87"/>
        <v/>
      </c>
      <c r="I239" s="32" t="str">
        <f t="shared" si="104"/>
        <v/>
      </c>
      <c r="J239" s="31" t="str">
        <f t="shared" si="95"/>
        <v/>
      </c>
      <c r="K239" s="32" t="str">
        <f t="shared" si="92"/>
        <v/>
      </c>
      <c r="M239" s="33" t="str">
        <f t="shared" ca="1" si="98"/>
        <v/>
      </c>
      <c r="O239" s="34">
        <f t="shared" si="100"/>
        <v>0</v>
      </c>
      <c r="P239" s="34">
        <f t="shared" si="96"/>
        <v>0</v>
      </c>
      <c r="X239" s="125" t="str">
        <f t="shared" si="93"/>
        <v/>
      </c>
      <c r="AA239" s="131" t="str">
        <f t="shared" si="103"/>
        <v/>
      </c>
      <c r="AB239" s="278">
        <f>SUM(X239:X241)</f>
        <v>0</v>
      </c>
      <c r="AC239" s="123"/>
      <c r="AD239" s="282">
        <v>78</v>
      </c>
      <c r="AE239" s="288">
        <f t="shared" ca="1" si="85"/>
        <v>0</v>
      </c>
      <c r="AF239" s="283" t="str">
        <f>IF(AB239=0,"",IF(AB239&lt;AE239,"Alerte !",""))</f>
        <v/>
      </c>
      <c r="AG239" s="245" t="str">
        <f>IF(AB239=0,"",IF(AB239&lt;AE239,"",1))</f>
        <v/>
      </c>
    </row>
    <row r="240" spans="1:33" ht="15" customHeight="1" x14ac:dyDescent="0.25">
      <c r="A240" s="1"/>
      <c r="B240" s="284"/>
      <c r="C240" s="27" t="str">
        <f t="shared" si="90"/>
        <v/>
      </c>
      <c r="D240" s="28" t="str">
        <f t="shared" si="91"/>
        <v/>
      </c>
      <c r="E240" s="30" t="str">
        <f t="shared" si="94"/>
        <v/>
      </c>
      <c r="F240" s="30" t="s">
        <v>40</v>
      </c>
      <c r="H240" s="29" t="str">
        <f t="shared" si="87"/>
        <v/>
      </c>
      <c r="I240" s="32" t="str">
        <f t="shared" si="104"/>
        <v/>
      </c>
      <c r="J240" s="31" t="str">
        <f t="shared" si="95"/>
        <v/>
      </c>
      <c r="K240" s="32" t="str">
        <f t="shared" si="92"/>
        <v/>
      </c>
      <c r="M240" s="33" t="str">
        <f t="shared" ca="1" si="98"/>
        <v/>
      </c>
      <c r="O240" s="34">
        <f t="shared" si="100"/>
        <v>0</v>
      </c>
      <c r="P240" s="34">
        <f t="shared" si="96"/>
        <v>0</v>
      </c>
      <c r="X240" s="125" t="str">
        <f t="shared" si="93"/>
        <v/>
      </c>
      <c r="AA240" s="131" t="str">
        <f t="shared" si="103"/>
        <v/>
      </c>
      <c r="AB240" s="279"/>
      <c r="AC240" s="123"/>
      <c r="AD240" s="282"/>
      <c r="AE240" s="289"/>
      <c r="AF240" s="283"/>
      <c r="AG240" s="245"/>
    </row>
    <row r="241" spans="1:33" ht="15" customHeight="1" thickBot="1" x14ac:dyDescent="0.3">
      <c r="A241" s="1"/>
      <c r="B241" s="284"/>
      <c r="C241" s="27" t="str">
        <f t="shared" si="90"/>
        <v/>
      </c>
      <c r="D241" s="28" t="str">
        <f t="shared" si="91"/>
        <v/>
      </c>
      <c r="E241" s="30" t="str">
        <f t="shared" si="94"/>
        <v/>
      </c>
      <c r="F241" s="30" t="s">
        <v>40</v>
      </c>
      <c r="H241" s="29" t="str">
        <f t="shared" si="87"/>
        <v/>
      </c>
      <c r="I241" s="32" t="str">
        <f t="shared" si="104"/>
        <v/>
      </c>
      <c r="J241" s="31" t="str">
        <f t="shared" si="95"/>
        <v/>
      </c>
      <c r="K241" s="32" t="str">
        <f t="shared" si="92"/>
        <v/>
      </c>
      <c r="M241" s="33" t="str">
        <f t="shared" ca="1" si="98"/>
        <v/>
      </c>
      <c r="O241" s="34">
        <f t="shared" si="100"/>
        <v>0</v>
      </c>
      <c r="P241" s="34">
        <f t="shared" si="96"/>
        <v>0</v>
      </c>
      <c r="X241" s="125" t="str">
        <f t="shared" si="93"/>
        <v/>
      </c>
      <c r="AA241" s="131" t="str">
        <f t="shared" si="103"/>
        <v/>
      </c>
      <c r="AB241" s="280"/>
      <c r="AC241" s="123"/>
      <c r="AD241" s="282"/>
      <c r="AE241" s="290"/>
      <c r="AF241" s="283"/>
      <c r="AG241" s="245"/>
    </row>
    <row r="242" spans="1:33" ht="15" customHeight="1" x14ac:dyDescent="0.25">
      <c r="A242" s="1"/>
      <c r="B242" s="284"/>
      <c r="C242" s="27" t="str">
        <f t="shared" si="90"/>
        <v/>
      </c>
      <c r="D242" s="28" t="str">
        <f t="shared" si="91"/>
        <v/>
      </c>
      <c r="E242" s="30" t="str">
        <f t="shared" si="94"/>
        <v/>
      </c>
      <c r="F242" s="30" t="s">
        <v>40</v>
      </c>
      <c r="H242" s="29" t="str">
        <f t="shared" si="87"/>
        <v/>
      </c>
      <c r="I242" s="32" t="str">
        <f t="shared" si="104"/>
        <v/>
      </c>
      <c r="J242" s="31" t="str">
        <f t="shared" si="95"/>
        <v/>
      </c>
      <c r="K242" s="32" t="str">
        <f t="shared" si="92"/>
        <v/>
      </c>
      <c r="M242" s="33" t="str">
        <f t="shared" ca="1" si="98"/>
        <v/>
      </c>
      <c r="O242" s="34">
        <f t="shared" si="100"/>
        <v>0</v>
      </c>
      <c r="P242" s="34">
        <f t="shared" si="96"/>
        <v>0</v>
      </c>
      <c r="X242" s="125" t="str">
        <f t="shared" si="93"/>
        <v/>
      </c>
      <c r="AA242" s="131" t="str">
        <f t="shared" si="103"/>
        <v/>
      </c>
      <c r="AB242" s="278">
        <f>SUM(X242:X244)</f>
        <v>0</v>
      </c>
      <c r="AC242" s="123"/>
      <c r="AD242" s="282">
        <v>79</v>
      </c>
      <c r="AE242" s="288">
        <f t="shared" ca="1" si="86"/>
        <v>0</v>
      </c>
      <c r="AF242" s="283" t="str">
        <f>IF(AB242=0,"",IF(AB242&lt;AE242,"Alerte !",""))</f>
        <v/>
      </c>
      <c r="AG242" s="245" t="str">
        <f>IF(AB242=0,"",IF(AB242&lt;AE242,"",1))</f>
        <v/>
      </c>
    </row>
    <row r="243" spans="1:33" ht="15" customHeight="1" x14ac:dyDescent="0.25">
      <c r="A243" s="1"/>
      <c r="B243" s="284"/>
      <c r="C243" s="27" t="str">
        <f t="shared" si="90"/>
        <v/>
      </c>
      <c r="D243" s="28" t="str">
        <f t="shared" si="91"/>
        <v/>
      </c>
      <c r="E243" s="30" t="str">
        <f t="shared" si="94"/>
        <v/>
      </c>
      <c r="F243" s="30" t="s">
        <v>40</v>
      </c>
      <c r="H243" s="29" t="str">
        <f t="shared" si="87"/>
        <v/>
      </c>
      <c r="I243" s="32" t="str">
        <f t="shared" si="104"/>
        <v/>
      </c>
      <c r="J243" s="31" t="str">
        <f t="shared" si="95"/>
        <v/>
      </c>
      <c r="K243" s="32" t="str">
        <f t="shared" si="92"/>
        <v/>
      </c>
      <c r="M243" s="33" t="str">
        <f t="shared" ca="1" si="98"/>
        <v/>
      </c>
      <c r="O243" s="34">
        <f t="shared" si="100"/>
        <v>0</v>
      </c>
      <c r="P243" s="34">
        <f t="shared" si="96"/>
        <v>0</v>
      </c>
      <c r="X243" s="125" t="str">
        <f t="shared" si="93"/>
        <v/>
      </c>
      <c r="AA243" s="131" t="str">
        <f t="shared" si="103"/>
        <v/>
      </c>
      <c r="AB243" s="279"/>
      <c r="AC243" s="123"/>
      <c r="AD243" s="282"/>
      <c r="AE243" s="289"/>
      <c r="AF243" s="283"/>
      <c r="AG243" s="245"/>
    </row>
    <row r="244" spans="1:33" ht="15" customHeight="1" thickBot="1" x14ac:dyDescent="0.3">
      <c r="A244" s="1"/>
      <c r="B244" s="284"/>
      <c r="C244" s="27" t="str">
        <f t="shared" si="90"/>
        <v/>
      </c>
      <c r="D244" s="28" t="str">
        <f t="shared" si="91"/>
        <v/>
      </c>
      <c r="E244" s="30" t="str">
        <f t="shared" si="94"/>
        <v/>
      </c>
      <c r="F244" s="30" t="s">
        <v>40</v>
      </c>
      <c r="H244" s="29" t="str">
        <f t="shared" si="87"/>
        <v/>
      </c>
      <c r="I244" s="32" t="str">
        <f t="shared" si="104"/>
        <v/>
      </c>
      <c r="J244" s="31" t="str">
        <f t="shared" si="95"/>
        <v/>
      </c>
      <c r="K244" s="32" t="str">
        <f t="shared" si="92"/>
        <v/>
      </c>
      <c r="M244" s="33" t="str">
        <f t="shared" ca="1" si="98"/>
        <v/>
      </c>
      <c r="O244" s="34">
        <f t="shared" si="100"/>
        <v>0</v>
      </c>
      <c r="P244" s="34">
        <f t="shared" si="96"/>
        <v>0</v>
      </c>
      <c r="X244" s="125" t="str">
        <f t="shared" si="93"/>
        <v/>
      </c>
      <c r="AA244" s="131" t="str">
        <f t="shared" si="103"/>
        <v/>
      </c>
      <c r="AB244" s="280"/>
      <c r="AC244" s="123"/>
      <c r="AD244" s="282"/>
      <c r="AE244" s="290"/>
      <c r="AF244" s="283"/>
      <c r="AG244" s="245"/>
    </row>
    <row r="245" spans="1:33" ht="15" customHeight="1" x14ac:dyDescent="0.25">
      <c r="A245" s="1"/>
      <c r="B245" s="284"/>
      <c r="C245" s="27" t="str">
        <f t="shared" si="90"/>
        <v/>
      </c>
      <c r="D245" s="28" t="str">
        <f t="shared" si="91"/>
        <v/>
      </c>
      <c r="E245" s="30" t="str">
        <f t="shared" si="94"/>
        <v/>
      </c>
      <c r="F245" s="30" t="s">
        <v>40</v>
      </c>
      <c r="H245" s="29" t="str">
        <f t="shared" si="87"/>
        <v/>
      </c>
      <c r="I245" s="32" t="str">
        <f t="shared" si="104"/>
        <v/>
      </c>
      <c r="J245" s="31" t="str">
        <f t="shared" si="95"/>
        <v/>
      </c>
      <c r="K245" s="32" t="str">
        <f t="shared" si="92"/>
        <v/>
      </c>
      <c r="M245" s="33" t="str">
        <f t="shared" ca="1" si="98"/>
        <v/>
      </c>
      <c r="O245" s="34">
        <f t="shared" si="100"/>
        <v>0</v>
      </c>
      <c r="P245" s="34">
        <f t="shared" si="96"/>
        <v>0</v>
      </c>
      <c r="X245" s="125" t="str">
        <f t="shared" si="93"/>
        <v/>
      </c>
      <c r="AA245" s="131" t="str">
        <f t="shared" si="103"/>
        <v/>
      </c>
      <c r="AB245" s="278">
        <f>SUM(X245:X247)</f>
        <v>0</v>
      </c>
      <c r="AC245" s="123"/>
      <c r="AD245" s="282">
        <v>80</v>
      </c>
      <c r="AE245" s="288">
        <f t="shared" ref="AE245" ca="1" si="107">OFFSET($AJ$12,((MOD(ROW(AD246)*4,3)/2)+1)*COUNTA(AD245)+IF(((MOD(ROW(AD246)*4,3)/2)+1)*COUNTA(AD245)=2,INT(ROW(AD242)/12),0),)</f>
        <v>0</v>
      </c>
      <c r="AF245" s="283" t="str">
        <f>IF(AB245=0,"",IF(AB245&lt;AE245,"Alerte !",""))</f>
        <v/>
      </c>
      <c r="AG245" s="245" t="str">
        <f>IF(AB245=0,"",IF(AB245&lt;AE245,"",1))</f>
        <v/>
      </c>
    </row>
    <row r="246" spans="1:33" ht="15" customHeight="1" x14ac:dyDescent="0.25">
      <c r="A246" s="1"/>
      <c r="B246" s="284"/>
      <c r="C246" s="27" t="str">
        <f t="shared" si="90"/>
        <v/>
      </c>
      <c r="D246" s="28" t="str">
        <f t="shared" si="91"/>
        <v/>
      </c>
      <c r="E246" s="30" t="str">
        <f t="shared" si="94"/>
        <v/>
      </c>
      <c r="F246" s="30" t="s">
        <v>40</v>
      </c>
      <c r="H246" s="29" t="str">
        <f t="shared" si="87"/>
        <v/>
      </c>
      <c r="I246" s="32" t="str">
        <f t="shared" si="104"/>
        <v/>
      </c>
      <c r="J246" s="31" t="str">
        <f t="shared" si="95"/>
        <v/>
      </c>
      <c r="K246" s="32" t="str">
        <f t="shared" si="92"/>
        <v/>
      </c>
      <c r="M246" s="33" t="str">
        <f t="shared" ca="1" si="98"/>
        <v/>
      </c>
      <c r="O246" s="34">
        <f t="shared" si="100"/>
        <v>0</v>
      </c>
      <c r="P246" s="34">
        <f t="shared" si="96"/>
        <v>0</v>
      </c>
      <c r="X246" s="125" t="str">
        <f t="shared" si="93"/>
        <v/>
      </c>
      <c r="AA246" s="131" t="str">
        <f t="shared" si="103"/>
        <v/>
      </c>
      <c r="AB246" s="279"/>
      <c r="AC246" s="123"/>
      <c r="AD246" s="282"/>
      <c r="AE246" s="289"/>
      <c r="AF246" s="283"/>
      <c r="AG246" s="245"/>
    </row>
    <row r="247" spans="1:33" ht="15" customHeight="1" thickBot="1" x14ac:dyDescent="0.3">
      <c r="A247" s="1"/>
      <c r="B247" s="284"/>
      <c r="C247" s="27" t="str">
        <f t="shared" si="90"/>
        <v/>
      </c>
      <c r="D247" s="28" t="str">
        <f t="shared" si="91"/>
        <v/>
      </c>
      <c r="E247" s="30" t="str">
        <f t="shared" si="94"/>
        <v/>
      </c>
      <c r="F247" s="30" t="s">
        <v>40</v>
      </c>
      <c r="H247" s="29" t="str">
        <f t="shared" ref="H247:H310" si="108">IF(A247="","",DATEDIF($J$55,K247,"y")&amp;IF(DATEDIF($J$55,K247,"y")&gt;1," ans, "," an, ")&amp;DATEDIF($J$55,K247,"ym")&amp;" mois et "&amp;DATEDIF($J$55,K247,"md")&amp;IF(DATEDIF(
$J$55,K247,"md")&gt;1," jours"," jour"))</f>
        <v/>
      </c>
      <c r="I247" s="32" t="str">
        <f t="shared" si="104"/>
        <v/>
      </c>
      <c r="J247" s="31" t="str">
        <f t="shared" si="95"/>
        <v/>
      </c>
      <c r="K247" s="32" t="str">
        <f t="shared" si="92"/>
        <v/>
      </c>
      <c r="M247" s="33" t="str">
        <f t="shared" ca="1" si="98"/>
        <v/>
      </c>
      <c r="O247" s="34">
        <f t="shared" si="100"/>
        <v>0</v>
      </c>
      <c r="P247" s="34">
        <f t="shared" si="96"/>
        <v>0</v>
      </c>
      <c r="X247" s="125" t="str">
        <f t="shared" si="93"/>
        <v/>
      </c>
      <c r="AA247" s="131" t="str">
        <f t="shared" si="103"/>
        <v/>
      </c>
      <c r="AB247" s="280"/>
      <c r="AC247" s="123"/>
      <c r="AD247" s="282"/>
      <c r="AE247" s="290"/>
      <c r="AF247" s="283"/>
      <c r="AG247" s="245"/>
    </row>
    <row r="248" spans="1:33" ht="15" customHeight="1" x14ac:dyDescent="0.25">
      <c r="A248" s="1"/>
      <c r="B248" s="284"/>
      <c r="C248" s="27" t="str">
        <f t="shared" si="90"/>
        <v/>
      </c>
      <c r="D248" s="28" t="str">
        <f t="shared" si="91"/>
        <v/>
      </c>
      <c r="E248" s="30" t="str">
        <f t="shared" si="94"/>
        <v/>
      </c>
      <c r="F248" s="30" t="s">
        <v>40</v>
      </c>
      <c r="H248" s="29" t="str">
        <f t="shared" si="108"/>
        <v/>
      </c>
      <c r="I248" s="32" t="str">
        <f t="shared" si="104"/>
        <v/>
      </c>
      <c r="J248" s="31" t="str">
        <f t="shared" si="95"/>
        <v/>
      </c>
      <c r="K248" s="32" t="str">
        <f t="shared" si="92"/>
        <v/>
      </c>
      <c r="M248" s="33" t="str">
        <f t="shared" ca="1" si="98"/>
        <v/>
      </c>
      <c r="O248" s="34">
        <f t="shared" si="100"/>
        <v>0</v>
      </c>
      <c r="P248" s="34">
        <f t="shared" si="96"/>
        <v>0</v>
      </c>
      <c r="X248" s="125" t="str">
        <f t="shared" si="93"/>
        <v/>
      </c>
      <c r="AA248" s="131" t="str">
        <f t="shared" si="103"/>
        <v/>
      </c>
      <c r="AB248" s="278">
        <f>SUM(X248:X250)</f>
        <v>0</v>
      </c>
      <c r="AC248" s="123"/>
      <c r="AD248" s="282">
        <v>81</v>
      </c>
      <c r="AE248" s="288">
        <f t="shared" ref="AE248" ca="1" si="109">OFFSET($AJ$12,((MOD(ROW(AD249)*4,3)/2)+1)*COUNTA(AD248)+IF(((MOD(ROW(AD249)*4,3)/2)+1)*COUNTA(AD248)=2,INT(ROW(AD245)/12),0),)</f>
        <v>0</v>
      </c>
      <c r="AF248" s="283" t="str">
        <f>IF(AB248=0,"",IF(AB248&lt;AE248,"Alerte !",""))</f>
        <v/>
      </c>
      <c r="AG248" s="245" t="str">
        <f>IF(AB248=0,"",IF(AB248&lt;AE248,"",1))</f>
        <v/>
      </c>
    </row>
    <row r="249" spans="1:33" ht="15" customHeight="1" x14ac:dyDescent="0.25">
      <c r="A249" s="1"/>
      <c r="B249" s="284"/>
      <c r="C249" s="27" t="str">
        <f t="shared" si="90"/>
        <v/>
      </c>
      <c r="D249" s="28" t="str">
        <f t="shared" si="91"/>
        <v/>
      </c>
      <c r="E249" s="30" t="str">
        <f t="shared" si="94"/>
        <v/>
      </c>
      <c r="F249" s="30" t="s">
        <v>40</v>
      </c>
      <c r="H249" s="29" t="str">
        <f t="shared" si="108"/>
        <v/>
      </c>
      <c r="I249" s="32" t="str">
        <f t="shared" si="104"/>
        <v/>
      </c>
      <c r="J249" s="31" t="str">
        <f t="shared" si="95"/>
        <v/>
      </c>
      <c r="K249" s="32" t="str">
        <f t="shared" si="92"/>
        <v/>
      </c>
      <c r="M249" s="33" t="str">
        <f t="shared" ca="1" si="98"/>
        <v/>
      </c>
      <c r="O249" s="34">
        <f t="shared" si="100"/>
        <v>0</v>
      </c>
      <c r="P249" s="34">
        <f t="shared" si="96"/>
        <v>0</v>
      </c>
      <c r="X249" s="125" t="str">
        <f t="shared" si="93"/>
        <v/>
      </c>
      <c r="AA249" s="131" t="str">
        <f t="shared" si="103"/>
        <v/>
      </c>
      <c r="AB249" s="279"/>
      <c r="AC249" s="123"/>
      <c r="AD249" s="282"/>
      <c r="AE249" s="289"/>
      <c r="AF249" s="283"/>
      <c r="AG249" s="245"/>
    </row>
    <row r="250" spans="1:33" ht="15" customHeight="1" thickBot="1" x14ac:dyDescent="0.3">
      <c r="A250" s="1"/>
      <c r="B250" s="284"/>
      <c r="C250" s="27" t="str">
        <f t="shared" si="90"/>
        <v/>
      </c>
      <c r="D250" s="28" t="str">
        <f t="shared" si="91"/>
        <v/>
      </c>
      <c r="E250" s="30" t="str">
        <f t="shared" si="94"/>
        <v/>
      </c>
      <c r="F250" s="30" t="s">
        <v>40</v>
      </c>
      <c r="H250" s="29" t="str">
        <f t="shared" si="108"/>
        <v/>
      </c>
      <c r="I250" s="32" t="str">
        <f t="shared" si="104"/>
        <v/>
      </c>
      <c r="J250" s="31" t="str">
        <f t="shared" si="95"/>
        <v/>
      </c>
      <c r="K250" s="32" t="str">
        <f t="shared" si="92"/>
        <v/>
      </c>
      <c r="M250" s="33" t="str">
        <f t="shared" ca="1" si="98"/>
        <v/>
      </c>
      <c r="O250" s="34">
        <f t="shared" si="100"/>
        <v>0</v>
      </c>
      <c r="P250" s="34">
        <f t="shared" si="96"/>
        <v>0</v>
      </c>
      <c r="X250" s="125" t="str">
        <f t="shared" si="93"/>
        <v/>
      </c>
      <c r="AA250" s="131" t="str">
        <f t="shared" si="103"/>
        <v/>
      </c>
      <c r="AB250" s="280"/>
      <c r="AC250" s="123"/>
      <c r="AD250" s="282"/>
      <c r="AE250" s="290"/>
      <c r="AF250" s="283"/>
      <c r="AG250" s="245"/>
    </row>
    <row r="251" spans="1:33" ht="15" customHeight="1" x14ac:dyDescent="0.25">
      <c r="A251" s="1"/>
      <c r="B251" s="284" t="s">
        <v>66</v>
      </c>
      <c r="C251" s="27" t="str">
        <f t="shared" si="90"/>
        <v/>
      </c>
      <c r="D251" s="28" t="str">
        <f t="shared" si="91"/>
        <v/>
      </c>
      <c r="E251" s="30" t="str">
        <f t="shared" si="94"/>
        <v/>
      </c>
      <c r="F251" s="30" t="s">
        <v>40</v>
      </c>
      <c r="H251" s="29" t="str">
        <f t="shared" si="108"/>
        <v/>
      </c>
      <c r="I251" s="32" t="str">
        <f t="shared" si="104"/>
        <v/>
      </c>
      <c r="J251" s="31" t="str">
        <f t="shared" si="95"/>
        <v/>
      </c>
      <c r="K251" s="32" t="str">
        <f t="shared" si="92"/>
        <v/>
      </c>
      <c r="M251" s="33" t="str">
        <f t="shared" ca="1" si="98"/>
        <v/>
      </c>
      <c r="O251" s="34">
        <f t="shared" si="100"/>
        <v>0</v>
      </c>
      <c r="P251" s="34">
        <f t="shared" si="96"/>
        <v>0</v>
      </c>
      <c r="X251" s="125" t="str">
        <f t="shared" si="93"/>
        <v/>
      </c>
      <c r="AA251" s="131" t="str">
        <f t="shared" si="103"/>
        <v/>
      </c>
      <c r="AB251" s="278">
        <f>SUM(X251:X253)</f>
        <v>0</v>
      </c>
      <c r="AC251" s="123"/>
      <c r="AD251" s="282">
        <v>82</v>
      </c>
      <c r="AE251" s="288">
        <f t="shared" ref="AE251:AE311" ca="1" si="110">OFFSET($AJ$12,((MOD(ROW(AD252)*4,3)/2)+1)*COUNTA(AD251)+IF(((MOD(ROW(AD252)*4,3)/2)+1)*COUNTA(AD251)=2,INT(ROW(AD248)/12),0),)</f>
        <v>0</v>
      </c>
      <c r="AF251" s="283" t="str">
        <f>IF(AB251=0,"",IF(AB251&lt;AE251,"Alerte !",""))</f>
        <v/>
      </c>
      <c r="AG251" s="245" t="str">
        <f>IF(AB251=0,"",IF(AB251&lt;AE251,"",1))</f>
        <v/>
      </c>
    </row>
    <row r="252" spans="1:33" ht="15" customHeight="1" x14ac:dyDescent="0.25">
      <c r="A252" s="1"/>
      <c r="B252" s="284"/>
      <c r="C252" s="27" t="str">
        <f t="shared" si="90"/>
        <v/>
      </c>
      <c r="D252" s="28" t="str">
        <f t="shared" si="91"/>
        <v/>
      </c>
      <c r="E252" s="30" t="str">
        <f t="shared" si="94"/>
        <v/>
      </c>
      <c r="F252" s="30" t="s">
        <v>40</v>
      </c>
      <c r="H252" s="29" t="str">
        <f t="shared" si="108"/>
        <v/>
      </c>
      <c r="I252" s="32" t="str">
        <f t="shared" si="104"/>
        <v/>
      </c>
      <c r="J252" s="31" t="str">
        <f t="shared" si="95"/>
        <v/>
      </c>
      <c r="K252" s="32" t="str">
        <f t="shared" si="92"/>
        <v/>
      </c>
      <c r="M252" s="33" t="str">
        <f t="shared" ca="1" si="98"/>
        <v/>
      </c>
      <c r="O252" s="34">
        <f t="shared" si="100"/>
        <v>0</v>
      </c>
      <c r="P252" s="34">
        <f t="shared" si="96"/>
        <v>0</v>
      </c>
      <c r="X252" s="125" t="str">
        <f t="shared" si="93"/>
        <v/>
      </c>
      <c r="AA252" s="131" t="str">
        <f t="shared" si="103"/>
        <v/>
      </c>
      <c r="AB252" s="279"/>
      <c r="AC252" s="123"/>
      <c r="AD252" s="282"/>
      <c r="AE252" s="289"/>
      <c r="AF252" s="283"/>
      <c r="AG252" s="245"/>
    </row>
    <row r="253" spans="1:33" ht="15" customHeight="1" thickBot="1" x14ac:dyDescent="0.3">
      <c r="A253" s="1"/>
      <c r="B253" s="284"/>
      <c r="C253" s="27" t="str">
        <f t="shared" si="90"/>
        <v/>
      </c>
      <c r="D253" s="28" t="str">
        <f t="shared" si="91"/>
        <v/>
      </c>
      <c r="E253" s="30" t="str">
        <f t="shared" si="94"/>
        <v/>
      </c>
      <c r="F253" s="30" t="s">
        <v>40</v>
      </c>
      <c r="H253" s="29" t="str">
        <f t="shared" si="108"/>
        <v/>
      </c>
      <c r="I253" s="32" t="str">
        <f t="shared" si="104"/>
        <v/>
      </c>
      <c r="J253" s="31" t="str">
        <f t="shared" si="95"/>
        <v/>
      </c>
      <c r="K253" s="32" t="str">
        <f t="shared" si="92"/>
        <v/>
      </c>
      <c r="M253" s="33" t="str">
        <f t="shared" ca="1" si="98"/>
        <v/>
      </c>
      <c r="O253" s="34">
        <f t="shared" si="100"/>
        <v>0</v>
      </c>
      <c r="P253" s="34">
        <f t="shared" si="96"/>
        <v>0</v>
      </c>
      <c r="X253" s="125" t="str">
        <f t="shared" si="93"/>
        <v/>
      </c>
      <c r="AA253" s="131" t="str">
        <f t="shared" si="103"/>
        <v/>
      </c>
      <c r="AB253" s="280"/>
      <c r="AC253" s="123"/>
      <c r="AD253" s="282"/>
      <c r="AE253" s="290"/>
      <c r="AF253" s="283"/>
      <c r="AG253" s="245"/>
    </row>
    <row r="254" spans="1:33" ht="15" customHeight="1" x14ac:dyDescent="0.25">
      <c r="A254" s="1"/>
      <c r="B254" s="284"/>
      <c r="C254" s="27" t="str">
        <f t="shared" si="90"/>
        <v/>
      </c>
      <c r="D254" s="28" t="str">
        <f t="shared" si="91"/>
        <v/>
      </c>
      <c r="E254" s="30" t="str">
        <f t="shared" si="94"/>
        <v/>
      </c>
      <c r="F254" s="30" t="s">
        <v>40</v>
      </c>
      <c r="H254" s="29" t="str">
        <f t="shared" si="108"/>
        <v/>
      </c>
      <c r="I254" s="32" t="str">
        <f t="shared" si="104"/>
        <v/>
      </c>
      <c r="J254" s="31" t="str">
        <f t="shared" si="95"/>
        <v/>
      </c>
      <c r="K254" s="32" t="str">
        <f t="shared" si="92"/>
        <v/>
      </c>
      <c r="M254" s="33" t="str">
        <f t="shared" ca="1" si="98"/>
        <v/>
      </c>
      <c r="O254" s="34">
        <f t="shared" si="100"/>
        <v>0</v>
      </c>
      <c r="P254" s="34">
        <f t="shared" si="96"/>
        <v>0</v>
      </c>
      <c r="X254" s="125" t="str">
        <f t="shared" si="93"/>
        <v/>
      </c>
      <c r="AA254" s="131" t="str">
        <f t="shared" si="103"/>
        <v/>
      </c>
      <c r="AB254" s="278">
        <f>SUM(X254:X256)</f>
        <v>0</v>
      </c>
      <c r="AC254" s="123"/>
      <c r="AD254" s="282">
        <v>83</v>
      </c>
      <c r="AE254" s="288">
        <f t="shared" ref="AE254:AE314" ca="1" si="111">OFFSET($AJ$12,((MOD(ROW(AD255)*4,3)/2)+1)*COUNTA(AD254)+IF(((MOD(ROW(AD255)*4,3)/2)+1)*COUNTA(AD254)=2,INT(ROW(AD251)/12),0),)</f>
        <v>0</v>
      </c>
      <c r="AF254" s="283" t="str">
        <f>IF(AB254=0,"",IF(AB254&lt;AE254,"Alerte !",""))</f>
        <v/>
      </c>
      <c r="AG254" s="245" t="str">
        <f>IF(AB254=0,"",IF(AB254&lt;AE254,"",1))</f>
        <v/>
      </c>
    </row>
    <row r="255" spans="1:33" ht="15" customHeight="1" x14ac:dyDescent="0.25">
      <c r="A255" s="1"/>
      <c r="B255" s="284"/>
      <c r="C255" s="27" t="str">
        <f t="shared" si="90"/>
        <v/>
      </c>
      <c r="D255" s="28" t="str">
        <f t="shared" si="91"/>
        <v/>
      </c>
      <c r="E255" s="30" t="str">
        <f t="shared" si="94"/>
        <v/>
      </c>
      <c r="F255" s="30" t="s">
        <v>40</v>
      </c>
      <c r="H255" s="29" t="str">
        <f t="shared" si="108"/>
        <v/>
      </c>
      <c r="I255" s="32" t="str">
        <f t="shared" si="104"/>
        <v/>
      </c>
      <c r="J255" s="31" t="str">
        <f t="shared" si="95"/>
        <v/>
      </c>
      <c r="K255" s="32" t="str">
        <f t="shared" si="92"/>
        <v/>
      </c>
      <c r="M255" s="33" t="str">
        <f t="shared" ca="1" si="98"/>
        <v/>
      </c>
      <c r="O255" s="34">
        <f t="shared" si="100"/>
        <v>0</v>
      </c>
      <c r="P255" s="34">
        <f t="shared" si="96"/>
        <v>0</v>
      </c>
      <c r="X255" s="125" t="str">
        <f t="shared" si="93"/>
        <v/>
      </c>
      <c r="AA255" s="131" t="str">
        <f t="shared" si="103"/>
        <v/>
      </c>
      <c r="AB255" s="279"/>
      <c r="AC255" s="123"/>
      <c r="AD255" s="282"/>
      <c r="AE255" s="289"/>
      <c r="AF255" s="283"/>
      <c r="AG255" s="245"/>
    </row>
    <row r="256" spans="1:33" ht="15" customHeight="1" thickBot="1" x14ac:dyDescent="0.3">
      <c r="A256" s="1"/>
      <c r="B256" s="284"/>
      <c r="C256" s="27" t="str">
        <f t="shared" si="90"/>
        <v/>
      </c>
      <c r="D256" s="28" t="str">
        <f t="shared" si="91"/>
        <v/>
      </c>
      <c r="E256" s="30" t="str">
        <f t="shared" si="94"/>
        <v/>
      </c>
      <c r="F256" s="30" t="s">
        <v>40</v>
      </c>
      <c r="H256" s="29" t="str">
        <f t="shared" si="108"/>
        <v/>
      </c>
      <c r="I256" s="32" t="str">
        <f t="shared" si="104"/>
        <v/>
      </c>
      <c r="J256" s="31" t="str">
        <f t="shared" si="95"/>
        <v/>
      </c>
      <c r="K256" s="32" t="str">
        <f t="shared" si="92"/>
        <v/>
      </c>
      <c r="M256" s="33" t="str">
        <f t="shared" ca="1" si="98"/>
        <v/>
      </c>
      <c r="O256" s="34">
        <f t="shared" si="100"/>
        <v>0</v>
      </c>
      <c r="P256" s="34">
        <f t="shared" si="96"/>
        <v>0</v>
      </c>
      <c r="X256" s="125" t="str">
        <f t="shared" si="93"/>
        <v/>
      </c>
      <c r="AA256" s="131" t="str">
        <f t="shared" si="103"/>
        <v/>
      </c>
      <c r="AB256" s="280"/>
      <c r="AC256" s="123"/>
      <c r="AD256" s="282"/>
      <c r="AE256" s="290"/>
      <c r="AF256" s="283"/>
      <c r="AG256" s="245"/>
    </row>
    <row r="257" spans="1:33" ht="15" customHeight="1" x14ac:dyDescent="0.25">
      <c r="A257" s="1"/>
      <c r="B257" s="284"/>
      <c r="C257" s="27" t="str">
        <f t="shared" si="90"/>
        <v/>
      </c>
      <c r="D257" s="28" t="str">
        <f t="shared" si="91"/>
        <v/>
      </c>
      <c r="E257" s="30" t="str">
        <f t="shared" si="94"/>
        <v/>
      </c>
      <c r="F257" s="30" t="s">
        <v>40</v>
      </c>
      <c r="H257" s="29" t="str">
        <f t="shared" si="108"/>
        <v/>
      </c>
      <c r="I257" s="32" t="str">
        <f t="shared" si="104"/>
        <v/>
      </c>
      <c r="J257" s="31" t="str">
        <f t="shared" si="95"/>
        <v/>
      </c>
      <c r="K257" s="32" t="str">
        <f t="shared" si="92"/>
        <v/>
      </c>
      <c r="M257" s="33" t="str">
        <f t="shared" ca="1" si="98"/>
        <v/>
      </c>
      <c r="O257" s="34">
        <f t="shared" si="100"/>
        <v>0</v>
      </c>
      <c r="P257" s="34">
        <f t="shared" si="96"/>
        <v>0</v>
      </c>
      <c r="X257" s="125" t="str">
        <f t="shared" si="93"/>
        <v/>
      </c>
      <c r="AA257" s="131" t="str">
        <f t="shared" si="103"/>
        <v/>
      </c>
      <c r="AB257" s="278">
        <f>SUM(X257:X259)</f>
        <v>0</v>
      </c>
      <c r="AC257" s="123"/>
      <c r="AD257" s="282">
        <v>84</v>
      </c>
      <c r="AE257" s="288">
        <f t="shared" ref="AE257:AE317" ca="1" si="112">OFFSET($AJ$12,((MOD(ROW(AD258)*4,3)/2)+1)*COUNTA(AD257)+IF(((MOD(ROW(AD258)*4,3)/2)+1)*COUNTA(AD257)=2,INT(ROW(AD254)/12),0),)</f>
        <v>0</v>
      </c>
      <c r="AF257" s="283" t="str">
        <f>IF(AB257=0,"",IF(AB257&lt;AE257,"Alerte !",""))</f>
        <v/>
      </c>
      <c r="AG257" s="245" t="str">
        <f>IF(AB257=0,"",IF(AB257&lt;AE257,"",1))</f>
        <v/>
      </c>
    </row>
    <row r="258" spans="1:33" ht="15" customHeight="1" x14ac:dyDescent="0.25">
      <c r="A258" s="1"/>
      <c r="B258" s="284"/>
      <c r="C258" s="27" t="str">
        <f t="shared" si="90"/>
        <v/>
      </c>
      <c r="D258" s="28" t="str">
        <f t="shared" si="91"/>
        <v/>
      </c>
      <c r="E258" s="30" t="str">
        <f t="shared" si="94"/>
        <v/>
      </c>
      <c r="F258" s="30" t="s">
        <v>40</v>
      </c>
      <c r="H258" s="29" t="str">
        <f t="shared" si="108"/>
        <v/>
      </c>
      <c r="I258" s="32" t="str">
        <f t="shared" si="104"/>
        <v/>
      </c>
      <c r="J258" s="31" t="str">
        <f t="shared" si="95"/>
        <v/>
      </c>
      <c r="K258" s="32" t="str">
        <f t="shared" si="92"/>
        <v/>
      </c>
      <c r="M258" s="33" t="str">
        <f t="shared" ca="1" si="98"/>
        <v/>
      </c>
      <c r="O258" s="34">
        <f t="shared" si="100"/>
        <v>0</v>
      </c>
      <c r="P258" s="34">
        <f t="shared" si="96"/>
        <v>0</v>
      </c>
      <c r="X258" s="125" t="str">
        <f t="shared" si="93"/>
        <v/>
      </c>
      <c r="AA258" s="131" t="str">
        <f t="shared" si="103"/>
        <v/>
      </c>
      <c r="AB258" s="279"/>
      <c r="AC258" s="123"/>
      <c r="AD258" s="282"/>
      <c r="AE258" s="289"/>
      <c r="AF258" s="283"/>
      <c r="AG258" s="245"/>
    </row>
    <row r="259" spans="1:33" ht="15" customHeight="1" thickBot="1" x14ac:dyDescent="0.3">
      <c r="A259" s="1"/>
      <c r="B259" s="284"/>
      <c r="C259" s="27" t="str">
        <f t="shared" si="90"/>
        <v/>
      </c>
      <c r="D259" s="28" t="str">
        <f t="shared" si="91"/>
        <v/>
      </c>
      <c r="E259" s="30" t="str">
        <f t="shared" si="94"/>
        <v/>
      </c>
      <c r="F259" s="30" t="s">
        <v>40</v>
      </c>
      <c r="H259" s="29" t="str">
        <f t="shared" si="108"/>
        <v/>
      </c>
      <c r="I259" s="32" t="str">
        <f t="shared" si="104"/>
        <v/>
      </c>
      <c r="J259" s="31" t="str">
        <f t="shared" si="95"/>
        <v/>
      </c>
      <c r="K259" s="32" t="str">
        <f t="shared" si="92"/>
        <v/>
      </c>
      <c r="M259" s="33" t="str">
        <f t="shared" ca="1" si="98"/>
        <v/>
      </c>
      <c r="O259" s="34">
        <f t="shared" si="100"/>
        <v>0</v>
      </c>
      <c r="P259" s="34">
        <f t="shared" si="96"/>
        <v>0</v>
      </c>
      <c r="X259" s="125" t="str">
        <f t="shared" si="93"/>
        <v/>
      </c>
      <c r="AA259" s="131" t="str">
        <f t="shared" si="103"/>
        <v/>
      </c>
      <c r="AB259" s="280"/>
      <c r="AC259" s="123"/>
      <c r="AD259" s="282"/>
      <c r="AE259" s="290"/>
      <c r="AF259" s="283"/>
      <c r="AG259" s="245"/>
    </row>
    <row r="260" spans="1:33" ht="15" customHeight="1" x14ac:dyDescent="0.25">
      <c r="A260" s="1"/>
      <c r="B260" s="284"/>
      <c r="C260" s="27" t="str">
        <f t="shared" si="90"/>
        <v/>
      </c>
      <c r="D260" s="28" t="str">
        <f t="shared" si="91"/>
        <v/>
      </c>
      <c r="E260" s="30" t="str">
        <f t="shared" si="94"/>
        <v/>
      </c>
      <c r="F260" s="30" t="s">
        <v>40</v>
      </c>
      <c r="H260" s="29" t="str">
        <f t="shared" si="108"/>
        <v/>
      </c>
      <c r="I260" s="32" t="str">
        <f t="shared" si="104"/>
        <v/>
      </c>
      <c r="J260" s="31" t="str">
        <f t="shared" si="95"/>
        <v/>
      </c>
      <c r="K260" s="32" t="str">
        <f t="shared" si="92"/>
        <v/>
      </c>
      <c r="M260" s="33" t="str">
        <f t="shared" ca="1" si="98"/>
        <v/>
      </c>
      <c r="O260" s="34">
        <f t="shared" si="100"/>
        <v>0</v>
      </c>
      <c r="P260" s="34">
        <f t="shared" si="96"/>
        <v>0</v>
      </c>
      <c r="X260" s="125" t="str">
        <f t="shared" si="93"/>
        <v/>
      </c>
      <c r="AA260" s="131" t="str">
        <f t="shared" si="103"/>
        <v/>
      </c>
      <c r="AB260" s="278">
        <f>SUM(X260:X262)</f>
        <v>0</v>
      </c>
      <c r="AC260" s="123"/>
      <c r="AD260" s="282">
        <v>85</v>
      </c>
      <c r="AE260" s="288">
        <f t="shared" ref="AE260" ca="1" si="113">OFFSET($AJ$12,((MOD(ROW(AD261)*4,3)/2)+1)*COUNTA(AD260)+IF(((MOD(ROW(AD261)*4,3)/2)+1)*COUNTA(AD260)=2,INT(ROW(AD257)/12),0),)</f>
        <v>0</v>
      </c>
      <c r="AF260" s="283" t="str">
        <f>IF(AB260=0,"",IF(AB260&lt;AE260,"Alerte !",""))</f>
        <v/>
      </c>
      <c r="AG260" s="245" t="str">
        <f>IF(AB260=0,"",IF(AB260&lt;AE260,"",1))</f>
        <v/>
      </c>
    </row>
    <row r="261" spans="1:33" ht="15" customHeight="1" x14ac:dyDescent="0.25">
      <c r="A261" s="1"/>
      <c r="B261" s="284"/>
      <c r="C261" s="27" t="str">
        <f t="shared" si="90"/>
        <v/>
      </c>
      <c r="D261" s="28" t="str">
        <f t="shared" si="91"/>
        <v/>
      </c>
      <c r="E261" s="30" t="str">
        <f t="shared" si="94"/>
        <v/>
      </c>
      <c r="F261" s="30" t="s">
        <v>40</v>
      </c>
      <c r="H261" s="29" t="str">
        <f t="shared" si="108"/>
        <v/>
      </c>
      <c r="I261" s="32" t="str">
        <f t="shared" si="104"/>
        <v/>
      </c>
      <c r="J261" s="31" t="str">
        <f t="shared" si="95"/>
        <v/>
      </c>
      <c r="K261" s="32" t="str">
        <f t="shared" si="92"/>
        <v/>
      </c>
      <c r="M261" s="33" t="str">
        <f t="shared" ca="1" si="98"/>
        <v/>
      </c>
      <c r="O261" s="34">
        <f t="shared" si="100"/>
        <v>0</v>
      </c>
      <c r="P261" s="34">
        <f t="shared" si="96"/>
        <v>0</v>
      </c>
      <c r="X261" s="125" t="str">
        <f t="shared" si="93"/>
        <v/>
      </c>
      <c r="AA261" s="131" t="str">
        <f t="shared" si="103"/>
        <v/>
      </c>
      <c r="AB261" s="279"/>
      <c r="AC261" s="123"/>
      <c r="AD261" s="282"/>
      <c r="AE261" s="289"/>
      <c r="AF261" s="283"/>
      <c r="AG261" s="245"/>
    </row>
    <row r="262" spans="1:33" ht="15" customHeight="1" thickBot="1" x14ac:dyDescent="0.3">
      <c r="A262" s="1"/>
      <c r="B262" s="284"/>
      <c r="C262" s="27" t="str">
        <f t="shared" si="90"/>
        <v/>
      </c>
      <c r="D262" s="28" t="str">
        <f t="shared" si="91"/>
        <v/>
      </c>
      <c r="E262" s="30" t="str">
        <f t="shared" si="94"/>
        <v/>
      </c>
      <c r="F262" s="30" t="s">
        <v>40</v>
      </c>
      <c r="H262" s="29" t="str">
        <f t="shared" si="108"/>
        <v/>
      </c>
      <c r="I262" s="32" t="str">
        <f t="shared" si="104"/>
        <v/>
      </c>
      <c r="J262" s="31" t="str">
        <f t="shared" si="95"/>
        <v/>
      </c>
      <c r="K262" s="32" t="str">
        <f t="shared" si="92"/>
        <v/>
      </c>
      <c r="M262" s="33" t="str">
        <f t="shared" ca="1" si="98"/>
        <v/>
      </c>
      <c r="O262" s="34">
        <f t="shared" si="100"/>
        <v>0</v>
      </c>
      <c r="P262" s="34">
        <f t="shared" si="96"/>
        <v>0</v>
      </c>
      <c r="X262" s="125" t="str">
        <f t="shared" si="93"/>
        <v/>
      </c>
      <c r="AA262" s="131" t="str">
        <f t="shared" si="103"/>
        <v/>
      </c>
      <c r="AB262" s="280"/>
      <c r="AC262" s="123"/>
      <c r="AD262" s="282"/>
      <c r="AE262" s="290"/>
      <c r="AF262" s="283"/>
      <c r="AG262" s="245"/>
    </row>
    <row r="263" spans="1:33" ht="15" customHeight="1" x14ac:dyDescent="0.25">
      <c r="A263" s="1"/>
      <c r="B263" s="284" t="s">
        <v>67</v>
      </c>
      <c r="C263" s="27" t="str">
        <f t="shared" ref="C263:C326" si="114">IF(A263="","",DATEDIF($AK$9,J263,"y")&amp;IF(DATEDIF($AK$9,J263,"y")&gt;1," ans "," an "))</f>
        <v/>
      </c>
      <c r="D263" s="28" t="str">
        <f t="shared" ref="D263:D326" si="115">IF(A263="","",YEAR(J263))</f>
        <v/>
      </c>
      <c r="E263" s="30" t="str">
        <f t="shared" si="94"/>
        <v/>
      </c>
      <c r="F263" s="30" t="s">
        <v>40</v>
      </c>
      <c r="H263" s="29" t="str">
        <f t="shared" si="108"/>
        <v/>
      </c>
      <c r="I263" s="32" t="str">
        <f t="shared" si="104"/>
        <v/>
      </c>
      <c r="J263" s="31" t="str">
        <f t="shared" si="95"/>
        <v/>
      </c>
      <c r="K263" s="32" t="str">
        <f t="shared" ref="K263:K326" si="116">IF(A263="","",EOMONTH(J263,0))</f>
        <v/>
      </c>
      <c r="M263" s="33" t="str">
        <f t="shared" ca="1" si="98"/>
        <v/>
      </c>
      <c r="O263" s="34">
        <f t="shared" si="100"/>
        <v>0</v>
      </c>
      <c r="P263" s="34">
        <f t="shared" si="96"/>
        <v>0</v>
      </c>
      <c r="X263" s="125" t="str">
        <f t="shared" ref="X263:X326" si="117">IF(Q263="","",SUM(Q263:W263))</f>
        <v/>
      </c>
      <c r="AA263" s="131" t="str">
        <f t="shared" si="103"/>
        <v/>
      </c>
      <c r="AB263" s="278">
        <f>SUM(X263:X265)</f>
        <v>0</v>
      </c>
      <c r="AC263" s="123"/>
      <c r="AD263" s="282">
        <v>86</v>
      </c>
      <c r="AE263" s="288">
        <f t="shared" ref="AE263" ca="1" si="118">OFFSET($AJ$12,((MOD(ROW(AD264)*4,3)/2)+1)*COUNTA(AD263)+IF(((MOD(ROW(AD264)*4,3)/2)+1)*COUNTA(AD263)=2,INT(ROW(AD260)/12),0),)</f>
        <v>0</v>
      </c>
      <c r="AF263" s="283" t="str">
        <f>IF(AB263=0,"",IF(AB263&lt;AE263,"Alerte !",""))</f>
        <v/>
      </c>
      <c r="AG263" s="245" t="str">
        <f>IF(AB263=0,"",IF(AB263&lt;AE263,"",1))</f>
        <v/>
      </c>
    </row>
    <row r="264" spans="1:33" ht="15" customHeight="1" x14ac:dyDescent="0.25">
      <c r="A264" s="1"/>
      <c r="B264" s="284"/>
      <c r="C264" s="27" t="str">
        <f t="shared" si="114"/>
        <v/>
      </c>
      <c r="D264" s="28" t="str">
        <f t="shared" si="115"/>
        <v/>
      </c>
      <c r="E264" s="30" t="str">
        <f t="shared" ref="E264:E327" si="119">IF(A264="","",DATEDIF($J$7,K264,"y")&amp;IF(DATEDIF($J$7,K264,"y")&gt;1," ans, "," an, ")&amp;DATEDIF($J$7,K264,"ym")&amp;" mois et "&amp;DATEDIF($J$7,K264,"md")&amp;IF(DATEDIF(
$J$7,K264,"md")&gt;1," jours"," jour"))</f>
        <v/>
      </c>
      <c r="F264" s="30" t="s">
        <v>40</v>
      </c>
      <c r="H264" s="29" t="str">
        <f t="shared" si="108"/>
        <v/>
      </c>
      <c r="I264" s="32" t="str">
        <f t="shared" si="104"/>
        <v/>
      </c>
      <c r="J264" s="31" t="str">
        <f t="shared" ref="J264:J327" si="120">IF(A264="","",EDATE(J263,1))</f>
        <v/>
      </c>
      <c r="K264" s="32" t="str">
        <f t="shared" si="116"/>
        <v/>
      </c>
      <c r="M264" s="33" t="str">
        <f t="shared" ca="1" si="98"/>
        <v/>
      </c>
      <c r="O264" s="34">
        <f t="shared" si="100"/>
        <v>0</v>
      </c>
      <c r="P264" s="34">
        <f t="shared" ref="P264:P327" si="121">Q264-O264</f>
        <v>0</v>
      </c>
      <c r="X264" s="125" t="str">
        <f t="shared" si="117"/>
        <v/>
      </c>
      <c r="AA264" s="131" t="str">
        <f t="shared" si="103"/>
        <v/>
      </c>
      <c r="AB264" s="279"/>
      <c r="AC264" s="123"/>
      <c r="AD264" s="282"/>
      <c r="AE264" s="289"/>
      <c r="AF264" s="283"/>
      <c r="AG264" s="245"/>
    </row>
    <row r="265" spans="1:33" ht="15" customHeight="1" thickBot="1" x14ac:dyDescent="0.3">
      <c r="A265" s="1"/>
      <c r="B265" s="284"/>
      <c r="C265" s="27" t="str">
        <f t="shared" si="114"/>
        <v/>
      </c>
      <c r="D265" s="28" t="str">
        <f t="shared" si="115"/>
        <v/>
      </c>
      <c r="E265" s="30" t="str">
        <f t="shared" si="119"/>
        <v/>
      </c>
      <c r="F265" s="30" t="s">
        <v>40</v>
      </c>
      <c r="H265" s="29" t="str">
        <f t="shared" si="108"/>
        <v/>
      </c>
      <c r="I265" s="32" t="str">
        <f t="shared" si="104"/>
        <v/>
      </c>
      <c r="J265" s="31" t="str">
        <f t="shared" si="120"/>
        <v/>
      </c>
      <c r="K265" s="32" t="str">
        <f t="shared" si="116"/>
        <v/>
      </c>
      <c r="M265" s="33" t="str">
        <f t="shared" ref="M265:M328" ca="1" si="122">IF(N265="","",MATCH(N265,OFFSET($AT$7,VLOOKUP(L265,$AV$7:$AX$14,4,FALSE)-3,,VLOOKUP(L265,$AV$7:$AX$14,3,FALSE))))</f>
        <v/>
      </c>
      <c r="O265" s="34">
        <f t="shared" si="100"/>
        <v>0</v>
      </c>
      <c r="P265" s="34">
        <f t="shared" si="121"/>
        <v>0</v>
      </c>
      <c r="X265" s="125" t="str">
        <f t="shared" si="117"/>
        <v/>
      </c>
      <c r="AA265" s="131" t="str">
        <f t="shared" si="103"/>
        <v/>
      </c>
      <c r="AB265" s="280"/>
      <c r="AC265" s="123"/>
      <c r="AD265" s="282"/>
      <c r="AE265" s="290"/>
      <c r="AF265" s="283"/>
      <c r="AG265" s="245"/>
    </row>
    <row r="266" spans="1:33" ht="15" customHeight="1" x14ac:dyDescent="0.25">
      <c r="A266" s="1"/>
      <c r="B266" s="284"/>
      <c r="C266" s="27" t="str">
        <f t="shared" si="114"/>
        <v/>
      </c>
      <c r="D266" s="28" t="str">
        <f t="shared" si="115"/>
        <v/>
      </c>
      <c r="E266" s="30" t="str">
        <f t="shared" si="119"/>
        <v/>
      </c>
      <c r="F266" s="30" t="s">
        <v>40</v>
      </c>
      <c r="H266" s="29" t="str">
        <f t="shared" si="108"/>
        <v/>
      </c>
      <c r="I266" s="32" t="str">
        <f t="shared" si="104"/>
        <v/>
      </c>
      <c r="J266" s="31" t="str">
        <f t="shared" si="120"/>
        <v/>
      </c>
      <c r="K266" s="32" t="str">
        <f t="shared" si="116"/>
        <v/>
      </c>
      <c r="M266" s="33" t="str">
        <f t="shared" ca="1" si="122"/>
        <v/>
      </c>
      <c r="O266" s="34">
        <f t="shared" si="100"/>
        <v>0</v>
      </c>
      <c r="P266" s="34">
        <f t="shared" si="121"/>
        <v>0</v>
      </c>
      <c r="X266" s="125" t="str">
        <f t="shared" si="117"/>
        <v/>
      </c>
      <c r="AA266" s="131" t="str">
        <f t="shared" si="103"/>
        <v/>
      </c>
      <c r="AB266" s="278">
        <f>SUM(X266:X268)</f>
        <v>0</v>
      </c>
      <c r="AC266" s="123"/>
      <c r="AD266" s="282">
        <v>87</v>
      </c>
      <c r="AE266" s="288">
        <f t="shared" ca="1" si="110"/>
        <v>0</v>
      </c>
      <c r="AF266" s="283" t="str">
        <f>IF(AB266=0,"",IF(AB266&lt;AE266,"Alerte !",""))</f>
        <v/>
      </c>
      <c r="AG266" s="245" t="str">
        <f>IF(AB266=0,"",IF(AB266&lt;AE266,"",1))</f>
        <v/>
      </c>
    </row>
    <row r="267" spans="1:33" ht="15" customHeight="1" x14ac:dyDescent="0.25">
      <c r="A267" s="1"/>
      <c r="B267" s="284"/>
      <c r="C267" s="27" t="str">
        <f t="shared" si="114"/>
        <v/>
      </c>
      <c r="D267" s="28" t="str">
        <f t="shared" si="115"/>
        <v/>
      </c>
      <c r="E267" s="30" t="str">
        <f t="shared" si="119"/>
        <v/>
      </c>
      <c r="F267" s="30" t="s">
        <v>40</v>
      </c>
      <c r="H267" s="29" t="str">
        <f t="shared" si="108"/>
        <v/>
      </c>
      <c r="I267" s="32" t="str">
        <f t="shared" si="104"/>
        <v/>
      </c>
      <c r="J267" s="31" t="str">
        <f t="shared" si="120"/>
        <v/>
      </c>
      <c r="K267" s="32" t="str">
        <f t="shared" si="116"/>
        <v/>
      </c>
      <c r="M267" s="33" t="str">
        <f t="shared" ca="1" si="122"/>
        <v/>
      </c>
      <c r="O267" s="34">
        <f t="shared" si="100"/>
        <v>0</v>
      </c>
      <c r="P267" s="34">
        <f t="shared" si="121"/>
        <v>0</v>
      </c>
      <c r="X267" s="125" t="str">
        <f t="shared" si="117"/>
        <v/>
      </c>
      <c r="AA267" s="131" t="str">
        <f t="shared" si="103"/>
        <v/>
      </c>
      <c r="AB267" s="279"/>
      <c r="AC267" s="123"/>
      <c r="AD267" s="282"/>
      <c r="AE267" s="289"/>
      <c r="AF267" s="283"/>
      <c r="AG267" s="245"/>
    </row>
    <row r="268" spans="1:33" ht="15" customHeight="1" thickBot="1" x14ac:dyDescent="0.3">
      <c r="A268" s="1"/>
      <c r="B268" s="284"/>
      <c r="C268" s="27" t="str">
        <f t="shared" si="114"/>
        <v/>
      </c>
      <c r="D268" s="28" t="str">
        <f t="shared" si="115"/>
        <v/>
      </c>
      <c r="E268" s="30" t="str">
        <f t="shared" si="119"/>
        <v/>
      </c>
      <c r="F268" s="30" t="s">
        <v>40</v>
      </c>
      <c r="H268" s="29" t="str">
        <f t="shared" si="108"/>
        <v/>
      </c>
      <c r="I268" s="32" t="str">
        <f t="shared" si="104"/>
        <v/>
      </c>
      <c r="J268" s="31" t="str">
        <f t="shared" si="120"/>
        <v/>
      </c>
      <c r="K268" s="32" t="str">
        <f t="shared" si="116"/>
        <v/>
      </c>
      <c r="M268" s="33" t="str">
        <f t="shared" ca="1" si="122"/>
        <v/>
      </c>
      <c r="O268" s="34">
        <f t="shared" ref="O268:O331" si="123">N268*$AN$9</f>
        <v>0</v>
      </c>
      <c r="P268" s="34">
        <f t="shared" si="121"/>
        <v>0</v>
      </c>
      <c r="X268" s="125" t="str">
        <f t="shared" si="117"/>
        <v/>
      </c>
      <c r="AA268" s="131" t="str">
        <f t="shared" si="103"/>
        <v/>
      </c>
      <c r="AB268" s="280"/>
      <c r="AC268" s="123"/>
      <c r="AD268" s="282"/>
      <c r="AE268" s="290"/>
      <c r="AF268" s="283"/>
      <c r="AG268" s="245"/>
    </row>
    <row r="269" spans="1:33" ht="15" customHeight="1" x14ac:dyDescent="0.25">
      <c r="A269" s="1"/>
      <c r="B269" s="284"/>
      <c r="C269" s="27" t="str">
        <f t="shared" si="114"/>
        <v/>
      </c>
      <c r="D269" s="28" t="str">
        <f t="shared" si="115"/>
        <v/>
      </c>
      <c r="E269" s="30" t="str">
        <f t="shared" si="119"/>
        <v/>
      </c>
      <c r="F269" s="30" t="s">
        <v>40</v>
      </c>
      <c r="H269" s="29" t="str">
        <f t="shared" si="108"/>
        <v/>
      </c>
      <c r="I269" s="32" t="str">
        <f t="shared" si="104"/>
        <v/>
      </c>
      <c r="J269" s="31" t="str">
        <f t="shared" si="120"/>
        <v/>
      </c>
      <c r="K269" s="32" t="str">
        <f t="shared" si="116"/>
        <v/>
      </c>
      <c r="M269" s="33" t="str">
        <f t="shared" ca="1" si="122"/>
        <v/>
      </c>
      <c r="O269" s="34">
        <f t="shared" si="123"/>
        <v>0</v>
      </c>
      <c r="P269" s="34">
        <f t="shared" si="121"/>
        <v>0</v>
      </c>
      <c r="X269" s="125" t="str">
        <f t="shared" si="117"/>
        <v/>
      </c>
      <c r="AA269" s="131" t="str">
        <f t="shared" si="103"/>
        <v/>
      </c>
      <c r="AB269" s="278">
        <f>SUM(X269:X271)</f>
        <v>0</v>
      </c>
      <c r="AC269" s="123"/>
      <c r="AD269" s="282">
        <v>88</v>
      </c>
      <c r="AE269" s="288">
        <f t="shared" ca="1" si="111"/>
        <v>0</v>
      </c>
      <c r="AF269" s="283" t="str">
        <f>IF(AB269=0,"",IF(AB269&lt;AE269,"Alerte !",""))</f>
        <v/>
      </c>
      <c r="AG269" s="245" t="str">
        <f>IF(AB269=0,"",IF(AB269&lt;AE269,"",1))</f>
        <v/>
      </c>
    </row>
    <row r="270" spans="1:33" ht="15" customHeight="1" x14ac:dyDescent="0.25">
      <c r="A270" s="1"/>
      <c r="B270" s="284"/>
      <c r="C270" s="27" t="str">
        <f t="shared" si="114"/>
        <v/>
      </c>
      <c r="D270" s="28" t="str">
        <f t="shared" si="115"/>
        <v/>
      </c>
      <c r="E270" s="30" t="str">
        <f t="shared" si="119"/>
        <v/>
      </c>
      <c r="F270" s="30" t="s">
        <v>40</v>
      </c>
      <c r="H270" s="29" t="str">
        <f t="shared" si="108"/>
        <v/>
      </c>
      <c r="I270" s="32" t="str">
        <f t="shared" si="104"/>
        <v/>
      </c>
      <c r="J270" s="31" t="str">
        <f t="shared" si="120"/>
        <v/>
      </c>
      <c r="K270" s="32" t="str">
        <f t="shared" si="116"/>
        <v/>
      </c>
      <c r="M270" s="33" t="str">
        <f t="shared" ca="1" si="122"/>
        <v/>
      </c>
      <c r="O270" s="34">
        <f t="shared" si="123"/>
        <v>0</v>
      </c>
      <c r="P270" s="34">
        <f t="shared" si="121"/>
        <v>0</v>
      </c>
      <c r="X270" s="125" t="str">
        <f t="shared" si="117"/>
        <v/>
      </c>
      <c r="AA270" s="131" t="str">
        <f t="shared" si="103"/>
        <v/>
      </c>
      <c r="AB270" s="279"/>
      <c r="AC270" s="123"/>
      <c r="AD270" s="282"/>
      <c r="AE270" s="289"/>
      <c r="AF270" s="283"/>
      <c r="AG270" s="245"/>
    </row>
    <row r="271" spans="1:33" ht="15" customHeight="1" thickBot="1" x14ac:dyDescent="0.3">
      <c r="A271" s="1"/>
      <c r="B271" s="284"/>
      <c r="C271" s="27" t="str">
        <f t="shared" si="114"/>
        <v/>
      </c>
      <c r="D271" s="28" t="str">
        <f t="shared" si="115"/>
        <v/>
      </c>
      <c r="E271" s="30" t="str">
        <f t="shared" si="119"/>
        <v/>
      </c>
      <c r="F271" s="30" t="s">
        <v>40</v>
      </c>
      <c r="H271" s="29" t="str">
        <f t="shared" si="108"/>
        <v/>
      </c>
      <c r="I271" s="32" t="str">
        <f t="shared" si="104"/>
        <v/>
      </c>
      <c r="J271" s="31" t="str">
        <f t="shared" si="120"/>
        <v/>
      </c>
      <c r="K271" s="32" t="str">
        <f t="shared" si="116"/>
        <v/>
      </c>
      <c r="M271" s="33" t="str">
        <f t="shared" ca="1" si="122"/>
        <v/>
      </c>
      <c r="O271" s="34">
        <f t="shared" si="123"/>
        <v>0</v>
      </c>
      <c r="P271" s="34">
        <f t="shared" si="121"/>
        <v>0</v>
      </c>
      <c r="X271" s="125" t="str">
        <f t="shared" si="117"/>
        <v/>
      </c>
      <c r="AA271" s="131" t="str">
        <f t="shared" si="103"/>
        <v/>
      </c>
      <c r="AB271" s="280"/>
      <c r="AC271" s="123"/>
      <c r="AD271" s="282"/>
      <c r="AE271" s="290"/>
      <c r="AF271" s="283"/>
      <c r="AG271" s="245"/>
    </row>
    <row r="272" spans="1:33" ht="15" customHeight="1" x14ac:dyDescent="0.25">
      <c r="A272" s="1"/>
      <c r="B272" s="284"/>
      <c r="C272" s="27" t="str">
        <f t="shared" si="114"/>
        <v/>
      </c>
      <c r="D272" s="28" t="str">
        <f t="shared" si="115"/>
        <v/>
      </c>
      <c r="E272" s="30" t="str">
        <f t="shared" si="119"/>
        <v/>
      </c>
      <c r="F272" s="30" t="s">
        <v>40</v>
      </c>
      <c r="H272" s="29" t="str">
        <f t="shared" si="108"/>
        <v/>
      </c>
      <c r="I272" s="32" t="str">
        <f t="shared" si="104"/>
        <v/>
      </c>
      <c r="J272" s="31" t="str">
        <f t="shared" si="120"/>
        <v/>
      </c>
      <c r="K272" s="32" t="str">
        <f t="shared" si="116"/>
        <v/>
      </c>
      <c r="M272" s="33" t="str">
        <f t="shared" ca="1" si="122"/>
        <v/>
      </c>
      <c r="O272" s="34">
        <f t="shared" si="123"/>
        <v>0</v>
      </c>
      <c r="P272" s="34">
        <f t="shared" si="121"/>
        <v>0</v>
      </c>
      <c r="X272" s="125" t="str">
        <f t="shared" si="117"/>
        <v/>
      </c>
      <c r="AA272" s="131" t="str">
        <f t="shared" si="103"/>
        <v/>
      </c>
      <c r="AB272" s="278">
        <f>SUM(X272:X274)</f>
        <v>0</v>
      </c>
      <c r="AC272" s="123"/>
      <c r="AD272" s="282">
        <v>89</v>
      </c>
      <c r="AE272" s="288">
        <f t="shared" ca="1" si="112"/>
        <v>0</v>
      </c>
      <c r="AF272" s="283" t="str">
        <f>IF(AB272=0,"",IF(AB272&lt;AE272,"Alerte !",""))</f>
        <v/>
      </c>
      <c r="AG272" s="245" t="str">
        <f>IF(AB272=0,"",IF(AB272&lt;AE272,"",1))</f>
        <v/>
      </c>
    </row>
    <row r="273" spans="1:33" ht="15" customHeight="1" x14ac:dyDescent="0.25">
      <c r="A273" s="1"/>
      <c r="B273" s="284"/>
      <c r="C273" s="27" t="str">
        <f t="shared" si="114"/>
        <v/>
      </c>
      <c r="D273" s="28" t="str">
        <f t="shared" si="115"/>
        <v/>
      </c>
      <c r="E273" s="30" t="str">
        <f t="shared" si="119"/>
        <v/>
      </c>
      <c r="F273" s="30" t="s">
        <v>40</v>
      </c>
      <c r="H273" s="29" t="str">
        <f t="shared" si="108"/>
        <v/>
      </c>
      <c r="I273" s="32" t="str">
        <f t="shared" si="104"/>
        <v/>
      </c>
      <c r="J273" s="31" t="str">
        <f t="shared" si="120"/>
        <v/>
      </c>
      <c r="K273" s="32" t="str">
        <f t="shared" si="116"/>
        <v/>
      </c>
      <c r="M273" s="33" t="str">
        <f t="shared" ca="1" si="122"/>
        <v/>
      </c>
      <c r="O273" s="34">
        <f t="shared" si="123"/>
        <v>0</v>
      </c>
      <c r="P273" s="34">
        <f t="shared" si="121"/>
        <v>0</v>
      </c>
      <c r="X273" s="125" t="str">
        <f t="shared" si="117"/>
        <v/>
      </c>
      <c r="AA273" s="131" t="str">
        <f t="shared" si="103"/>
        <v/>
      </c>
      <c r="AB273" s="279"/>
      <c r="AC273" s="123"/>
      <c r="AD273" s="282"/>
      <c r="AE273" s="289"/>
      <c r="AF273" s="283"/>
      <c r="AG273" s="245"/>
    </row>
    <row r="274" spans="1:33" ht="15" customHeight="1" thickBot="1" x14ac:dyDescent="0.3">
      <c r="A274" s="1"/>
      <c r="B274" s="284"/>
      <c r="C274" s="27" t="str">
        <f t="shared" si="114"/>
        <v/>
      </c>
      <c r="D274" s="28" t="str">
        <f t="shared" si="115"/>
        <v/>
      </c>
      <c r="E274" s="30" t="str">
        <f t="shared" si="119"/>
        <v/>
      </c>
      <c r="F274" s="30" t="s">
        <v>40</v>
      </c>
      <c r="H274" s="29" t="str">
        <f t="shared" si="108"/>
        <v/>
      </c>
      <c r="I274" s="32" t="str">
        <f t="shared" si="104"/>
        <v/>
      </c>
      <c r="J274" s="31" t="str">
        <f t="shared" si="120"/>
        <v/>
      </c>
      <c r="K274" s="32" t="str">
        <f t="shared" si="116"/>
        <v/>
      </c>
      <c r="M274" s="33" t="str">
        <f t="shared" ca="1" si="122"/>
        <v/>
      </c>
      <c r="O274" s="34">
        <f t="shared" si="123"/>
        <v>0</v>
      </c>
      <c r="P274" s="34">
        <f t="shared" si="121"/>
        <v>0</v>
      </c>
      <c r="X274" s="125" t="str">
        <f t="shared" si="117"/>
        <v/>
      </c>
      <c r="AA274" s="131" t="str">
        <f t="shared" si="103"/>
        <v/>
      </c>
      <c r="AB274" s="280"/>
      <c r="AC274" s="123"/>
      <c r="AD274" s="282"/>
      <c r="AE274" s="290"/>
      <c r="AF274" s="283"/>
      <c r="AG274" s="245"/>
    </row>
    <row r="275" spans="1:33" ht="15" customHeight="1" x14ac:dyDescent="0.25">
      <c r="A275" s="1"/>
      <c r="B275" s="284" t="s">
        <v>68</v>
      </c>
      <c r="C275" s="27" t="str">
        <f t="shared" si="114"/>
        <v/>
      </c>
      <c r="D275" s="28" t="str">
        <f t="shared" si="115"/>
        <v/>
      </c>
      <c r="E275" s="30" t="str">
        <f t="shared" si="119"/>
        <v/>
      </c>
      <c r="F275" s="30" t="s">
        <v>40</v>
      </c>
      <c r="H275" s="29" t="str">
        <f t="shared" si="108"/>
        <v/>
      </c>
      <c r="I275" s="32" t="str">
        <f t="shared" si="104"/>
        <v/>
      </c>
      <c r="J275" s="31" t="str">
        <f t="shared" si="120"/>
        <v/>
      </c>
      <c r="K275" s="32" t="str">
        <f t="shared" si="116"/>
        <v/>
      </c>
      <c r="M275" s="33" t="str">
        <f t="shared" ca="1" si="122"/>
        <v/>
      </c>
      <c r="O275" s="34">
        <f t="shared" si="123"/>
        <v>0</v>
      </c>
      <c r="P275" s="34">
        <f t="shared" si="121"/>
        <v>0</v>
      </c>
      <c r="X275" s="125" t="str">
        <f t="shared" si="117"/>
        <v/>
      </c>
      <c r="AA275" s="131" t="str">
        <f t="shared" si="103"/>
        <v/>
      </c>
      <c r="AB275" s="278">
        <f>SUM(X275:X277)</f>
        <v>0</v>
      </c>
      <c r="AC275" s="123"/>
      <c r="AD275" s="282">
        <v>90</v>
      </c>
      <c r="AE275" s="288">
        <f t="shared" ref="AE275" ca="1" si="124">OFFSET($AJ$12,((MOD(ROW(AD276)*4,3)/2)+1)*COUNTA(AD275)+IF(((MOD(ROW(AD276)*4,3)/2)+1)*COUNTA(AD275)=2,INT(ROW(AD272)/12),0),)</f>
        <v>0</v>
      </c>
      <c r="AF275" s="283" t="str">
        <f>IF(AB275=0,"",IF(AB275&lt;AE275,"Alerte !",""))</f>
        <v/>
      </c>
      <c r="AG275" s="245" t="str">
        <f>IF(AB275=0,"",IF(AB275&lt;AE275,"",1))</f>
        <v/>
      </c>
    </row>
    <row r="276" spans="1:33" ht="15" customHeight="1" x14ac:dyDescent="0.25">
      <c r="A276" s="1"/>
      <c r="B276" s="284"/>
      <c r="C276" s="27" t="str">
        <f t="shared" si="114"/>
        <v/>
      </c>
      <c r="D276" s="28" t="str">
        <f t="shared" si="115"/>
        <v/>
      </c>
      <c r="E276" s="30" t="str">
        <f t="shared" si="119"/>
        <v/>
      </c>
      <c r="F276" s="30" t="s">
        <v>40</v>
      </c>
      <c r="H276" s="29" t="str">
        <f t="shared" si="108"/>
        <v/>
      </c>
      <c r="I276" s="32" t="str">
        <f t="shared" si="104"/>
        <v/>
      </c>
      <c r="J276" s="31" t="str">
        <f t="shared" si="120"/>
        <v/>
      </c>
      <c r="K276" s="32" t="str">
        <f t="shared" si="116"/>
        <v/>
      </c>
      <c r="M276" s="33" t="str">
        <f t="shared" ca="1" si="122"/>
        <v/>
      </c>
      <c r="O276" s="34">
        <f t="shared" si="123"/>
        <v>0</v>
      </c>
      <c r="P276" s="34">
        <f t="shared" si="121"/>
        <v>0</v>
      </c>
      <c r="X276" s="125" t="str">
        <f t="shared" si="117"/>
        <v/>
      </c>
      <c r="AA276" s="131" t="str">
        <f t="shared" si="103"/>
        <v/>
      </c>
      <c r="AB276" s="279"/>
      <c r="AC276" s="123"/>
      <c r="AD276" s="282"/>
      <c r="AE276" s="289"/>
      <c r="AF276" s="283"/>
      <c r="AG276" s="245"/>
    </row>
    <row r="277" spans="1:33" ht="15" customHeight="1" thickBot="1" x14ac:dyDescent="0.3">
      <c r="A277" s="1"/>
      <c r="B277" s="284"/>
      <c r="C277" s="27" t="str">
        <f t="shared" si="114"/>
        <v/>
      </c>
      <c r="D277" s="28" t="str">
        <f t="shared" si="115"/>
        <v/>
      </c>
      <c r="E277" s="30" t="str">
        <f t="shared" si="119"/>
        <v/>
      </c>
      <c r="F277" s="30" t="s">
        <v>40</v>
      </c>
      <c r="H277" s="29" t="str">
        <f t="shared" si="108"/>
        <v/>
      </c>
      <c r="I277" s="32" t="str">
        <f t="shared" si="104"/>
        <v/>
      </c>
      <c r="J277" s="31" t="str">
        <f t="shared" si="120"/>
        <v/>
      </c>
      <c r="K277" s="32" t="str">
        <f t="shared" si="116"/>
        <v/>
      </c>
      <c r="M277" s="33" t="str">
        <f t="shared" ca="1" si="122"/>
        <v/>
      </c>
      <c r="O277" s="34">
        <f t="shared" si="123"/>
        <v>0</v>
      </c>
      <c r="P277" s="34">
        <f t="shared" si="121"/>
        <v>0</v>
      </c>
      <c r="X277" s="125" t="str">
        <f t="shared" si="117"/>
        <v/>
      </c>
      <c r="AA277" s="131" t="str">
        <f t="shared" si="103"/>
        <v/>
      </c>
      <c r="AB277" s="280"/>
      <c r="AC277" s="123"/>
      <c r="AD277" s="282"/>
      <c r="AE277" s="290"/>
      <c r="AF277" s="283"/>
      <c r="AG277" s="245"/>
    </row>
    <row r="278" spans="1:33" ht="15" customHeight="1" x14ac:dyDescent="0.25">
      <c r="A278" s="1"/>
      <c r="B278" s="284"/>
      <c r="C278" s="27" t="str">
        <f t="shared" si="114"/>
        <v/>
      </c>
      <c r="D278" s="28" t="str">
        <f t="shared" si="115"/>
        <v/>
      </c>
      <c r="E278" s="30" t="str">
        <f t="shared" si="119"/>
        <v/>
      </c>
      <c r="F278" s="30" t="s">
        <v>40</v>
      </c>
      <c r="H278" s="29" t="str">
        <f t="shared" si="108"/>
        <v/>
      </c>
      <c r="I278" s="32" t="str">
        <f t="shared" si="104"/>
        <v/>
      </c>
      <c r="J278" s="31" t="str">
        <f t="shared" si="120"/>
        <v/>
      </c>
      <c r="K278" s="32" t="str">
        <f t="shared" si="116"/>
        <v/>
      </c>
      <c r="M278" s="33" t="str">
        <f t="shared" ca="1" si="122"/>
        <v/>
      </c>
      <c r="O278" s="34">
        <f t="shared" si="123"/>
        <v>0</v>
      </c>
      <c r="P278" s="34">
        <f t="shared" si="121"/>
        <v>0</v>
      </c>
      <c r="X278" s="125" t="str">
        <f t="shared" si="117"/>
        <v/>
      </c>
      <c r="AA278" s="131" t="str">
        <f t="shared" si="103"/>
        <v/>
      </c>
      <c r="AB278" s="278">
        <f>SUM(X278:X280)</f>
        <v>0</v>
      </c>
      <c r="AC278" s="123"/>
      <c r="AD278" s="282">
        <v>91</v>
      </c>
      <c r="AE278" s="288">
        <f t="shared" ref="AE278" ca="1" si="125">OFFSET($AJ$12,((MOD(ROW(AD279)*4,3)/2)+1)*COUNTA(AD278)+IF(((MOD(ROW(AD279)*4,3)/2)+1)*COUNTA(AD278)=2,INT(ROW(AD275)/12),0),)</f>
        <v>0</v>
      </c>
      <c r="AF278" s="283" t="str">
        <f>IF(AB278=0,"",IF(AB278&lt;AE278,"Alerte !",""))</f>
        <v/>
      </c>
      <c r="AG278" s="245" t="str">
        <f>IF(AB278=0,"",IF(AB278&lt;AE278,"",1))</f>
        <v/>
      </c>
    </row>
    <row r="279" spans="1:33" ht="15" customHeight="1" x14ac:dyDescent="0.25">
      <c r="A279" s="1"/>
      <c r="B279" s="284"/>
      <c r="C279" s="27" t="str">
        <f t="shared" si="114"/>
        <v/>
      </c>
      <c r="D279" s="28" t="str">
        <f t="shared" si="115"/>
        <v/>
      </c>
      <c r="E279" s="30" t="str">
        <f t="shared" si="119"/>
        <v/>
      </c>
      <c r="F279" s="30" t="s">
        <v>40</v>
      </c>
      <c r="H279" s="29" t="str">
        <f t="shared" si="108"/>
        <v/>
      </c>
      <c r="I279" s="32" t="str">
        <f t="shared" si="104"/>
        <v/>
      </c>
      <c r="J279" s="31" t="str">
        <f t="shared" si="120"/>
        <v/>
      </c>
      <c r="K279" s="32" t="str">
        <f t="shared" si="116"/>
        <v/>
      </c>
      <c r="M279" s="33" t="str">
        <f t="shared" ca="1" si="122"/>
        <v/>
      </c>
      <c r="O279" s="34">
        <f t="shared" si="123"/>
        <v>0</v>
      </c>
      <c r="P279" s="34">
        <f t="shared" si="121"/>
        <v>0</v>
      </c>
      <c r="X279" s="125" t="str">
        <f t="shared" si="117"/>
        <v/>
      </c>
      <c r="AA279" s="131" t="str">
        <f t="shared" si="103"/>
        <v/>
      </c>
      <c r="AB279" s="279"/>
      <c r="AC279" s="123"/>
      <c r="AD279" s="282"/>
      <c r="AE279" s="289"/>
      <c r="AF279" s="283"/>
      <c r="AG279" s="245"/>
    </row>
    <row r="280" spans="1:33" ht="15" customHeight="1" thickBot="1" x14ac:dyDescent="0.3">
      <c r="A280" s="1"/>
      <c r="B280" s="284"/>
      <c r="C280" s="27" t="str">
        <f t="shared" si="114"/>
        <v/>
      </c>
      <c r="D280" s="28" t="str">
        <f t="shared" si="115"/>
        <v/>
      </c>
      <c r="E280" s="30" t="str">
        <f t="shared" si="119"/>
        <v/>
      </c>
      <c r="F280" s="30" t="s">
        <v>40</v>
      </c>
      <c r="H280" s="29" t="str">
        <f t="shared" si="108"/>
        <v/>
      </c>
      <c r="I280" s="32" t="str">
        <f t="shared" si="104"/>
        <v/>
      </c>
      <c r="J280" s="31" t="str">
        <f t="shared" si="120"/>
        <v/>
      </c>
      <c r="K280" s="32" t="str">
        <f t="shared" si="116"/>
        <v/>
      </c>
      <c r="M280" s="33" t="str">
        <f t="shared" ca="1" si="122"/>
        <v/>
      </c>
      <c r="O280" s="34">
        <f t="shared" si="123"/>
        <v>0</v>
      </c>
      <c r="P280" s="34">
        <f t="shared" si="121"/>
        <v>0</v>
      </c>
      <c r="X280" s="125" t="str">
        <f t="shared" si="117"/>
        <v/>
      </c>
      <c r="AA280" s="131" t="str">
        <f t="shared" si="103"/>
        <v/>
      </c>
      <c r="AB280" s="280"/>
      <c r="AC280" s="123"/>
      <c r="AD280" s="282"/>
      <c r="AE280" s="290"/>
      <c r="AF280" s="283"/>
      <c r="AG280" s="245"/>
    </row>
    <row r="281" spans="1:33" ht="15" customHeight="1" x14ac:dyDescent="0.25">
      <c r="A281" s="1"/>
      <c r="B281" s="284"/>
      <c r="C281" s="27" t="str">
        <f t="shared" si="114"/>
        <v/>
      </c>
      <c r="D281" s="28" t="str">
        <f t="shared" si="115"/>
        <v/>
      </c>
      <c r="E281" s="30" t="str">
        <f t="shared" si="119"/>
        <v/>
      </c>
      <c r="F281" s="30" t="s">
        <v>40</v>
      </c>
      <c r="H281" s="29" t="str">
        <f t="shared" si="108"/>
        <v/>
      </c>
      <c r="I281" s="32" t="str">
        <f t="shared" si="104"/>
        <v/>
      </c>
      <c r="J281" s="31" t="str">
        <f t="shared" si="120"/>
        <v/>
      </c>
      <c r="K281" s="32" t="str">
        <f t="shared" si="116"/>
        <v/>
      </c>
      <c r="M281" s="33" t="str">
        <f t="shared" ca="1" si="122"/>
        <v/>
      </c>
      <c r="O281" s="34">
        <f t="shared" si="123"/>
        <v>0</v>
      </c>
      <c r="P281" s="34">
        <f t="shared" si="121"/>
        <v>0</v>
      </c>
      <c r="X281" s="125" t="str">
        <f t="shared" si="117"/>
        <v/>
      </c>
      <c r="AA281" s="131" t="str">
        <f t="shared" si="103"/>
        <v/>
      </c>
      <c r="AB281" s="278">
        <f>SUM(X281:X283)</f>
        <v>0</v>
      </c>
      <c r="AC281" s="123"/>
      <c r="AD281" s="282">
        <v>92</v>
      </c>
      <c r="AE281" s="288">
        <f t="shared" ca="1" si="110"/>
        <v>0</v>
      </c>
      <c r="AF281" s="283" t="str">
        <f>IF(AB281=0,"",IF(AB281&lt;AE281,"Alerte !",""))</f>
        <v/>
      </c>
      <c r="AG281" s="245" t="str">
        <f>IF(AB281=0,"",IF(AB281&lt;AE281,"",1))</f>
        <v/>
      </c>
    </row>
    <row r="282" spans="1:33" ht="15" customHeight="1" x14ac:dyDescent="0.25">
      <c r="A282" s="1"/>
      <c r="B282" s="284"/>
      <c r="C282" s="27" t="str">
        <f t="shared" si="114"/>
        <v/>
      </c>
      <c r="D282" s="28" t="str">
        <f t="shared" si="115"/>
        <v/>
      </c>
      <c r="E282" s="30" t="str">
        <f t="shared" si="119"/>
        <v/>
      </c>
      <c r="F282" s="30" t="s">
        <v>40</v>
      </c>
      <c r="H282" s="29" t="str">
        <f t="shared" si="108"/>
        <v/>
      </c>
      <c r="I282" s="32" t="str">
        <f t="shared" si="104"/>
        <v/>
      </c>
      <c r="J282" s="31" t="str">
        <f t="shared" si="120"/>
        <v/>
      </c>
      <c r="K282" s="32" t="str">
        <f t="shared" si="116"/>
        <v/>
      </c>
      <c r="M282" s="33" t="str">
        <f t="shared" ca="1" si="122"/>
        <v/>
      </c>
      <c r="O282" s="34">
        <f t="shared" si="123"/>
        <v>0</v>
      </c>
      <c r="P282" s="34">
        <f t="shared" si="121"/>
        <v>0</v>
      </c>
      <c r="X282" s="125" t="str">
        <f t="shared" si="117"/>
        <v/>
      </c>
      <c r="AA282" s="131" t="str">
        <f t="shared" si="103"/>
        <v/>
      </c>
      <c r="AB282" s="279"/>
      <c r="AC282" s="123"/>
      <c r="AD282" s="282"/>
      <c r="AE282" s="289"/>
      <c r="AF282" s="283"/>
      <c r="AG282" s="245"/>
    </row>
    <row r="283" spans="1:33" ht="15" customHeight="1" thickBot="1" x14ac:dyDescent="0.3">
      <c r="A283" s="1"/>
      <c r="B283" s="284"/>
      <c r="C283" s="27" t="str">
        <f t="shared" si="114"/>
        <v/>
      </c>
      <c r="D283" s="28" t="str">
        <f t="shared" si="115"/>
        <v/>
      </c>
      <c r="E283" s="30" t="str">
        <f t="shared" si="119"/>
        <v/>
      </c>
      <c r="F283" s="30" t="s">
        <v>40</v>
      </c>
      <c r="H283" s="29" t="str">
        <f t="shared" si="108"/>
        <v/>
      </c>
      <c r="I283" s="32" t="str">
        <f t="shared" si="104"/>
        <v/>
      </c>
      <c r="J283" s="31" t="str">
        <f t="shared" si="120"/>
        <v/>
      </c>
      <c r="K283" s="32" t="str">
        <f t="shared" si="116"/>
        <v/>
      </c>
      <c r="M283" s="33" t="str">
        <f t="shared" ca="1" si="122"/>
        <v/>
      </c>
      <c r="O283" s="34">
        <f t="shared" si="123"/>
        <v>0</v>
      </c>
      <c r="P283" s="34">
        <f t="shared" si="121"/>
        <v>0</v>
      </c>
      <c r="X283" s="125" t="str">
        <f t="shared" si="117"/>
        <v/>
      </c>
      <c r="AA283" s="131" t="str">
        <f t="shared" si="103"/>
        <v/>
      </c>
      <c r="AB283" s="280"/>
      <c r="AC283" s="123"/>
      <c r="AD283" s="282"/>
      <c r="AE283" s="290"/>
      <c r="AF283" s="283"/>
      <c r="AG283" s="245"/>
    </row>
    <row r="284" spans="1:33" ht="15" customHeight="1" x14ac:dyDescent="0.25">
      <c r="A284" s="1"/>
      <c r="B284" s="284"/>
      <c r="C284" s="27" t="str">
        <f t="shared" si="114"/>
        <v/>
      </c>
      <c r="D284" s="28" t="str">
        <f t="shared" si="115"/>
        <v/>
      </c>
      <c r="E284" s="30" t="str">
        <f t="shared" si="119"/>
        <v/>
      </c>
      <c r="F284" s="30" t="s">
        <v>40</v>
      </c>
      <c r="H284" s="29" t="str">
        <f t="shared" si="108"/>
        <v/>
      </c>
      <c r="I284" s="32" t="str">
        <f t="shared" si="104"/>
        <v/>
      </c>
      <c r="J284" s="31" t="str">
        <f t="shared" si="120"/>
        <v/>
      </c>
      <c r="K284" s="32" t="str">
        <f t="shared" si="116"/>
        <v/>
      </c>
      <c r="M284" s="33" t="str">
        <f t="shared" ca="1" si="122"/>
        <v/>
      </c>
      <c r="O284" s="34">
        <f t="shared" si="123"/>
        <v>0</v>
      </c>
      <c r="P284" s="34">
        <f t="shared" si="121"/>
        <v>0</v>
      </c>
      <c r="X284" s="125" t="str">
        <f t="shared" si="117"/>
        <v/>
      </c>
      <c r="AA284" s="131" t="str">
        <f t="shared" si="103"/>
        <v/>
      </c>
      <c r="AB284" s="278">
        <f>SUM(X284:X286)</f>
        <v>0</v>
      </c>
      <c r="AC284" s="123"/>
      <c r="AD284" s="282">
        <v>93</v>
      </c>
      <c r="AE284" s="288">
        <f t="shared" ca="1" si="111"/>
        <v>0</v>
      </c>
      <c r="AF284" s="283" t="str">
        <f>IF(AB284=0,"",IF(AB284&lt;AE284,"Alerte !",""))</f>
        <v/>
      </c>
      <c r="AG284" s="245" t="str">
        <f>IF(AB284=0,"",IF(AB284&lt;AE284,"",1))</f>
        <v/>
      </c>
    </row>
    <row r="285" spans="1:33" ht="15" customHeight="1" x14ac:dyDescent="0.25">
      <c r="A285" s="1"/>
      <c r="B285" s="284"/>
      <c r="C285" s="27" t="str">
        <f t="shared" si="114"/>
        <v/>
      </c>
      <c r="D285" s="28" t="str">
        <f t="shared" si="115"/>
        <v/>
      </c>
      <c r="E285" s="30" t="str">
        <f t="shared" si="119"/>
        <v/>
      </c>
      <c r="F285" s="30" t="s">
        <v>40</v>
      </c>
      <c r="H285" s="29" t="str">
        <f t="shared" si="108"/>
        <v/>
      </c>
      <c r="I285" s="32" t="str">
        <f t="shared" si="104"/>
        <v/>
      </c>
      <c r="J285" s="31" t="str">
        <f t="shared" si="120"/>
        <v/>
      </c>
      <c r="K285" s="32" t="str">
        <f t="shared" si="116"/>
        <v/>
      </c>
      <c r="M285" s="33" t="str">
        <f t="shared" ca="1" si="122"/>
        <v/>
      </c>
      <c r="O285" s="34">
        <f t="shared" si="123"/>
        <v>0</v>
      </c>
      <c r="P285" s="34">
        <f t="shared" si="121"/>
        <v>0</v>
      </c>
      <c r="X285" s="125" t="str">
        <f t="shared" si="117"/>
        <v/>
      </c>
      <c r="AA285" s="131" t="str">
        <f t="shared" si="103"/>
        <v/>
      </c>
      <c r="AB285" s="279"/>
      <c r="AC285" s="123"/>
      <c r="AD285" s="282"/>
      <c r="AE285" s="289"/>
      <c r="AF285" s="283"/>
      <c r="AG285" s="245"/>
    </row>
    <row r="286" spans="1:33" ht="15" customHeight="1" thickBot="1" x14ac:dyDescent="0.3">
      <c r="A286" s="1"/>
      <c r="B286" s="284"/>
      <c r="C286" s="27" t="str">
        <f t="shared" si="114"/>
        <v/>
      </c>
      <c r="D286" s="28" t="str">
        <f t="shared" si="115"/>
        <v/>
      </c>
      <c r="E286" s="30" t="str">
        <f t="shared" si="119"/>
        <v/>
      </c>
      <c r="F286" s="30" t="s">
        <v>40</v>
      </c>
      <c r="H286" s="29" t="str">
        <f t="shared" si="108"/>
        <v/>
      </c>
      <c r="I286" s="32" t="str">
        <f t="shared" si="104"/>
        <v/>
      </c>
      <c r="J286" s="31" t="str">
        <f t="shared" si="120"/>
        <v/>
      </c>
      <c r="K286" s="32" t="str">
        <f t="shared" si="116"/>
        <v/>
      </c>
      <c r="M286" s="33" t="str">
        <f t="shared" ca="1" si="122"/>
        <v/>
      </c>
      <c r="O286" s="34">
        <f t="shared" si="123"/>
        <v>0</v>
      </c>
      <c r="P286" s="34">
        <f t="shared" si="121"/>
        <v>0</v>
      </c>
      <c r="X286" s="125" t="str">
        <f t="shared" si="117"/>
        <v/>
      </c>
      <c r="AA286" s="131" t="str">
        <f t="shared" si="103"/>
        <v/>
      </c>
      <c r="AB286" s="280"/>
      <c r="AC286" s="123"/>
      <c r="AD286" s="282"/>
      <c r="AE286" s="290"/>
      <c r="AF286" s="283"/>
      <c r="AG286" s="245"/>
    </row>
    <row r="287" spans="1:33" ht="15" customHeight="1" x14ac:dyDescent="0.25">
      <c r="A287" s="1"/>
      <c r="B287" s="284" t="s">
        <v>69</v>
      </c>
      <c r="C287" s="27" t="str">
        <f t="shared" si="114"/>
        <v/>
      </c>
      <c r="D287" s="28" t="str">
        <f t="shared" si="115"/>
        <v/>
      </c>
      <c r="E287" s="30" t="str">
        <f t="shared" si="119"/>
        <v/>
      </c>
      <c r="F287" s="30" t="s">
        <v>40</v>
      </c>
      <c r="H287" s="29" t="str">
        <f t="shared" si="108"/>
        <v/>
      </c>
      <c r="I287" s="32" t="str">
        <f t="shared" si="104"/>
        <v/>
      </c>
      <c r="J287" s="31" t="str">
        <f t="shared" si="120"/>
        <v/>
      </c>
      <c r="K287" s="32" t="str">
        <f t="shared" si="116"/>
        <v/>
      </c>
      <c r="M287" s="33" t="str">
        <f t="shared" ca="1" si="122"/>
        <v/>
      </c>
      <c r="O287" s="34">
        <f t="shared" si="123"/>
        <v>0</v>
      </c>
      <c r="P287" s="34">
        <f t="shared" si="121"/>
        <v>0</v>
      </c>
      <c r="X287" s="125" t="str">
        <f t="shared" si="117"/>
        <v/>
      </c>
      <c r="AA287" s="131" t="str">
        <f t="shared" si="103"/>
        <v/>
      </c>
      <c r="AB287" s="278">
        <f>SUM(X287:X289)</f>
        <v>0</v>
      </c>
      <c r="AC287" s="123"/>
      <c r="AD287" s="282">
        <v>94</v>
      </c>
      <c r="AE287" s="288">
        <f t="shared" ca="1" si="112"/>
        <v>0</v>
      </c>
      <c r="AF287" s="283" t="str">
        <f>IF(AB287=0,"",IF(AB287&lt;AE287,"Alerte !",""))</f>
        <v/>
      </c>
      <c r="AG287" s="245" t="str">
        <f>IF(AB287=0,"",IF(AB287&lt;AE287,"",1))</f>
        <v/>
      </c>
    </row>
    <row r="288" spans="1:33" ht="15" customHeight="1" x14ac:dyDescent="0.25">
      <c r="A288" s="1"/>
      <c r="B288" s="284"/>
      <c r="C288" s="27" t="str">
        <f t="shared" si="114"/>
        <v/>
      </c>
      <c r="D288" s="28" t="str">
        <f t="shared" si="115"/>
        <v/>
      </c>
      <c r="E288" s="30" t="str">
        <f t="shared" si="119"/>
        <v/>
      </c>
      <c r="F288" s="30" t="s">
        <v>40</v>
      </c>
      <c r="H288" s="29" t="str">
        <f t="shared" si="108"/>
        <v/>
      </c>
      <c r="I288" s="32" t="str">
        <f t="shared" si="104"/>
        <v/>
      </c>
      <c r="J288" s="31" t="str">
        <f t="shared" si="120"/>
        <v/>
      </c>
      <c r="K288" s="32" t="str">
        <f t="shared" si="116"/>
        <v/>
      </c>
      <c r="M288" s="33" t="str">
        <f t="shared" ca="1" si="122"/>
        <v/>
      </c>
      <c r="O288" s="34">
        <f t="shared" si="123"/>
        <v>0</v>
      </c>
      <c r="P288" s="34">
        <f t="shared" si="121"/>
        <v>0</v>
      </c>
      <c r="X288" s="125" t="str">
        <f t="shared" si="117"/>
        <v/>
      </c>
      <c r="AA288" s="131" t="str">
        <f t="shared" si="103"/>
        <v/>
      </c>
      <c r="AB288" s="279"/>
      <c r="AC288" s="123"/>
      <c r="AD288" s="282"/>
      <c r="AE288" s="289"/>
      <c r="AF288" s="283"/>
      <c r="AG288" s="245"/>
    </row>
    <row r="289" spans="1:33" ht="15" customHeight="1" thickBot="1" x14ac:dyDescent="0.3">
      <c r="A289" s="1"/>
      <c r="B289" s="284"/>
      <c r="C289" s="27" t="str">
        <f t="shared" si="114"/>
        <v/>
      </c>
      <c r="D289" s="28" t="str">
        <f t="shared" si="115"/>
        <v/>
      </c>
      <c r="E289" s="30" t="str">
        <f t="shared" si="119"/>
        <v/>
      </c>
      <c r="F289" s="30" t="s">
        <v>40</v>
      </c>
      <c r="H289" s="29" t="str">
        <f t="shared" si="108"/>
        <v/>
      </c>
      <c r="I289" s="32" t="str">
        <f t="shared" si="104"/>
        <v/>
      </c>
      <c r="J289" s="31" t="str">
        <f t="shared" si="120"/>
        <v/>
      </c>
      <c r="K289" s="32" t="str">
        <f t="shared" si="116"/>
        <v/>
      </c>
      <c r="M289" s="33" t="str">
        <f t="shared" ca="1" si="122"/>
        <v/>
      </c>
      <c r="O289" s="34">
        <f t="shared" si="123"/>
        <v>0</v>
      </c>
      <c r="P289" s="34">
        <f t="shared" si="121"/>
        <v>0</v>
      </c>
      <c r="X289" s="125" t="str">
        <f t="shared" si="117"/>
        <v/>
      </c>
      <c r="AA289" s="131" t="str">
        <f t="shared" si="103"/>
        <v/>
      </c>
      <c r="AB289" s="280"/>
      <c r="AC289" s="123"/>
      <c r="AD289" s="282"/>
      <c r="AE289" s="290"/>
      <c r="AF289" s="283"/>
      <c r="AG289" s="245"/>
    </row>
    <row r="290" spans="1:33" ht="15" customHeight="1" x14ac:dyDescent="0.25">
      <c r="A290" s="1"/>
      <c r="B290" s="284"/>
      <c r="C290" s="27" t="str">
        <f t="shared" si="114"/>
        <v/>
      </c>
      <c r="D290" s="28" t="str">
        <f t="shared" si="115"/>
        <v/>
      </c>
      <c r="E290" s="30" t="str">
        <f t="shared" si="119"/>
        <v/>
      </c>
      <c r="F290" s="30" t="s">
        <v>40</v>
      </c>
      <c r="H290" s="29" t="str">
        <f t="shared" si="108"/>
        <v/>
      </c>
      <c r="I290" s="32" t="str">
        <f t="shared" si="104"/>
        <v/>
      </c>
      <c r="J290" s="31" t="str">
        <f t="shared" si="120"/>
        <v/>
      </c>
      <c r="K290" s="32" t="str">
        <f t="shared" si="116"/>
        <v/>
      </c>
      <c r="M290" s="33" t="str">
        <f t="shared" ca="1" si="122"/>
        <v/>
      </c>
      <c r="O290" s="34">
        <f t="shared" si="123"/>
        <v>0</v>
      </c>
      <c r="P290" s="34">
        <f t="shared" si="121"/>
        <v>0</v>
      </c>
      <c r="X290" s="125" t="str">
        <f t="shared" si="117"/>
        <v/>
      </c>
      <c r="AA290" s="131" t="str">
        <f t="shared" si="103"/>
        <v/>
      </c>
      <c r="AB290" s="278">
        <f>SUM(X290:X292)</f>
        <v>0</v>
      </c>
      <c r="AC290" s="123"/>
      <c r="AD290" s="282">
        <v>95</v>
      </c>
      <c r="AE290" s="288">
        <f t="shared" ref="AE290" ca="1" si="126">OFFSET($AJ$12,((MOD(ROW(AD291)*4,3)/2)+1)*COUNTA(AD290)+IF(((MOD(ROW(AD291)*4,3)/2)+1)*COUNTA(AD290)=2,INT(ROW(AD287)/12),0),)</f>
        <v>0</v>
      </c>
      <c r="AF290" s="283" t="str">
        <f>IF(AB290=0,"",IF(AB290&lt;AE290,"Alerte !",""))</f>
        <v/>
      </c>
      <c r="AG290" s="245" t="str">
        <f>IF(AB290=0,"",IF(AB290&lt;AE290,"",1))</f>
        <v/>
      </c>
    </row>
    <row r="291" spans="1:33" ht="15" customHeight="1" x14ac:dyDescent="0.25">
      <c r="A291" s="1"/>
      <c r="B291" s="284"/>
      <c r="C291" s="27" t="str">
        <f t="shared" si="114"/>
        <v/>
      </c>
      <c r="D291" s="28" t="str">
        <f t="shared" si="115"/>
        <v/>
      </c>
      <c r="E291" s="30" t="str">
        <f t="shared" si="119"/>
        <v/>
      </c>
      <c r="F291" s="30" t="s">
        <v>40</v>
      </c>
      <c r="H291" s="29" t="str">
        <f t="shared" si="108"/>
        <v/>
      </c>
      <c r="I291" s="32" t="str">
        <f t="shared" si="104"/>
        <v/>
      </c>
      <c r="J291" s="31" t="str">
        <f t="shared" si="120"/>
        <v/>
      </c>
      <c r="K291" s="32" t="str">
        <f t="shared" si="116"/>
        <v/>
      </c>
      <c r="M291" s="33" t="str">
        <f t="shared" ca="1" si="122"/>
        <v/>
      </c>
      <c r="O291" s="34">
        <f t="shared" si="123"/>
        <v>0</v>
      </c>
      <c r="P291" s="34">
        <f t="shared" si="121"/>
        <v>0</v>
      </c>
      <c r="X291" s="125" t="str">
        <f t="shared" si="117"/>
        <v/>
      </c>
      <c r="AA291" s="131" t="str">
        <f t="shared" ref="AA291:AA354" si="127">IF(X291="","",X291-Y291-Z291)</f>
        <v/>
      </c>
      <c r="AB291" s="279"/>
      <c r="AC291" s="123"/>
      <c r="AD291" s="282"/>
      <c r="AE291" s="289"/>
      <c r="AF291" s="283"/>
      <c r="AG291" s="245"/>
    </row>
    <row r="292" spans="1:33" ht="15" customHeight="1" thickBot="1" x14ac:dyDescent="0.3">
      <c r="A292" s="1"/>
      <c r="B292" s="284"/>
      <c r="C292" s="27" t="str">
        <f t="shared" si="114"/>
        <v/>
      </c>
      <c r="D292" s="28" t="str">
        <f t="shared" si="115"/>
        <v/>
      </c>
      <c r="E292" s="30" t="str">
        <f t="shared" si="119"/>
        <v/>
      </c>
      <c r="F292" s="30" t="s">
        <v>40</v>
      </c>
      <c r="H292" s="29" t="str">
        <f t="shared" si="108"/>
        <v/>
      </c>
      <c r="I292" s="32" t="str">
        <f t="shared" si="104"/>
        <v/>
      </c>
      <c r="J292" s="31" t="str">
        <f t="shared" si="120"/>
        <v/>
      </c>
      <c r="K292" s="32" t="str">
        <f t="shared" si="116"/>
        <v/>
      </c>
      <c r="M292" s="33" t="str">
        <f t="shared" ca="1" si="122"/>
        <v/>
      </c>
      <c r="O292" s="34">
        <f t="shared" si="123"/>
        <v>0</v>
      </c>
      <c r="P292" s="34">
        <f t="shared" si="121"/>
        <v>0</v>
      </c>
      <c r="X292" s="125" t="str">
        <f t="shared" si="117"/>
        <v/>
      </c>
      <c r="AA292" s="131" t="str">
        <f t="shared" si="127"/>
        <v/>
      </c>
      <c r="AB292" s="280"/>
      <c r="AC292" s="123"/>
      <c r="AD292" s="282"/>
      <c r="AE292" s="290"/>
      <c r="AF292" s="283"/>
      <c r="AG292" s="245"/>
    </row>
    <row r="293" spans="1:33" ht="15" customHeight="1" x14ac:dyDescent="0.25">
      <c r="A293" s="1"/>
      <c r="B293" s="284"/>
      <c r="C293" s="27" t="str">
        <f t="shared" si="114"/>
        <v/>
      </c>
      <c r="D293" s="28" t="str">
        <f t="shared" si="115"/>
        <v/>
      </c>
      <c r="E293" s="30" t="str">
        <f t="shared" si="119"/>
        <v/>
      </c>
      <c r="F293" s="30" t="s">
        <v>40</v>
      </c>
      <c r="H293" s="29" t="str">
        <f t="shared" si="108"/>
        <v/>
      </c>
      <c r="I293" s="32" t="str">
        <f t="shared" si="104"/>
        <v/>
      </c>
      <c r="J293" s="31" t="str">
        <f t="shared" si="120"/>
        <v/>
      </c>
      <c r="K293" s="32" t="str">
        <f t="shared" si="116"/>
        <v/>
      </c>
      <c r="M293" s="33" t="str">
        <f t="shared" ca="1" si="122"/>
        <v/>
      </c>
      <c r="O293" s="34">
        <f t="shared" si="123"/>
        <v>0</v>
      </c>
      <c r="P293" s="34">
        <f t="shared" si="121"/>
        <v>0</v>
      </c>
      <c r="X293" s="125" t="str">
        <f t="shared" si="117"/>
        <v/>
      </c>
      <c r="AA293" s="131" t="str">
        <f t="shared" si="127"/>
        <v/>
      </c>
      <c r="AB293" s="278">
        <f>SUM(X293:X295)</f>
        <v>0</v>
      </c>
      <c r="AC293" s="123"/>
      <c r="AD293" s="282">
        <v>96</v>
      </c>
      <c r="AE293" s="288">
        <f t="shared" ref="AE293" ca="1" si="128">OFFSET($AJ$12,((MOD(ROW(AD294)*4,3)/2)+1)*COUNTA(AD293)+IF(((MOD(ROW(AD294)*4,3)/2)+1)*COUNTA(AD293)=2,INT(ROW(AD290)/12),0),)</f>
        <v>0</v>
      </c>
      <c r="AF293" s="283" t="str">
        <f>IF(AB293=0,"",IF(AB293&lt;AE293,"Alerte !",""))</f>
        <v/>
      </c>
      <c r="AG293" s="245" t="str">
        <f>IF(AB293=0,"",IF(AB293&lt;AE293,"",1))</f>
        <v/>
      </c>
    </row>
    <row r="294" spans="1:33" ht="15" customHeight="1" x14ac:dyDescent="0.25">
      <c r="A294" s="1"/>
      <c r="B294" s="284"/>
      <c r="C294" s="27" t="str">
        <f t="shared" si="114"/>
        <v/>
      </c>
      <c r="D294" s="28" t="str">
        <f t="shared" si="115"/>
        <v/>
      </c>
      <c r="E294" s="30" t="str">
        <f t="shared" si="119"/>
        <v/>
      </c>
      <c r="F294" s="30" t="s">
        <v>40</v>
      </c>
      <c r="H294" s="29" t="str">
        <f t="shared" si="108"/>
        <v/>
      </c>
      <c r="I294" s="32" t="str">
        <f t="shared" ref="I294:I357" si="129">IF(A294="","",DATEDIF($J$38,K294,"y")&amp;IF(DATEDIF($J$38,K294,"y")&gt;1," ans, "," an, ")&amp;DATEDIF($J$38,K294,"ym")&amp;" mois et "&amp;DATEDIF($J$38,K294,"md")&amp;IF(DATEDIF(
$J$38,K294,"md")&gt;1," jours"," jour"))</f>
        <v/>
      </c>
      <c r="J294" s="31" t="str">
        <f t="shared" si="120"/>
        <v/>
      </c>
      <c r="K294" s="32" t="str">
        <f t="shared" si="116"/>
        <v/>
      </c>
      <c r="M294" s="33" t="str">
        <f t="shared" ca="1" si="122"/>
        <v/>
      </c>
      <c r="O294" s="34">
        <f t="shared" si="123"/>
        <v>0</v>
      </c>
      <c r="P294" s="34">
        <f t="shared" si="121"/>
        <v>0</v>
      </c>
      <c r="X294" s="125" t="str">
        <f t="shared" si="117"/>
        <v/>
      </c>
      <c r="AA294" s="131" t="str">
        <f t="shared" si="127"/>
        <v/>
      </c>
      <c r="AB294" s="279"/>
      <c r="AC294" s="123"/>
      <c r="AD294" s="282"/>
      <c r="AE294" s="289"/>
      <c r="AF294" s="283"/>
      <c r="AG294" s="245"/>
    </row>
    <row r="295" spans="1:33" ht="15" customHeight="1" thickBot="1" x14ac:dyDescent="0.3">
      <c r="A295" s="1"/>
      <c r="B295" s="284"/>
      <c r="C295" s="27" t="str">
        <f t="shared" si="114"/>
        <v/>
      </c>
      <c r="D295" s="28" t="str">
        <f t="shared" si="115"/>
        <v/>
      </c>
      <c r="E295" s="30" t="str">
        <f t="shared" si="119"/>
        <v/>
      </c>
      <c r="F295" s="30" t="s">
        <v>40</v>
      </c>
      <c r="H295" s="29" t="str">
        <f t="shared" si="108"/>
        <v/>
      </c>
      <c r="I295" s="32" t="str">
        <f t="shared" si="129"/>
        <v/>
      </c>
      <c r="J295" s="31" t="str">
        <f t="shared" si="120"/>
        <v/>
      </c>
      <c r="K295" s="32" t="str">
        <f t="shared" si="116"/>
        <v/>
      </c>
      <c r="M295" s="33" t="str">
        <f t="shared" ca="1" si="122"/>
        <v/>
      </c>
      <c r="O295" s="34">
        <f t="shared" si="123"/>
        <v>0</v>
      </c>
      <c r="P295" s="34">
        <f t="shared" si="121"/>
        <v>0</v>
      </c>
      <c r="X295" s="125" t="str">
        <f t="shared" si="117"/>
        <v/>
      </c>
      <c r="AA295" s="131" t="str">
        <f t="shared" si="127"/>
        <v/>
      </c>
      <c r="AB295" s="280"/>
      <c r="AC295" s="123"/>
      <c r="AD295" s="282"/>
      <c r="AE295" s="290"/>
      <c r="AF295" s="283"/>
      <c r="AG295" s="245"/>
    </row>
    <row r="296" spans="1:33" ht="15" customHeight="1" x14ac:dyDescent="0.25">
      <c r="A296" s="1"/>
      <c r="B296" s="284"/>
      <c r="C296" s="27" t="str">
        <f t="shared" si="114"/>
        <v/>
      </c>
      <c r="D296" s="28" t="str">
        <f t="shared" si="115"/>
        <v/>
      </c>
      <c r="E296" s="30" t="str">
        <f t="shared" si="119"/>
        <v/>
      </c>
      <c r="F296" s="30" t="s">
        <v>40</v>
      </c>
      <c r="H296" s="29" t="str">
        <f t="shared" si="108"/>
        <v/>
      </c>
      <c r="I296" s="32" t="str">
        <f t="shared" si="129"/>
        <v/>
      </c>
      <c r="J296" s="31" t="str">
        <f t="shared" si="120"/>
        <v/>
      </c>
      <c r="K296" s="32" t="str">
        <f t="shared" si="116"/>
        <v/>
      </c>
      <c r="M296" s="33" t="str">
        <f t="shared" ca="1" si="122"/>
        <v/>
      </c>
      <c r="O296" s="34">
        <f t="shared" si="123"/>
        <v>0</v>
      </c>
      <c r="P296" s="34">
        <f t="shared" si="121"/>
        <v>0</v>
      </c>
      <c r="X296" s="125" t="str">
        <f t="shared" si="117"/>
        <v/>
      </c>
      <c r="AA296" s="131" t="str">
        <f t="shared" si="127"/>
        <v/>
      </c>
      <c r="AB296" s="278">
        <f>SUM(X296:X298)</f>
        <v>0</v>
      </c>
      <c r="AC296" s="123"/>
      <c r="AD296" s="282">
        <v>97</v>
      </c>
      <c r="AE296" s="288">
        <f t="shared" ca="1" si="110"/>
        <v>0</v>
      </c>
      <c r="AF296" s="283" t="str">
        <f>IF(AB296=0,"",IF(AB296&lt;AE296,"Alerte !",""))</f>
        <v/>
      </c>
      <c r="AG296" s="245" t="str">
        <f>IF(AB296=0,"",IF(AB296&lt;AE296,"",1))</f>
        <v/>
      </c>
    </row>
    <row r="297" spans="1:33" ht="15" customHeight="1" x14ac:dyDescent="0.25">
      <c r="A297" s="1"/>
      <c r="B297" s="284"/>
      <c r="C297" s="27" t="str">
        <f t="shared" si="114"/>
        <v/>
      </c>
      <c r="D297" s="28" t="str">
        <f t="shared" si="115"/>
        <v/>
      </c>
      <c r="E297" s="30" t="str">
        <f t="shared" si="119"/>
        <v/>
      </c>
      <c r="F297" s="30" t="s">
        <v>40</v>
      </c>
      <c r="H297" s="29" t="str">
        <f t="shared" si="108"/>
        <v/>
      </c>
      <c r="I297" s="32" t="str">
        <f t="shared" si="129"/>
        <v/>
      </c>
      <c r="J297" s="31" t="str">
        <f t="shared" si="120"/>
        <v/>
      </c>
      <c r="K297" s="32" t="str">
        <f t="shared" si="116"/>
        <v/>
      </c>
      <c r="M297" s="33" t="str">
        <f t="shared" ca="1" si="122"/>
        <v/>
      </c>
      <c r="O297" s="34">
        <f t="shared" si="123"/>
        <v>0</v>
      </c>
      <c r="P297" s="34">
        <f t="shared" si="121"/>
        <v>0</v>
      </c>
      <c r="X297" s="125" t="str">
        <f t="shared" si="117"/>
        <v/>
      </c>
      <c r="AA297" s="131" t="str">
        <f t="shared" si="127"/>
        <v/>
      </c>
      <c r="AB297" s="279"/>
      <c r="AC297" s="123"/>
      <c r="AD297" s="282"/>
      <c r="AE297" s="289"/>
      <c r="AF297" s="283"/>
      <c r="AG297" s="245"/>
    </row>
    <row r="298" spans="1:33" ht="15" customHeight="1" thickBot="1" x14ac:dyDescent="0.3">
      <c r="A298" s="1"/>
      <c r="B298" s="284"/>
      <c r="C298" s="27" t="str">
        <f t="shared" si="114"/>
        <v/>
      </c>
      <c r="D298" s="28" t="str">
        <f t="shared" si="115"/>
        <v/>
      </c>
      <c r="E298" s="30" t="str">
        <f t="shared" si="119"/>
        <v/>
      </c>
      <c r="F298" s="30" t="s">
        <v>40</v>
      </c>
      <c r="H298" s="29" t="str">
        <f t="shared" si="108"/>
        <v/>
      </c>
      <c r="I298" s="32" t="str">
        <f t="shared" si="129"/>
        <v/>
      </c>
      <c r="J298" s="31" t="str">
        <f t="shared" si="120"/>
        <v/>
      </c>
      <c r="K298" s="32" t="str">
        <f t="shared" si="116"/>
        <v/>
      </c>
      <c r="M298" s="33" t="str">
        <f t="shared" ca="1" si="122"/>
        <v/>
      </c>
      <c r="O298" s="34">
        <f t="shared" si="123"/>
        <v>0</v>
      </c>
      <c r="P298" s="34">
        <f t="shared" si="121"/>
        <v>0</v>
      </c>
      <c r="X298" s="125" t="str">
        <f t="shared" si="117"/>
        <v/>
      </c>
      <c r="AA298" s="131" t="str">
        <f t="shared" si="127"/>
        <v/>
      </c>
      <c r="AB298" s="280"/>
      <c r="AC298" s="123"/>
      <c r="AD298" s="282"/>
      <c r="AE298" s="290"/>
      <c r="AF298" s="283"/>
      <c r="AG298" s="245"/>
    </row>
    <row r="299" spans="1:33" ht="15" customHeight="1" x14ac:dyDescent="0.25">
      <c r="A299" s="1"/>
      <c r="B299" s="284" t="s">
        <v>70</v>
      </c>
      <c r="C299" s="27" t="str">
        <f t="shared" si="114"/>
        <v/>
      </c>
      <c r="D299" s="28" t="str">
        <f t="shared" si="115"/>
        <v/>
      </c>
      <c r="E299" s="30" t="str">
        <f t="shared" si="119"/>
        <v/>
      </c>
      <c r="F299" s="30" t="s">
        <v>40</v>
      </c>
      <c r="H299" s="29" t="str">
        <f t="shared" si="108"/>
        <v/>
      </c>
      <c r="I299" s="32" t="str">
        <f t="shared" si="129"/>
        <v/>
      </c>
      <c r="J299" s="31" t="str">
        <f t="shared" si="120"/>
        <v/>
      </c>
      <c r="K299" s="32" t="str">
        <f t="shared" si="116"/>
        <v/>
      </c>
      <c r="M299" s="33" t="str">
        <f t="shared" ca="1" si="122"/>
        <v/>
      </c>
      <c r="O299" s="34">
        <f t="shared" si="123"/>
        <v>0</v>
      </c>
      <c r="P299" s="34">
        <f t="shared" si="121"/>
        <v>0</v>
      </c>
      <c r="X299" s="125" t="str">
        <f t="shared" si="117"/>
        <v/>
      </c>
      <c r="AA299" s="131" t="str">
        <f t="shared" si="127"/>
        <v/>
      </c>
      <c r="AB299" s="278">
        <f>SUM(X299:X301)</f>
        <v>0</v>
      </c>
      <c r="AC299" s="123"/>
      <c r="AD299" s="282">
        <v>98</v>
      </c>
      <c r="AE299" s="288">
        <f t="shared" ca="1" si="111"/>
        <v>0</v>
      </c>
      <c r="AF299" s="283" t="str">
        <f>IF(AB299=0,"",IF(AB299&lt;AE299,"Alerte !",""))</f>
        <v/>
      </c>
      <c r="AG299" s="245" t="str">
        <f>IF(AB299=0,"",IF(AB299&lt;AE299,"",1))</f>
        <v/>
      </c>
    </row>
    <row r="300" spans="1:33" ht="15" customHeight="1" x14ac:dyDescent="0.25">
      <c r="A300" s="1"/>
      <c r="B300" s="284"/>
      <c r="C300" s="27" t="str">
        <f t="shared" si="114"/>
        <v/>
      </c>
      <c r="D300" s="28" t="str">
        <f t="shared" si="115"/>
        <v/>
      </c>
      <c r="E300" s="30" t="str">
        <f t="shared" si="119"/>
        <v/>
      </c>
      <c r="F300" s="30" t="s">
        <v>40</v>
      </c>
      <c r="H300" s="29" t="str">
        <f t="shared" si="108"/>
        <v/>
      </c>
      <c r="I300" s="32" t="str">
        <f t="shared" si="129"/>
        <v/>
      </c>
      <c r="J300" s="31" t="str">
        <f t="shared" si="120"/>
        <v/>
      </c>
      <c r="K300" s="32" t="str">
        <f t="shared" si="116"/>
        <v/>
      </c>
      <c r="M300" s="33" t="str">
        <f t="shared" ca="1" si="122"/>
        <v/>
      </c>
      <c r="O300" s="34">
        <f t="shared" si="123"/>
        <v>0</v>
      </c>
      <c r="P300" s="34">
        <f t="shared" si="121"/>
        <v>0</v>
      </c>
      <c r="X300" s="125" t="str">
        <f t="shared" si="117"/>
        <v/>
      </c>
      <c r="AA300" s="131" t="str">
        <f t="shared" si="127"/>
        <v/>
      </c>
      <c r="AB300" s="279"/>
      <c r="AC300" s="123"/>
      <c r="AD300" s="282"/>
      <c r="AE300" s="289"/>
      <c r="AF300" s="283"/>
      <c r="AG300" s="245"/>
    </row>
    <row r="301" spans="1:33" ht="15" customHeight="1" thickBot="1" x14ac:dyDescent="0.3">
      <c r="A301" s="1"/>
      <c r="B301" s="284"/>
      <c r="C301" s="27" t="str">
        <f t="shared" si="114"/>
        <v/>
      </c>
      <c r="D301" s="28" t="str">
        <f t="shared" si="115"/>
        <v/>
      </c>
      <c r="E301" s="30" t="str">
        <f t="shared" si="119"/>
        <v/>
      </c>
      <c r="F301" s="30" t="s">
        <v>40</v>
      </c>
      <c r="H301" s="29" t="str">
        <f t="shared" si="108"/>
        <v/>
      </c>
      <c r="I301" s="32" t="str">
        <f t="shared" si="129"/>
        <v/>
      </c>
      <c r="J301" s="31" t="str">
        <f t="shared" si="120"/>
        <v/>
      </c>
      <c r="K301" s="32" t="str">
        <f t="shared" si="116"/>
        <v/>
      </c>
      <c r="M301" s="33" t="str">
        <f t="shared" ca="1" si="122"/>
        <v/>
      </c>
      <c r="O301" s="34">
        <f t="shared" si="123"/>
        <v>0</v>
      </c>
      <c r="P301" s="34">
        <f t="shared" si="121"/>
        <v>0</v>
      </c>
      <c r="X301" s="125" t="str">
        <f t="shared" si="117"/>
        <v/>
      </c>
      <c r="AA301" s="131" t="str">
        <f t="shared" si="127"/>
        <v/>
      </c>
      <c r="AB301" s="280"/>
      <c r="AC301" s="123"/>
      <c r="AD301" s="282"/>
      <c r="AE301" s="290"/>
      <c r="AF301" s="283"/>
      <c r="AG301" s="245"/>
    </row>
    <row r="302" spans="1:33" ht="15" customHeight="1" x14ac:dyDescent="0.25">
      <c r="A302" s="1"/>
      <c r="B302" s="284"/>
      <c r="C302" s="27" t="str">
        <f t="shared" si="114"/>
        <v/>
      </c>
      <c r="D302" s="28" t="str">
        <f t="shared" si="115"/>
        <v/>
      </c>
      <c r="E302" s="30" t="str">
        <f t="shared" si="119"/>
        <v/>
      </c>
      <c r="F302" s="30" t="s">
        <v>40</v>
      </c>
      <c r="H302" s="29" t="str">
        <f t="shared" si="108"/>
        <v/>
      </c>
      <c r="I302" s="32" t="str">
        <f t="shared" si="129"/>
        <v/>
      </c>
      <c r="J302" s="31" t="str">
        <f t="shared" si="120"/>
        <v/>
      </c>
      <c r="K302" s="32" t="str">
        <f t="shared" si="116"/>
        <v/>
      </c>
      <c r="M302" s="33" t="str">
        <f t="shared" ca="1" si="122"/>
        <v/>
      </c>
      <c r="O302" s="34">
        <f t="shared" si="123"/>
        <v>0</v>
      </c>
      <c r="P302" s="34">
        <f t="shared" si="121"/>
        <v>0</v>
      </c>
      <c r="X302" s="125" t="str">
        <f t="shared" si="117"/>
        <v/>
      </c>
      <c r="AA302" s="131" t="str">
        <f t="shared" si="127"/>
        <v/>
      </c>
      <c r="AB302" s="278">
        <f>SUM(X302:X304)</f>
        <v>0</v>
      </c>
      <c r="AC302" s="123"/>
      <c r="AD302" s="282">
        <v>99</v>
      </c>
      <c r="AE302" s="288">
        <f t="shared" ca="1" si="112"/>
        <v>0</v>
      </c>
      <c r="AF302" s="283" t="str">
        <f>IF(AB302=0,"",IF(AB302&lt;AE302,"Alerte !",""))</f>
        <v/>
      </c>
      <c r="AG302" s="245" t="str">
        <f>IF(AB302=0,"",IF(AB302&lt;AE302,"",1))</f>
        <v/>
      </c>
    </row>
    <row r="303" spans="1:33" ht="15" customHeight="1" x14ac:dyDescent="0.25">
      <c r="A303" s="1"/>
      <c r="B303" s="284"/>
      <c r="C303" s="27" t="str">
        <f t="shared" si="114"/>
        <v/>
      </c>
      <c r="D303" s="28" t="str">
        <f t="shared" si="115"/>
        <v/>
      </c>
      <c r="E303" s="30" t="str">
        <f t="shared" si="119"/>
        <v/>
      </c>
      <c r="F303" s="30" t="s">
        <v>40</v>
      </c>
      <c r="H303" s="29" t="str">
        <f t="shared" si="108"/>
        <v/>
      </c>
      <c r="I303" s="32" t="str">
        <f t="shared" si="129"/>
        <v/>
      </c>
      <c r="J303" s="31" t="str">
        <f t="shared" si="120"/>
        <v/>
      </c>
      <c r="K303" s="32" t="str">
        <f t="shared" si="116"/>
        <v/>
      </c>
      <c r="M303" s="33" t="str">
        <f t="shared" ca="1" si="122"/>
        <v/>
      </c>
      <c r="O303" s="34">
        <f t="shared" si="123"/>
        <v>0</v>
      </c>
      <c r="P303" s="34">
        <f t="shared" si="121"/>
        <v>0</v>
      </c>
      <c r="X303" s="125" t="str">
        <f t="shared" si="117"/>
        <v/>
      </c>
      <c r="AA303" s="131" t="str">
        <f t="shared" si="127"/>
        <v/>
      </c>
      <c r="AB303" s="279"/>
      <c r="AC303" s="123"/>
      <c r="AD303" s="282"/>
      <c r="AE303" s="289"/>
      <c r="AF303" s="283"/>
      <c r="AG303" s="245"/>
    </row>
    <row r="304" spans="1:33" ht="15" customHeight="1" thickBot="1" x14ac:dyDescent="0.3">
      <c r="A304" s="1"/>
      <c r="B304" s="284"/>
      <c r="C304" s="27" t="str">
        <f t="shared" si="114"/>
        <v/>
      </c>
      <c r="D304" s="28" t="str">
        <f t="shared" si="115"/>
        <v/>
      </c>
      <c r="E304" s="30" t="str">
        <f t="shared" si="119"/>
        <v/>
      </c>
      <c r="F304" s="30" t="s">
        <v>40</v>
      </c>
      <c r="H304" s="29" t="str">
        <f t="shared" si="108"/>
        <v/>
      </c>
      <c r="I304" s="32" t="str">
        <f t="shared" si="129"/>
        <v/>
      </c>
      <c r="J304" s="31" t="str">
        <f t="shared" si="120"/>
        <v/>
      </c>
      <c r="K304" s="32" t="str">
        <f t="shared" si="116"/>
        <v/>
      </c>
      <c r="M304" s="33" t="str">
        <f t="shared" ca="1" si="122"/>
        <v/>
      </c>
      <c r="O304" s="34">
        <f t="shared" si="123"/>
        <v>0</v>
      </c>
      <c r="P304" s="34">
        <f t="shared" si="121"/>
        <v>0</v>
      </c>
      <c r="X304" s="125" t="str">
        <f t="shared" si="117"/>
        <v/>
      </c>
      <c r="AA304" s="131" t="str">
        <f t="shared" si="127"/>
        <v/>
      </c>
      <c r="AB304" s="280"/>
      <c r="AC304" s="123"/>
      <c r="AD304" s="282"/>
      <c r="AE304" s="290"/>
      <c r="AF304" s="283"/>
      <c r="AG304" s="245"/>
    </row>
    <row r="305" spans="1:33" ht="15" customHeight="1" x14ac:dyDescent="0.25">
      <c r="A305" s="1"/>
      <c r="B305" s="284"/>
      <c r="C305" s="27" t="str">
        <f t="shared" si="114"/>
        <v/>
      </c>
      <c r="D305" s="28" t="str">
        <f t="shared" si="115"/>
        <v/>
      </c>
      <c r="E305" s="30" t="str">
        <f t="shared" si="119"/>
        <v/>
      </c>
      <c r="F305" s="30" t="s">
        <v>40</v>
      </c>
      <c r="H305" s="29" t="str">
        <f t="shared" si="108"/>
        <v/>
      </c>
      <c r="I305" s="32" t="str">
        <f t="shared" si="129"/>
        <v/>
      </c>
      <c r="J305" s="31" t="str">
        <f t="shared" si="120"/>
        <v/>
      </c>
      <c r="K305" s="32" t="str">
        <f t="shared" si="116"/>
        <v/>
      </c>
      <c r="M305" s="33" t="str">
        <f t="shared" ca="1" si="122"/>
        <v/>
      </c>
      <c r="O305" s="34">
        <f t="shared" si="123"/>
        <v>0</v>
      </c>
      <c r="P305" s="34">
        <f t="shared" si="121"/>
        <v>0</v>
      </c>
      <c r="X305" s="125" t="str">
        <f t="shared" si="117"/>
        <v/>
      </c>
      <c r="AA305" s="131" t="str">
        <f t="shared" si="127"/>
        <v/>
      </c>
      <c r="AB305" s="278">
        <f>SUM(X305:X307)</f>
        <v>0</v>
      </c>
      <c r="AC305" s="123"/>
      <c r="AD305" s="282">
        <v>100</v>
      </c>
      <c r="AE305" s="288">
        <f t="shared" ref="AE305" ca="1" si="130">OFFSET($AJ$12,((MOD(ROW(AD306)*4,3)/2)+1)*COUNTA(AD305)+IF(((MOD(ROW(AD306)*4,3)/2)+1)*COUNTA(AD305)=2,INT(ROW(AD302)/12),0),)</f>
        <v>0</v>
      </c>
      <c r="AF305" s="283" t="str">
        <f>IF(AB305=0,"",IF(AB305&lt;AE305,"Alerte !",""))</f>
        <v/>
      </c>
      <c r="AG305" s="245" t="str">
        <f>IF(AB305=0,"",IF(AB305&lt;AE305,"",1))</f>
        <v/>
      </c>
    </row>
    <row r="306" spans="1:33" ht="15" customHeight="1" x14ac:dyDescent="0.25">
      <c r="A306" s="1"/>
      <c r="B306" s="284"/>
      <c r="C306" s="27" t="str">
        <f t="shared" si="114"/>
        <v/>
      </c>
      <c r="D306" s="28" t="str">
        <f t="shared" si="115"/>
        <v/>
      </c>
      <c r="E306" s="30" t="str">
        <f t="shared" si="119"/>
        <v/>
      </c>
      <c r="F306" s="30" t="s">
        <v>40</v>
      </c>
      <c r="H306" s="29" t="str">
        <f t="shared" si="108"/>
        <v/>
      </c>
      <c r="I306" s="32" t="str">
        <f t="shared" si="129"/>
        <v/>
      </c>
      <c r="J306" s="31" t="str">
        <f t="shared" si="120"/>
        <v/>
      </c>
      <c r="K306" s="32" t="str">
        <f t="shared" si="116"/>
        <v/>
      </c>
      <c r="M306" s="33" t="str">
        <f t="shared" ca="1" si="122"/>
        <v/>
      </c>
      <c r="O306" s="34">
        <f t="shared" si="123"/>
        <v>0</v>
      </c>
      <c r="P306" s="34">
        <f t="shared" si="121"/>
        <v>0</v>
      </c>
      <c r="X306" s="125" t="str">
        <f t="shared" si="117"/>
        <v/>
      </c>
      <c r="AA306" s="131" t="str">
        <f t="shared" si="127"/>
        <v/>
      </c>
      <c r="AB306" s="279"/>
      <c r="AC306" s="123"/>
      <c r="AD306" s="282"/>
      <c r="AE306" s="289"/>
      <c r="AF306" s="283"/>
      <c r="AG306" s="245"/>
    </row>
    <row r="307" spans="1:33" ht="15" customHeight="1" thickBot="1" x14ac:dyDescent="0.3">
      <c r="A307" s="1"/>
      <c r="B307" s="284"/>
      <c r="C307" s="27" t="str">
        <f t="shared" si="114"/>
        <v/>
      </c>
      <c r="D307" s="28" t="str">
        <f t="shared" si="115"/>
        <v/>
      </c>
      <c r="E307" s="30" t="str">
        <f t="shared" si="119"/>
        <v/>
      </c>
      <c r="F307" s="30" t="s">
        <v>40</v>
      </c>
      <c r="H307" s="29" t="str">
        <f t="shared" si="108"/>
        <v/>
      </c>
      <c r="I307" s="32" t="str">
        <f t="shared" si="129"/>
        <v/>
      </c>
      <c r="J307" s="31" t="str">
        <f t="shared" si="120"/>
        <v/>
      </c>
      <c r="K307" s="32" t="str">
        <f t="shared" si="116"/>
        <v/>
      </c>
      <c r="M307" s="33" t="str">
        <f t="shared" ca="1" si="122"/>
        <v/>
      </c>
      <c r="O307" s="34">
        <f t="shared" si="123"/>
        <v>0</v>
      </c>
      <c r="P307" s="34">
        <f t="shared" si="121"/>
        <v>0</v>
      </c>
      <c r="X307" s="125" t="str">
        <f t="shared" si="117"/>
        <v/>
      </c>
      <c r="AA307" s="131" t="str">
        <f t="shared" si="127"/>
        <v/>
      </c>
      <c r="AB307" s="280"/>
      <c r="AC307" s="123"/>
      <c r="AD307" s="282"/>
      <c r="AE307" s="290"/>
      <c r="AF307" s="283"/>
      <c r="AG307" s="245"/>
    </row>
    <row r="308" spans="1:33" ht="15" customHeight="1" x14ac:dyDescent="0.25">
      <c r="A308" s="1"/>
      <c r="B308" s="284"/>
      <c r="C308" s="27" t="str">
        <f t="shared" si="114"/>
        <v/>
      </c>
      <c r="D308" s="28" t="str">
        <f t="shared" si="115"/>
        <v/>
      </c>
      <c r="E308" s="30" t="str">
        <f t="shared" si="119"/>
        <v/>
      </c>
      <c r="F308" s="30" t="s">
        <v>40</v>
      </c>
      <c r="H308" s="29" t="str">
        <f t="shared" si="108"/>
        <v/>
      </c>
      <c r="I308" s="32" t="str">
        <f t="shared" si="129"/>
        <v/>
      </c>
      <c r="J308" s="31" t="str">
        <f t="shared" si="120"/>
        <v/>
      </c>
      <c r="K308" s="32" t="str">
        <f t="shared" si="116"/>
        <v/>
      </c>
      <c r="M308" s="33" t="str">
        <f t="shared" ca="1" si="122"/>
        <v/>
      </c>
      <c r="O308" s="34">
        <f t="shared" si="123"/>
        <v>0</v>
      </c>
      <c r="P308" s="34">
        <f t="shared" si="121"/>
        <v>0</v>
      </c>
      <c r="X308" s="125" t="str">
        <f t="shared" si="117"/>
        <v/>
      </c>
      <c r="AA308" s="131" t="str">
        <f t="shared" si="127"/>
        <v/>
      </c>
      <c r="AB308" s="278">
        <f>SUM(X308:X310)</f>
        <v>0</v>
      </c>
      <c r="AC308" s="123"/>
      <c r="AD308" s="282">
        <v>101</v>
      </c>
      <c r="AE308" s="288">
        <f t="shared" ref="AE308" ca="1" si="131">OFFSET($AJ$12,((MOD(ROW(AD309)*4,3)/2)+1)*COUNTA(AD308)+IF(((MOD(ROW(AD309)*4,3)/2)+1)*COUNTA(AD308)=2,INT(ROW(AD305)/12),0),)</f>
        <v>0</v>
      </c>
      <c r="AF308" s="283" t="str">
        <f>IF(AB308=0,"",IF(AB308&lt;AE308,"Alerte !",""))</f>
        <v/>
      </c>
      <c r="AG308" s="245" t="str">
        <f>IF(AB308=0,"",IF(AB308&lt;AE308,"",1))</f>
        <v/>
      </c>
    </row>
    <row r="309" spans="1:33" ht="15" customHeight="1" x14ac:dyDescent="0.25">
      <c r="A309" s="1"/>
      <c r="B309" s="284"/>
      <c r="C309" s="27" t="str">
        <f t="shared" si="114"/>
        <v/>
      </c>
      <c r="D309" s="28" t="str">
        <f t="shared" si="115"/>
        <v/>
      </c>
      <c r="E309" s="30" t="str">
        <f t="shared" si="119"/>
        <v/>
      </c>
      <c r="F309" s="30" t="s">
        <v>40</v>
      </c>
      <c r="H309" s="29" t="str">
        <f t="shared" si="108"/>
        <v/>
      </c>
      <c r="I309" s="32" t="str">
        <f t="shared" si="129"/>
        <v/>
      </c>
      <c r="J309" s="31" t="str">
        <f t="shared" si="120"/>
        <v/>
      </c>
      <c r="K309" s="32" t="str">
        <f t="shared" si="116"/>
        <v/>
      </c>
      <c r="M309" s="33" t="str">
        <f t="shared" ca="1" si="122"/>
        <v/>
      </c>
      <c r="O309" s="34">
        <f t="shared" si="123"/>
        <v>0</v>
      </c>
      <c r="P309" s="34">
        <f t="shared" si="121"/>
        <v>0</v>
      </c>
      <c r="X309" s="125" t="str">
        <f t="shared" si="117"/>
        <v/>
      </c>
      <c r="AA309" s="131" t="str">
        <f t="shared" si="127"/>
        <v/>
      </c>
      <c r="AB309" s="279"/>
      <c r="AC309" s="123"/>
      <c r="AD309" s="282"/>
      <c r="AE309" s="289"/>
      <c r="AF309" s="283"/>
      <c r="AG309" s="245"/>
    </row>
    <row r="310" spans="1:33" ht="15" customHeight="1" thickBot="1" x14ac:dyDescent="0.3">
      <c r="A310" s="1"/>
      <c r="B310" s="284"/>
      <c r="C310" s="27" t="str">
        <f t="shared" si="114"/>
        <v/>
      </c>
      <c r="D310" s="28" t="str">
        <f t="shared" si="115"/>
        <v/>
      </c>
      <c r="E310" s="30" t="str">
        <f t="shared" si="119"/>
        <v/>
      </c>
      <c r="F310" s="30" t="s">
        <v>40</v>
      </c>
      <c r="H310" s="29" t="str">
        <f t="shared" si="108"/>
        <v/>
      </c>
      <c r="I310" s="32" t="str">
        <f t="shared" si="129"/>
        <v/>
      </c>
      <c r="J310" s="31" t="str">
        <f t="shared" si="120"/>
        <v/>
      </c>
      <c r="K310" s="32" t="str">
        <f t="shared" si="116"/>
        <v/>
      </c>
      <c r="M310" s="33" t="str">
        <f t="shared" ca="1" si="122"/>
        <v/>
      </c>
      <c r="O310" s="34">
        <f t="shared" si="123"/>
        <v>0</v>
      </c>
      <c r="P310" s="34">
        <f t="shared" si="121"/>
        <v>0</v>
      </c>
      <c r="X310" s="125" t="str">
        <f t="shared" si="117"/>
        <v/>
      </c>
      <c r="AA310" s="131" t="str">
        <f t="shared" si="127"/>
        <v/>
      </c>
      <c r="AB310" s="280"/>
      <c r="AC310" s="123"/>
      <c r="AD310" s="282"/>
      <c r="AE310" s="290"/>
      <c r="AF310" s="283"/>
      <c r="AG310" s="245"/>
    </row>
    <row r="311" spans="1:33" ht="15" customHeight="1" x14ac:dyDescent="0.25">
      <c r="A311" s="1"/>
      <c r="B311" s="284" t="s">
        <v>71</v>
      </c>
      <c r="C311" s="27" t="str">
        <f t="shared" si="114"/>
        <v/>
      </c>
      <c r="D311" s="28" t="str">
        <f t="shared" si="115"/>
        <v/>
      </c>
      <c r="E311" s="30" t="str">
        <f t="shared" si="119"/>
        <v/>
      </c>
      <c r="F311" s="30" t="s">
        <v>40</v>
      </c>
      <c r="H311" s="29" t="str">
        <f t="shared" ref="H311:H374" si="132">IF(A311="","",DATEDIF($J$55,K311,"y")&amp;IF(DATEDIF($J$55,K311,"y")&gt;1," ans, "," an, ")&amp;DATEDIF($J$55,K311,"ym")&amp;" mois et "&amp;DATEDIF($J$55,K311,"md")&amp;IF(DATEDIF(
$J$55,K311,"md")&gt;1," jours"," jour"))</f>
        <v/>
      </c>
      <c r="I311" s="32" t="str">
        <f t="shared" si="129"/>
        <v/>
      </c>
      <c r="J311" s="31" t="str">
        <f t="shared" si="120"/>
        <v/>
      </c>
      <c r="K311" s="32" t="str">
        <f t="shared" si="116"/>
        <v/>
      </c>
      <c r="M311" s="33" t="str">
        <f t="shared" ca="1" si="122"/>
        <v/>
      </c>
      <c r="O311" s="34">
        <f t="shared" si="123"/>
        <v>0</v>
      </c>
      <c r="P311" s="34">
        <f t="shared" si="121"/>
        <v>0</v>
      </c>
      <c r="X311" s="125" t="str">
        <f t="shared" si="117"/>
        <v/>
      </c>
      <c r="AA311" s="131" t="str">
        <f t="shared" si="127"/>
        <v/>
      </c>
      <c r="AB311" s="278">
        <f>SUM(X311:X313)</f>
        <v>0</v>
      </c>
      <c r="AC311" s="123"/>
      <c r="AD311" s="282">
        <v>102</v>
      </c>
      <c r="AE311" s="288">
        <f t="shared" ca="1" si="110"/>
        <v>0</v>
      </c>
      <c r="AF311" s="283" t="str">
        <f>IF(AB311=0,"",IF(AB311&lt;AE311,"Alerte !",""))</f>
        <v/>
      </c>
      <c r="AG311" s="245" t="str">
        <f>IF(AB311=0,"",IF(AB311&lt;AE311,"",1))</f>
        <v/>
      </c>
    </row>
    <row r="312" spans="1:33" ht="15" customHeight="1" x14ac:dyDescent="0.25">
      <c r="A312" s="1"/>
      <c r="B312" s="284"/>
      <c r="C312" s="27" t="str">
        <f t="shared" si="114"/>
        <v/>
      </c>
      <c r="D312" s="28" t="str">
        <f t="shared" si="115"/>
        <v/>
      </c>
      <c r="E312" s="30" t="str">
        <f t="shared" si="119"/>
        <v/>
      </c>
      <c r="F312" s="30" t="s">
        <v>40</v>
      </c>
      <c r="H312" s="29" t="str">
        <f t="shared" si="132"/>
        <v/>
      </c>
      <c r="I312" s="32" t="str">
        <f t="shared" si="129"/>
        <v/>
      </c>
      <c r="J312" s="31" t="str">
        <f t="shared" si="120"/>
        <v/>
      </c>
      <c r="K312" s="32" t="str">
        <f t="shared" si="116"/>
        <v/>
      </c>
      <c r="M312" s="33" t="str">
        <f t="shared" ca="1" si="122"/>
        <v/>
      </c>
      <c r="O312" s="34">
        <f t="shared" si="123"/>
        <v>0</v>
      </c>
      <c r="P312" s="34">
        <f t="shared" si="121"/>
        <v>0</v>
      </c>
      <c r="X312" s="125" t="str">
        <f t="shared" si="117"/>
        <v/>
      </c>
      <c r="AA312" s="131" t="str">
        <f t="shared" si="127"/>
        <v/>
      </c>
      <c r="AB312" s="279"/>
      <c r="AC312" s="123"/>
      <c r="AD312" s="282"/>
      <c r="AE312" s="289"/>
      <c r="AF312" s="283"/>
      <c r="AG312" s="245"/>
    </row>
    <row r="313" spans="1:33" ht="15" customHeight="1" thickBot="1" x14ac:dyDescent="0.3">
      <c r="A313" s="1"/>
      <c r="B313" s="284"/>
      <c r="C313" s="27" t="str">
        <f t="shared" si="114"/>
        <v/>
      </c>
      <c r="D313" s="28" t="str">
        <f t="shared" si="115"/>
        <v/>
      </c>
      <c r="E313" s="30" t="str">
        <f t="shared" si="119"/>
        <v/>
      </c>
      <c r="F313" s="30" t="s">
        <v>40</v>
      </c>
      <c r="H313" s="29" t="str">
        <f t="shared" si="132"/>
        <v/>
      </c>
      <c r="I313" s="32" t="str">
        <f t="shared" si="129"/>
        <v/>
      </c>
      <c r="J313" s="31" t="str">
        <f t="shared" si="120"/>
        <v/>
      </c>
      <c r="K313" s="32" t="str">
        <f t="shared" si="116"/>
        <v/>
      </c>
      <c r="M313" s="33" t="str">
        <f t="shared" ca="1" si="122"/>
        <v/>
      </c>
      <c r="O313" s="34">
        <f t="shared" si="123"/>
        <v>0</v>
      </c>
      <c r="P313" s="34">
        <f t="shared" si="121"/>
        <v>0</v>
      </c>
      <c r="X313" s="125" t="str">
        <f t="shared" si="117"/>
        <v/>
      </c>
      <c r="AA313" s="131" t="str">
        <f t="shared" si="127"/>
        <v/>
      </c>
      <c r="AB313" s="280"/>
      <c r="AC313" s="123"/>
      <c r="AD313" s="282"/>
      <c r="AE313" s="290"/>
      <c r="AF313" s="283"/>
      <c r="AG313" s="245"/>
    </row>
    <row r="314" spans="1:33" ht="15" customHeight="1" x14ac:dyDescent="0.25">
      <c r="A314" s="1"/>
      <c r="B314" s="284"/>
      <c r="C314" s="27" t="str">
        <f t="shared" si="114"/>
        <v/>
      </c>
      <c r="D314" s="28" t="str">
        <f t="shared" si="115"/>
        <v/>
      </c>
      <c r="E314" s="30" t="str">
        <f t="shared" si="119"/>
        <v/>
      </c>
      <c r="F314" s="30" t="s">
        <v>40</v>
      </c>
      <c r="H314" s="29" t="str">
        <f t="shared" si="132"/>
        <v/>
      </c>
      <c r="I314" s="32" t="str">
        <f t="shared" si="129"/>
        <v/>
      </c>
      <c r="J314" s="31" t="str">
        <f t="shared" si="120"/>
        <v/>
      </c>
      <c r="K314" s="32" t="str">
        <f t="shared" si="116"/>
        <v/>
      </c>
      <c r="M314" s="33" t="str">
        <f t="shared" ca="1" si="122"/>
        <v/>
      </c>
      <c r="O314" s="34">
        <f t="shared" si="123"/>
        <v>0</v>
      </c>
      <c r="P314" s="34">
        <f t="shared" si="121"/>
        <v>0</v>
      </c>
      <c r="X314" s="125" t="str">
        <f t="shared" si="117"/>
        <v/>
      </c>
      <c r="AA314" s="131" t="str">
        <f t="shared" si="127"/>
        <v/>
      </c>
      <c r="AB314" s="278">
        <f>SUM(X314:X316)</f>
        <v>0</v>
      </c>
      <c r="AC314" s="123"/>
      <c r="AD314" s="282">
        <v>103</v>
      </c>
      <c r="AE314" s="288">
        <f t="shared" ca="1" si="111"/>
        <v>0</v>
      </c>
      <c r="AF314" s="283" t="str">
        <f>IF(AB314=0,"",IF(AB314&lt;AE314,"Alerte !",""))</f>
        <v/>
      </c>
      <c r="AG314" s="245" t="str">
        <f>IF(AB314=0,"",IF(AB314&lt;AE314,"",1))</f>
        <v/>
      </c>
    </row>
    <row r="315" spans="1:33" ht="15" customHeight="1" x14ac:dyDescent="0.25">
      <c r="A315" s="1"/>
      <c r="B315" s="284"/>
      <c r="C315" s="27" t="str">
        <f t="shared" si="114"/>
        <v/>
      </c>
      <c r="D315" s="28" t="str">
        <f t="shared" si="115"/>
        <v/>
      </c>
      <c r="E315" s="30" t="str">
        <f t="shared" si="119"/>
        <v/>
      </c>
      <c r="F315" s="30" t="s">
        <v>40</v>
      </c>
      <c r="H315" s="29" t="str">
        <f t="shared" si="132"/>
        <v/>
      </c>
      <c r="I315" s="32" t="str">
        <f t="shared" si="129"/>
        <v/>
      </c>
      <c r="J315" s="31" t="str">
        <f t="shared" si="120"/>
        <v/>
      </c>
      <c r="K315" s="32" t="str">
        <f t="shared" si="116"/>
        <v/>
      </c>
      <c r="M315" s="33" t="str">
        <f t="shared" ca="1" si="122"/>
        <v/>
      </c>
      <c r="O315" s="34">
        <f t="shared" si="123"/>
        <v>0</v>
      </c>
      <c r="P315" s="34">
        <f t="shared" si="121"/>
        <v>0</v>
      </c>
      <c r="X315" s="125" t="str">
        <f t="shared" si="117"/>
        <v/>
      </c>
      <c r="AA315" s="131" t="str">
        <f t="shared" si="127"/>
        <v/>
      </c>
      <c r="AB315" s="279"/>
      <c r="AC315" s="123"/>
      <c r="AD315" s="282"/>
      <c r="AE315" s="289"/>
      <c r="AF315" s="283"/>
      <c r="AG315" s="245"/>
    </row>
    <row r="316" spans="1:33" ht="15" customHeight="1" thickBot="1" x14ac:dyDescent="0.3">
      <c r="A316" s="1"/>
      <c r="B316" s="284"/>
      <c r="C316" s="27" t="str">
        <f t="shared" si="114"/>
        <v/>
      </c>
      <c r="D316" s="28" t="str">
        <f t="shared" si="115"/>
        <v/>
      </c>
      <c r="E316" s="30" t="str">
        <f t="shared" si="119"/>
        <v/>
      </c>
      <c r="F316" s="30" t="s">
        <v>40</v>
      </c>
      <c r="H316" s="29" t="str">
        <f t="shared" si="132"/>
        <v/>
      </c>
      <c r="I316" s="32" t="str">
        <f t="shared" si="129"/>
        <v/>
      </c>
      <c r="J316" s="31" t="str">
        <f t="shared" si="120"/>
        <v/>
      </c>
      <c r="K316" s="32" t="str">
        <f t="shared" si="116"/>
        <v/>
      </c>
      <c r="M316" s="33" t="str">
        <f t="shared" ca="1" si="122"/>
        <v/>
      </c>
      <c r="O316" s="34">
        <f t="shared" si="123"/>
        <v>0</v>
      </c>
      <c r="P316" s="34">
        <f t="shared" si="121"/>
        <v>0</v>
      </c>
      <c r="X316" s="125" t="str">
        <f t="shared" si="117"/>
        <v/>
      </c>
      <c r="AA316" s="131" t="str">
        <f t="shared" si="127"/>
        <v/>
      </c>
      <c r="AB316" s="280"/>
      <c r="AC316" s="123"/>
      <c r="AD316" s="282"/>
      <c r="AE316" s="290"/>
      <c r="AF316" s="283"/>
      <c r="AG316" s="245"/>
    </row>
    <row r="317" spans="1:33" ht="15" customHeight="1" x14ac:dyDescent="0.25">
      <c r="A317" s="1"/>
      <c r="B317" s="284"/>
      <c r="C317" s="27" t="str">
        <f t="shared" si="114"/>
        <v/>
      </c>
      <c r="D317" s="28" t="str">
        <f t="shared" si="115"/>
        <v/>
      </c>
      <c r="E317" s="30" t="str">
        <f t="shared" si="119"/>
        <v/>
      </c>
      <c r="F317" s="30" t="s">
        <v>40</v>
      </c>
      <c r="H317" s="29" t="str">
        <f t="shared" si="132"/>
        <v/>
      </c>
      <c r="I317" s="32" t="str">
        <f t="shared" si="129"/>
        <v/>
      </c>
      <c r="J317" s="31" t="str">
        <f t="shared" si="120"/>
        <v/>
      </c>
      <c r="K317" s="32" t="str">
        <f t="shared" si="116"/>
        <v/>
      </c>
      <c r="M317" s="33" t="str">
        <f t="shared" ca="1" si="122"/>
        <v/>
      </c>
      <c r="O317" s="34">
        <f t="shared" si="123"/>
        <v>0</v>
      </c>
      <c r="P317" s="34">
        <f t="shared" si="121"/>
        <v>0</v>
      </c>
      <c r="X317" s="125" t="str">
        <f t="shared" si="117"/>
        <v/>
      </c>
      <c r="AA317" s="131" t="str">
        <f t="shared" si="127"/>
        <v/>
      </c>
      <c r="AB317" s="278">
        <f>SUM(X317:X319)</f>
        <v>0</v>
      </c>
      <c r="AC317" s="123"/>
      <c r="AD317" s="282">
        <v>104</v>
      </c>
      <c r="AE317" s="288">
        <f t="shared" ca="1" si="112"/>
        <v>0</v>
      </c>
      <c r="AF317" s="283" t="str">
        <f>IF(AB317=0,"",IF(AB317&lt;AE317,"Alerte !",""))</f>
        <v/>
      </c>
      <c r="AG317" s="245" t="str">
        <f>IF(AB317=0,"",IF(AB317&lt;AE317,"",1))</f>
        <v/>
      </c>
    </row>
    <row r="318" spans="1:33" ht="15" customHeight="1" x14ac:dyDescent="0.25">
      <c r="A318" s="1"/>
      <c r="B318" s="284"/>
      <c r="C318" s="27" t="str">
        <f t="shared" si="114"/>
        <v/>
      </c>
      <c r="D318" s="28" t="str">
        <f t="shared" si="115"/>
        <v/>
      </c>
      <c r="E318" s="30" t="str">
        <f t="shared" si="119"/>
        <v/>
      </c>
      <c r="F318" s="30" t="s">
        <v>40</v>
      </c>
      <c r="H318" s="29" t="str">
        <f t="shared" si="132"/>
        <v/>
      </c>
      <c r="I318" s="32" t="str">
        <f t="shared" si="129"/>
        <v/>
      </c>
      <c r="J318" s="31" t="str">
        <f t="shared" si="120"/>
        <v/>
      </c>
      <c r="K318" s="32" t="str">
        <f t="shared" si="116"/>
        <v/>
      </c>
      <c r="M318" s="33" t="str">
        <f t="shared" ca="1" si="122"/>
        <v/>
      </c>
      <c r="O318" s="34">
        <f t="shared" si="123"/>
        <v>0</v>
      </c>
      <c r="P318" s="34">
        <f t="shared" si="121"/>
        <v>0</v>
      </c>
      <c r="X318" s="125" t="str">
        <f t="shared" si="117"/>
        <v/>
      </c>
      <c r="AA318" s="131" t="str">
        <f t="shared" si="127"/>
        <v/>
      </c>
      <c r="AB318" s="279"/>
      <c r="AC318" s="123"/>
      <c r="AD318" s="282"/>
      <c r="AE318" s="289"/>
      <c r="AF318" s="283"/>
      <c r="AG318" s="245"/>
    </row>
    <row r="319" spans="1:33" ht="15" customHeight="1" thickBot="1" x14ac:dyDescent="0.3">
      <c r="A319" s="1"/>
      <c r="B319" s="284"/>
      <c r="C319" s="27" t="str">
        <f t="shared" si="114"/>
        <v/>
      </c>
      <c r="D319" s="28" t="str">
        <f t="shared" si="115"/>
        <v/>
      </c>
      <c r="E319" s="30" t="str">
        <f t="shared" si="119"/>
        <v/>
      </c>
      <c r="F319" s="30" t="s">
        <v>40</v>
      </c>
      <c r="H319" s="29" t="str">
        <f t="shared" si="132"/>
        <v/>
      </c>
      <c r="I319" s="32" t="str">
        <f t="shared" si="129"/>
        <v/>
      </c>
      <c r="J319" s="31" t="str">
        <f t="shared" si="120"/>
        <v/>
      </c>
      <c r="K319" s="32" t="str">
        <f t="shared" si="116"/>
        <v/>
      </c>
      <c r="M319" s="33" t="str">
        <f t="shared" ca="1" si="122"/>
        <v/>
      </c>
      <c r="O319" s="34">
        <f t="shared" si="123"/>
        <v>0</v>
      </c>
      <c r="P319" s="34">
        <f t="shared" si="121"/>
        <v>0</v>
      </c>
      <c r="X319" s="125" t="str">
        <f t="shared" si="117"/>
        <v/>
      </c>
      <c r="AA319" s="131" t="str">
        <f t="shared" si="127"/>
        <v/>
      </c>
      <c r="AB319" s="280"/>
      <c r="AC319" s="123"/>
      <c r="AD319" s="282"/>
      <c r="AE319" s="290"/>
      <c r="AF319" s="283"/>
      <c r="AG319" s="245"/>
    </row>
    <row r="320" spans="1:33" ht="15" customHeight="1" x14ac:dyDescent="0.25">
      <c r="A320" s="1"/>
      <c r="B320" s="284"/>
      <c r="C320" s="27" t="str">
        <f t="shared" si="114"/>
        <v/>
      </c>
      <c r="D320" s="28" t="str">
        <f t="shared" si="115"/>
        <v/>
      </c>
      <c r="E320" s="30" t="str">
        <f t="shared" si="119"/>
        <v/>
      </c>
      <c r="F320" s="30" t="s">
        <v>40</v>
      </c>
      <c r="H320" s="29" t="str">
        <f t="shared" si="132"/>
        <v/>
      </c>
      <c r="I320" s="32" t="str">
        <f t="shared" si="129"/>
        <v/>
      </c>
      <c r="J320" s="31" t="str">
        <f t="shared" si="120"/>
        <v/>
      </c>
      <c r="K320" s="32" t="str">
        <f t="shared" si="116"/>
        <v/>
      </c>
      <c r="M320" s="33" t="str">
        <f t="shared" ca="1" si="122"/>
        <v/>
      </c>
      <c r="O320" s="34">
        <f t="shared" si="123"/>
        <v>0</v>
      </c>
      <c r="P320" s="34">
        <f t="shared" si="121"/>
        <v>0</v>
      </c>
      <c r="X320" s="125" t="str">
        <f t="shared" si="117"/>
        <v/>
      </c>
      <c r="AA320" s="131" t="str">
        <f t="shared" si="127"/>
        <v/>
      </c>
      <c r="AB320" s="278">
        <f>SUM(X320:X322)</f>
        <v>0</v>
      </c>
      <c r="AC320" s="123"/>
      <c r="AD320" s="282">
        <v>105</v>
      </c>
      <c r="AE320" s="288">
        <f t="shared" ref="AE320" ca="1" si="133">OFFSET($AJ$12,((MOD(ROW(AD321)*4,3)/2)+1)*COUNTA(AD320)+IF(((MOD(ROW(AD321)*4,3)/2)+1)*COUNTA(AD320)=2,INT(ROW(AD317)/12),0),)</f>
        <v>0</v>
      </c>
      <c r="AF320" s="283" t="str">
        <f>IF(AB320=0,"",IF(AB320&lt;AE320,"Alerte !",""))</f>
        <v/>
      </c>
      <c r="AG320" s="245" t="str">
        <f>IF(AB320=0,"",IF(AB320&lt;AE320,"",1))</f>
        <v/>
      </c>
    </row>
    <row r="321" spans="1:33" ht="15" customHeight="1" x14ac:dyDescent="0.25">
      <c r="A321" s="1"/>
      <c r="B321" s="284"/>
      <c r="C321" s="27" t="str">
        <f t="shared" si="114"/>
        <v/>
      </c>
      <c r="D321" s="28" t="str">
        <f t="shared" si="115"/>
        <v/>
      </c>
      <c r="E321" s="30" t="str">
        <f t="shared" si="119"/>
        <v/>
      </c>
      <c r="F321" s="30" t="s">
        <v>40</v>
      </c>
      <c r="H321" s="29" t="str">
        <f t="shared" si="132"/>
        <v/>
      </c>
      <c r="I321" s="32" t="str">
        <f t="shared" si="129"/>
        <v/>
      </c>
      <c r="J321" s="31" t="str">
        <f t="shared" si="120"/>
        <v/>
      </c>
      <c r="K321" s="32" t="str">
        <f t="shared" si="116"/>
        <v/>
      </c>
      <c r="M321" s="33" t="str">
        <f t="shared" ca="1" si="122"/>
        <v/>
      </c>
      <c r="O321" s="34">
        <f t="shared" si="123"/>
        <v>0</v>
      </c>
      <c r="P321" s="34">
        <f t="shared" si="121"/>
        <v>0</v>
      </c>
      <c r="X321" s="125" t="str">
        <f t="shared" si="117"/>
        <v/>
      </c>
      <c r="AA321" s="131" t="str">
        <f t="shared" si="127"/>
        <v/>
      </c>
      <c r="AB321" s="279"/>
      <c r="AC321" s="123"/>
      <c r="AD321" s="282"/>
      <c r="AE321" s="289"/>
      <c r="AF321" s="283"/>
      <c r="AG321" s="245"/>
    </row>
    <row r="322" spans="1:33" ht="15" customHeight="1" thickBot="1" x14ac:dyDescent="0.3">
      <c r="A322" s="1"/>
      <c r="B322" s="284"/>
      <c r="C322" s="27" t="str">
        <f t="shared" si="114"/>
        <v/>
      </c>
      <c r="D322" s="28" t="str">
        <f t="shared" si="115"/>
        <v/>
      </c>
      <c r="E322" s="30" t="str">
        <f t="shared" si="119"/>
        <v/>
      </c>
      <c r="F322" s="30" t="s">
        <v>40</v>
      </c>
      <c r="H322" s="29" t="str">
        <f t="shared" si="132"/>
        <v/>
      </c>
      <c r="I322" s="32" t="str">
        <f t="shared" si="129"/>
        <v/>
      </c>
      <c r="J322" s="31" t="str">
        <f t="shared" si="120"/>
        <v/>
      </c>
      <c r="K322" s="32" t="str">
        <f t="shared" si="116"/>
        <v/>
      </c>
      <c r="M322" s="33" t="str">
        <f t="shared" ca="1" si="122"/>
        <v/>
      </c>
      <c r="O322" s="34">
        <f t="shared" si="123"/>
        <v>0</v>
      </c>
      <c r="P322" s="34">
        <f t="shared" si="121"/>
        <v>0</v>
      </c>
      <c r="X322" s="125" t="str">
        <f t="shared" si="117"/>
        <v/>
      </c>
      <c r="AA322" s="131" t="str">
        <f t="shared" si="127"/>
        <v/>
      </c>
      <c r="AB322" s="280"/>
      <c r="AC322" s="123"/>
      <c r="AD322" s="282"/>
      <c r="AE322" s="290"/>
      <c r="AF322" s="283"/>
      <c r="AG322" s="245"/>
    </row>
    <row r="323" spans="1:33" ht="15" customHeight="1" x14ac:dyDescent="0.25">
      <c r="A323" s="1"/>
      <c r="B323" s="284" t="s">
        <v>72</v>
      </c>
      <c r="C323" s="27" t="str">
        <f t="shared" si="114"/>
        <v/>
      </c>
      <c r="D323" s="28" t="str">
        <f t="shared" si="115"/>
        <v/>
      </c>
      <c r="E323" s="30" t="str">
        <f t="shared" si="119"/>
        <v/>
      </c>
      <c r="F323" s="30" t="s">
        <v>40</v>
      </c>
      <c r="H323" s="29" t="str">
        <f t="shared" si="132"/>
        <v/>
      </c>
      <c r="I323" s="32" t="str">
        <f t="shared" si="129"/>
        <v/>
      </c>
      <c r="J323" s="31" t="str">
        <f t="shared" si="120"/>
        <v/>
      </c>
      <c r="K323" s="32" t="str">
        <f t="shared" si="116"/>
        <v/>
      </c>
      <c r="M323" s="33" t="str">
        <f t="shared" ca="1" si="122"/>
        <v/>
      </c>
      <c r="O323" s="34">
        <f t="shared" si="123"/>
        <v>0</v>
      </c>
      <c r="P323" s="34">
        <f t="shared" si="121"/>
        <v>0</v>
      </c>
      <c r="X323" s="125" t="str">
        <f t="shared" si="117"/>
        <v/>
      </c>
      <c r="AA323" s="131" t="str">
        <f t="shared" si="127"/>
        <v/>
      </c>
      <c r="AB323" s="278">
        <f>SUM(X323:X325)</f>
        <v>0</v>
      </c>
      <c r="AC323" s="123"/>
      <c r="AD323" s="282">
        <v>106</v>
      </c>
      <c r="AE323" s="288">
        <f t="shared" ref="AE323" ca="1" si="134">OFFSET($AJ$12,((MOD(ROW(AD324)*4,3)/2)+1)*COUNTA(AD323)+IF(((MOD(ROW(AD324)*4,3)/2)+1)*COUNTA(AD323)=2,INT(ROW(AD320)/12),0),)</f>
        <v>0</v>
      </c>
      <c r="AF323" s="283" t="str">
        <f>IF(AB323=0,"",IF(AB323&lt;AE323,"Alerte !",""))</f>
        <v/>
      </c>
      <c r="AG323" s="245" t="str">
        <f>IF(AB323=0,"",IF(AB323&lt;AE323,"",1))</f>
        <v/>
      </c>
    </row>
    <row r="324" spans="1:33" ht="15" customHeight="1" x14ac:dyDescent="0.25">
      <c r="A324" s="1"/>
      <c r="B324" s="284"/>
      <c r="C324" s="27" t="str">
        <f t="shared" si="114"/>
        <v/>
      </c>
      <c r="D324" s="28" t="str">
        <f t="shared" si="115"/>
        <v/>
      </c>
      <c r="E324" s="30" t="str">
        <f t="shared" si="119"/>
        <v/>
      </c>
      <c r="F324" s="30" t="s">
        <v>40</v>
      </c>
      <c r="H324" s="29" t="str">
        <f t="shared" si="132"/>
        <v/>
      </c>
      <c r="I324" s="32" t="str">
        <f t="shared" si="129"/>
        <v/>
      </c>
      <c r="J324" s="31" t="str">
        <f t="shared" si="120"/>
        <v/>
      </c>
      <c r="K324" s="32" t="str">
        <f t="shared" si="116"/>
        <v/>
      </c>
      <c r="M324" s="33" t="str">
        <f t="shared" ca="1" si="122"/>
        <v/>
      </c>
      <c r="O324" s="34">
        <f t="shared" si="123"/>
        <v>0</v>
      </c>
      <c r="P324" s="34">
        <f t="shared" si="121"/>
        <v>0</v>
      </c>
      <c r="X324" s="125" t="str">
        <f t="shared" si="117"/>
        <v/>
      </c>
      <c r="AA324" s="131" t="str">
        <f t="shared" si="127"/>
        <v/>
      </c>
      <c r="AB324" s="279"/>
      <c r="AC324" s="123"/>
      <c r="AD324" s="282"/>
      <c r="AE324" s="289"/>
      <c r="AF324" s="283"/>
      <c r="AG324" s="245"/>
    </row>
    <row r="325" spans="1:33" ht="15" customHeight="1" thickBot="1" x14ac:dyDescent="0.3">
      <c r="A325" s="1"/>
      <c r="B325" s="284"/>
      <c r="C325" s="27" t="str">
        <f t="shared" si="114"/>
        <v/>
      </c>
      <c r="D325" s="28" t="str">
        <f t="shared" si="115"/>
        <v/>
      </c>
      <c r="E325" s="30" t="str">
        <f t="shared" si="119"/>
        <v/>
      </c>
      <c r="F325" s="30" t="s">
        <v>40</v>
      </c>
      <c r="H325" s="29" t="str">
        <f t="shared" si="132"/>
        <v/>
      </c>
      <c r="I325" s="32" t="str">
        <f t="shared" si="129"/>
        <v/>
      </c>
      <c r="J325" s="31" t="str">
        <f t="shared" si="120"/>
        <v/>
      </c>
      <c r="K325" s="32" t="str">
        <f t="shared" si="116"/>
        <v/>
      </c>
      <c r="M325" s="33" t="str">
        <f t="shared" ca="1" si="122"/>
        <v/>
      </c>
      <c r="O325" s="34">
        <f t="shared" si="123"/>
        <v>0</v>
      </c>
      <c r="P325" s="34">
        <f t="shared" si="121"/>
        <v>0</v>
      </c>
      <c r="X325" s="125" t="str">
        <f t="shared" si="117"/>
        <v/>
      </c>
      <c r="AA325" s="131" t="str">
        <f t="shared" si="127"/>
        <v/>
      </c>
      <c r="AB325" s="280"/>
      <c r="AC325" s="123"/>
      <c r="AD325" s="282"/>
      <c r="AE325" s="290"/>
      <c r="AF325" s="283"/>
      <c r="AG325" s="245"/>
    </row>
    <row r="326" spans="1:33" ht="15" customHeight="1" x14ac:dyDescent="0.25">
      <c r="A326" s="1"/>
      <c r="B326" s="284"/>
      <c r="C326" s="27" t="str">
        <f t="shared" si="114"/>
        <v/>
      </c>
      <c r="D326" s="28" t="str">
        <f t="shared" si="115"/>
        <v/>
      </c>
      <c r="E326" s="30" t="str">
        <f t="shared" si="119"/>
        <v/>
      </c>
      <c r="F326" s="30" t="s">
        <v>40</v>
      </c>
      <c r="H326" s="29" t="str">
        <f t="shared" si="132"/>
        <v/>
      </c>
      <c r="I326" s="32" t="str">
        <f t="shared" si="129"/>
        <v/>
      </c>
      <c r="J326" s="31" t="str">
        <f t="shared" si="120"/>
        <v/>
      </c>
      <c r="K326" s="32" t="str">
        <f t="shared" si="116"/>
        <v/>
      </c>
      <c r="M326" s="33" t="str">
        <f t="shared" ca="1" si="122"/>
        <v/>
      </c>
      <c r="O326" s="34">
        <f t="shared" si="123"/>
        <v>0</v>
      </c>
      <c r="P326" s="34">
        <f t="shared" si="121"/>
        <v>0</v>
      </c>
      <c r="X326" s="125" t="str">
        <f t="shared" si="117"/>
        <v/>
      </c>
      <c r="AA326" s="131" t="str">
        <f t="shared" si="127"/>
        <v/>
      </c>
      <c r="AB326" s="278">
        <f>SUM(X326:X328)</f>
        <v>0</v>
      </c>
      <c r="AC326" s="123"/>
      <c r="AD326" s="282">
        <v>107</v>
      </c>
      <c r="AE326" s="288">
        <f t="shared" ref="AE326:AE386" ca="1" si="135">OFFSET($AJ$12,((MOD(ROW(AD327)*4,3)/2)+1)*COUNTA(AD326)+IF(((MOD(ROW(AD327)*4,3)/2)+1)*COUNTA(AD326)=2,INT(ROW(AD323)/12),0),)</f>
        <v>0</v>
      </c>
      <c r="AF326" s="283" t="str">
        <f>IF(AB326=0,"",IF(AB326&lt;AE326,"Alerte !",""))</f>
        <v/>
      </c>
      <c r="AG326" s="245" t="str">
        <f>IF(AB326=0,"",IF(AB326&lt;AE326,"",1))</f>
        <v/>
      </c>
    </row>
    <row r="327" spans="1:33" ht="15" customHeight="1" x14ac:dyDescent="0.25">
      <c r="A327" s="1"/>
      <c r="B327" s="284"/>
      <c r="C327" s="27" t="str">
        <f t="shared" ref="C327:C390" si="136">IF(A327="","",DATEDIF($AK$9,J327,"y")&amp;IF(DATEDIF($AK$9,J327,"y")&gt;1," ans "," an "))</f>
        <v/>
      </c>
      <c r="D327" s="28" t="str">
        <f t="shared" ref="D327:D390" si="137">IF(A327="","",YEAR(J327))</f>
        <v/>
      </c>
      <c r="E327" s="30" t="str">
        <f t="shared" si="119"/>
        <v/>
      </c>
      <c r="F327" s="30" t="s">
        <v>40</v>
      </c>
      <c r="H327" s="29" t="str">
        <f t="shared" si="132"/>
        <v/>
      </c>
      <c r="I327" s="32" t="str">
        <f t="shared" si="129"/>
        <v/>
      </c>
      <c r="J327" s="31" t="str">
        <f t="shared" si="120"/>
        <v/>
      </c>
      <c r="K327" s="32" t="str">
        <f t="shared" ref="K327:K390" si="138">IF(A327="","",EOMONTH(J327,0))</f>
        <v/>
      </c>
      <c r="M327" s="33" t="str">
        <f t="shared" ca="1" si="122"/>
        <v/>
      </c>
      <c r="O327" s="34">
        <f t="shared" si="123"/>
        <v>0</v>
      </c>
      <c r="P327" s="34">
        <f t="shared" si="121"/>
        <v>0</v>
      </c>
      <c r="X327" s="125" t="str">
        <f t="shared" ref="X327:X390" si="139">IF(Q327="","",SUM(Q327:W327))</f>
        <v/>
      </c>
      <c r="AA327" s="131" t="str">
        <f t="shared" si="127"/>
        <v/>
      </c>
      <c r="AB327" s="279"/>
      <c r="AC327" s="123"/>
      <c r="AD327" s="282"/>
      <c r="AE327" s="289"/>
      <c r="AF327" s="283"/>
      <c r="AG327" s="245"/>
    </row>
    <row r="328" spans="1:33" ht="15" customHeight="1" thickBot="1" x14ac:dyDescent="0.3">
      <c r="A328" s="1"/>
      <c r="B328" s="284"/>
      <c r="C328" s="27" t="str">
        <f t="shared" si="136"/>
        <v/>
      </c>
      <c r="D328" s="28" t="str">
        <f t="shared" si="137"/>
        <v/>
      </c>
      <c r="E328" s="30" t="str">
        <f t="shared" ref="E328:E391" si="140">IF(A328="","",DATEDIF($J$7,K328,"y")&amp;IF(DATEDIF($J$7,K328,"y")&gt;1," ans, "," an, ")&amp;DATEDIF($J$7,K328,"ym")&amp;" mois et "&amp;DATEDIF($J$7,K328,"md")&amp;IF(DATEDIF(
$J$7,K328,"md")&gt;1," jours"," jour"))</f>
        <v/>
      </c>
      <c r="F328" s="30" t="s">
        <v>40</v>
      </c>
      <c r="H328" s="29" t="str">
        <f t="shared" si="132"/>
        <v/>
      </c>
      <c r="I328" s="32" t="str">
        <f t="shared" si="129"/>
        <v/>
      </c>
      <c r="J328" s="31" t="str">
        <f t="shared" ref="J328:J391" si="141">IF(A328="","",EDATE(J327,1))</f>
        <v/>
      </c>
      <c r="K328" s="32" t="str">
        <f t="shared" si="138"/>
        <v/>
      </c>
      <c r="M328" s="33" t="str">
        <f t="shared" ca="1" si="122"/>
        <v/>
      </c>
      <c r="O328" s="34">
        <f t="shared" si="123"/>
        <v>0</v>
      </c>
      <c r="P328" s="34">
        <f t="shared" ref="P328:P391" si="142">Q328-O328</f>
        <v>0</v>
      </c>
      <c r="X328" s="125" t="str">
        <f t="shared" si="139"/>
        <v/>
      </c>
      <c r="AA328" s="131" t="str">
        <f t="shared" si="127"/>
        <v/>
      </c>
      <c r="AB328" s="280"/>
      <c r="AC328" s="123"/>
      <c r="AD328" s="282"/>
      <c r="AE328" s="290"/>
      <c r="AF328" s="283"/>
      <c r="AG328" s="245"/>
    </row>
    <row r="329" spans="1:33" ht="15" customHeight="1" x14ac:dyDescent="0.25">
      <c r="A329" s="1"/>
      <c r="B329" s="284"/>
      <c r="C329" s="27" t="str">
        <f t="shared" si="136"/>
        <v/>
      </c>
      <c r="D329" s="28" t="str">
        <f t="shared" si="137"/>
        <v/>
      </c>
      <c r="E329" s="30" t="str">
        <f t="shared" si="140"/>
        <v/>
      </c>
      <c r="F329" s="30" t="s">
        <v>40</v>
      </c>
      <c r="H329" s="29" t="str">
        <f t="shared" si="132"/>
        <v/>
      </c>
      <c r="I329" s="32" t="str">
        <f t="shared" si="129"/>
        <v/>
      </c>
      <c r="J329" s="31" t="str">
        <f t="shared" si="141"/>
        <v/>
      </c>
      <c r="K329" s="32" t="str">
        <f t="shared" si="138"/>
        <v/>
      </c>
      <c r="M329" s="33" t="str">
        <f t="shared" ref="M329:M392" ca="1" si="143">IF(N329="","",MATCH(N329,OFFSET($AT$7,VLOOKUP(L329,$AV$7:$AX$14,4,FALSE)-3,,VLOOKUP(L329,$AV$7:$AX$14,3,FALSE))))</f>
        <v/>
      </c>
      <c r="O329" s="34">
        <f t="shared" si="123"/>
        <v>0</v>
      </c>
      <c r="P329" s="34">
        <f t="shared" si="142"/>
        <v>0</v>
      </c>
      <c r="X329" s="125" t="str">
        <f t="shared" si="139"/>
        <v/>
      </c>
      <c r="AA329" s="131" t="str">
        <f t="shared" si="127"/>
        <v/>
      </c>
      <c r="AB329" s="278">
        <f>SUM(X329:X331)</f>
        <v>0</v>
      </c>
      <c r="AC329" s="123"/>
      <c r="AD329" s="282">
        <v>108</v>
      </c>
      <c r="AE329" s="288">
        <f t="shared" ref="AE329:AE389" ca="1" si="144">OFFSET($AJ$12,((MOD(ROW(AD330)*4,3)/2)+1)*COUNTA(AD329)+IF(((MOD(ROW(AD330)*4,3)/2)+1)*COUNTA(AD329)=2,INT(ROW(AD326)/12),0),)</f>
        <v>0</v>
      </c>
      <c r="AF329" s="283" t="str">
        <f>IF(AB329=0,"",IF(AB329&lt;AE329,"Alerte !",""))</f>
        <v/>
      </c>
      <c r="AG329" s="245" t="str">
        <f>IF(AB329=0,"",IF(AB329&lt;AE329,"",1))</f>
        <v/>
      </c>
    </row>
    <row r="330" spans="1:33" ht="15" customHeight="1" x14ac:dyDescent="0.25">
      <c r="A330" s="1"/>
      <c r="B330" s="284"/>
      <c r="C330" s="27" t="str">
        <f t="shared" si="136"/>
        <v/>
      </c>
      <c r="D330" s="28" t="str">
        <f t="shared" si="137"/>
        <v/>
      </c>
      <c r="E330" s="30" t="str">
        <f t="shared" si="140"/>
        <v/>
      </c>
      <c r="F330" s="30" t="s">
        <v>40</v>
      </c>
      <c r="H330" s="29" t="str">
        <f t="shared" si="132"/>
        <v/>
      </c>
      <c r="I330" s="32" t="str">
        <f t="shared" si="129"/>
        <v/>
      </c>
      <c r="J330" s="31" t="str">
        <f t="shared" si="141"/>
        <v/>
      </c>
      <c r="K330" s="32" t="str">
        <f t="shared" si="138"/>
        <v/>
      </c>
      <c r="M330" s="33" t="str">
        <f t="shared" ca="1" si="143"/>
        <v/>
      </c>
      <c r="O330" s="34">
        <f t="shared" si="123"/>
        <v>0</v>
      </c>
      <c r="P330" s="34">
        <f t="shared" si="142"/>
        <v>0</v>
      </c>
      <c r="X330" s="125" t="str">
        <f t="shared" si="139"/>
        <v/>
      </c>
      <c r="AA330" s="131" t="str">
        <f t="shared" si="127"/>
        <v/>
      </c>
      <c r="AB330" s="279"/>
      <c r="AC330" s="123"/>
      <c r="AD330" s="282"/>
      <c r="AE330" s="289"/>
      <c r="AF330" s="283"/>
      <c r="AG330" s="245"/>
    </row>
    <row r="331" spans="1:33" ht="15" customHeight="1" thickBot="1" x14ac:dyDescent="0.3">
      <c r="A331" s="1"/>
      <c r="B331" s="284"/>
      <c r="C331" s="27" t="str">
        <f t="shared" si="136"/>
        <v/>
      </c>
      <c r="D331" s="28" t="str">
        <f t="shared" si="137"/>
        <v/>
      </c>
      <c r="E331" s="30" t="str">
        <f t="shared" si="140"/>
        <v/>
      </c>
      <c r="F331" s="30" t="s">
        <v>40</v>
      </c>
      <c r="H331" s="29" t="str">
        <f t="shared" si="132"/>
        <v/>
      </c>
      <c r="I331" s="32" t="str">
        <f t="shared" si="129"/>
        <v/>
      </c>
      <c r="J331" s="31" t="str">
        <f t="shared" si="141"/>
        <v/>
      </c>
      <c r="K331" s="32" t="str">
        <f t="shared" si="138"/>
        <v/>
      </c>
      <c r="M331" s="33" t="str">
        <f t="shared" ca="1" si="143"/>
        <v/>
      </c>
      <c r="O331" s="34">
        <f t="shared" si="123"/>
        <v>0</v>
      </c>
      <c r="P331" s="34">
        <f t="shared" si="142"/>
        <v>0</v>
      </c>
      <c r="X331" s="125" t="str">
        <f t="shared" si="139"/>
        <v/>
      </c>
      <c r="AA331" s="131" t="str">
        <f t="shared" si="127"/>
        <v/>
      </c>
      <c r="AB331" s="280"/>
      <c r="AC331" s="123"/>
      <c r="AD331" s="282"/>
      <c r="AE331" s="290"/>
      <c r="AF331" s="283"/>
      <c r="AG331" s="245"/>
    </row>
    <row r="332" spans="1:33" ht="15" customHeight="1" x14ac:dyDescent="0.25">
      <c r="A332" s="1"/>
      <c r="B332" s="284"/>
      <c r="C332" s="27" t="str">
        <f t="shared" si="136"/>
        <v/>
      </c>
      <c r="D332" s="28" t="str">
        <f t="shared" si="137"/>
        <v/>
      </c>
      <c r="E332" s="30" t="str">
        <f t="shared" si="140"/>
        <v/>
      </c>
      <c r="F332" s="30" t="s">
        <v>40</v>
      </c>
      <c r="H332" s="29" t="str">
        <f t="shared" si="132"/>
        <v/>
      </c>
      <c r="I332" s="32" t="str">
        <f t="shared" si="129"/>
        <v/>
      </c>
      <c r="J332" s="31" t="str">
        <f t="shared" si="141"/>
        <v/>
      </c>
      <c r="K332" s="32" t="str">
        <f t="shared" si="138"/>
        <v/>
      </c>
      <c r="M332" s="33" t="str">
        <f t="shared" ca="1" si="143"/>
        <v/>
      </c>
      <c r="O332" s="34">
        <f t="shared" ref="O332:O395" si="145">N332*$AN$9</f>
        <v>0</v>
      </c>
      <c r="P332" s="34">
        <f t="shared" si="142"/>
        <v>0</v>
      </c>
      <c r="X332" s="125" t="str">
        <f t="shared" si="139"/>
        <v/>
      </c>
      <c r="AA332" s="131" t="str">
        <f t="shared" si="127"/>
        <v/>
      </c>
      <c r="AB332" s="278">
        <f>SUM(X332:X334)</f>
        <v>0</v>
      </c>
      <c r="AC332" s="123"/>
      <c r="AD332" s="282">
        <v>109</v>
      </c>
      <c r="AE332" s="288">
        <f t="shared" ref="AE332:AE392" ca="1" si="146">OFFSET($AJ$12,((MOD(ROW(AD333)*4,3)/2)+1)*COUNTA(AD332)+IF(((MOD(ROW(AD333)*4,3)/2)+1)*COUNTA(AD332)=2,INT(ROW(AD329)/12),0),)</f>
        <v>0</v>
      </c>
      <c r="AF332" s="283" t="str">
        <f>IF(AB332=0,"",IF(AB332&lt;AE332,"Alerte !",""))</f>
        <v/>
      </c>
      <c r="AG332" s="245" t="str">
        <f>IF(AB332=0,"",IF(AB332&lt;AE332,"",1))</f>
        <v/>
      </c>
    </row>
    <row r="333" spans="1:33" ht="15" customHeight="1" x14ac:dyDescent="0.25">
      <c r="A333" s="1"/>
      <c r="B333" s="284"/>
      <c r="C333" s="27" t="str">
        <f t="shared" si="136"/>
        <v/>
      </c>
      <c r="D333" s="28" t="str">
        <f t="shared" si="137"/>
        <v/>
      </c>
      <c r="E333" s="30" t="str">
        <f t="shared" si="140"/>
        <v/>
      </c>
      <c r="F333" s="30" t="s">
        <v>40</v>
      </c>
      <c r="H333" s="29" t="str">
        <f t="shared" si="132"/>
        <v/>
      </c>
      <c r="I333" s="32" t="str">
        <f t="shared" si="129"/>
        <v/>
      </c>
      <c r="J333" s="31" t="str">
        <f t="shared" si="141"/>
        <v/>
      </c>
      <c r="K333" s="32" t="str">
        <f t="shared" si="138"/>
        <v/>
      </c>
      <c r="M333" s="33" t="str">
        <f t="shared" ca="1" si="143"/>
        <v/>
      </c>
      <c r="O333" s="34">
        <f t="shared" si="145"/>
        <v>0</v>
      </c>
      <c r="P333" s="34">
        <f t="shared" si="142"/>
        <v>0</v>
      </c>
      <c r="X333" s="125" t="str">
        <f t="shared" si="139"/>
        <v/>
      </c>
      <c r="AA333" s="131" t="str">
        <f t="shared" si="127"/>
        <v/>
      </c>
      <c r="AB333" s="279"/>
      <c r="AC333" s="123"/>
      <c r="AD333" s="282"/>
      <c r="AE333" s="289"/>
      <c r="AF333" s="283"/>
      <c r="AG333" s="245"/>
    </row>
    <row r="334" spans="1:33" ht="15" customHeight="1" thickBot="1" x14ac:dyDescent="0.3">
      <c r="A334" s="1"/>
      <c r="B334" s="284"/>
      <c r="C334" s="27" t="str">
        <f t="shared" si="136"/>
        <v/>
      </c>
      <c r="D334" s="28" t="str">
        <f t="shared" si="137"/>
        <v/>
      </c>
      <c r="E334" s="30" t="str">
        <f t="shared" si="140"/>
        <v/>
      </c>
      <c r="F334" s="30" t="s">
        <v>40</v>
      </c>
      <c r="H334" s="29" t="str">
        <f t="shared" si="132"/>
        <v/>
      </c>
      <c r="I334" s="32" t="str">
        <f t="shared" si="129"/>
        <v/>
      </c>
      <c r="J334" s="31" t="str">
        <f t="shared" si="141"/>
        <v/>
      </c>
      <c r="K334" s="32" t="str">
        <f t="shared" si="138"/>
        <v/>
      </c>
      <c r="M334" s="33" t="str">
        <f t="shared" ca="1" si="143"/>
        <v/>
      </c>
      <c r="O334" s="34">
        <f t="shared" si="145"/>
        <v>0</v>
      </c>
      <c r="P334" s="34">
        <f t="shared" si="142"/>
        <v>0</v>
      </c>
      <c r="X334" s="125" t="str">
        <f t="shared" si="139"/>
        <v/>
      </c>
      <c r="AA334" s="131" t="str">
        <f t="shared" si="127"/>
        <v/>
      </c>
      <c r="AB334" s="280"/>
      <c r="AC334" s="123"/>
      <c r="AD334" s="282"/>
      <c r="AE334" s="290"/>
      <c r="AF334" s="283"/>
      <c r="AG334" s="245"/>
    </row>
    <row r="335" spans="1:33" ht="15" customHeight="1" x14ac:dyDescent="0.25">
      <c r="A335" s="1"/>
      <c r="B335" s="284" t="s">
        <v>73</v>
      </c>
      <c r="C335" s="27" t="str">
        <f t="shared" si="136"/>
        <v/>
      </c>
      <c r="D335" s="28" t="str">
        <f t="shared" si="137"/>
        <v/>
      </c>
      <c r="E335" s="30" t="str">
        <f t="shared" si="140"/>
        <v/>
      </c>
      <c r="F335" s="30" t="s">
        <v>40</v>
      </c>
      <c r="H335" s="29" t="str">
        <f t="shared" si="132"/>
        <v/>
      </c>
      <c r="I335" s="32" t="str">
        <f t="shared" si="129"/>
        <v/>
      </c>
      <c r="J335" s="31" t="str">
        <f t="shared" si="141"/>
        <v/>
      </c>
      <c r="K335" s="32" t="str">
        <f t="shared" si="138"/>
        <v/>
      </c>
      <c r="M335" s="33" t="str">
        <f t="shared" ca="1" si="143"/>
        <v/>
      </c>
      <c r="O335" s="34">
        <f t="shared" si="145"/>
        <v>0</v>
      </c>
      <c r="P335" s="34">
        <f t="shared" si="142"/>
        <v>0</v>
      </c>
      <c r="X335" s="125" t="str">
        <f t="shared" si="139"/>
        <v/>
      </c>
      <c r="AA335" s="131" t="str">
        <f t="shared" si="127"/>
        <v/>
      </c>
      <c r="AB335" s="278">
        <f>SUM(X335:X337)</f>
        <v>0</v>
      </c>
      <c r="AC335" s="123"/>
      <c r="AD335" s="282">
        <v>110</v>
      </c>
      <c r="AE335" s="288">
        <f t="shared" ref="AE335" ca="1" si="147">OFFSET($AJ$12,((MOD(ROW(AD336)*4,3)/2)+1)*COUNTA(AD335)+IF(((MOD(ROW(AD336)*4,3)/2)+1)*COUNTA(AD335)=2,INT(ROW(AD332)/12),0),)</f>
        <v>0</v>
      </c>
      <c r="AF335" s="283" t="str">
        <f>IF(AB335=0,"",IF(AB335&lt;AE335,"Alerte !",""))</f>
        <v/>
      </c>
      <c r="AG335" s="245" t="str">
        <f>IF(AB335=0,"",IF(AB335&lt;AE335,"",1))</f>
        <v/>
      </c>
    </row>
    <row r="336" spans="1:33" ht="15" customHeight="1" x14ac:dyDescent="0.25">
      <c r="A336" s="1"/>
      <c r="B336" s="284"/>
      <c r="C336" s="27" t="str">
        <f t="shared" si="136"/>
        <v/>
      </c>
      <c r="D336" s="28" t="str">
        <f t="shared" si="137"/>
        <v/>
      </c>
      <c r="E336" s="30" t="str">
        <f t="shared" si="140"/>
        <v/>
      </c>
      <c r="F336" s="30" t="s">
        <v>40</v>
      </c>
      <c r="H336" s="29" t="str">
        <f t="shared" si="132"/>
        <v/>
      </c>
      <c r="I336" s="32" t="str">
        <f t="shared" si="129"/>
        <v/>
      </c>
      <c r="J336" s="31" t="str">
        <f t="shared" si="141"/>
        <v/>
      </c>
      <c r="K336" s="32" t="str">
        <f t="shared" si="138"/>
        <v/>
      </c>
      <c r="M336" s="33" t="str">
        <f t="shared" ca="1" si="143"/>
        <v/>
      </c>
      <c r="O336" s="34">
        <f t="shared" si="145"/>
        <v>0</v>
      </c>
      <c r="P336" s="34">
        <f t="shared" si="142"/>
        <v>0</v>
      </c>
      <c r="X336" s="125" t="str">
        <f t="shared" si="139"/>
        <v/>
      </c>
      <c r="AA336" s="131" t="str">
        <f t="shared" si="127"/>
        <v/>
      </c>
      <c r="AB336" s="279"/>
      <c r="AC336" s="123"/>
      <c r="AD336" s="282"/>
      <c r="AE336" s="289"/>
      <c r="AF336" s="283"/>
      <c r="AG336" s="245"/>
    </row>
    <row r="337" spans="1:33" ht="15" customHeight="1" thickBot="1" x14ac:dyDescent="0.3">
      <c r="A337" s="1"/>
      <c r="B337" s="284"/>
      <c r="C337" s="27" t="str">
        <f t="shared" si="136"/>
        <v/>
      </c>
      <c r="D337" s="28" t="str">
        <f t="shared" si="137"/>
        <v/>
      </c>
      <c r="E337" s="30" t="str">
        <f t="shared" si="140"/>
        <v/>
      </c>
      <c r="F337" s="30" t="s">
        <v>40</v>
      </c>
      <c r="H337" s="29" t="str">
        <f t="shared" si="132"/>
        <v/>
      </c>
      <c r="I337" s="32" t="str">
        <f t="shared" si="129"/>
        <v/>
      </c>
      <c r="J337" s="31" t="str">
        <f t="shared" si="141"/>
        <v/>
      </c>
      <c r="K337" s="32" t="str">
        <f t="shared" si="138"/>
        <v/>
      </c>
      <c r="M337" s="33" t="str">
        <f t="shared" ca="1" si="143"/>
        <v/>
      </c>
      <c r="O337" s="34">
        <f t="shared" si="145"/>
        <v>0</v>
      </c>
      <c r="P337" s="34">
        <f t="shared" si="142"/>
        <v>0</v>
      </c>
      <c r="X337" s="125" t="str">
        <f t="shared" si="139"/>
        <v/>
      </c>
      <c r="AA337" s="131" t="str">
        <f t="shared" si="127"/>
        <v/>
      </c>
      <c r="AB337" s="280"/>
      <c r="AC337" s="123"/>
      <c r="AD337" s="282"/>
      <c r="AE337" s="290"/>
      <c r="AF337" s="283"/>
      <c r="AG337" s="245"/>
    </row>
    <row r="338" spans="1:33" ht="15" customHeight="1" x14ac:dyDescent="0.25">
      <c r="A338" s="1"/>
      <c r="B338" s="284"/>
      <c r="C338" s="27" t="str">
        <f t="shared" si="136"/>
        <v/>
      </c>
      <c r="D338" s="28" t="str">
        <f t="shared" si="137"/>
        <v/>
      </c>
      <c r="E338" s="30" t="str">
        <f t="shared" si="140"/>
        <v/>
      </c>
      <c r="F338" s="30" t="s">
        <v>40</v>
      </c>
      <c r="H338" s="29" t="str">
        <f t="shared" si="132"/>
        <v/>
      </c>
      <c r="I338" s="32" t="str">
        <f t="shared" si="129"/>
        <v/>
      </c>
      <c r="J338" s="31" t="str">
        <f t="shared" si="141"/>
        <v/>
      </c>
      <c r="K338" s="32" t="str">
        <f t="shared" si="138"/>
        <v/>
      </c>
      <c r="M338" s="33" t="str">
        <f t="shared" ca="1" si="143"/>
        <v/>
      </c>
      <c r="O338" s="34">
        <f t="shared" si="145"/>
        <v>0</v>
      </c>
      <c r="P338" s="34">
        <f t="shared" si="142"/>
        <v>0</v>
      </c>
      <c r="X338" s="125" t="str">
        <f t="shared" si="139"/>
        <v/>
      </c>
      <c r="AA338" s="131" t="str">
        <f t="shared" si="127"/>
        <v/>
      </c>
      <c r="AB338" s="278">
        <f>SUM(X338:X340)</f>
        <v>0</v>
      </c>
      <c r="AC338" s="123"/>
      <c r="AD338" s="282">
        <v>111</v>
      </c>
      <c r="AE338" s="288">
        <f t="shared" ref="AE338" ca="1" si="148">OFFSET($AJ$12,((MOD(ROW(AD339)*4,3)/2)+1)*COUNTA(AD338)+IF(((MOD(ROW(AD339)*4,3)/2)+1)*COUNTA(AD338)=2,INT(ROW(AD335)/12),0),)</f>
        <v>0</v>
      </c>
      <c r="AF338" s="283" t="str">
        <f>IF(AB338=0,"",IF(AB338&lt;AE338,"Alerte !",""))</f>
        <v/>
      </c>
      <c r="AG338" s="245" t="str">
        <f>IF(AB338=0,"",IF(AB338&lt;AE338,"",1))</f>
        <v/>
      </c>
    </row>
    <row r="339" spans="1:33" ht="15" customHeight="1" x14ac:dyDescent="0.25">
      <c r="A339" s="1"/>
      <c r="B339" s="284"/>
      <c r="C339" s="27" t="str">
        <f t="shared" si="136"/>
        <v/>
      </c>
      <c r="D339" s="28" t="str">
        <f t="shared" si="137"/>
        <v/>
      </c>
      <c r="E339" s="30" t="str">
        <f t="shared" si="140"/>
        <v/>
      </c>
      <c r="F339" s="30" t="s">
        <v>40</v>
      </c>
      <c r="H339" s="29" t="str">
        <f t="shared" si="132"/>
        <v/>
      </c>
      <c r="I339" s="32" t="str">
        <f t="shared" si="129"/>
        <v/>
      </c>
      <c r="J339" s="31" t="str">
        <f t="shared" si="141"/>
        <v/>
      </c>
      <c r="K339" s="32" t="str">
        <f t="shared" si="138"/>
        <v/>
      </c>
      <c r="M339" s="33" t="str">
        <f t="shared" ca="1" si="143"/>
        <v/>
      </c>
      <c r="O339" s="34">
        <f t="shared" si="145"/>
        <v>0</v>
      </c>
      <c r="P339" s="34">
        <f t="shared" si="142"/>
        <v>0</v>
      </c>
      <c r="X339" s="125" t="str">
        <f t="shared" si="139"/>
        <v/>
      </c>
      <c r="AA339" s="131" t="str">
        <f t="shared" si="127"/>
        <v/>
      </c>
      <c r="AB339" s="279"/>
      <c r="AC339" s="123"/>
      <c r="AD339" s="282"/>
      <c r="AE339" s="289"/>
      <c r="AF339" s="283"/>
      <c r="AG339" s="245"/>
    </row>
    <row r="340" spans="1:33" ht="15" customHeight="1" thickBot="1" x14ac:dyDescent="0.3">
      <c r="A340" s="1"/>
      <c r="B340" s="284"/>
      <c r="C340" s="27" t="str">
        <f t="shared" si="136"/>
        <v/>
      </c>
      <c r="D340" s="28" t="str">
        <f t="shared" si="137"/>
        <v/>
      </c>
      <c r="E340" s="30" t="str">
        <f t="shared" si="140"/>
        <v/>
      </c>
      <c r="F340" s="30" t="s">
        <v>40</v>
      </c>
      <c r="H340" s="29" t="str">
        <f t="shared" si="132"/>
        <v/>
      </c>
      <c r="I340" s="32" t="str">
        <f t="shared" si="129"/>
        <v/>
      </c>
      <c r="J340" s="31" t="str">
        <f t="shared" si="141"/>
        <v/>
      </c>
      <c r="K340" s="32" t="str">
        <f t="shared" si="138"/>
        <v/>
      </c>
      <c r="M340" s="33" t="str">
        <f t="shared" ca="1" si="143"/>
        <v/>
      </c>
      <c r="O340" s="34">
        <f t="shared" si="145"/>
        <v>0</v>
      </c>
      <c r="P340" s="34">
        <f t="shared" si="142"/>
        <v>0</v>
      </c>
      <c r="X340" s="125" t="str">
        <f t="shared" si="139"/>
        <v/>
      </c>
      <c r="AA340" s="131" t="str">
        <f t="shared" si="127"/>
        <v/>
      </c>
      <c r="AB340" s="280"/>
      <c r="AC340" s="123"/>
      <c r="AD340" s="282"/>
      <c r="AE340" s="290"/>
      <c r="AF340" s="283"/>
      <c r="AG340" s="245"/>
    </row>
    <row r="341" spans="1:33" ht="15" customHeight="1" x14ac:dyDescent="0.25">
      <c r="A341" s="1"/>
      <c r="B341" s="284"/>
      <c r="C341" s="27" t="str">
        <f t="shared" si="136"/>
        <v/>
      </c>
      <c r="D341" s="28" t="str">
        <f t="shared" si="137"/>
        <v/>
      </c>
      <c r="E341" s="30" t="str">
        <f t="shared" si="140"/>
        <v/>
      </c>
      <c r="F341" s="30" t="s">
        <v>40</v>
      </c>
      <c r="H341" s="29" t="str">
        <f t="shared" si="132"/>
        <v/>
      </c>
      <c r="I341" s="32" t="str">
        <f t="shared" si="129"/>
        <v/>
      </c>
      <c r="J341" s="31" t="str">
        <f t="shared" si="141"/>
        <v/>
      </c>
      <c r="K341" s="32" t="str">
        <f t="shared" si="138"/>
        <v/>
      </c>
      <c r="M341" s="33" t="str">
        <f t="shared" ca="1" si="143"/>
        <v/>
      </c>
      <c r="O341" s="34">
        <f t="shared" si="145"/>
        <v>0</v>
      </c>
      <c r="P341" s="34">
        <f t="shared" si="142"/>
        <v>0</v>
      </c>
      <c r="X341" s="125" t="str">
        <f t="shared" si="139"/>
        <v/>
      </c>
      <c r="AA341" s="131" t="str">
        <f t="shared" si="127"/>
        <v/>
      </c>
      <c r="AB341" s="278">
        <f>SUM(X341:X343)</f>
        <v>0</v>
      </c>
      <c r="AC341" s="123"/>
      <c r="AD341" s="282">
        <v>112</v>
      </c>
      <c r="AE341" s="288">
        <f t="shared" ca="1" si="135"/>
        <v>0</v>
      </c>
      <c r="AF341" s="283" t="str">
        <f>IF(AB341=0,"",IF(AB341&lt;AE341,"Alerte !",""))</f>
        <v/>
      </c>
      <c r="AG341" s="245" t="str">
        <f>IF(AB341=0,"",IF(AB341&lt;AE341,"",1))</f>
        <v/>
      </c>
    </row>
    <row r="342" spans="1:33" ht="15" customHeight="1" x14ac:dyDescent="0.25">
      <c r="A342" s="1"/>
      <c r="B342" s="284"/>
      <c r="C342" s="27" t="str">
        <f t="shared" si="136"/>
        <v/>
      </c>
      <c r="D342" s="28" t="str">
        <f t="shared" si="137"/>
        <v/>
      </c>
      <c r="E342" s="30" t="str">
        <f t="shared" si="140"/>
        <v/>
      </c>
      <c r="F342" s="30" t="s">
        <v>40</v>
      </c>
      <c r="H342" s="29" t="str">
        <f t="shared" si="132"/>
        <v/>
      </c>
      <c r="I342" s="32" t="str">
        <f t="shared" si="129"/>
        <v/>
      </c>
      <c r="J342" s="31" t="str">
        <f t="shared" si="141"/>
        <v/>
      </c>
      <c r="K342" s="32" t="str">
        <f t="shared" si="138"/>
        <v/>
      </c>
      <c r="M342" s="33" t="str">
        <f t="shared" ca="1" si="143"/>
        <v/>
      </c>
      <c r="O342" s="34">
        <f t="shared" si="145"/>
        <v>0</v>
      </c>
      <c r="P342" s="34">
        <f t="shared" si="142"/>
        <v>0</v>
      </c>
      <c r="X342" s="125" t="str">
        <f t="shared" si="139"/>
        <v/>
      </c>
      <c r="AA342" s="131" t="str">
        <f t="shared" si="127"/>
        <v/>
      </c>
      <c r="AB342" s="279"/>
      <c r="AC342" s="123"/>
      <c r="AD342" s="282"/>
      <c r="AE342" s="289"/>
      <c r="AF342" s="283"/>
      <c r="AG342" s="245"/>
    </row>
    <row r="343" spans="1:33" ht="15" customHeight="1" thickBot="1" x14ac:dyDescent="0.3">
      <c r="A343" s="1"/>
      <c r="B343" s="284"/>
      <c r="C343" s="27" t="str">
        <f t="shared" si="136"/>
        <v/>
      </c>
      <c r="D343" s="28" t="str">
        <f t="shared" si="137"/>
        <v/>
      </c>
      <c r="E343" s="30" t="str">
        <f t="shared" si="140"/>
        <v/>
      </c>
      <c r="F343" s="30" t="s">
        <v>40</v>
      </c>
      <c r="H343" s="29" t="str">
        <f t="shared" si="132"/>
        <v/>
      </c>
      <c r="I343" s="32" t="str">
        <f t="shared" si="129"/>
        <v/>
      </c>
      <c r="J343" s="31" t="str">
        <f t="shared" si="141"/>
        <v/>
      </c>
      <c r="K343" s="32" t="str">
        <f t="shared" si="138"/>
        <v/>
      </c>
      <c r="M343" s="33" t="str">
        <f t="shared" ca="1" si="143"/>
        <v/>
      </c>
      <c r="O343" s="34">
        <f t="shared" si="145"/>
        <v>0</v>
      </c>
      <c r="P343" s="34">
        <f t="shared" si="142"/>
        <v>0</v>
      </c>
      <c r="X343" s="125" t="str">
        <f t="shared" si="139"/>
        <v/>
      </c>
      <c r="AA343" s="131" t="str">
        <f t="shared" si="127"/>
        <v/>
      </c>
      <c r="AB343" s="280"/>
      <c r="AC343" s="123"/>
      <c r="AD343" s="282"/>
      <c r="AE343" s="290"/>
      <c r="AF343" s="283"/>
      <c r="AG343" s="245"/>
    </row>
    <row r="344" spans="1:33" ht="15" customHeight="1" x14ac:dyDescent="0.25">
      <c r="A344" s="1"/>
      <c r="B344" s="284"/>
      <c r="C344" s="27" t="str">
        <f t="shared" si="136"/>
        <v/>
      </c>
      <c r="D344" s="28" t="str">
        <f t="shared" si="137"/>
        <v/>
      </c>
      <c r="E344" s="30" t="str">
        <f t="shared" si="140"/>
        <v/>
      </c>
      <c r="F344" s="30" t="s">
        <v>40</v>
      </c>
      <c r="H344" s="29" t="str">
        <f t="shared" si="132"/>
        <v/>
      </c>
      <c r="I344" s="32" t="str">
        <f t="shared" si="129"/>
        <v/>
      </c>
      <c r="J344" s="31" t="str">
        <f t="shared" si="141"/>
        <v/>
      </c>
      <c r="K344" s="32" t="str">
        <f t="shared" si="138"/>
        <v/>
      </c>
      <c r="M344" s="33" t="str">
        <f t="shared" ca="1" si="143"/>
        <v/>
      </c>
      <c r="O344" s="34">
        <f t="shared" si="145"/>
        <v>0</v>
      </c>
      <c r="P344" s="34">
        <f t="shared" si="142"/>
        <v>0</v>
      </c>
      <c r="X344" s="125" t="str">
        <f t="shared" si="139"/>
        <v/>
      </c>
      <c r="AA344" s="131" t="str">
        <f t="shared" si="127"/>
        <v/>
      </c>
      <c r="AB344" s="278">
        <f>SUM(X344:X346)</f>
        <v>0</v>
      </c>
      <c r="AC344" s="123"/>
      <c r="AD344" s="282">
        <v>113</v>
      </c>
      <c r="AE344" s="288">
        <f t="shared" ca="1" si="144"/>
        <v>0</v>
      </c>
      <c r="AF344" s="283" t="str">
        <f>IF(AB344=0,"",IF(AB344&lt;AE344,"Alerte !",""))</f>
        <v/>
      </c>
      <c r="AG344" s="245" t="str">
        <f>IF(AB344=0,"",IF(AB344&lt;AE344,"",1))</f>
        <v/>
      </c>
    </row>
    <row r="345" spans="1:33" ht="15" customHeight="1" x14ac:dyDescent="0.25">
      <c r="A345" s="1"/>
      <c r="B345" s="284"/>
      <c r="C345" s="27" t="str">
        <f t="shared" si="136"/>
        <v/>
      </c>
      <c r="D345" s="28" t="str">
        <f t="shared" si="137"/>
        <v/>
      </c>
      <c r="E345" s="30" t="str">
        <f t="shared" si="140"/>
        <v/>
      </c>
      <c r="F345" s="30" t="s">
        <v>40</v>
      </c>
      <c r="H345" s="29" t="str">
        <f t="shared" si="132"/>
        <v/>
      </c>
      <c r="I345" s="32" t="str">
        <f t="shared" si="129"/>
        <v/>
      </c>
      <c r="J345" s="31" t="str">
        <f t="shared" si="141"/>
        <v/>
      </c>
      <c r="K345" s="32" t="str">
        <f t="shared" si="138"/>
        <v/>
      </c>
      <c r="M345" s="33" t="str">
        <f t="shared" ca="1" si="143"/>
        <v/>
      </c>
      <c r="O345" s="34">
        <f t="shared" si="145"/>
        <v>0</v>
      </c>
      <c r="P345" s="34">
        <f t="shared" si="142"/>
        <v>0</v>
      </c>
      <c r="X345" s="125" t="str">
        <f t="shared" si="139"/>
        <v/>
      </c>
      <c r="AA345" s="131" t="str">
        <f t="shared" si="127"/>
        <v/>
      </c>
      <c r="AB345" s="279"/>
      <c r="AC345" s="123"/>
      <c r="AD345" s="282"/>
      <c r="AE345" s="289"/>
      <c r="AF345" s="283"/>
      <c r="AG345" s="245"/>
    </row>
    <row r="346" spans="1:33" ht="15" customHeight="1" thickBot="1" x14ac:dyDescent="0.3">
      <c r="A346" s="1"/>
      <c r="B346" s="284"/>
      <c r="C346" s="27" t="str">
        <f t="shared" si="136"/>
        <v/>
      </c>
      <c r="D346" s="28" t="str">
        <f t="shared" si="137"/>
        <v/>
      </c>
      <c r="E346" s="30" t="str">
        <f t="shared" si="140"/>
        <v/>
      </c>
      <c r="F346" s="30" t="s">
        <v>40</v>
      </c>
      <c r="H346" s="29" t="str">
        <f t="shared" si="132"/>
        <v/>
      </c>
      <c r="I346" s="32" t="str">
        <f t="shared" si="129"/>
        <v/>
      </c>
      <c r="J346" s="31" t="str">
        <f t="shared" si="141"/>
        <v/>
      </c>
      <c r="K346" s="32" t="str">
        <f t="shared" si="138"/>
        <v/>
      </c>
      <c r="M346" s="33" t="str">
        <f t="shared" ca="1" si="143"/>
        <v/>
      </c>
      <c r="O346" s="34">
        <f t="shared" si="145"/>
        <v>0</v>
      </c>
      <c r="P346" s="34">
        <f t="shared" si="142"/>
        <v>0</v>
      </c>
      <c r="X346" s="125" t="str">
        <f t="shared" si="139"/>
        <v/>
      </c>
      <c r="AA346" s="131" t="str">
        <f t="shared" si="127"/>
        <v/>
      </c>
      <c r="AB346" s="280"/>
      <c r="AC346" s="123"/>
      <c r="AD346" s="282"/>
      <c r="AE346" s="290"/>
      <c r="AF346" s="283"/>
      <c r="AG346" s="245"/>
    </row>
    <row r="347" spans="1:33" ht="15" customHeight="1" x14ac:dyDescent="0.25">
      <c r="A347" s="1"/>
      <c r="B347" s="284" t="s">
        <v>74</v>
      </c>
      <c r="C347" s="27" t="str">
        <f t="shared" si="136"/>
        <v/>
      </c>
      <c r="D347" s="28" t="str">
        <f t="shared" si="137"/>
        <v/>
      </c>
      <c r="E347" s="30" t="str">
        <f t="shared" si="140"/>
        <v/>
      </c>
      <c r="F347" s="30" t="s">
        <v>40</v>
      </c>
      <c r="H347" s="29" t="str">
        <f t="shared" si="132"/>
        <v/>
      </c>
      <c r="I347" s="32" t="str">
        <f t="shared" si="129"/>
        <v/>
      </c>
      <c r="J347" s="31" t="str">
        <f t="shared" si="141"/>
        <v/>
      </c>
      <c r="K347" s="32" t="str">
        <f t="shared" si="138"/>
        <v/>
      </c>
      <c r="M347" s="33" t="str">
        <f t="shared" ca="1" si="143"/>
        <v/>
      </c>
      <c r="O347" s="34">
        <f t="shared" si="145"/>
        <v>0</v>
      </c>
      <c r="P347" s="34">
        <f t="shared" si="142"/>
        <v>0</v>
      </c>
      <c r="X347" s="125" t="str">
        <f t="shared" si="139"/>
        <v/>
      </c>
      <c r="AA347" s="131" t="str">
        <f t="shared" si="127"/>
        <v/>
      </c>
      <c r="AB347" s="278">
        <f>SUM(X347:X349)</f>
        <v>0</v>
      </c>
      <c r="AC347" s="123"/>
      <c r="AD347" s="282">
        <v>114</v>
      </c>
      <c r="AE347" s="288">
        <f t="shared" ca="1" si="146"/>
        <v>0</v>
      </c>
      <c r="AF347" s="283" t="str">
        <f>IF(AB347=0,"",IF(AB347&lt;AE347,"Alerte !",""))</f>
        <v/>
      </c>
      <c r="AG347" s="245" t="str">
        <f>IF(AB347=0,"",IF(AB347&lt;AE347,"",1))</f>
        <v/>
      </c>
    </row>
    <row r="348" spans="1:33" ht="15" customHeight="1" x14ac:dyDescent="0.25">
      <c r="A348" s="1"/>
      <c r="B348" s="284"/>
      <c r="C348" s="27" t="str">
        <f t="shared" si="136"/>
        <v/>
      </c>
      <c r="D348" s="28" t="str">
        <f t="shared" si="137"/>
        <v/>
      </c>
      <c r="E348" s="30" t="str">
        <f t="shared" si="140"/>
        <v/>
      </c>
      <c r="F348" s="30" t="s">
        <v>40</v>
      </c>
      <c r="H348" s="29" t="str">
        <f t="shared" si="132"/>
        <v/>
      </c>
      <c r="I348" s="32" t="str">
        <f t="shared" si="129"/>
        <v/>
      </c>
      <c r="J348" s="31" t="str">
        <f t="shared" si="141"/>
        <v/>
      </c>
      <c r="K348" s="32" t="str">
        <f t="shared" si="138"/>
        <v/>
      </c>
      <c r="M348" s="33" t="str">
        <f t="shared" ca="1" si="143"/>
        <v/>
      </c>
      <c r="O348" s="34">
        <f t="shared" si="145"/>
        <v>0</v>
      </c>
      <c r="P348" s="34">
        <f t="shared" si="142"/>
        <v>0</v>
      </c>
      <c r="X348" s="125" t="str">
        <f t="shared" si="139"/>
        <v/>
      </c>
      <c r="AA348" s="131" t="str">
        <f t="shared" si="127"/>
        <v/>
      </c>
      <c r="AB348" s="279"/>
      <c r="AC348" s="123"/>
      <c r="AD348" s="282"/>
      <c r="AE348" s="289"/>
      <c r="AF348" s="283"/>
      <c r="AG348" s="245"/>
    </row>
    <row r="349" spans="1:33" ht="15" customHeight="1" thickBot="1" x14ac:dyDescent="0.3">
      <c r="A349" s="1"/>
      <c r="B349" s="284"/>
      <c r="C349" s="27" t="str">
        <f t="shared" si="136"/>
        <v/>
      </c>
      <c r="D349" s="28" t="str">
        <f t="shared" si="137"/>
        <v/>
      </c>
      <c r="E349" s="30" t="str">
        <f t="shared" si="140"/>
        <v/>
      </c>
      <c r="F349" s="30" t="s">
        <v>40</v>
      </c>
      <c r="H349" s="29" t="str">
        <f t="shared" si="132"/>
        <v/>
      </c>
      <c r="I349" s="32" t="str">
        <f t="shared" si="129"/>
        <v/>
      </c>
      <c r="J349" s="31" t="str">
        <f t="shared" si="141"/>
        <v/>
      </c>
      <c r="K349" s="32" t="str">
        <f t="shared" si="138"/>
        <v/>
      </c>
      <c r="M349" s="33" t="str">
        <f t="shared" ca="1" si="143"/>
        <v/>
      </c>
      <c r="O349" s="34">
        <f t="shared" si="145"/>
        <v>0</v>
      </c>
      <c r="P349" s="34">
        <f t="shared" si="142"/>
        <v>0</v>
      </c>
      <c r="X349" s="125" t="str">
        <f t="shared" si="139"/>
        <v/>
      </c>
      <c r="AA349" s="131" t="str">
        <f t="shared" si="127"/>
        <v/>
      </c>
      <c r="AB349" s="280"/>
      <c r="AC349" s="123"/>
      <c r="AD349" s="282"/>
      <c r="AE349" s="290"/>
      <c r="AF349" s="283"/>
      <c r="AG349" s="245"/>
    </row>
    <row r="350" spans="1:33" ht="15" customHeight="1" x14ac:dyDescent="0.25">
      <c r="A350" s="1"/>
      <c r="B350" s="284"/>
      <c r="C350" s="27" t="str">
        <f t="shared" si="136"/>
        <v/>
      </c>
      <c r="D350" s="28" t="str">
        <f t="shared" si="137"/>
        <v/>
      </c>
      <c r="E350" s="30" t="str">
        <f t="shared" si="140"/>
        <v/>
      </c>
      <c r="F350" s="30" t="s">
        <v>40</v>
      </c>
      <c r="H350" s="29" t="str">
        <f t="shared" si="132"/>
        <v/>
      </c>
      <c r="I350" s="32" t="str">
        <f t="shared" si="129"/>
        <v/>
      </c>
      <c r="J350" s="31" t="str">
        <f t="shared" si="141"/>
        <v/>
      </c>
      <c r="K350" s="32" t="str">
        <f t="shared" si="138"/>
        <v/>
      </c>
      <c r="M350" s="33" t="str">
        <f t="shared" ca="1" si="143"/>
        <v/>
      </c>
      <c r="O350" s="34">
        <f t="shared" si="145"/>
        <v>0</v>
      </c>
      <c r="P350" s="34">
        <f t="shared" si="142"/>
        <v>0</v>
      </c>
      <c r="X350" s="125" t="str">
        <f t="shared" si="139"/>
        <v/>
      </c>
      <c r="AA350" s="131" t="str">
        <f t="shared" si="127"/>
        <v/>
      </c>
      <c r="AB350" s="278">
        <f>SUM(X350:X352)</f>
        <v>0</v>
      </c>
      <c r="AC350" s="123"/>
      <c r="AD350" s="282">
        <v>115</v>
      </c>
      <c r="AE350" s="288">
        <f t="shared" ref="AE350" ca="1" si="149">OFFSET($AJ$12,((MOD(ROW(AD351)*4,3)/2)+1)*COUNTA(AD350)+IF(((MOD(ROW(AD351)*4,3)/2)+1)*COUNTA(AD350)=2,INT(ROW(AD347)/12),0),)</f>
        <v>0</v>
      </c>
      <c r="AF350" s="283" t="str">
        <f>IF(AB350=0,"",IF(AB350&lt;AE350,"Alerte !",""))</f>
        <v/>
      </c>
      <c r="AG350" s="245" t="str">
        <f>IF(AB350=0,"",IF(AB350&lt;AE350,"",1))</f>
        <v/>
      </c>
    </row>
    <row r="351" spans="1:33" ht="15" customHeight="1" x14ac:dyDescent="0.25">
      <c r="A351" s="1"/>
      <c r="B351" s="284"/>
      <c r="C351" s="27" t="str">
        <f t="shared" si="136"/>
        <v/>
      </c>
      <c r="D351" s="28" t="str">
        <f t="shared" si="137"/>
        <v/>
      </c>
      <c r="E351" s="30" t="str">
        <f t="shared" si="140"/>
        <v/>
      </c>
      <c r="F351" s="30" t="s">
        <v>40</v>
      </c>
      <c r="H351" s="29" t="str">
        <f t="shared" si="132"/>
        <v/>
      </c>
      <c r="I351" s="32" t="str">
        <f t="shared" si="129"/>
        <v/>
      </c>
      <c r="J351" s="31" t="str">
        <f t="shared" si="141"/>
        <v/>
      </c>
      <c r="K351" s="32" t="str">
        <f t="shared" si="138"/>
        <v/>
      </c>
      <c r="M351" s="33" t="str">
        <f t="shared" ca="1" si="143"/>
        <v/>
      </c>
      <c r="O351" s="34">
        <f t="shared" si="145"/>
        <v>0</v>
      </c>
      <c r="P351" s="34">
        <f t="shared" si="142"/>
        <v>0</v>
      </c>
      <c r="X351" s="125" t="str">
        <f t="shared" si="139"/>
        <v/>
      </c>
      <c r="AA351" s="131" t="str">
        <f t="shared" si="127"/>
        <v/>
      </c>
      <c r="AB351" s="279"/>
      <c r="AC351" s="123"/>
      <c r="AD351" s="282"/>
      <c r="AE351" s="289"/>
      <c r="AF351" s="283"/>
      <c r="AG351" s="245"/>
    </row>
    <row r="352" spans="1:33" ht="15" customHeight="1" thickBot="1" x14ac:dyDescent="0.3">
      <c r="A352" s="1"/>
      <c r="B352" s="284"/>
      <c r="C352" s="27" t="str">
        <f t="shared" si="136"/>
        <v/>
      </c>
      <c r="D352" s="28" t="str">
        <f t="shared" si="137"/>
        <v/>
      </c>
      <c r="E352" s="30" t="str">
        <f t="shared" si="140"/>
        <v/>
      </c>
      <c r="F352" s="30" t="s">
        <v>40</v>
      </c>
      <c r="H352" s="29" t="str">
        <f t="shared" si="132"/>
        <v/>
      </c>
      <c r="I352" s="32" t="str">
        <f t="shared" si="129"/>
        <v/>
      </c>
      <c r="J352" s="31" t="str">
        <f t="shared" si="141"/>
        <v/>
      </c>
      <c r="K352" s="32" t="str">
        <f t="shared" si="138"/>
        <v/>
      </c>
      <c r="M352" s="33" t="str">
        <f t="shared" ca="1" si="143"/>
        <v/>
      </c>
      <c r="O352" s="34">
        <f t="shared" si="145"/>
        <v>0</v>
      </c>
      <c r="P352" s="34">
        <f t="shared" si="142"/>
        <v>0</v>
      </c>
      <c r="X352" s="125" t="str">
        <f t="shared" si="139"/>
        <v/>
      </c>
      <c r="AA352" s="131" t="str">
        <f t="shared" si="127"/>
        <v/>
      </c>
      <c r="AB352" s="280"/>
      <c r="AC352" s="123"/>
      <c r="AD352" s="282"/>
      <c r="AE352" s="290"/>
      <c r="AF352" s="283"/>
      <c r="AG352" s="245"/>
    </row>
    <row r="353" spans="1:33" ht="15" customHeight="1" x14ac:dyDescent="0.25">
      <c r="A353" s="1"/>
      <c r="B353" s="284"/>
      <c r="C353" s="27" t="str">
        <f t="shared" si="136"/>
        <v/>
      </c>
      <c r="D353" s="28" t="str">
        <f t="shared" si="137"/>
        <v/>
      </c>
      <c r="E353" s="30" t="str">
        <f t="shared" si="140"/>
        <v/>
      </c>
      <c r="F353" s="30" t="s">
        <v>40</v>
      </c>
      <c r="H353" s="29" t="str">
        <f t="shared" si="132"/>
        <v/>
      </c>
      <c r="I353" s="32" t="str">
        <f t="shared" si="129"/>
        <v/>
      </c>
      <c r="J353" s="31" t="str">
        <f t="shared" si="141"/>
        <v/>
      </c>
      <c r="K353" s="32" t="str">
        <f t="shared" si="138"/>
        <v/>
      </c>
      <c r="M353" s="33" t="str">
        <f t="shared" ca="1" si="143"/>
        <v/>
      </c>
      <c r="O353" s="34">
        <f t="shared" si="145"/>
        <v>0</v>
      </c>
      <c r="P353" s="34">
        <f t="shared" si="142"/>
        <v>0</v>
      </c>
      <c r="X353" s="125" t="str">
        <f t="shared" si="139"/>
        <v/>
      </c>
      <c r="AA353" s="131" t="str">
        <f t="shared" si="127"/>
        <v/>
      </c>
      <c r="AB353" s="278">
        <f>SUM(X353:X355)</f>
        <v>0</v>
      </c>
      <c r="AC353" s="123"/>
      <c r="AD353" s="282">
        <v>116</v>
      </c>
      <c r="AE353" s="288">
        <f t="shared" ref="AE353" ca="1" si="150">OFFSET($AJ$12,((MOD(ROW(AD354)*4,3)/2)+1)*COUNTA(AD353)+IF(((MOD(ROW(AD354)*4,3)/2)+1)*COUNTA(AD353)=2,INT(ROW(AD350)/12),0),)</f>
        <v>0</v>
      </c>
      <c r="AF353" s="283" t="str">
        <f>IF(AB353=0,"",IF(AB353&lt;AE353,"Alerte !",""))</f>
        <v/>
      </c>
      <c r="AG353" s="245" t="str">
        <f>IF(AB353=0,"",IF(AB353&lt;AE353,"",1))</f>
        <v/>
      </c>
    </row>
    <row r="354" spans="1:33" ht="15" customHeight="1" x14ac:dyDescent="0.25">
      <c r="A354" s="1"/>
      <c r="B354" s="284"/>
      <c r="C354" s="27" t="str">
        <f t="shared" si="136"/>
        <v/>
      </c>
      <c r="D354" s="28" t="str">
        <f t="shared" si="137"/>
        <v/>
      </c>
      <c r="E354" s="30" t="str">
        <f t="shared" si="140"/>
        <v/>
      </c>
      <c r="F354" s="30" t="s">
        <v>40</v>
      </c>
      <c r="H354" s="29" t="str">
        <f t="shared" si="132"/>
        <v/>
      </c>
      <c r="I354" s="32" t="str">
        <f t="shared" si="129"/>
        <v/>
      </c>
      <c r="J354" s="31" t="str">
        <f t="shared" si="141"/>
        <v/>
      </c>
      <c r="K354" s="32" t="str">
        <f t="shared" si="138"/>
        <v/>
      </c>
      <c r="M354" s="33" t="str">
        <f t="shared" ca="1" si="143"/>
        <v/>
      </c>
      <c r="O354" s="34">
        <f t="shared" si="145"/>
        <v>0</v>
      </c>
      <c r="P354" s="34">
        <f t="shared" si="142"/>
        <v>0</v>
      </c>
      <c r="X354" s="125" t="str">
        <f t="shared" si="139"/>
        <v/>
      </c>
      <c r="AA354" s="131" t="str">
        <f t="shared" si="127"/>
        <v/>
      </c>
      <c r="AB354" s="279"/>
      <c r="AC354" s="123"/>
      <c r="AD354" s="282"/>
      <c r="AE354" s="289"/>
      <c r="AF354" s="283"/>
      <c r="AG354" s="245"/>
    </row>
    <row r="355" spans="1:33" ht="15" customHeight="1" thickBot="1" x14ac:dyDescent="0.3">
      <c r="A355" s="1"/>
      <c r="B355" s="284"/>
      <c r="C355" s="27" t="str">
        <f t="shared" si="136"/>
        <v/>
      </c>
      <c r="D355" s="28" t="str">
        <f t="shared" si="137"/>
        <v/>
      </c>
      <c r="E355" s="30" t="str">
        <f t="shared" si="140"/>
        <v/>
      </c>
      <c r="F355" s="30" t="s">
        <v>40</v>
      </c>
      <c r="H355" s="29" t="str">
        <f t="shared" si="132"/>
        <v/>
      </c>
      <c r="I355" s="32" t="str">
        <f t="shared" si="129"/>
        <v/>
      </c>
      <c r="J355" s="31" t="str">
        <f t="shared" si="141"/>
        <v/>
      </c>
      <c r="K355" s="32" t="str">
        <f t="shared" si="138"/>
        <v/>
      </c>
      <c r="M355" s="33" t="str">
        <f t="shared" ca="1" si="143"/>
        <v/>
      </c>
      <c r="O355" s="34">
        <f t="shared" si="145"/>
        <v>0</v>
      </c>
      <c r="P355" s="34">
        <f t="shared" si="142"/>
        <v>0</v>
      </c>
      <c r="X355" s="125" t="str">
        <f t="shared" si="139"/>
        <v/>
      </c>
      <c r="AA355" s="131" t="str">
        <f t="shared" ref="AA355:AA418" si="151">IF(X355="","",X355-Y355-Z355)</f>
        <v/>
      </c>
      <c r="AB355" s="280"/>
      <c r="AC355" s="123"/>
      <c r="AD355" s="282"/>
      <c r="AE355" s="290"/>
      <c r="AF355" s="283"/>
      <c r="AG355" s="245"/>
    </row>
    <row r="356" spans="1:33" ht="15" customHeight="1" x14ac:dyDescent="0.25">
      <c r="A356" s="1"/>
      <c r="B356" s="284"/>
      <c r="C356" s="27" t="str">
        <f t="shared" si="136"/>
        <v/>
      </c>
      <c r="D356" s="28" t="str">
        <f t="shared" si="137"/>
        <v/>
      </c>
      <c r="E356" s="30" t="str">
        <f t="shared" si="140"/>
        <v/>
      </c>
      <c r="F356" s="30" t="s">
        <v>40</v>
      </c>
      <c r="H356" s="29" t="str">
        <f t="shared" si="132"/>
        <v/>
      </c>
      <c r="I356" s="32" t="str">
        <f t="shared" si="129"/>
        <v/>
      </c>
      <c r="J356" s="31" t="str">
        <f t="shared" si="141"/>
        <v/>
      </c>
      <c r="K356" s="32" t="str">
        <f t="shared" si="138"/>
        <v/>
      </c>
      <c r="M356" s="33" t="str">
        <f t="shared" ca="1" si="143"/>
        <v/>
      </c>
      <c r="O356" s="34">
        <f t="shared" si="145"/>
        <v>0</v>
      </c>
      <c r="P356" s="34">
        <f t="shared" si="142"/>
        <v>0</v>
      </c>
      <c r="X356" s="125" t="str">
        <f t="shared" si="139"/>
        <v/>
      </c>
      <c r="AA356" s="131" t="str">
        <f t="shared" si="151"/>
        <v/>
      </c>
      <c r="AB356" s="278">
        <f>SUM(X356:X358)</f>
        <v>0</v>
      </c>
      <c r="AC356" s="123"/>
      <c r="AD356" s="282">
        <v>117</v>
      </c>
      <c r="AE356" s="288">
        <f t="shared" ca="1" si="135"/>
        <v>0</v>
      </c>
      <c r="AF356" s="283" t="str">
        <f>IF(AB356=0,"",IF(AB356&lt;AE356,"Alerte !",""))</f>
        <v/>
      </c>
      <c r="AG356" s="245" t="str">
        <f>IF(AB356=0,"",IF(AB356&lt;AE356,"",1))</f>
        <v/>
      </c>
    </row>
    <row r="357" spans="1:33" ht="15" customHeight="1" x14ac:dyDescent="0.25">
      <c r="A357" s="1"/>
      <c r="B357" s="284"/>
      <c r="C357" s="27" t="str">
        <f t="shared" si="136"/>
        <v/>
      </c>
      <c r="D357" s="28" t="str">
        <f t="shared" si="137"/>
        <v/>
      </c>
      <c r="E357" s="30" t="str">
        <f t="shared" si="140"/>
        <v/>
      </c>
      <c r="F357" s="30" t="s">
        <v>40</v>
      </c>
      <c r="H357" s="29" t="str">
        <f t="shared" si="132"/>
        <v/>
      </c>
      <c r="I357" s="32" t="str">
        <f t="shared" si="129"/>
        <v/>
      </c>
      <c r="J357" s="31" t="str">
        <f t="shared" si="141"/>
        <v/>
      </c>
      <c r="K357" s="32" t="str">
        <f t="shared" si="138"/>
        <v/>
      </c>
      <c r="M357" s="33" t="str">
        <f t="shared" ca="1" si="143"/>
        <v/>
      </c>
      <c r="O357" s="34">
        <f t="shared" si="145"/>
        <v>0</v>
      </c>
      <c r="P357" s="34">
        <f t="shared" si="142"/>
        <v>0</v>
      </c>
      <c r="X357" s="125" t="str">
        <f t="shared" si="139"/>
        <v/>
      </c>
      <c r="AA357" s="131" t="str">
        <f t="shared" si="151"/>
        <v/>
      </c>
      <c r="AB357" s="279"/>
      <c r="AC357" s="123"/>
      <c r="AD357" s="282"/>
      <c r="AE357" s="289"/>
      <c r="AF357" s="283"/>
      <c r="AG357" s="245"/>
    </row>
    <row r="358" spans="1:33" ht="15" customHeight="1" thickBot="1" x14ac:dyDescent="0.3">
      <c r="A358" s="1"/>
      <c r="B358" s="284"/>
      <c r="C358" s="27" t="str">
        <f t="shared" si="136"/>
        <v/>
      </c>
      <c r="D358" s="28" t="str">
        <f t="shared" si="137"/>
        <v/>
      </c>
      <c r="E358" s="30" t="str">
        <f t="shared" si="140"/>
        <v/>
      </c>
      <c r="F358" s="30" t="s">
        <v>40</v>
      </c>
      <c r="H358" s="29" t="str">
        <f t="shared" si="132"/>
        <v/>
      </c>
      <c r="I358" s="32" t="str">
        <f t="shared" ref="I358:I421" si="152">IF(A358="","",DATEDIF($J$38,K358,"y")&amp;IF(DATEDIF($J$38,K358,"y")&gt;1," ans, "," an, ")&amp;DATEDIF($J$38,K358,"ym")&amp;" mois et "&amp;DATEDIF($J$38,K358,"md")&amp;IF(DATEDIF(
$J$38,K358,"md")&gt;1," jours"," jour"))</f>
        <v/>
      </c>
      <c r="J358" s="31" t="str">
        <f t="shared" si="141"/>
        <v/>
      </c>
      <c r="K358" s="32" t="str">
        <f t="shared" si="138"/>
        <v/>
      </c>
      <c r="M358" s="33" t="str">
        <f t="shared" ca="1" si="143"/>
        <v/>
      </c>
      <c r="O358" s="34">
        <f t="shared" si="145"/>
        <v>0</v>
      </c>
      <c r="P358" s="34">
        <f t="shared" si="142"/>
        <v>0</v>
      </c>
      <c r="X358" s="125" t="str">
        <f t="shared" si="139"/>
        <v/>
      </c>
      <c r="AA358" s="131" t="str">
        <f t="shared" si="151"/>
        <v/>
      </c>
      <c r="AB358" s="280"/>
      <c r="AC358" s="123"/>
      <c r="AD358" s="282"/>
      <c r="AE358" s="290"/>
      <c r="AF358" s="283"/>
      <c r="AG358" s="245"/>
    </row>
    <row r="359" spans="1:33" ht="15" customHeight="1" x14ac:dyDescent="0.25">
      <c r="A359" s="1"/>
      <c r="B359" s="284" t="s">
        <v>75</v>
      </c>
      <c r="C359" s="27" t="str">
        <f t="shared" si="136"/>
        <v/>
      </c>
      <c r="D359" s="28" t="str">
        <f t="shared" si="137"/>
        <v/>
      </c>
      <c r="E359" s="30" t="str">
        <f t="shared" si="140"/>
        <v/>
      </c>
      <c r="F359" s="30" t="s">
        <v>40</v>
      </c>
      <c r="H359" s="29" t="str">
        <f t="shared" si="132"/>
        <v/>
      </c>
      <c r="I359" s="32" t="str">
        <f t="shared" si="152"/>
        <v/>
      </c>
      <c r="J359" s="31" t="str">
        <f t="shared" si="141"/>
        <v/>
      </c>
      <c r="K359" s="32" t="str">
        <f t="shared" si="138"/>
        <v/>
      </c>
      <c r="M359" s="33" t="str">
        <f t="shared" ca="1" si="143"/>
        <v/>
      </c>
      <c r="O359" s="34">
        <f t="shared" si="145"/>
        <v>0</v>
      </c>
      <c r="P359" s="34">
        <f t="shared" si="142"/>
        <v>0</v>
      </c>
      <c r="X359" s="125" t="str">
        <f t="shared" si="139"/>
        <v/>
      </c>
      <c r="AA359" s="131" t="str">
        <f t="shared" si="151"/>
        <v/>
      </c>
      <c r="AB359" s="278">
        <f>SUM(X359:X361)</f>
        <v>0</v>
      </c>
      <c r="AC359" s="123"/>
      <c r="AD359" s="282">
        <v>118</v>
      </c>
      <c r="AE359" s="288">
        <f t="shared" ca="1" si="144"/>
        <v>0</v>
      </c>
      <c r="AF359" s="283" t="str">
        <f>IF(AB359=0,"",IF(AB359&lt;AE359,"Alerte !",""))</f>
        <v/>
      </c>
      <c r="AG359" s="245" t="str">
        <f>IF(AB359=0,"",IF(AB359&lt;AE359,"",1))</f>
        <v/>
      </c>
    </row>
    <row r="360" spans="1:33" ht="15" customHeight="1" x14ac:dyDescent="0.25">
      <c r="A360" s="1"/>
      <c r="B360" s="284"/>
      <c r="C360" s="27" t="str">
        <f t="shared" si="136"/>
        <v/>
      </c>
      <c r="D360" s="28" t="str">
        <f t="shared" si="137"/>
        <v/>
      </c>
      <c r="E360" s="30" t="str">
        <f t="shared" si="140"/>
        <v/>
      </c>
      <c r="F360" s="30" t="s">
        <v>40</v>
      </c>
      <c r="H360" s="29" t="str">
        <f t="shared" si="132"/>
        <v/>
      </c>
      <c r="I360" s="32" t="str">
        <f t="shared" si="152"/>
        <v/>
      </c>
      <c r="J360" s="31" t="str">
        <f t="shared" si="141"/>
        <v/>
      </c>
      <c r="K360" s="32" t="str">
        <f t="shared" si="138"/>
        <v/>
      </c>
      <c r="M360" s="33" t="str">
        <f t="shared" ca="1" si="143"/>
        <v/>
      </c>
      <c r="O360" s="34">
        <f t="shared" si="145"/>
        <v>0</v>
      </c>
      <c r="P360" s="34">
        <f t="shared" si="142"/>
        <v>0</v>
      </c>
      <c r="X360" s="125" t="str">
        <f t="shared" si="139"/>
        <v/>
      </c>
      <c r="AA360" s="131" t="str">
        <f t="shared" si="151"/>
        <v/>
      </c>
      <c r="AB360" s="279"/>
      <c r="AC360" s="123"/>
      <c r="AD360" s="282"/>
      <c r="AE360" s="289"/>
      <c r="AF360" s="283"/>
      <c r="AG360" s="245"/>
    </row>
    <row r="361" spans="1:33" ht="15" customHeight="1" thickBot="1" x14ac:dyDescent="0.3">
      <c r="A361" s="1"/>
      <c r="B361" s="284"/>
      <c r="C361" s="27" t="str">
        <f t="shared" si="136"/>
        <v/>
      </c>
      <c r="D361" s="28" t="str">
        <f t="shared" si="137"/>
        <v/>
      </c>
      <c r="E361" s="30" t="str">
        <f t="shared" si="140"/>
        <v/>
      </c>
      <c r="F361" s="30" t="s">
        <v>40</v>
      </c>
      <c r="H361" s="29" t="str">
        <f t="shared" si="132"/>
        <v/>
      </c>
      <c r="I361" s="32" t="str">
        <f t="shared" si="152"/>
        <v/>
      </c>
      <c r="J361" s="31" t="str">
        <f t="shared" si="141"/>
        <v/>
      </c>
      <c r="K361" s="32" t="str">
        <f t="shared" si="138"/>
        <v/>
      </c>
      <c r="M361" s="33" t="str">
        <f t="shared" ca="1" si="143"/>
        <v/>
      </c>
      <c r="O361" s="34">
        <f t="shared" si="145"/>
        <v>0</v>
      </c>
      <c r="P361" s="34">
        <f t="shared" si="142"/>
        <v>0</v>
      </c>
      <c r="X361" s="125" t="str">
        <f t="shared" si="139"/>
        <v/>
      </c>
      <c r="AA361" s="131" t="str">
        <f t="shared" si="151"/>
        <v/>
      </c>
      <c r="AB361" s="280"/>
      <c r="AC361" s="123"/>
      <c r="AD361" s="282"/>
      <c r="AE361" s="290"/>
      <c r="AF361" s="283"/>
      <c r="AG361" s="245"/>
    </row>
    <row r="362" spans="1:33" ht="15" customHeight="1" x14ac:dyDescent="0.25">
      <c r="A362" s="1"/>
      <c r="B362" s="284"/>
      <c r="C362" s="27" t="str">
        <f t="shared" si="136"/>
        <v/>
      </c>
      <c r="D362" s="28" t="str">
        <f t="shared" si="137"/>
        <v/>
      </c>
      <c r="E362" s="30" t="str">
        <f t="shared" si="140"/>
        <v/>
      </c>
      <c r="F362" s="30" t="s">
        <v>40</v>
      </c>
      <c r="H362" s="29" t="str">
        <f t="shared" si="132"/>
        <v/>
      </c>
      <c r="I362" s="32" t="str">
        <f t="shared" si="152"/>
        <v/>
      </c>
      <c r="J362" s="31" t="str">
        <f t="shared" si="141"/>
        <v/>
      </c>
      <c r="K362" s="32" t="str">
        <f t="shared" si="138"/>
        <v/>
      </c>
      <c r="M362" s="33" t="str">
        <f t="shared" ca="1" si="143"/>
        <v/>
      </c>
      <c r="O362" s="34">
        <f t="shared" si="145"/>
        <v>0</v>
      </c>
      <c r="P362" s="34">
        <f t="shared" si="142"/>
        <v>0</v>
      </c>
      <c r="X362" s="125" t="str">
        <f t="shared" si="139"/>
        <v/>
      </c>
      <c r="AA362" s="131" t="str">
        <f t="shared" si="151"/>
        <v/>
      </c>
      <c r="AB362" s="278">
        <f>SUM(X362:X364)</f>
        <v>0</v>
      </c>
      <c r="AC362" s="123"/>
      <c r="AD362" s="282">
        <v>119</v>
      </c>
      <c r="AE362" s="288">
        <f t="shared" ca="1" si="146"/>
        <v>0</v>
      </c>
      <c r="AF362" s="283" t="str">
        <f>IF(AB362=0,"",IF(AB362&lt;AE362,"Alerte !",""))</f>
        <v/>
      </c>
      <c r="AG362" s="245" t="str">
        <f>IF(AB362=0,"",IF(AB362&lt;AE362,"",1))</f>
        <v/>
      </c>
    </row>
    <row r="363" spans="1:33" ht="15" customHeight="1" x14ac:dyDescent="0.25">
      <c r="A363" s="1"/>
      <c r="B363" s="284"/>
      <c r="C363" s="27" t="str">
        <f t="shared" si="136"/>
        <v/>
      </c>
      <c r="D363" s="28" t="str">
        <f t="shared" si="137"/>
        <v/>
      </c>
      <c r="E363" s="30" t="str">
        <f t="shared" si="140"/>
        <v/>
      </c>
      <c r="F363" s="30" t="s">
        <v>40</v>
      </c>
      <c r="H363" s="29" t="str">
        <f t="shared" si="132"/>
        <v/>
      </c>
      <c r="I363" s="32" t="str">
        <f t="shared" si="152"/>
        <v/>
      </c>
      <c r="J363" s="31" t="str">
        <f t="shared" si="141"/>
        <v/>
      </c>
      <c r="K363" s="32" t="str">
        <f t="shared" si="138"/>
        <v/>
      </c>
      <c r="M363" s="33" t="str">
        <f t="shared" ca="1" si="143"/>
        <v/>
      </c>
      <c r="O363" s="34">
        <f t="shared" si="145"/>
        <v>0</v>
      </c>
      <c r="P363" s="34">
        <f t="shared" si="142"/>
        <v>0</v>
      </c>
      <c r="X363" s="125" t="str">
        <f t="shared" si="139"/>
        <v/>
      </c>
      <c r="AA363" s="131" t="str">
        <f t="shared" si="151"/>
        <v/>
      </c>
      <c r="AB363" s="279"/>
      <c r="AC363" s="123"/>
      <c r="AD363" s="282"/>
      <c r="AE363" s="289"/>
      <c r="AF363" s="283"/>
      <c r="AG363" s="245"/>
    </row>
    <row r="364" spans="1:33" ht="15" customHeight="1" thickBot="1" x14ac:dyDescent="0.3">
      <c r="A364" s="1"/>
      <c r="B364" s="284"/>
      <c r="C364" s="27" t="str">
        <f t="shared" si="136"/>
        <v/>
      </c>
      <c r="D364" s="28" t="str">
        <f t="shared" si="137"/>
        <v/>
      </c>
      <c r="E364" s="30" t="str">
        <f t="shared" si="140"/>
        <v/>
      </c>
      <c r="F364" s="30" t="s">
        <v>40</v>
      </c>
      <c r="H364" s="29" t="str">
        <f t="shared" si="132"/>
        <v/>
      </c>
      <c r="I364" s="32" t="str">
        <f t="shared" si="152"/>
        <v/>
      </c>
      <c r="J364" s="31" t="str">
        <f t="shared" si="141"/>
        <v/>
      </c>
      <c r="K364" s="32" t="str">
        <f t="shared" si="138"/>
        <v/>
      </c>
      <c r="M364" s="33" t="str">
        <f t="shared" ca="1" si="143"/>
        <v/>
      </c>
      <c r="O364" s="34">
        <f t="shared" si="145"/>
        <v>0</v>
      </c>
      <c r="P364" s="34">
        <f t="shared" si="142"/>
        <v>0</v>
      </c>
      <c r="X364" s="125" t="str">
        <f t="shared" si="139"/>
        <v/>
      </c>
      <c r="AA364" s="131" t="str">
        <f t="shared" si="151"/>
        <v/>
      </c>
      <c r="AB364" s="280"/>
      <c r="AC364" s="123"/>
      <c r="AD364" s="282"/>
      <c r="AE364" s="290"/>
      <c r="AF364" s="283"/>
      <c r="AG364" s="245"/>
    </row>
    <row r="365" spans="1:33" ht="15" customHeight="1" x14ac:dyDescent="0.25">
      <c r="A365" s="1"/>
      <c r="B365" s="284"/>
      <c r="C365" s="27" t="str">
        <f t="shared" si="136"/>
        <v/>
      </c>
      <c r="D365" s="28" t="str">
        <f t="shared" si="137"/>
        <v/>
      </c>
      <c r="E365" s="30" t="str">
        <f t="shared" si="140"/>
        <v/>
      </c>
      <c r="F365" s="30" t="s">
        <v>40</v>
      </c>
      <c r="H365" s="29" t="str">
        <f t="shared" si="132"/>
        <v/>
      </c>
      <c r="I365" s="32" t="str">
        <f t="shared" si="152"/>
        <v/>
      </c>
      <c r="J365" s="31" t="str">
        <f t="shared" si="141"/>
        <v/>
      </c>
      <c r="K365" s="32" t="str">
        <f t="shared" si="138"/>
        <v/>
      </c>
      <c r="M365" s="33" t="str">
        <f t="shared" ca="1" si="143"/>
        <v/>
      </c>
      <c r="O365" s="34">
        <f t="shared" si="145"/>
        <v>0</v>
      </c>
      <c r="P365" s="34">
        <f t="shared" si="142"/>
        <v>0</v>
      </c>
      <c r="X365" s="125" t="str">
        <f t="shared" si="139"/>
        <v/>
      </c>
      <c r="AA365" s="131" t="str">
        <f t="shared" si="151"/>
        <v/>
      </c>
      <c r="AB365" s="278">
        <f>SUM(X365:X367)</f>
        <v>0</v>
      </c>
      <c r="AC365" s="123"/>
      <c r="AD365" s="282">
        <v>120</v>
      </c>
      <c r="AE365" s="288">
        <f t="shared" ref="AE365" ca="1" si="153">OFFSET($AJ$12,((MOD(ROW(AD366)*4,3)/2)+1)*COUNTA(AD365)+IF(((MOD(ROW(AD366)*4,3)/2)+1)*COUNTA(AD365)=2,INT(ROW(AD362)/12),0),)</f>
        <v>0</v>
      </c>
      <c r="AF365" s="283" t="str">
        <f>IF(AB365=0,"",IF(AB365&lt;AE365,"Alerte !",""))</f>
        <v/>
      </c>
      <c r="AG365" s="245" t="str">
        <f>IF(AB365=0,"",IF(AB365&lt;AE365,"",1))</f>
        <v/>
      </c>
    </row>
    <row r="366" spans="1:33" ht="15" customHeight="1" x14ac:dyDescent="0.25">
      <c r="A366" s="1"/>
      <c r="B366" s="284"/>
      <c r="C366" s="27" t="str">
        <f t="shared" si="136"/>
        <v/>
      </c>
      <c r="D366" s="28" t="str">
        <f t="shared" si="137"/>
        <v/>
      </c>
      <c r="E366" s="30" t="str">
        <f t="shared" si="140"/>
        <v/>
      </c>
      <c r="F366" s="30" t="s">
        <v>40</v>
      </c>
      <c r="H366" s="29" t="str">
        <f t="shared" si="132"/>
        <v/>
      </c>
      <c r="I366" s="32" t="str">
        <f t="shared" si="152"/>
        <v/>
      </c>
      <c r="J366" s="31" t="str">
        <f t="shared" si="141"/>
        <v/>
      </c>
      <c r="K366" s="32" t="str">
        <f t="shared" si="138"/>
        <v/>
      </c>
      <c r="M366" s="33" t="str">
        <f t="shared" ca="1" si="143"/>
        <v/>
      </c>
      <c r="O366" s="34">
        <f t="shared" si="145"/>
        <v>0</v>
      </c>
      <c r="P366" s="34">
        <f t="shared" si="142"/>
        <v>0</v>
      </c>
      <c r="X366" s="125" t="str">
        <f t="shared" si="139"/>
        <v/>
      </c>
      <c r="AA366" s="131" t="str">
        <f t="shared" si="151"/>
        <v/>
      </c>
      <c r="AB366" s="279"/>
      <c r="AC366" s="123"/>
      <c r="AD366" s="282"/>
      <c r="AE366" s="289"/>
      <c r="AF366" s="283"/>
      <c r="AG366" s="245"/>
    </row>
    <row r="367" spans="1:33" ht="15" customHeight="1" thickBot="1" x14ac:dyDescent="0.3">
      <c r="A367" s="1"/>
      <c r="B367" s="284"/>
      <c r="C367" s="27" t="str">
        <f t="shared" si="136"/>
        <v/>
      </c>
      <c r="D367" s="28" t="str">
        <f t="shared" si="137"/>
        <v/>
      </c>
      <c r="E367" s="30" t="str">
        <f t="shared" si="140"/>
        <v/>
      </c>
      <c r="F367" s="30" t="s">
        <v>40</v>
      </c>
      <c r="H367" s="29" t="str">
        <f t="shared" si="132"/>
        <v/>
      </c>
      <c r="I367" s="32" t="str">
        <f t="shared" si="152"/>
        <v/>
      </c>
      <c r="J367" s="31" t="str">
        <f t="shared" si="141"/>
        <v/>
      </c>
      <c r="K367" s="32" t="str">
        <f t="shared" si="138"/>
        <v/>
      </c>
      <c r="M367" s="33" t="str">
        <f t="shared" ca="1" si="143"/>
        <v/>
      </c>
      <c r="O367" s="34">
        <f t="shared" si="145"/>
        <v>0</v>
      </c>
      <c r="P367" s="34">
        <f t="shared" si="142"/>
        <v>0</v>
      </c>
      <c r="X367" s="125" t="str">
        <f t="shared" si="139"/>
        <v/>
      </c>
      <c r="AA367" s="131" t="str">
        <f t="shared" si="151"/>
        <v/>
      </c>
      <c r="AB367" s="280"/>
      <c r="AC367" s="123"/>
      <c r="AD367" s="282"/>
      <c r="AE367" s="290"/>
      <c r="AF367" s="283"/>
      <c r="AG367" s="245"/>
    </row>
    <row r="368" spans="1:33" ht="15" customHeight="1" x14ac:dyDescent="0.25">
      <c r="A368" s="1"/>
      <c r="B368" s="284"/>
      <c r="C368" s="27" t="str">
        <f t="shared" si="136"/>
        <v/>
      </c>
      <c r="D368" s="28" t="str">
        <f t="shared" si="137"/>
        <v/>
      </c>
      <c r="E368" s="30" t="str">
        <f t="shared" si="140"/>
        <v/>
      </c>
      <c r="F368" s="30" t="s">
        <v>40</v>
      </c>
      <c r="H368" s="29" t="str">
        <f t="shared" si="132"/>
        <v/>
      </c>
      <c r="I368" s="32" t="str">
        <f t="shared" si="152"/>
        <v/>
      </c>
      <c r="J368" s="31" t="str">
        <f t="shared" si="141"/>
        <v/>
      </c>
      <c r="K368" s="32" t="str">
        <f t="shared" si="138"/>
        <v/>
      </c>
      <c r="M368" s="33" t="str">
        <f t="shared" ca="1" si="143"/>
        <v/>
      </c>
      <c r="O368" s="34">
        <f t="shared" si="145"/>
        <v>0</v>
      </c>
      <c r="P368" s="34">
        <f t="shared" si="142"/>
        <v>0</v>
      </c>
      <c r="X368" s="125" t="str">
        <f t="shared" si="139"/>
        <v/>
      </c>
      <c r="AA368" s="131" t="str">
        <f t="shared" si="151"/>
        <v/>
      </c>
      <c r="AB368" s="278">
        <f>SUM(X368:X370)</f>
        <v>0</v>
      </c>
      <c r="AC368" s="123"/>
      <c r="AD368" s="282">
        <v>121</v>
      </c>
      <c r="AE368" s="288">
        <f t="shared" ref="AE368" ca="1" si="154">OFFSET($AJ$12,((MOD(ROW(AD369)*4,3)/2)+1)*COUNTA(AD368)+IF(((MOD(ROW(AD369)*4,3)/2)+1)*COUNTA(AD368)=2,INT(ROW(AD365)/12),0),)</f>
        <v>0</v>
      </c>
      <c r="AF368" s="283" t="str">
        <f>IF(AB368=0,"",IF(AB368&lt;AE368,"Alerte !",""))</f>
        <v/>
      </c>
      <c r="AG368" s="245" t="str">
        <f>IF(AB368=0,"",IF(AB368&lt;AE368,"",1))</f>
        <v/>
      </c>
    </row>
    <row r="369" spans="1:33" ht="15" customHeight="1" x14ac:dyDescent="0.25">
      <c r="A369" s="1"/>
      <c r="B369" s="284"/>
      <c r="C369" s="27" t="str">
        <f t="shared" si="136"/>
        <v/>
      </c>
      <c r="D369" s="28" t="str">
        <f t="shared" si="137"/>
        <v/>
      </c>
      <c r="E369" s="30" t="str">
        <f t="shared" si="140"/>
        <v/>
      </c>
      <c r="F369" s="30" t="s">
        <v>40</v>
      </c>
      <c r="H369" s="29" t="str">
        <f t="shared" si="132"/>
        <v/>
      </c>
      <c r="I369" s="32" t="str">
        <f t="shared" si="152"/>
        <v/>
      </c>
      <c r="J369" s="31" t="str">
        <f t="shared" si="141"/>
        <v/>
      </c>
      <c r="K369" s="32" t="str">
        <f t="shared" si="138"/>
        <v/>
      </c>
      <c r="M369" s="33" t="str">
        <f t="shared" ca="1" si="143"/>
        <v/>
      </c>
      <c r="O369" s="34">
        <f t="shared" si="145"/>
        <v>0</v>
      </c>
      <c r="P369" s="34">
        <f t="shared" si="142"/>
        <v>0</v>
      </c>
      <c r="X369" s="125" t="str">
        <f t="shared" si="139"/>
        <v/>
      </c>
      <c r="AA369" s="131" t="str">
        <f t="shared" si="151"/>
        <v/>
      </c>
      <c r="AB369" s="279"/>
      <c r="AC369" s="123"/>
      <c r="AD369" s="282"/>
      <c r="AE369" s="289"/>
      <c r="AF369" s="283"/>
      <c r="AG369" s="245"/>
    </row>
    <row r="370" spans="1:33" ht="15" customHeight="1" thickBot="1" x14ac:dyDescent="0.3">
      <c r="A370" s="1"/>
      <c r="B370" s="284"/>
      <c r="C370" s="27" t="str">
        <f t="shared" si="136"/>
        <v/>
      </c>
      <c r="D370" s="28" t="str">
        <f t="shared" si="137"/>
        <v/>
      </c>
      <c r="E370" s="30" t="str">
        <f t="shared" si="140"/>
        <v/>
      </c>
      <c r="F370" s="30" t="s">
        <v>40</v>
      </c>
      <c r="H370" s="29" t="str">
        <f t="shared" si="132"/>
        <v/>
      </c>
      <c r="I370" s="32" t="str">
        <f t="shared" si="152"/>
        <v/>
      </c>
      <c r="J370" s="31" t="str">
        <f t="shared" si="141"/>
        <v/>
      </c>
      <c r="K370" s="32" t="str">
        <f t="shared" si="138"/>
        <v/>
      </c>
      <c r="M370" s="33" t="str">
        <f t="shared" ca="1" si="143"/>
        <v/>
      </c>
      <c r="O370" s="34">
        <f t="shared" si="145"/>
        <v>0</v>
      </c>
      <c r="P370" s="34">
        <f t="shared" si="142"/>
        <v>0</v>
      </c>
      <c r="X370" s="125" t="str">
        <f t="shared" si="139"/>
        <v/>
      </c>
      <c r="AA370" s="131" t="str">
        <f t="shared" si="151"/>
        <v/>
      </c>
      <c r="AB370" s="280"/>
      <c r="AC370" s="123"/>
      <c r="AD370" s="282"/>
      <c r="AE370" s="290"/>
      <c r="AF370" s="283"/>
      <c r="AG370" s="245"/>
    </row>
    <row r="371" spans="1:33" ht="15" customHeight="1" x14ac:dyDescent="0.25">
      <c r="A371" s="1"/>
      <c r="B371" s="284" t="s">
        <v>76</v>
      </c>
      <c r="C371" s="27" t="str">
        <f t="shared" si="136"/>
        <v/>
      </c>
      <c r="D371" s="28" t="str">
        <f t="shared" si="137"/>
        <v/>
      </c>
      <c r="E371" s="30" t="str">
        <f t="shared" si="140"/>
        <v/>
      </c>
      <c r="F371" s="30" t="s">
        <v>40</v>
      </c>
      <c r="H371" s="29" t="str">
        <f t="shared" si="132"/>
        <v/>
      </c>
      <c r="I371" s="32" t="str">
        <f t="shared" si="152"/>
        <v/>
      </c>
      <c r="J371" s="31" t="str">
        <f t="shared" si="141"/>
        <v/>
      </c>
      <c r="K371" s="32" t="str">
        <f t="shared" si="138"/>
        <v/>
      </c>
      <c r="M371" s="33" t="str">
        <f t="shared" ca="1" si="143"/>
        <v/>
      </c>
      <c r="O371" s="34">
        <f t="shared" si="145"/>
        <v>0</v>
      </c>
      <c r="P371" s="34">
        <f t="shared" si="142"/>
        <v>0</v>
      </c>
      <c r="X371" s="125" t="str">
        <f t="shared" si="139"/>
        <v/>
      </c>
      <c r="AA371" s="131" t="str">
        <f t="shared" si="151"/>
        <v/>
      </c>
      <c r="AB371" s="278">
        <f>SUM(X371:X373)</f>
        <v>0</v>
      </c>
      <c r="AC371" s="123"/>
      <c r="AD371" s="282">
        <v>122</v>
      </c>
      <c r="AE371" s="288">
        <f t="shared" ca="1" si="135"/>
        <v>0</v>
      </c>
      <c r="AF371" s="283" t="str">
        <f>IF(AB371=0,"",IF(AB371&lt;AE371,"Alerte !",""))</f>
        <v/>
      </c>
      <c r="AG371" s="245" t="str">
        <f>IF(AB371=0,"",IF(AB371&lt;AE371,"",1))</f>
        <v/>
      </c>
    </row>
    <row r="372" spans="1:33" ht="15" customHeight="1" x14ac:dyDescent="0.25">
      <c r="A372" s="1"/>
      <c r="B372" s="284"/>
      <c r="C372" s="27" t="str">
        <f t="shared" si="136"/>
        <v/>
      </c>
      <c r="D372" s="28" t="str">
        <f t="shared" si="137"/>
        <v/>
      </c>
      <c r="E372" s="30" t="str">
        <f t="shared" si="140"/>
        <v/>
      </c>
      <c r="F372" s="30" t="s">
        <v>40</v>
      </c>
      <c r="H372" s="29" t="str">
        <f t="shared" si="132"/>
        <v/>
      </c>
      <c r="I372" s="32" t="str">
        <f t="shared" si="152"/>
        <v/>
      </c>
      <c r="J372" s="31" t="str">
        <f t="shared" si="141"/>
        <v/>
      </c>
      <c r="K372" s="32" t="str">
        <f t="shared" si="138"/>
        <v/>
      </c>
      <c r="M372" s="33" t="str">
        <f t="shared" ca="1" si="143"/>
        <v/>
      </c>
      <c r="O372" s="34">
        <f t="shared" si="145"/>
        <v>0</v>
      </c>
      <c r="P372" s="34">
        <f t="shared" si="142"/>
        <v>0</v>
      </c>
      <c r="X372" s="125" t="str">
        <f t="shared" si="139"/>
        <v/>
      </c>
      <c r="AA372" s="131" t="str">
        <f t="shared" si="151"/>
        <v/>
      </c>
      <c r="AB372" s="279"/>
      <c r="AC372" s="123"/>
      <c r="AD372" s="282"/>
      <c r="AE372" s="289"/>
      <c r="AF372" s="283"/>
      <c r="AG372" s="245"/>
    </row>
    <row r="373" spans="1:33" ht="15" customHeight="1" thickBot="1" x14ac:dyDescent="0.3">
      <c r="A373" s="1"/>
      <c r="B373" s="284"/>
      <c r="C373" s="27" t="str">
        <f t="shared" si="136"/>
        <v/>
      </c>
      <c r="D373" s="28" t="str">
        <f t="shared" si="137"/>
        <v/>
      </c>
      <c r="E373" s="30" t="str">
        <f t="shared" si="140"/>
        <v/>
      </c>
      <c r="F373" s="30" t="s">
        <v>40</v>
      </c>
      <c r="H373" s="29" t="str">
        <f t="shared" si="132"/>
        <v/>
      </c>
      <c r="I373" s="32" t="str">
        <f t="shared" si="152"/>
        <v/>
      </c>
      <c r="J373" s="31" t="str">
        <f t="shared" si="141"/>
        <v/>
      </c>
      <c r="K373" s="32" t="str">
        <f t="shared" si="138"/>
        <v/>
      </c>
      <c r="M373" s="33" t="str">
        <f t="shared" ca="1" si="143"/>
        <v/>
      </c>
      <c r="O373" s="34">
        <f t="shared" si="145"/>
        <v>0</v>
      </c>
      <c r="P373" s="34">
        <f t="shared" si="142"/>
        <v>0</v>
      </c>
      <c r="X373" s="125" t="str">
        <f t="shared" si="139"/>
        <v/>
      </c>
      <c r="AA373" s="131" t="str">
        <f t="shared" si="151"/>
        <v/>
      </c>
      <c r="AB373" s="280"/>
      <c r="AC373" s="123"/>
      <c r="AD373" s="282"/>
      <c r="AE373" s="290"/>
      <c r="AF373" s="283"/>
      <c r="AG373" s="245"/>
    </row>
    <row r="374" spans="1:33" ht="15" customHeight="1" x14ac:dyDescent="0.25">
      <c r="A374" s="1"/>
      <c r="B374" s="284"/>
      <c r="C374" s="27" t="str">
        <f t="shared" si="136"/>
        <v/>
      </c>
      <c r="D374" s="28" t="str">
        <f t="shared" si="137"/>
        <v/>
      </c>
      <c r="E374" s="30" t="str">
        <f t="shared" si="140"/>
        <v/>
      </c>
      <c r="F374" s="30" t="s">
        <v>40</v>
      </c>
      <c r="H374" s="29" t="str">
        <f t="shared" si="132"/>
        <v/>
      </c>
      <c r="I374" s="32" t="str">
        <f t="shared" si="152"/>
        <v/>
      </c>
      <c r="J374" s="31" t="str">
        <f t="shared" si="141"/>
        <v/>
      </c>
      <c r="K374" s="32" t="str">
        <f t="shared" si="138"/>
        <v/>
      </c>
      <c r="M374" s="33" t="str">
        <f t="shared" ca="1" si="143"/>
        <v/>
      </c>
      <c r="O374" s="34">
        <f t="shared" si="145"/>
        <v>0</v>
      </c>
      <c r="P374" s="34">
        <f t="shared" si="142"/>
        <v>0</v>
      </c>
      <c r="X374" s="125" t="str">
        <f t="shared" si="139"/>
        <v/>
      </c>
      <c r="AA374" s="131" t="str">
        <f t="shared" si="151"/>
        <v/>
      </c>
      <c r="AB374" s="278">
        <f>SUM(X374:X376)</f>
        <v>0</v>
      </c>
      <c r="AC374" s="123"/>
      <c r="AD374" s="282">
        <v>123</v>
      </c>
      <c r="AE374" s="288">
        <f t="shared" ca="1" si="144"/>
        <v>0</v>
      </c>
      <c r="AF374" s="283" t="str">
        <f>IF(AB374=0,"",IF(AB374&lt;AE374,"Alerte !",""))</f>
        <v/>
      </c>
      <c r="AG374" s="245" t="str">
        <f>IF(AB374=0,"",IF(AB374&lt;AE374,"",1))</f>
        <v/>
      </c>
    </row>
    <row r="375" spans="1:33" ht="15" customHeight="1" x14ac:dyDescent="0.25">
      <c r="A375" s="1"/>
      <c r="B375" s="284"/>
      <c r="C375" s="27" t="str">
        <f t="shared" si="136"/>
        <v/>
      </c>
      <c r="D375" s="28" t="str">
        <f t="shared" si="137"/>
        <v/>
      </c>
      <c r="E375" s="30" t="str">
        <f t="shared" si="140"/>
        <v/>
      </c>
      <c r="F375" s="30" t="s">
        <v>40</v>
      </c>
      <c r="H375" s="29" t="str">
        <f t="shared" ref="H375:H438" si="155">IF(A375="","",DATEDIF($J$55,K375,"y")&amp;IF(DATEDIF($J$55,K375,"y")&gt;1," ans, "," an, ")&amp;DATEDIF($J$55,K375,"ym")&amp;" mois et "&amp;DATEDIF($J$55,K375,"md")&amp;IF(DATEDIF(
$J$55,K375,"md")&gt;1," jours"," jour"))</f>
        <v/>
      </c>
      <c r="I375" s="32" t="str">
        <f t="shared" si="152"/>
        <v/>
      </c>
      <c r="J375" s="31" t="str">
        <f t="shared" si="141"/>
        <v/>
      </c>
      <c r="K375" s="32" t="str">
        <f t="shared" si="138"/>
        <v/>
      </c>
      <c r="M375" s="33" t="str">
        <f t="shared" ca="1" si="143"/>
        <v/>
      </c>
      <c r="O375" s="34">
        <f t="shared" si="145"/>
        <v>0</v>
      </c>
      <c r="P375" s="34">
        <f t="shared" si="142"/>
        <v>0</v>
      </c>
      <c r="X375" s="125" t="str">
        <f t="shared" si="139"/>
        <v/>
      </c>
      <c r="AA375" s="131" t="str">
        <f t="shared" si="151"/>
        <v/>
      </c>
      <c r="AB375" s="279"/>
      <c r="AC375" s="123"/>
      <c r="AD375" s="282"/>
      <c r="AE375" s="289"/>
      <c r="AF375" s="283"/>
      <c r="AG375" s="245"/>
    </row>
    <row r="376" spans="1:33" ht="15" customHeight="1" thickBot="1" x14ac:dyDescent="0.3">
      <c r="A376" s="1"/>
      <c r="B376" s="284"/>
      <c r="C376" s="27" t="str">
        <f t="shared" si="136"/>
        <v/>
      </c>
      <c r="D376" s="28" t="str">
        <f t="shared" si="137"/>
        <v/>
      </c>
      <c r="E376" s="30" t="str">
        <f t="shared" si="140"/>
        <v/>
      </c>
      <c r="F376" s="30" t="s">
        <v>40</v>
      </c>
      <c r="H376" s="29" t="str">
        <f t="shared" si="155"/>
        <v/>
      </c>
      <c r="I376" s="32" t="str">
        <f t="shared" si="152"/>
        <v/>
      </c>
      <c r="J376" s="31" t="str">
        <f t="shared" si="141"/>
        <v/>
      </c>
      <c r="K376" s="32" t="str">
        <f t="shared" si="138"/>
        <v/>
      </c>
      <c r="M376" s="33" t="str">
        <f t="shared" ca="1" si="143"/>
        <v/>
      </c>
      <c r="O376" s="34">
        <f t="shared" si="145"/>
        <v>0</v>
      </c>
      <c r="P376" s="34">
        <f t="shared" si="142"/>
        <v>0</v>
      </c>
      <c r="X376" s="125" t="str">
        <f t="shared" si="139"/>
        <v/>
      </c>
      <c r="AA376" s="131" t="str">
        <f t="shared" si="151"/>
        <v/>
      </c>
      <c r="AB376" s="280"/>
      <c r="AC376" s="123"/>
      <c r="AD376" s="282"/>
      <c r="AE376" s="290"/>
      <c r="AF376" s="283"/>
      <c r="AG376" s="245"/>
    </row>
    <row r="377" spans="1:33" ht="15" customHeight="1" x14ac:dyDescent="0.25">
      <c r="A377" s="1"/>
      <c r="B377" s="284"/>
      <c r="C377" s="27" t="str">
        <f t="shared" si="136"/>
        <v/>
      </c>
      <c r="D377" s="28" t="str">
        <f t="shared" si="137"/>
        <v/>
      </c>
      <c r="E377" s="30" t="str">
        <f t="shared" si="140"/>
        <v/>
      </c>
      <c r="F377" s="30" t="s">
        <v>40</v>
      </c>
      <c r="H377" s="29" t="str">
        <f t="shared" si="155"/>
        <v/>
      </c>
      <c r="I377" s="32" t="str">
        <f t="shared" si="152"/>
        <v/>
      </c>
      <c r="J377" s="31" t="str">
        <f t="shared" si="141"/>
        <v/>
      </c>
      <c r="K377" s="32" t="str">
        <f t="shared" si="138"/>
        <v/>
      </c>
      <c r="M377" s="33" t="str">
        <f t="shared" ca="1" si="143"/>
        <v/>
      </c>
      <c r="O377" s="34">
        <f t="shared" si="145"/>
        <v>0</v>
      </c>
      <c r="P377" s="34">
        <f t="shared" si="142"/>
        <v>0</v>
      </c>
      <c r="X377" s="125" t="str">
        <f t="shared" si="139"/>
        <v/>
      </c>
      <c r="AA377" s="131" t="str">
        <f t="shared" si="151"/>
        <v/>
      </c>
      <c r="AB377" s="278">
        <f>SUM(X377:X379)</f>
        <v>0</v>
      </c>
      <c r="AC377" s="123"/>
      <c r="AD377" s="282">
        <v>124</v>
      </c>
      <c r="AE377" s="288">
        <f t="shared" ca="1" si="146"/>
        <v>0</v>
      </c>
      <c r="AF377" s="283" t="str">
        <f>IF(AB377=0,"",IF(AB377&lt;AE377,"Alerte !",""))</f>
        <v/>
      </c>
      <c r="AG377" s="245" t="str">
        <f>IF(AB377=0,"",IF(AB377&lt;AE377,"",1))</f>
        <v/>
      </c>
    </row>
    <row r="378" spans="1:33" ht="15" customHeight="1" x14ac:dyDescent="0.25">
      <c r="A378" s="1"/>
      <c r="B378" s="284"/>
      <c r="C378" s="27" t="str">
        <f t="shared" si="136"/>
        <v/>
      </c>
      <c r="D378" s="28" t="str">
        <f t="shared" si="137"/>
        <v/>
      </c>
      <c r="E378" s="30" t="str">
        <f t="shared" si="140"/>
        <v/>
      </c>
      <c r="F378" s="30" t="s">
        <v>40</v>
      </c>
      <c r="H378" s="29" t="str">
        <f t="shared" si="155"/>
        <v/>
      </c>
      <c r="I378" s="32" t="str">
        <f t="shared" si="152"/>
        <v/>
      </c>
      <c r="J378" s="31" t="str">
        <f t="shared" si="141"/>
        <v/>
      </c>
      <c r="K378" s="32" t="str">
        <f t="shared" si="138"/>
        <v/>
      </c>
      <c r="M378" s="33" t="str">
        <f t="shared" ca="1" si="143"/>
        <v/>
      </c>
      <c r="O378" s="34">
        <f t="shared" si="145"/>
        <v>0</v>
      </c>
      <c r="P378" s="34">
        <f t="shared" si="142"/>
        <v>0</v>
      </c>
      <c r="X378" s="125" t="str">
        <f t="shared" si="139"/>
        <v/>
      </c>
      <c r="AA378" s="131" t="str">
        <f t="shared" si="151"/>
        <v/>
      </c>
      <c r="AB378" s="279"/>
      <c r="AC378" s="123"/>
      <c r="AD378" s="282"/>
      <c r="AE378" s="289"/>
      <c r="AF378" s="283"/>
      <c r="AG378" s="245"/>
    </row>
    <row r="379" spans="1:33" ht="15" customHeight="1" thickBot="1" x14ac:dyDescent="0.3">
      <c r="A379" s="1"/>
      <c r="B379" s="284"/>
      <c r="C379" s="27" t="str">
        <f t="shared" si="136"/>
        <v/>
      </c>
      <c r="D379" s="28" t="str">
        <f t="shared" si="137"/>
        <v/>
      </c>
      <c r="E379" s="30" t="str">
        <f t="shared" si="140"/>
        <v/>
      </c>
      <c r="F379" s="30" t="s">
        <v>40</v>
      </c>
      <c r="H379" s="29" t="str">
        <f t="shared" si="155"/>
        <v/>
      </c>
      <c r="I379" s="32" t="str">
        <f t="shared" si="152"/>
        <v/>
      </c>
      <c r="J379" s="31" t="str">
        <f t="shared" si="141"/>
        <v/>
      </c>
      <c r="K379" s="32" t="str">
        <f t="shared" si="138"/>
        <v/>
      </c>
      <c r="M379" s="33" t="str">
        <f t="shared" ca="1" si="143"/>
        <v/>
      </c>
      <c r="O379" s="34">
        <f t="shared" si="145"/>
        <v>0</v>
      </c>
      <c r="P379" s="34">
        <f t="shared" si="142"/>
        <v>0</v>
      </c>
      <c r="X379" s="125" t="str">
        <f t="shared" si="139"/>
        <v/>
      </c>
      <c r="AA379" s="131" t="str">
        <f t="shared" si="151"/>
        <v/>
      </c>
      <c r="AB379" s="280"/>
      <c r="AC379" s="123"/>
      <c r="AD379" s="282"/>
      <c r="AE379" s="290"/>
      <c r="AF379" s="283"/>
      <c r="AG379" s="245"/>
    </row>
    <row r="380" spans="1:33" ht="15" customHeight="1" x14ac:dyDescent="0.25">
      <c r="A380" s="1"/>
      <c r="B380" s="284"/>
      <c r="C380" s="27" t="str">
        <f t="shared" si="136"/>
        <v/>
      </c>
      <c r="D380" s="28" t="str">
        <f t="shared" si="137"/>
        <v/>
      </c>
      <c r="E380" s="30" t="str">
        <f t="shared" si="140"/>
        <v/>
      </c>
      <c r="F380" s="30" t="s">
        <v>40</v>
      </c>
      <c r="H380" s="29" t="str">
        <f t="shared" si="155"/>
        <v/>
      </c>
      <c r="I380" s="32" t="str">
        <f t="shared" si="152"/>
        <v/>
      </c>
      <c r="J380" s="31" t="str">
        <f t="shared" si="141"/>
        <v/>
      </c>
      <c r="K380" s="32" t="str">
        <f t="shared" si="138"/>
        <v/>
      </c>
      <c r="M380" s="33" t="str">
        <f t="shared" ca="1" si="143"/>
        <v/>
      </c>
      <c r="O380" s="34">
        <f t="shared" si="145"/>
        <v>0</v>
      </c>
      <c r="P380" s="34">
        <f t="shared" si="142"/>
        <v>0</v>
      </c>
      <c r="X380" s="125" t="str">
        <f t="shared" si="139"/>
        <v/>
      </c>
      <c r="AA380" s="131" t="str">
        <f t="shared" si="151"/>
        <v/>
      </c>
      <c r="AB380" s="278">
        <f>SUM(X380:X382)</f>
        <v>0</v>
      </c>
      <c r="AC380" s="123"/>
      <c r="AD380" s="282">
        <v>125</v>
      </c>
      <c r="AE380" s="288">
        <f t="shared" ref="AE380" ca="1" si="156">OFFSET($AJ$12,((MOD(ROW(AD381)*4,3)/2)+1)*COUNTA(AD380)+IF(((MOD(ROW(AD381)*4,3)/2)+1)*COUNTA(AD380)=2,INT(ROW(AD377)/12),0),)</f>
        <v>0</v>
      </c>
      <c r="AF380" s="283" t="str">
        <f>IF(AB380=0,"",IF(AB380&lt;AE380,"Alerte !",""))</f>
        <v/>
      </c>
      <c r="AG380" s="245" t="str">
        <f>IF(AB380=0,"",IF(AB380&lt;AE380,"",1))</f>
        <v/>
      </c>
    </row>
    <row r="381" spans="1:33" ht="15" customHeight="1" x14ac:dyDescent="0.25">
      <c r="A381" s="1"/>
      <c r="B381" s="284"/>
      <c r="C381" s="27" t="str">
        <f t="shared" si="136"/>
        <v/>
      </c>
      <c r="D381" s="28" t="str">
        <f t="shared" si="137"/>
        <v/>
      </c>
      <c r="E381" s="30" t="str">
        <f t="shared" si="140"/>
        <v/>
      </c>
      <c r="F381" s="30" t="s">
        <v>40</v>
      </c>
      <c r="H381" s="29" t="str">
        <f t="shared" si="155"/>
        <v/>
      </c>
      <c r="I381" s="32" t="str">
        <f t="shared" si="152"/>
        <v/>
      </c>
      <c r="J381" s="31" t="str">
        <f t="shared" si="141"/>
        <v/>
      </c>
      <c r="K381" s="32" t="str">
        <f t="shared" si="138"/>
        <v/>
      </c>
      <c r="M381" s="33" t="str">
        <f t="shared" ca="1" si="143"/>
        <v/>
      </c>
      <c r="O381" s="34">
        <f t="shared" si="145"/>
        <v>0</v>
      </c>
      <c r="P381" s="34">
        <f t="shared" si="142"/>
        <v>0</v>
      </c>
      <c r="X381" s="125" t="str">
        <f t="shared" si="139"/>
        <v/>
      </c>
      <c r="AA381" s="131" t="str">
        <f t="shared" si="151"/>
        <v/>
      </c>
      <c r="AB381" s="279"/>
      <c r="AC381" s="123"/>
      <c r="AD381" s="282"/>
      <c r="AE381" s="289"/>
      <c r="AF381" s="283"/>
      <c r="AG381" s="245"/>
    </row>
    <row r="382" spans="1:33" ht="15" customHeight="1" thickBot="1" x14ac:dyDescent="0.3">
      <c r="A382" s="1"/>
      <c r="B382" s="284"/>
      <c r="C382" s="27" t="str">
        <f t="shared" si="136"/>
        <v/>
      </c>
      <c r="D382" s="28" t="str">
        <f t="shared" si="137"/>
        <v/>
      </c>
      <c r="E382" s="30" t="str">
        <f t="shared" si="140"/>
        <v/>
      </c>
      <c r="F382" s="30" t="s">
        <v>40</v>
      </c>
      <c r="H382" s="29" t="str">
        <f t="shared" si="155"/>
        <v/>
      </c>
      <c r="I382" s="32" t="str">
        <f t="shared" si="152"/>
        <v/>
      </c>
      <c r="J382" s="31" t="str">
        <f t="shared" si="141"/>
        <v/>
      </c>
      <c r="K382" s="32" t="str">
        <f t="shared" si="138"/>
        <v/>
      </c>
      <c r="M382" s="33" t="str">
        <f t="shared" ca="1" si="143"/>
        <v/>
      </c>
      <c r="O382" s="34">
        <f t="shared" si="145"/>
        <v>0</v>
      </c>
      <c r="P382" s="34">
        <f t="shared" si="142"/>
        <v>0</v>
      </c>
      <c r="X382" s="125" t="str">
        <f t="shared" si="139"/>
        <v/>
      </c>
      <c r="AA382" s="131" t="str">
        <f t="shared" si="151"/>
        <v/>
      </c>
      <c r="AB382" s="280"/>
      <c r="AC382" s="123"/>
      <c r="AD382" s="282"/>
      <c r="AE382" s="290"/>
      <c r="AF382" s="283"/>
      <c r="AG382" s="245"/>
    </row>
    <row r="383" spans="1:33" ht="15" customHeight="1" x14ac:dyDescent="0.25">
      <c r="A383" s="1"/>
      <c r="B383" s="284" t="s">
        <v>77</v>
      </c>
      <c r="C383" s="27" t="str">
        <f t="shared" si="136"/>
        <v/>
      </c>
      <c r="D383" s="28" t="str">
        <f t="shared" si="137"/>
        <v/>
      </c>
      <c r="E383" s="30" t="str">
        <f t="shared" si="140"/>
        <v/>
      </c>
      <c r="F383" s="30" t="s">
        <v>40</v>
      </c>
      <c r="H383" s="29" t="str">
        <f t="shared" si="155"/>
        <v/>
      </c>
      <c r="I383" s="32" t="str">
        <f t="shared" si="152"/>
        <v/>
      </c>
      <c r="J383" s="31" t="str">
        <f t="shared" si="141"/>
        <v/>
      </c>
      <c r="K383" s="32" t="str">
        <f t="shared" si="138"/>
        <v/>
      </c>
      <c r="M383" s="33" t="str">
        <f t="shared" ca="1" si="143"/>
        <v/>
      </c>
      <c r="O383" s="34">
        <f t="shared" si="145"/>
        <v>0</v>
      </c>
      <c r="P383" s="34">
        <f t="shared" si="142"/>
        <v>0</v>
      </c>
      <c r="X383" s="125" t="str">
        <f t="shared" si="139"/>
        <v/>
      </c>
      <c r="AA383" s="131" t="str">
        <f t="shared" si="151"/>
        <v/>
      </c>
      <c r="AB383" s="278">
        <f>SUM(X383:X385)</f>
        <v>0</v>
      </c>
      <c r="AC383" s="123"/>
      <c r="AD383" s="282">
        <v>126</v>
      </c>
      <c r="AE383" s="288">
        <f t="shared" ref="AE383" ca="1" si="157">OFFSET($AJ$12,((MOD(ROW(AD384)*4,3)/2)+1)*COUNTA(AD383)+IF(((MOD(ROW(AD384)*4,3)/2)+1)*COUNTA(AD383)=2,INT(ROW(AD380)/12),0),)</f>
        <v>0</v>
      </c>
      <c r="AF383" s="283" t="str">
        <f>IF(AB383=0,"",IF(AB383&lt;AE383,"Alerte !",""))</f>
        <v/>
      </c>
      <c r="AG383" s="245" t="str">
        <f>IF(AB383=0,"",IF(AB383&lt;AE383,"",1))</f>
        <v/>
      </c>
    </row>
    <row r="384" spans="1:33" ht="15" customHeight="1" x14ac:dyDescent="0.25">
      <c r="A384" s="1"/>
      <c r="B384" s="284"/>
      <c r="C384" s="27" t="str">
        <f t="shared" si="136"/>
        <v/>
      </c>
      <c r="D384" s="28" t="str">
        <f t="shared" si="137"/>
        <v/>
      </c>
      <c r="E384" s="30" t="str">
        <f t="shared" si="140"/>
        <v/>
      </c>
      <c r="F384" s="30" t="s">
        <v>40</v>
      </c>
      <c r="H384" s="29" t="str">
        <f t="shared" si="155"/>
        <v/>
      </c>
      <c r="I384" s="32" t="str">
        <f t="shared" si="152"/>
        <v/>
      </c>
      <c r="J384" s="31" t="str">
        <f t="shared" si="141"/>
        <v/>
      </c>
      <c r="K384" s="32" t="str">
        <f t="shared" si="138"/>
        <v/>
      </c>
      <c r="M384" s="33" t="str">
        <f t="shared" ca="1" si="143"/>
        <v/>
      </c>
      <c r="O384" s="34">
        <f t="shared" si="145"/>
        <v>0</v>
      </c>
      <c r="P384" s="34">
        <f t="shared" si="142"/>
        <v>0</v>
      </c>
      <c r="X384" s="125" t="str">
        <f t="shared" si="139"/>
        <v/>
      </c>
      <c r="AA384" s="131" t="str">
        <f t="shared" si="151"/>
        <v/>
      </c>
      <c r="AB384" s="279"/>
      <c r="AC384" s="123"/>
      <c r="AD384" s="282"/>
      <c r="AE384" s="289"/>
      <c r="AF384" s="283"/>
      <c r="AG384" s="245"/>
    </row>
    <row r="385" spans="1:33" ht="15" customHeight="1" thickBot="1" x14ac:dyDescent="0.3">
      <c r="A385" s="1"/>
      <c r="B385" s="284"/>
      <c r="C385" s="27" t="str">
        <f t="shared" si="136"/>
        <v/>
      </c>
      <c r="D385" s="28" t="str">
        <f t="shared" si="137"/>
        <v/>
      </c>
      <c r="E385" s="30" t="str">
        <f t="shared" si="140"/>
        <v/>
      </c>
      <c r="F385" s="30" t="s">
        <v>40</v>
      </c>
      <c r="H385" s="29" t="str">
        <f t="shared" si="155"/>
        <v/>
      </c>
      <c r="I385" s="32" t="str">
        <f t="shared" si="152"/>
        <v/>
      </c>
      <c r="J385" s="31" t="str">
        <f t="shared" si="141"/>
        <v/>
      </c>
      <c r="K385" s="32" t="str">
        <f t="shared" si="138"/>
        <v/>
      </c>
      <c r="M385" s="33" t="str">
        <f t="shared" ca="1" si="143"/>
        <v/>
      </c>
      <c r="O385" s="34">
        <f t="shared" si="145"/>
        <v>0</v>
      </c>
      <c r="P385" s="34">
        <f t="shared" si="142"/>
        <v>0</v>
      </c>
      <c r="X385" s="125" t="str">
        <f t="shared" si="139"/>
        <v/>
      </c>
      <c r="AA385" s="131" t="str">
        <f t="shared" si="151"/>
        <v/>
      </c>
      <c r="AB385" s="280"/>
      <c r="AC385" s="123"/>
      <c r="AD385" s="282"/>
      <c r="AE385" s="290"/>
      <c r="AF385" s="283"/>
      <c r="AG385" s="245"/>
    </row>
    <row r="386" spans="1:33" ht="15" customHeight="1" x14ac:dyDescent="0.25">
      <c r="A386" s="1"/>
      <c r="B386" s="284"/>
      <c r="C386" s="27" t="str">
        <f t="shared" si="136"/>
        <v/>
      </c>
      <c r="D386" s="28" t="str">
        <f t="shared" si="137"/>
        <v/>
      </c>
      <c r="E386" s="30" t="str">
        <f t="shared" si="140"/>
        <v/>
      </c>
      <c r="F386" s="30" t="s">
        <v>40</v>
      </c>
      <c r="H386" s="29" t="str">
        <f t="shared" si="155"/>
        <v/>
      </c>
      <c r="I386" s="32" t="str">
        <f t="shared" si="152"/>
        <v/>
      </c>
      <c r="J386" s="31" t="str">
        <f t="shared" si="141"/>
        <v/>
      </c>
      <c r="K386" s="32" t="str">
        <f t="shared" si="138"/>
        <v/>
      </c>
      <c r="M386" s="33" t="str">
        <f t="shared" ca="1" si="143"/>
        <v/>
      </c>
      <c r="O386" s="34">
        <f t="shared" si="145"/>
        <v>0</v>
      </c>
      <c r="P386" s="34">
        <f t="shared" si="142"/>
        <v>0</v>
      </c>
      <c r="X386" s="125" t="str">
        <f t="shared" si="139"/>
        <v/>
      </c>
      <c r="AA386" s="131" t="str">
        <f t="shared" si="151"/>
        <v/>
      </c>
      <c r="AB386" s="278">
        <f>SUM(X386:X388)</f>
        <v>0</v>
      </c>
      <c r="AC386" s="123"/>
      <c r="AD386" s="282">
        <v>127</v>
      </c>
      <c r="AE386" s="288">
        <f t="shared" ca="1" si="135"/>
        <v>0</v>
      </c>
      <c r="AF386" s="283" t="str">
        <f>IF(AB386=0,"",IF(AB386&lt;AE386,"Alerte !",""))</f>
        <v/>
      </c>
      <c r="AG386" s="245" t="str">
        <f>IF(AB386=0,"",IF(AB386&lt;AE386,"",1))</f>
        <v/>
      </c>
    </row>
    <row r="387" spans="1:33" ht="15" customHeight="1" x14ac:dyDescent="0.25">
      <c r="A387" s="1"/>
      <c r="B387" s="284"/>
      <c r="C387" s="27" t="str">
        <f t="shared" si="136"/>
        <v/>
      </c>
      <c r="D387" s="28" t="str">
        <f t="shared" si="137"/>
        <v/>
      </c>
      <c r="E387" s="30" t="str">
        <f t="shared" si="140"/>
        <v/>
      </c>
      <c r="F387" s="30" t="s">
        <v>40</v>
      </c>
      <c r="H387" s="29" t="str">
        <f t="shared" si="155"/>
        <v/>
      </c>
      <c r="I387" s="32" t="str">
        <f t="shared" si="152"/>
        <v/>
      </c>
      <c r="J387" s="31" t="str">
        <f t="shared" si="141"/>
        <v/>
      </c>
      <c r="K387" s="32" t="str">
        <f t="shared" si="138"/>
        <v/>
      </c>
      <c r="M387" s="33" t="str">
        <f t="shared" ca="1" si="143"/>
        <v/>
      </c>
      <c r="O387" s="34">
        <f t="shared" si="145"/>
        <v>0</v>
      </c>
      <c r="P387" s="34">
        <f t="shared" si="142"/>
        <v>0</v>
      </c>
      <c r="X387" s="125" t="str">
        <f t="shared" si="139"/>
        <v/>
      </c>
      <c r="AA387" s="131" t="str">
        <f t="shared" si="151"/>
        <v/>
      </c>
      <c r="AB387" s="279"/>
      <c r="AC387" s="123"/>
      <c r="AD387" s="282"/>
      <c r="AE387" s="289"/>
      <c r="AF387" s="283"/>
      <c r="AG387" s="245"/>
    </row>
    <row r="388" spans="1:33" ht="15" customHeight="1" thickBot="1" x14ac:dyDescent="0.3">
      <c r="A388" s="1"/>
      <c r="B388" s="284"/>
      <c r="C388" s="27" t="str">
        <f t="shared" si="136"/>
        <v/>
      </c>
      <c r="D388" s="28" t="str">
        <f t="shared" si="137"/>
        <v/>
      </c>
      <c r="E388" s="30" t="str">
        <f t="shared" si="140"/>
        <v/>
      </c>
      <c r="F388" s="30" t="s">
        <v>40</v>
      </c>
      <c r="H388" s="29" t="str">
        <f t="shared" si="155"/>
        <v/>
      </c>
      <c r="I388" s="32" t="str">
        <f t="shared" si="152"/>
        <v/>
      </c>
      <c r="J388" s="31" t="str">
        <f t="shared" si="141"/>
        <v/>
      </c>
      <c r="K388" s="32" t="str">
        <f t="shared" si="138"/>
        <v/>
      </c>
      <c r="M388" s="33" t="str">
        <f t="shared" ca="1" si="143"/>
        <v/>
      </c>
      <c r="O388" s="34">
        <f t="shared" si="145"/>
        <v>0</v>
      </c>
      <c r="P388" s="34">
        <f t="shared" si="142"/>
        <v>0</v>
      </c>
      <c r="X388" s="125" t="str">
        <f t="shared" si="139"/>
        <v/>
      </c>
      <c r="AA388" s="131" t="str">
        <f t="shared" si="151"/>
        <v/>
      </c>
      <c r="AB388" s="280"/>
      <c r="AC388" s="123"/>
      <c r="AD388" s="282"/>
      <c r="AE388" s="290"/>
      <c r="AF388" s="283"/>
      <c r="AG388" s="245"/>
    </row>
    <row r="389" spans="1:33" ht="15" customHeight="1" x14ac:dyDescent="0.25">
      <c r="A389" s="1"/>
      <c r="B389" s="284"/>
      <c r="C389" s="27" t="str">
        <f t="shared" si="136"/>
        <v/>
      </c>
      <c r="D389" s="28" t="str">
        <f t="shared" si="137"/>
        <v/>
      </c>
      <c r="E389" s="30" t="str">
        <f t="shared" si="140"/>
        <v/>
      </c>
      <c r="F389" s="30" t="s">
        <v>40</v>
      </c>
      <c r="H389" s="29" t="str">
        <f t="shared" si="155"/>
        <v/>
      </c>
      <c r="I389" s="32" t="str">
        <f t="shared" si="152"/>
        <v/>
      </c>
      <c r="J389" s="31" t="str">
        <f t="shared" si="141"/>
        <v/>
      </c>
      <c r="K389" s="32" t="str">
        <f t="shared" si="138"/>
        <v/>
      </c>
      <c r="M389" s="33" t="str">
        <f t="shared" ca="1" si="143"/>
        <v/>
      </c>
      <c r="O389" s="34">
        <f t="shared" si="145"/>
        <v>0</v>
      </c>
      <c r="P389" s="34">
        <f t="shared" si="142"/>
        <v>0</v>
      </c>
      <c r="X389" s="125" t="str">
        <f t="shared" si="139"/>
        <v/>
      </c>
      <c r="AA389" s="131" t="str">
        <f t="shared" si="151"/>
        <v/>
      </c>
      <c r="AB389" s="278">
        <f>SUM(X389:X391)</f>
        <v>0</v>
      </c>
      <c r="AC389" s="123"/>
      <c r="AD389" s="282">
        <v>128</v>
      </c>
      <c r="AE389" s="288">
        <f t="shared" ca="1" si="144"/>
        <v>0</v>
      </c>
      <c r="AF389" s="283" t="str">
        <f>IF(AB389=0,"",IF(AB389&lt;AE389,"Alerte !",""))</f>
        <v/>
      </c>
      <c r="AG389" s="245" t="str">
        <f>IF(AB389=0,"",IF(AB389&lt;AE389,"",1))</f>
        <v/>
      </c>
    </row>
    <row r="390" spans="1:33" ht="15" customHeight="1" x14ac:dyDescent="0.25">
      <c r="A390" s="1"/>
      <c r="B390" s="284"/>
      <c r="C390" s="27" t="str">
        <f t="shared" si="136"/>
        <v/>
      </c>
      <c r="D390" s="28" t="str">
        <f t="shared" si="137"/>
        <v/>
      </c>
      <c r="E390" s="30" t="str">
        <f t="shared" si="140"/>
        <v/>
      </c>
      <c r="F390" s="30" t="s">
        <v>40</v>
      </c>
      <c r="H390" s="29" t="str">
        <f t="shared" si="155"/>
        <v/>
      </c>
      <c r="I390" s="32" t="str">
        <f t="shared" si="152"/>
        <v/>
      </c>
      <c r="J390" s="31" t="str">
        <f t="shared" si="141"/>
        <v/>
      </c>
      <c r="K390" s="32" t="str">
        <f t="shared" si="138"/>
        <v/>
      </c>
      <c r="M390" s="33" t="str">
        <f t="shared" ca="1" si="143"/>
        <v/>
      </c>
      <c r="O390" s="34">
        <f t="shared" si="145"/>
        <v>0</v>
      </c>
      <c r="P390" s="34">
        <f t="shared" si="142"/>
        <v>0</v>
      </c>
      <c r="X390" s="125" t="str">
        <f t="shared" si="139"/>
        <v/>
      </c>
      <c r="AA390" s="131" t="str">
        <f t="shared" si="151"/>
        <v/>
      </c>
      <c r="AB390" s="279"/>
      <c r="AC390" s="123"/>
      <c r="AD390" s="282"/>
      <c r="AE390" s="289"/>
      <c r="AF390" s="283"/>
      <c r="AG390" s="245"/>
    </row>
    <row r="391" spans="1:33" ht="15" customHeight="1" thickBot="1" x14ac:dyDescent="0.3">
      <c r="A391" s="1"/>
      <c r="B391" s="284"/>
      <c r="C391" s="27" t="str">
        <f t="shared" ref="C391:C454" si="158">IF(A391="","",DATEDIF($AK$9,J391,"y")&amp;IF(DATEDIF($AK$9,J391,"y")&gt;1," ans "," an "))</f>
        <v/>
      </c>
      <c r="D391" s="28" t="str">
        <f t="shared" ref="D391:D454" si="159">IF(A391="","",YEAR(J391))</f>
        <v/>
      </c>
      <c r="E391" s="30" t="str">
        <f t="shared" si="140"/>
        <v/>
      </c>
      <c r="F391" s="30" t="s">
        <v>40</v>
      </c>
      <c r="H391" s="29" t="str">
        <f t="shared" si="155"/>
        <v/>
      </c>
      <c r="I391" s="32" t="str">
        <f t="shared" si="152"/>
        <v/>
      </c>
      <c r="J391" s="31" t="str">
        <f t="shared" si="141"/>
        <v/>
      </c>
      <c r="K391" s="32" t="str">
        <f t="shared" ref="K391:K454" si="160">IF(A391="","",EOMONTH(J391,0))</f>
        <v/>
      </c>
      <c r="M391" s="33" t="str">
        <f t="shared" ca="1" si="143"/>
        <v/>
      </c>
      <c r="O391" s="34">
        <f t="shared" si="145"/>
        <v>0</v>
      </c>
      <c r="P391" s="34">
        <f t="shared" si="142"/>
        <v>0</v>
      </c>
      <c r="X391" s="125" t="str">
        <f t="shared" ref="X391:X454" si="161">IF(Q391="","",SUM(Q391:W391))</f>
        <v/>
      </c>
      <c r="AA391" s="131" t="str">
        <f t="shared" si="151"/>
        <v/>
      </c>
      <c r="AB391" s="280"/>
      <c r="AC391" s="123"/>
      <c r="AD391" s="282"/>
      <c r="AE391" s="290"/>
      <c r="AF391" s="283"/>
      <c r="AG391" s="245"/>
    </row>
    <row r="392" spans="1:33" ht="15" customHeight="1" x14ac:dyDescent="0.25">
      <c r="A392" s="1"/>
      <c r="B392" s="284"/>
      <c r="C392" s="27" t="str">
        <f t="shared" si="158"/>
        <v/>
      </c>
      <c r="D392" s="28" t="str">
        <f t="shared" si="159"/>
        <v/>
      </c>
      <c r="E392" s="30" t="str">
        <f t="shared" ref="E392:E455" si="162">IF(A392="","",DATEDIF($J$7,K392,"y")&amp;IF(DATEDIF($J$7,K392,"y")&gt;1," ans, "," an, ")&amp;DATEDIF($J$7,K392,"ym")&amp;" mois et "&amp;DATEDIF($J$7,K392,"md")&amp;IF(DATEDIF(
$J$7,K392,"md")&gt;1," jours"," jour"))</f>
        <v/>
      </c>
      <c r="F392" s="30" t="s">
        <v>40</v>
      </c>
      <c r="H392" s="29" t="str">
        <f t="shared" si="155"/>
        <v/>
      </c>
      <c r="I392" s="32" t="str">
        <f t="shared" si="152"/>
        <v/>
      </c>
      <c r="J392" s="31" t="str">
        <f t="shared" ref="J392:J455" si="163">IF(A392="","",EDATE(J391,1))</f>
        <v/>
      </c>
      <c r="K392" s="32" t="str">
        <f t="shared" si="160"/>
        <v/>
      </c>
      <c r="M392" s="33" t="str">
        <f t="shared" ca="1" si="143"/>
        <v/>
      </c>
      <c r="O392" s="34">
        <f t="shared" si="145"/>
        <v>0</v>
      </c>
      <c r="P392" s="34">
        <f t="shared" ref="P392:P455" si="164">Q392-O392</f>
        <v>0</v>
      </c>
      <c r="X392" s="125" t="str">
        <f t="shared" si="161"/>
        <v/>
      </c>
      <c r="AA392" s="131" t="str">
        <f t="shared" si="151"/>
        <v/>
      </c>
      <c r="AB392" s="278">
        <f>SUM(X392:X394)</f>
        <v>0</v>
      </c>
      <c r="AC392" s="123"/>
      <c r="AD392" s="282">
        <v>129</v>
      </c>
      <c r="AE392" s="288">
        <f t="shared" ca="1" si="146"/>
        <v>0</v>
      </c>
      <c r="AF392" s="283" t="str">
        <f>IF(AB392=0,"",IF(AB392&lt;AE392,"Alerte !",""))</f>
        <v/>
      </c>
      <c r="AG392" s="245" t="str">
        <f>IF(AB392=0,"",IF(AB392&lt;AE392,"",1))</f>
        <v/>
      </c>
    </row>
    <row r="393" spans="1:33" ht="15" customHeight="1" x14ac:dyDescent="0.25">
      <c r="A393" s="1"/>
      <c r="B393" s="284"/>
      <c r="C393" s="27" t="str">
        <f t="shared" si="158"/>
        <v/>
      </c>
      <c r="D393" s="28" t="str">
        <f t="shared" si="159"/>
        <v/>
      </c>
      <c r="E393" s="30" t="str">
        <f t="shared" si="162"/>
        <v/>
      </c>
      <c r="F393" s="30" t="s">
        <v>40</v>
      </c>
      <c r="H393" s="29" t="str">
        <f t="shared" si="155"/>
        <v/>
      </c>
      <c r="I393" s="32" t="str">
        <f t="shared" si="152"/>
        <v/>
      </c>
      <c r="J393" s="31" t="str">
        <f t="shared" si="163"/>
        <v/>
      </c>
      <c r="K393" s="32" t="str">
        <f t="shared" si="160"/>
        <v/>
      </c>
      <c r="M393" s="33" t="str">
        <f t="shared" ref="M393:M456" ca="1" si="165">IF(N393="","",MATCH(N393,OFFSET($AT$7,VLOOKUP(L393,$AV$7:$AX$14,4,FALSE)-3,,VLOOKUP(L393,$AV$7:$AX$14,3,FALSE))))</f>
        <v/>
      </c>
      <c r="O393" s="34">
        <f t="shared" si="145"/>
        <v>0</v>
      </c>
      <c r="P393" s="34">
        <f t="shared" si="164"/>
        <v>0</v>
      </c>
      <c r="X393" s="125" t="str">
        <f t="shared" si="161"/>
        <v/>
      </c>
      <c r="AA393" s="131" t="str">
        <f t="shared" si="151"/>
        <v/>
      </c>
      <c r="AB393" s="279"/>
      <c r="AC393" s="123"/>
      <c r="AD393" s="282"/>
      <c r="AE393" s="289"/>
      <c r="AF393" s="283"/>
      <c r="AG393" s="245"/>
    </row>
    <row r="394" spans="1:33" ht="15" customHeight="1" thickBot="1" x14ac:dyDescent="0.3">
      <c r="A394" s="1"/>
      <c r="B394" s="284"/>
      <c r="C394" s="27" t="str">
        <f t="shared" si="158"/>
        <v/>
      </c>
      <c r="D394" s="28" t="str">
        <f t="shared" si="159"/>
        <v/>
      </c>
      <c r="E394" s="30" t="str">
        <f t="shared" si="162"/>
        <v/>
      </c>
      <c r="F394" s="30" t="s">
        <v>40</v>
      </c>
      <c r="H394" s="29" t="str">
        <f t="shared" si="155"/>
        <v/>
      </c>
      <c r="I394" s="32" t="str">
        <f t="shared" si="152"/>
        <v/>
      </c>
      <c r="J394" s="31" t="str">
        <f t="shared" si="163"/>
        <v/>
      </c>
      <c r="K394" s="32" t="str">
        <f t="shared" si="160"/>
        <v/>
      </c>
      <c r="M394" s="33" t="str">
        <f t="shared" ca="1" si="165"/>
        <v/>
      </c>
      <c r="O394" s="34">
        <f t="shared" si="145"/>
        <v>0</v>
      </c>
      <c r="P394" s="34">
        <f t="shared" si="164"/>
        <v>0</v>
      </c>
      <c r="X394" s="125" t="str">
        <f t="shared" si="161"/>
        <v/>
      </c>
      <c r="AA394" s="131" t="str">
        <f t="shared" si="151"/>
        <v/>
      </c>
      <c r="AB394" s="280"/>
      <c r="AC394" s="123"/>
      <c r="AD394" s="282"/>
      <c r="AE394" s="290"/>
      <c r="AF394" s="283"/>
      <c r="AG394" s="245"/>
    </row>
    <row r="395" spans="1:33" ht="15" customHeight="1" x14ac:dyDescent="0.25">
      <c r="A395" s="1"/>
      <c r="B395" s="284" t="s">
        <v>78</v>
      </c>
      <c r="C395" s="27" t="str">
        <f t="shared" si="158"/>
        <v/>
      </c>
      <c r="D395" s="28" t="str">
        <f t="shared" si="159"/>
        <v/>
      </c>
      <c r="E395" s="30" t="str">
        <f t="shared" si="162"/>
        <v/>
      </c>
      <c r="F395" s="30" t="s">
        <v>40</v>
      </c>
      <c r="H395" s="29" t="str">
        <f t="shared" si="155"/>
        <v/>
      </c>
      <c r="I395" s="32" t="str">
        <f t="shared" si="152"/>
        <v/>
      </c>
      <c r="J395" s="31" t="str">
        <f t="shared" si="163"/>
        <v/>
      </c>
      <c r="K395" s="32" t="str">
        <f t="shared" si="160"/>
        <v/>
      </c>
      <c r="M395" s="33" t="str">
        <f t="shared" ca="1" si="165"/>
        <v/>
      </c>
      <c r="O395" s="34">
        <f t="shared" si="145"/>
        <v>0</v>
      </c>
      <c r="P395" s="34">
        <f t="shared" si="164"/>
        <v>0</v>
      </c>
      <c r="X395" s="125" t="str">
        <f t="shared" si="161"/>
        <v/>
      </c>
      <c r="AA395" s="131" t="str">
        <f t="shared" si="151"/>
        <v/>
      </c>
      <c r="AB395" s="278">
        <f>SUM(X395:X397)</f>
        <v>0</v>
      </c>
      <c r="AC395" s="123"/>
      <c r="AD395" s="282">
        <v>130</v>
      </c>
      <c r="AE395" s="288">
        <f t="shared" ref="AE395" ca="1" si="166">OFFSET($AJ$12,((MOD(ROW(AD396)*4,3)/2)+1)*COUNTA(AD395)+IF(((MOD(ROW(AD396)*4,3)/2)+1)*COUNTA(AD395)=2,INT(ROW(AD392)/12),0),)</f>
        <v>0</v>
      </c>
      <c r="AF395" s="283" t="str">
        <f>IF(AB395=0,"",IF(AB395&lt;AE395,"Alerte !",""))</f>
        <v/>
      </c>
      <c r="AG395" s="245" t="str">
        <f>IF(AB395=0,"",IF(AB395&lt;AE395,"",1))</f>
        <v/>
      </c>
    </row>
    <row r="396" spans="1:33" ht="15" customHeight="1" x14ac:dyDescent="0.25">
      <c r="A396" s="1"/>
      <c r="B396" s="284"/>
      <c r="C396" s="27" t="str">
        <f t="shared" si="158"/>
        <v/>
      </c>
      <c r="D396" s="28" t="str">
        <f t="shared" si="159"/>
        <v/>
      </c>
      <c r="E396" s="30" t="str">
        <f t="shared" si="162"/>
        <v/>
      </c>
      <c r="F396" s="30" t="s">
        <v>40</v>
      </c>
      <c r="H396" s="29" t="str">
        <f t="shared" si="155"/>
        <v/>
      </c>
      <c r="I396" s="32" t="str">
        <f t="shared" si="152"/>
        <v/>
      </c>
      <c r="J396" s="31" t="str">
        <f t="shared" si="163"/>
        <v/>
      </c>
      <c r="K396" s="32" t="str">
        <f t="shared" si="160"/>
        <v/>
      </c>
      <c r="M396" s="33" t="str">
        <f t="shared" ca="1" si="165"/>
        <v/>
      </c>
      <c r="O396" s="34">
        <f t="shared" ref="O396:O459" si="167">N396*$AN$9</f>
        <v>0</v>
      </c>
      <c r="P396" s="34">
        <f t="shared" si="164"/>
        <v>0</v>
      </c>
      <c r="X396" s="125" t="str">
        <f t="shared" si="161"/>
        <v/>
      </c>
      <c r="AA396" s="131" t="str">
        <f t="shared" si="151"/>
        <v/>
      </c>
      <c r="AB396" s="279"/>
      <c r="AC396" s="123"/>
      <c r="AD396" s="282"/>
      <c r="AE396" s="289"/>
      <c r="AF396" s="283"/>
      <c r="AG396" s="245"/>
    </row>
    <row r="397" spans="1:33" ht="15" customHeight="1" thickBot="1" x14ac:dyDescent="0.3">
      <c r="A397" s="1"/>
      <c r="B397" s="284"/>
      <c r="C397" s="27" t="str">
        <f t="shared" si="158"/>
        <v/>
      </c>
      <c r="D397" s="28" t="str">
        <f t="shared" si="159"/>
        <v/>
      </c>
      <c r="E397" s="30" t="str">
        <f t="shared" si="162"/>
        <v/>
      </c>
      <c r="F397" s="30" t="s">
        <v>40</v>
      </c>
      <c r="H397" s="29" t="str">
        <f t="shared" si="155"/>
        <v/>
      </c>
      <c r="I397" s="32" t="str">
        <f t="shared" si="152"/>
        <v/>
      </c>
      <c r="J397" s="31" t="str">
        <f t="shared" si="163"/>
        <v/>
      </c>
      <c r="K397" s="32" t="str">
        <f t="shared" si="160"/>
        <v/>
      </c>
      <c r="M397" s="33" t="str">
        <f t="shared" ca="1" si="165"/>
        <v/>
      </c>
      <c r="O397" s="34">
        <f t="shared" si="167"/>
        <v>0</v>
      </c>
      <c r="P397" s="34">
        <f t="shared" si="164"/>
        <v>0</v>
      </c>
      <c r="X397" s="125" t="str">
        <f t="shared" si="161"/>
        <v/>
      </c>
      <c r="AA397" s="131" t="str">
        <f t="shared" si="151"/>
        <v/>
      </c>
      <c r="AB397" s="280"/>
      <c r="AC397" s="123"/>
      <c r="AD397" s="282"/>
      <c r="AE397" s="290"/>
      <c r="AF397" s="283"/>
      <c r="AG397" s="245"/>
    </row>
    <row r="398" spans="1:33" ht="15" customHeight="1" x14ac:dyDescent="0.25">
      <c r="A398" s="1"/>
      <c r="B398" s="284"/>
      <c r="C398" s="27" t="str">
        <f t="shared" si="158"/>
        <v/>
      </c>
      <c r="D398" s="28" t="str">
        <f t="shared" si="159"/>
        <v/>
      </c>
      <c r="E398" s="30" t="str">
        <f t="shared" si="162"/>
        <v/>
      </c>
      <c r="F398" s="30" t="s">
        <v>40</v>
      </c>
      <c r="H398" s="29" t="str">
        <f t="shared" si="155"/>
        <v/>
      </c>
      <c r="I398" s="32" t="str">
        <f t="shared" si="152"/>
        <v/>
      </c>
      <c r="J398" s="31" t="str">
        <f t="shared" si="163"/>
        <v/>
      </c>
      <c r="K398" s="32" t="str">
        <f t="shared" si="160"/>
        <v/>
      </c>
      <c r="M398" s="33" t="str">
        <f t="shared" ca="1" si="165"/>
        <v/>
      </c>
      <c r="O398" s="34">
        <f t="shared" si="167"/>
        <v>0</v>
      </c>
      <c r="P398" s="34">
        <f t="shared" si="164"/>
        <v>0</v>
      </c>
      <c r="X398" s="125" t="str">
        <f t="shared" si="161"/>
        <v/>
      </c>
      <c r="AA398" s="131" t="str">
        <f t="shared" si="151"/>
        <v/>
      </c>
      <c r="AB398" s="278">
        <f>SUM(X398:X400)</f>
        <v>0</v>
      </c>
      <c r="AC398" s="123"/>
      <c r="AD398" s="282">
        <v>131</v>
      </c>
      <c r="AE398" s="288">
        <f t="shared" ref="AE398" ca="1" si="168">OFFSET($AJ$12,((MOD(ROW(AD399)*4,3)/2)+1)*COUNTA(AD398)+IF(((MOD(ROW(AD399)*4,3)/2)+1)*COUNTA(AD398)=2,INT(ROW(AD395)/12),0),)</f>
        <v>0</v>
      </c>
      <c r="AF398" s="283" t="str">
        <f>IF(AB398=0,"",IF(AB398&lt;AE398,"Alerte !",""))</f>
        <v/>
      </c>
      <c r="AG398" s="245" t="str">
        <f>IF(AB398=0,"",IF(AB398&lt;AE398,"",1))</f>
        <v/>
      </c>
    </row>
    <row r="399" spans="1:33" ht="15" customHeight="1" x14ac:dyDescent="0.25">
      <c r="A399" s="1"/>
      <c r="B399" s="284"/>
      <c r="C399" s="27" t="str">
        <f t="shared" si="158"/>
        <v/>
      </c>
      <c r="D399" s="28" t="str">
        <f t="shared" si="159"/>
        <v/>
      </c>
      <c r="E399" s="30" t="str">
        <f t="shared" si="162"/>
        <v/>
      </c>
      <c r="F399" s="30" t="s">
        <v>40</v>
      </c>
      <c r="H399" s="29" t="str">
        <f t="shared" si="155"/>
        <v/>
      </c>
      <c r="I399" s="32" t="str">
        <f t="shared" si="152"/>
        <v/>
      </c>
      <c r="J399" s="31" t="str">
        <f t="shared" si="163"/>
        <v/>
      </c>
      <c r="K399" s="32" t="str">
        <f t="shared" si="160"/>
        <v/>
      </c>
      <c r="M399" s="33" t="str">
        <f t="shared" ca="1" si="165"/>
        <v/>
      </c>
      <c r="O399" s="34">
        <f t="shared" si="167"/>
        <v>0</v>
      </c>
      <c r="P399" s="34">
        <f t="shared" si="164"/>
        <v>0</v>
      </c>
      <c r="X399" s="125" t="str">
        <f t="shared" si="161"/>
        <v/>
      </c>
      <c r="AA399" s="131" t="str">
        <f t="shared" si="151"/>
        <v/>
      </c>
      <c r="AB399" s="279"/>
      <c r="AC399" s="123"/>
      <c r="AD399" s="282"/>
      <c r="AE399" s="289"/>
      <c r="AF399" s="283"/>
      <c r="AG399" s="245"/>
    </row>
    <row r="400" spans="1:33" ht="15" customHeight="1" thickBot="1" x14ac:dyDescent="0.3">
      <c r="A400" s="1"/>
      <c r="B400" s="284"/>
      <c r="C400" s="27" t="str">
        <f t="shared" si="158"/>
        <v/>
      </c>
      <c r="D400" s="28" t="str">
        <f t="shared" si="159"/>
        <v/>
      </c>
      <c r="E400" s="30" t="str">
        <f t="shared" si="162"/>
        <v/>
      </c>
      <c r="F400" s="30" t="s">
        <v>40</v>
      </c>
      <c r="H400" s="29" t="str">
        <f t="shared" si="155"/>
        <v/>
      </c>
      <c r="I400" s="32" t="str">
        <f t="shared" si="152"/>
        <v/>
      </c>
      <c r="J400" s="31" t="str">
        <f t="shared" si="163"/>
        <v/>
      </c>
      <c r="K400" s="32" t="str">
        <f t="shared" si="160"/>
        <v/>
      </c>
      <c r="M400" s="33" t="str">
        <f t="shared" ca="1" si="165"/>
        <v/>
      </c>
      <c r="O400" s="34">
        <f t="shared" si="167"/>
        <v>0</v>
      </c>
      <c r="P400" s="34">
        <f t="shared" si="164"/>
        <v>0</v>
      </c>
      <c r="X400" s="125" t="str">
        <f t="shared" si="161"/>
        <v/>
      </c>
      <c r="AA400" s="131" t="str">
        <f t="shared" si="151"/>
        <v/>
      </c>
      <c r="AB400" s="280"/>
      <c r="AC400" s="123"/>
      <c r="AD400" s="282"/>
      <c r="AE400" s="290"/>
      <c r="AF400" s="283"/>
      <c r="AG400" s="245"/>
    </row>
    <row r="401" spans="1:33" ht="15" customHeight="1" x14ac:dyDescent="0.25">
      <c r="A401" s="1"/>
      <c r="B401" s="284"/>
      <c r="C401" s="27" t="str">
        <f t="shared" si="158"/>
        <v/>
      </c>
      <c r="D401" s="28" t="str">
        <f t="shared" si="159"/>
        <v/>
      </c>
      <c r="E401" s="30" t="str">
        <f t="shared" si="162"/>
        <v/>
      </c>
      <c r="F401" s="30" t="s">
        <v>40</v>
      </c>
      <c r="H401" s="29" t="str">
        <f t="shared" si="155"/>
        <v/>
      </c>
      <c r="I401" s="32" t="str">
        <f t="shared" si="152"/>
        <v/>
      </c>
      <c r="J401" s="31" t="str">
        <f t="shared" si="163"/>
        <v/>
      </c>
      <c r="K401" s="32" t="str">
        <f t="shared" si="160"/>
        <v/>
      </c>
      <c r="M401" s="33" t="str">
        <f t="shared" ca="1" si="165"/>
        <v/>
      </c>
      <c r="O401" s="34">
        <f t="shared" si="167"/>
        <v>0</v>
      </c>
      <c r="P401" s="34">
        <f t="shared" si="164"/>
        <v>0</v>
      </c>
      <c r="X401" s="125" t="str">
        <f t="shared" si="161"/>
        <v/>
      </c>
      <c r="AA401" s="131" t="str">
        <f t="shared" si="151"/>
        <v/>
      </c>
      <c r="AB401" s="278">
        <f>SUM(X401:X403)</f>
        <v>0</v>
      </c>
      <c r="AC401" s="123"/>
      <c r="AD401" s="282">
        <v>132</v>
      </c>
      <c r="AE401" s="288">
        <f t="shared" ref="AE401:AE461" ca="1" si="169">OFFSET($AJ$12,((MOD(ROW(AD402)*4,3)/2)+1)*COUNTA(AD401)+IF(((MOD(ROW(AD402)*4,3)/2)+1)*COUNTA(AD401)=2,INT(ROW(AD398)/12),0),)</f>
        <v>0</v>
      </c>
      <c r="AF401" s="283" t="str">
        <f>IF(AB401=0,"",IF(AB401&lt;AE401,"Alerte !",""))</f>
        <v/>
      </c>
      <c r="AG401" s="245" t="str">
        <f>IF(AB401=0,"",IF(AB401&lt;AE401,"",1))</f>
        <v/>
      </c>
    </row>
    <row r="402" spans="1:33" ht="15" customHeight="1" x14ac:dyDescent="0.25">
      <c r="A402" s="1"/>
      <c r="B402" s="284"/>
      <c r="C402" s="27" t="str">
        <f t="shared" si="158"/>
        <v/>
      </c>
      <c r="D402" s="28" t="str">
        <f t="shared" si="159"/>
        <v/>
      </c>
      <c r="E402" s="30" t="str">
        <f t="shared" si="162"/>
        <v/>
      </c>
      <c r="F402" s="30" t="s">
        <v>40</v>
      </c>
      <c r="H402" s="29" t="str">
        <f t="shared" si="155"/>
        <v/>
      </c>
      <c r="I402" s="32" t="str">
        <f t="shared" si="152"/>
        <v/>
      </c>
      <c r="J402" s="31" t="str">
        <f t="shared" si="163"/>
        <v/>
      </c>
      <c r="K402" s="32" t="str">
        <f t="shared" si="160"/>
        <v/>
      </c>
      <c r="M402" s="33" t="str">
        <f t="shared" ca="1" si="165"/>
        <v/>
      </c>
      <c r="O402" s="34">
        <f t="shared" si="167"/>
        <v>0</v>
      </c>
      <c r="P402" s="34">
        <f t="shared" si="164"/>
        <v>0</v>
      </c>
      <c r="X402" s="125" t="str">
        <f t="shared" si="161"/>
        <v/>
      </c>
      <c r="AA402" s="131" t="str">
        <f t="shared" si="151"/>
        <v/>
      </c>
      <c r="AB402" s="279"/>
      <c r="AC402" s="123"/>
      <c r="AD402" s="282"/>
      <c r="AE402" s="289"/>
      <c r="AF402" s="283"/>
      <c r="AG402" s="245"/>
    </row>
    <row r="403" spans="1:33" ht="15" customHeight="1" thickBot="1" x14ac:dyDescent="0.3">
      <c r="A403" s="1"/>
      <c r="B403" s="284"/>
      <c r="C403" s="27" t="str">
        <f t="shared" si="158"/>
        <v/>
      </c>
      <c r="D403" s="28" t="str">
        <f t="shared" si="159"/>
        <v/>
      </c>
      <c r="E403" s="30" t="str">
        <f t="shared" si="162"/>
        <v/>
      </c>
      <c r="F403" s="30" t="s">
        <v>40</v>
      </c>
      <c r="H403" s="29" t="str">
        <f t="shared" si="155"/>
        <v/>
      </c>
      <c r="I403" s="32" t="str">
        <f t="shared" si="152"/>
        <v/>
      </c>
      <c r="J403" s="31" t="str">
        <f t="shared" si="163"/>
        <v/>
      </c>
      <c r="K403" s="32" t="str">
        <f t="shared" si="160"/>
        <v/>
      </c>
      <c r="M403" s="33" t="str">
        <f t="shared" ca="1" si="165"/>
        <v/>
      </c>
      <c r="O403" s="34">
        <f t="shared" si="167"/>
        <v>0</v>
      </c>
      <c r="P403" s="34">
        <f t="shared" si="164"/>
        <v>0</v>
      </c>
      <c r="X403" s="125" t="str">
        <f t="shared" si="161"/>
        <v/>
      </c>
      <c r="AA403" s="131" t="str">
        <f t="shared" si="151"/>
        <v/>
      </c>
      <c r="AB403" s="280"/>
      <c r="AC403" s="123"/>
      <c r="AD403" s="282"/>
      <c r="AE403" s="290"/>
      <c r="AF403" s="283"/>
      <c r="AG403" s="245"/>
    </row>
    <row r="404" spans="1:33" ht="15" customHeight="1" x14ac:dyDescent="0.25">
      <c r="A404" s="1"/>
      <c r="B404" s="284"/>
      <c r="C404" s="27" t="str">
        <f t="shared" si="158"/>
        <v/>
      </c>
      <c r="D404" s="28" t="str">
        <f t="shared" si="159"/>
        <v/>
      </c>
      <c r="E404" s="30" t="str">
        <f t="shared" si="162"/>
        <v/>
      </c>
      <c r="F404" s="30" t="s">
        <v>40</v>
      </c>
      <c r="H404" s="29" t="str">
        <f t="shared" si="155"/>
        <v/>
      </c>
      <c r="I404" s="32" t="str">
        <f t="shared" si="152"/>
        <v/>
      </c>
      <c r="J404" s="31" t="str">
        <f t="shared" si="163"/>
        <v/>
      </c>
      <c r="K404" s="32" t="str">
        <f t="shared" si="160"/>
        <v/>
      </c>
      <c r="M404" s="33" t="str">
        <f t="shared" ca="1" si="165"/>
        <v/>
      </c>
      <c r="O404" s="34">
        <f t="shared" si="167"/>
        <v>0</v>
      </c>
      <c r="P404" s="34">
        <f t="shared" si="164"/>
        <v>0</v>
      </c>
      <c r="X404" s="125" t="str">
        <f t="shared" si="161"/>
        <v/>
      </c>
      <c r="AA404" s="131" t="str">
        <f t="shared" si="151"/>
        <v/>
      </c>
      <c r="AB404" s="278">
        <f>SUM(X404:X406)</f>
        <v>0</v>
      </c>
      <c r="AC404" s="123"/>
      <c r="AD404" s="282">
        <v>133</v>
      </c>
      <c r="AE404" s="288">
        <f t="shared" ref="AE404:AE464" ca="1" si="170">OFFSET($AJ$12,((MOD(ROW(AD405)*4,3)/2)+1)*COUNTA(AD404)+IF(((MOD(ROW(AD405)*4,3)/2)+1)*COUNTA(AD404)=2,INT(ROW(AD401)/12),0),)</f>
        <v>0</v>
      </c>
      <c r="AF404" s="283" t="str">
        <f>IF(AB404=0,"",IF(AB404&lt;AE404,"Alerte !",""))</f>
        <v/>
      </c>
      <c r="AG404" s="245" t="str">
        <f>IF(AB404=0,"",IF(AB404&lt;AE404,"",1))</f>
        <v/>
      </c>
    </row>
    <row r="405" spans="1:33" ht="15" customHeight="1" x14ac:dyDescent="0.25">
      <c r="A405" s="1"/>
      <c r="B405" s="284"/>
      <c r="C405" s="27" t="str">
        <f t="shared" si="158"/>
        <v/>
      </c>
      <c r="D405" s="28" t="str">
        <f t="shared" si="159"/>
        <v/>
      </c>
      <c r="E405" s="30" t="str">
        <f t="shared" si="162"/>
        <v/>
      </c>
      <c r="F405" s="30" t="s">
        <v>40</v>
      </c>
      <c r="H405" s="29" t="str">
        <f t="shared" si="155"/>
        <v/>
      </c>
      <c r="I405" s="32" t="str">
        <f t="shared" si="152"/>
        <v/>
      </c>
      <c r="J405" s="31" t="str">
        <f t="shared" si="163"/>
        <v/>
      </c>
      <c r="K405" s="32" t="str">
        <f t="shared" si="160"/>
        <v/>
      </c>
      <c r="M405" s="33" t="str">
        <f t="shared" ca="1" si="165"/>
        <v/>
      </c>
      <c r="O405" s="34">
        <f t="shared" si="167"/>
        <v>0</v>
      </c>
      <c r="P405" s="34">
        <f t="shared" si="164"/>
        <v>0</v>
      </c>
      <c r="X405" s="125" t="str">
        <f t="shared" si="161"/>
        <v/>
      </c>
      <c r="AA405" s="131" t="str">
        <f t="shared" si="151"/>
        <v/>
      </c>
      <c r="AB405" s="279"/>
      <c r="AC405" s="123"/>
      <c r="AD405" s="282"/>
      <c r="AE405" s="289"/>
      <c r="AF405" s="283"/>
      <c r="AG405" s="245"/>
    </row>
    <row r="406" spans="1:33" ht="15" customHeight="1" thickBot="1" x14ac:dyDescent="0.3">
      <c r="A406" s="1"/>
      <c r="B406" s="284"/>
      <c r="C406" s="27" t="str">
        <f t="shared" si="158"/>
        <v/>
      </c>
      <c r="D406" s="28" t="str">
        <f t="shared" si="159"/>
        <v/>
      </c>
      <c r="E406" s="30" t="str">
        <f t="shared" si="162"/>
        <v/>
      </c>
      <c r="F406" s="30" t="s">
        <v>40</v>
      </c>
      <c r="H406" s="29" t="str">
        <f t="shared" si="155"/>
        <v/>
      </c>
      <c r="I406" s="32" t="str">
        <f t="shared" si="152"/>
        <v/>
      </c>
      <c r="J406" s="31" t="str">
        <f t="shared" si="163"/>
        <v/>
      </c>
      <c r="K406" s="32" t="str">
        <f t="shared" si="160"/>
        <v/>
      </c>
      <c r="M406" s="33" t="str">
        <f t="shared" ca="1" si="165"/>
        <v/>
      </c>
      <c r="O406" s="34">
        <f t="shared" si="167"/>
        <v>0</v>
      </c>
      <c r="P406" s="34">
        <f t="shared" si="164"/>
        <v>0</v>
      </c>
      <c r="X406" s="125" t="str">
        <f t="shared" si="161"/>
        <v/>
      </c>
      <c r="AA406" s="131" t="str">
        <f t="shared" si="151"/>
        <v/>
      </c>
      <c r="AB406" s="280"/>
      <c r="AC406" s="123"/>
      <c r="AD406" s="282"/>
      <c r="AE406" s="290"/>
      <c r="AF406" s="283"/>
      <c r="AG406" s="245"/>
    </row>
    <row r="407" spans="1:33" ht="15" customHeight="1" x14ac:dyDescent="0.25">
      <c r="A407" s="1"/>
      <c r="B407" s="284" t="s">
        <v>79</v>
      </c>
      <c r="C407" s="27" t="str">
        <f t="shared" si="158"/>
        <v/>
      </c>
      <c r="D407" s="28" t="str">
        <f t="shared" si="159"/>
        <v/>
      </c>
      <c r="E407" s="30" t="str">
        <f t="shared" si="162"/>
        <v/>
      </c>
      <c r="F407" s="30" t="s">
        <v>40</v>
      </c>
      <c r="H407" s="29" t="str">
        <f t="shared" si="155"/>
        <v/>
      </c>
      <c r="I407" s="32" t="str">
        <f t="shared" si="152"/>
        <v/>
      </c>
      <c r="J407" s="31" t="str">
        <f t="shared" si="163"/>
        <v/>
      </c>
      <c r="K407" s="32" t="str">
        <f t="shared" si="160"/>
        <v/>
      </c>
      <c r="M407" s="33" t="str">
        <f t="shared" ca="1" si="165"/>
        <v/>
      </c>
      <c r="O407" s="34">
        <f t="shared" si="167"/>
        <v>0</v>
      </c>
      <c r="P407" s="34">
        <f t="shared" si="164"/>
        <v>0</v>
      </c>
      <c r="X407" s="125" t="str">
        <f t="shared" si="161"/>
        <v/>
      </c>
      <c r="AA407" s="131" t="str">
        <f t="shared" si="151"/>
        <v/>
      </c>
      <c r="AB407" s="278">
        <f>SUM(X407:X409)</f>
        <v>0</v>
      </c>
      <c r="AC407" s="123"/>
      <c r="AD407" s="282">
        <v>134</v>
      </c>
      <c r="AE407" s="288">
        <f t="shared" ref="AE407:AE467" ca="1" si="171">OFFSET($AJ$12,((MOD(ROW(AD408)*4,3)/2)+1)*COUNTA(AD407)+IF(((MOD(ROW(AD408)*4,3)/2)+1)*COUNTA(AD407)=2,INT(ROW(AD404)/12),0),)</f>
        <v>0</v>
      </c>
      <c r="AF407" s="283" t="str">
        <f>IF(AB407=0,"",IF(AB407&lt;AE407,"Alerte !",""))</f>
        <v/>
      </c>
      <c r="AG407" s="245" t="str">
        <f>IF(AB407=0,"",IF(AB407&lt;AE407,"",1))</f>
        <v/>
      </c>
    </row>
    <row r="408" spans="1:33" ht="15" customHeight="1" x14ac:dyDescent="0.25">
      <c r="A408" s="1"/>
      <c r="B408" s="284"/>
      <c r="C408" s="27" t="str">
        <f t="shared" si="158"/>
        <v/>
      </c>
      <c r="D408" s="28" t="str">
        <f t="shared" si="159"/>
        <v/>
      </c>
      <c r="E408" s="30" t="str">
        <f t="shared" si="162"/>
        <v/>
      </c>
      <c r="F408" s="30" t="s">
        <v>40</v>
      </c>
      <c r="H408" s="29" t="str">
        <f t="shared" si="155"/>
        <v/>
      </c>
      <c r="I408" s="32" t="str">
        <f t="shared" si="152"/>
        <v/>
      </c>
      <c r="J408" s="31" t="str">
        <f t="shared" si="163"/>
        <v/>
      </c>
      <c r="K408" s="32" t="str">
        <f t="shared" si="160"/>
        <v/>
      </c>
      <c r="M408" s="33" t="str">
        <f t="shared" ca="1" si="165"/>
        <v/>
      </c>
      <c r="O408" s="34">
        <f t="shared" si="167"/>
        <v>0</v>
      </c>
      <c r="P408" s="34">
        <f t="shared" si="164"/>
        <v>0</v>
      </c>
      <c r="X408" s="125" t="str">
        <f t="shared" si="161"/>
        <v/>
      </c>
      <c r="AA408" s="131" t="str">
        <f t="shared" si="151"/>
        <v/>
      </c>
      <c r="AB408" s="279"/>
      <c r="AC408" s="123"/>
      <c r="AD408" s="282"/>
      <c r="AE408" s="289"/>
      <c r="AF408" s="283"/>
      <c r="AG408" s="245"/>
    </row>
    <row r="409" spans="1:33" ht="15" customHeight="1" thickBot="1" x14ac:dyDescent="0.3">
      <c r="A409" s="1"/>
      <c r="B409" s="284"/>
      <c r="C409" s="27" t="str">
        <f t="shared" si="158"/>
        <v/>
      </c>
      <c r="D409" s="28" t="str">
        <f t="shared" si="159"/>
        <v/>
      </c>
      <c r="E409" s="30" t="str">
        <f t="shared" si="162"/>
        <v/>
      </c>
      <c r="F409" s="30" t="s">
        <v>40</v>
      </c>
      <c r="H409" s="29" t="str">
        <f t="shared" si="155"/>
        <v/>
      </c>
      <c r="I409" s="32" t="str">
        <f t="shared" si="152"/>
        <v/>
      </c>
      <c r="J409" s="31" t="str">
        <f t="shared" si="163"/>
        <v/>
      </c>
      <c r="K409" s="32" t="str">
        <f t="shared" si="160"/>
        <v/>
      </c>
      <c r="M409" s="33" t="str">
        <f t="shared" ca="1" si="165"/>
        <v/>
      </c>
      <c r="O409" s="34">
        <f t="shared" si="167"/>
        <v>0</v>
      </c>
      <c r="P409" s="34">
        <f t="shared" si="164"/>
        <v>0</v>
      </c>
      <c r="X409" s="125" t="str">
        <f t="shared" si="161"/>
        <v/>
      </c>
      <c r="AA409" s="131" t="str">
        <f t="shared" si="151"/>
        <v/>
      </c>
      <c r="AB409" s="280"/>
      <c r="AC409" s="123"/>
      <c r="AD409" s="282"/>
      <c r="AE409" s="290"/>
      <c r="AF409" s="283"/>
      <c r="AG409" s="245"/>
    </row>
    <row r="410" spans="1:33" ht="15" customHeight="1" x14ac:dyDescent="0.25">
      <c r="A410" s="1"/>
      <c r="B410" s="284"/>
      <c r="C410" s="27" t="str">
        <f t="shared" si="158"/>
        <v/>
      </c>
      <c r="D410" s="28" t="str">
        <f t="shared" si="159"/>
        <v/>
      </c>
      <c r="E410" s="30" t="str">
        <f t="shared" si="162"/>
        <v/>
      </c>
      <c r="F410" s="30" t="s">
        <v>40</v>
      </c>
      <c r="H410" s="29" t="str">
        <f t="shared" si="155"/>
        <v/>
      </c>
      <c r="I410" s="32" t="str">
        <f t="shared" si="152"/>
        <v/>
      </c>
      <c r="J410" s="31" t="str">
        <f t="shared" si="163"/>
        <v/>
      </c>
      <c r="K410" s="32" t="str">
        <f t="shared" si="160"/>
        <v/>
      </c>
      <c r="M410" s="33" t="str">
        <f t="shared" ca="1" si="165"/>
        <v/>
      </c>
      <c r="O410" s="34">
        <f t="shared" si="167"/>
        <v>0</v>
      </c>
      <c r="P410" s="34">
        <f t="shared" si="164"/>
        <v>0</v>
      </c>
      <c r="X410" s="125" t="str">
        <f t="shared" si="161"/>
        <v/>
      </c>
      <c r="AA410" s="131" t="str">
        <f t="shared" si="151"/>
        <v/>
      </c>
      <c r="AB410" s="278">
        <f>SUM(X410:X412)</f>
        <v>0</v>
      </c>
      <c r="AC410" s="123"/>
      <c r="AD410" s="282">
        <v>135</v>
      </c>
      <c r="AE410" s="288">
        <f t="shared" ref="AE410" ca="1" si="172">OFFSET($AJ$12,((MOD(ROW(AD411)*4,3)/2)+1)*COUNTA(AD410)+IF(((MOD(ROW(AD411)*4,3)/2)+1)*COUNTA(AD410)=2,INT(ROW(AD407)/12),0),)</f>
        <v>0</v>
      </c>
      <c r="AF410" s="283" t="str">
        <f>IF(AB410=0,"",IF(AB410&lt;AE410,"Alerte !",""))</f>
        <v/>
      </c>
      <c r="AG410" s="245" t="str">
        <f>IF(AB410=0,"",IF(AB410&lt;AE410,"",1))</f>
        <v/>
      </c>
    </row>
    <row r="411" spans="1:33" ht="15" customHeight="1" x14ac:dyDescent="0.25">
      <c r="A411" s="1"/>
      <c r="B411" s="284"/>
      <c r="C411" s="27" t="str">
        <f t="shared" si="158"/>
        <v/>
      </c>
      <c r="D411" s="28" t="str">
        <f t="shared" si="159"/>
        <v/>
      </c>
      <c r="E411" s="30" t="str">
        <f t="shared" si="162"/>
        <v/>
      </c>
      <c r="F411" s="30" t="s">
        <v>40</v>
      </c>
      <c r="H411" s="29" t="str">
        <f t="shared" si="155"/>
        <v/>
      </c>
      <c r="I411" s="32" t="str">
        <f t="shared" si="152"/>
        <v/>
      </c>
      <c r="J411" s="31" t="str">
        <f t="shared" si="163"/>
        <v/>
      </c>
      <c r="K411" s="32" t="str">
        <f t="shared" si="160"/>
        <v/>
      </c>
      <c r="M411" s="33" t="str">
        <f t="shared" ca="1" si="165"/>
        <v/>
      </c>
      <c r="O411" s="34">
        <f t="shared" si="167"/>
        <v>0</v>
      </c>
      <c r="P411" s="34">
        <f t="shared" si="164"/>
        <v>0</v>
      </c>
      <c r="X411" s="125" t="str">
        <f t="shared" si="161"/>
        <v/>
      </c>
      <c r="AA411" s="131" t="str">
        <f t="shared" si="151"/>
        <v/>
      </c>
      <c r="AB411" s="279"/>
      <c r="AC411" s="123"/>
      <c r="AD411" s="282"/>
      <c r="AE411" s="289"/>
      <c r="AF411" s="283"/>
      <c r="AG411" s="245"/>
    </row>
    <row r="412" spans="1:33" ht="15" customHeight="1" thickBot="1" x14ac:dyDescent="0.3">
      <c r="A412" s="1"/>
      <c r="B412" s="284"/>
      <c r="C412" s="27" t="str">
        <f t="shared" si="158"/>
        <v/>
      </c>
      <c r="D412" s="28" t="str">
        <f t="shared" si="159"/>
        <v/>
      </c>
      <c r="E412" s="30" t="str">
        <f t="shared" si="162"/>
        <v/>
      </c>
      <c r="F412" s="30" t="s">
        <v>40</v>
      </c>
      <c r="H412" s="29" t="str">
        <f t="shared" si="155"/>
        <v/>
      </c>
      <c r="I412" s="32" t="str">
        <f t="shared" si="152"/>
        <v/>
      </c>
      <c r="J412" s="31" t="str">
        <f t="shared" si="163"/>
        <v/>
      </c>
      <c r="K412" s="32" t="str">
        <f t="shared" si="160"/>
        <v/>
      </c>
      <c r="M412" s="33" t="str">
        <f t="shared" ca="1" si="165"/>
        <v/>
      </c>
      <c r="O412" s="34">
        <f t="shared" si="167"/>
        <v>0</v>
      </c>
      <c r="P412" s="34">
        <f t="shared" si="164"/>
        <v>0</v>
      </c>
      <c r="X412" s="125" t="str">
        <f t="shared" si="161"/>
        <v/>
      </c>
      <c r="AA412" s="131" t="str">
        <f t="shared" si="151"/>
        <v/>
      </c>
      <c r="AB412" s="280"/>
      <c r="AC412" s="123"/>
      <c r="AD412" s="282"/>
      <c r="AE412" s="290"/>
      <c r="AF412" s="283"/>
      <c r="AG412" s="245"/>
    </row>
    <row r="413" spans="1:33" ht="15" customHeight="1" x14ac:dyDescent="0.25">
      <c r="A413" s="1"/>
      <c r="B413" s="284"/>
      <c r="C413" s="27" t="str">
        <f t="shared" si="158"/>
        <v/>
      </c>
      <c r="D413" s="28" t="str">
        <f t="shared" si="159"/>
        <v/>
      </c>
      <c r="E413" s="30" t="str">
        <f t="shared" si="162"/>
        <v/>
      </c>
      <c r="F413" s="30" t="s">
        <v>40</v>
      </c>
      <c r="H413" s="29" t="str">
        <f t="shared" si="155"/>
        <v/>
      </c>
      <c r="I413" s="32" t="str">
        <f t="shared" si="152"/>
        <v/>
      </c>
      <c r="J413" s="31" t="str">
        <f t="shared" si="163"/>
        <v/>
      </c>
      <c r="K413" s="32" t="str">
        <f t="shared" si="160"/>
        <v/>
      </c>
      <c r="M413" s="33" t="str">
        <f t="shared" ca="1" si="165"/>
        <v/>
      </c>
      <c r="O413" s="34">
        <f t="shared" si="167"/>
        <v>0</v>
      </c>
      <c r="P413" s="34">
        <f t="shared" si="164"/>
        <v>0</v>
      </c>
      <c r="X413" s="125" t="str">
        <f t="shared" si="161"/>
        <v/>
      </c>
      <c r="AA413" s="131" t="str">
        <f t="shared" si="151"/>
        <v/>
      </c>
      <c r="AB413" s="278">
        <f>SUM(X413:X415)</f>
        <v>0</v>
      </c>
      <c r="AC413" s="123"/>
      <c r="AD413" s="282">
        <v>136</v>
      </c>
      <c r="AE413" s="288">
        <f t="shared" ref="AE413" ca="1" si="173">OFFSET($AJ$12,((MOD(ROW(AD414)*4,3)/2)+1)*COUNTA(AD413)+IF(((MOD(ROW(AD414)*4,3)/2)+1)*COUNTA(AD413)=2,INT(ROW(AD410)/12),0),)</f>
        <v>0</v>
      </c>
      <c r="AF413" s="283" t="str">
        <f>IF(AB413=0,"",IF(AB413&lt;AE413,"Alerte !",""))</f>
        <v/>
      </c>
      <c r="AG413" s="245" t="str">
        <f>IF(AB413=0,"",IF(AB413&lt;AE413,"",1))</f>
        <v/>
      </c>
    </row>
    <row r="414" spans="1:33" ht="15" customHeight="1" x14ac:dyDescent="0.25">
      <c r="A414" s="1"/>
      <c r="B414" s="284"/>
      <c r="C414" s="27" t="str">
        <f t="shared" si="158"/>
        <v/>
      </c>
      <c r="D414" s="28" t="str">
        <f t="shared" si="159"/>
        <v/>
      </c>
      <c r="E414" s="30" t="str">
        <f t="shared" si="162"/>
        <v/>
      </c>
      <c r="F414" s="30" t="s">
        <v>40</v>
      </c>
      <c r="H414" s="29" t="str">
        <f t="shared" si="155"/>
        <v/>
      </c>
      <c r="I414" s="32" t="str">
        <f t="shared" si="152"/>
        <v/>
      </c>
      <c r="J414" s="31" t="str">
        <f t="shared" si="163"/>
        <v/>
      </c>
      <c r="K414" s="32" t="str">
        <f t="shared" si="160"/>
        <v/>
      </c>
      <c r="M414" s="33" t="str">
        <f t="shared" ca="1" si="165"/>
        <v/>
      </c>
      <c r="O414" s="34">
        <f t="shared" si="167"/>
        <v>0</v>
      </c>
      <c r="P414" s="34">
        <f t="shared" si="164"/>
        <v>0</v>
      </c>
      <c r="X414" s="125" t="str">
        <f t="shared" si="161"/>
        <v/>
      </c>
      <c r="AA414" s="131" t="str">
        <f t="shared" si="151"/>
        <v/>
      </c>
      <c r="AB414" s="279"/>
      <c r="AC414" s="123"/>
      <c r="AD414" s="282"/>
      <c r="AE414" s="289"/>
      <c r="AF414" s="283"/>
      <c r="AG414" s="245"/>
    </row>
    <row r="415" spans="1:33" ht="15" customHeight="1" thickBot="1" x14ac:dyDescent="0.3">
      <c r="A415" s="1"/>
      <c r="B415" s="284"/>
      <c r="C415" s="27" t="str">
        <f t="shared" si="158"/>
        <v/>
      </c>
      <c r="D415" s="28" t="str">
        <f t="shared" si="159"/>
        <v/>
      </c>
      <c r="E415" s="30" t="str">
        <f t="shared" si="162"/>
        <v/>
      </c>
      <c r="F415" s="30" t="s">
        <v>40</v>
      </c>
      <c r="H415" s="29" t="str">
        <f t="shared" si="155"/>
        <v/>
      </c>
      <c r="I415" s="32" t="str">
        <f t="shared" si="152"/>
        <v/>
      </c>
      <c r="J415" s="31" t="str">
        <f t="shared" si="163"/>
        <v/>
      </c>
      <c r="K415" s="32" t="str">
        <f t="shared" si="160"/>
        <v/>
      </c>
      <c r="M415" s="33" t="str">
        <f t="shared" ca="1" si="165"/>
        <v/>
      </c>
      <c r="O415" s="34">
        <f t="shared" si="167"/>
        <v>0</v>
      </c>
      <c r="P415" s="34">
        <f t="shared" si="164"/>
        <v>0</v>
      </c>
      <c r="X415" s="125" t="str">
        <f t="shared" si="161"/>
        <v/>
      </c>
      <c r="AA415" s="131" t="str">
        <f t="shared" si="151"/>
        <v/>
      </c>
      <c r="AB415" s="280"/>
      <c r="AC415" s="123"/>
      <c r="AD415" s="282"/>
      <c r="AE415" s="290"/>
      <c r="AF415" s="283"/>
      <c r="AG415" s="245"/>
    </row>
    <row r="416" spans="1:33" ht="15" customHeight="1" x14ac:dyDescent="0.25">
      <c r="A416" s="1"/>
      <c r="B416" s="284"/>
      <c r="C416" s="27" t="str">
        <f t="shared" si="158"/>
        <v/>
      </c>
      <c r="D416" s="28" t="str">
        <f t="shared" si="159"/>
        <v/>
      </c>
      <c r="E416" s="30" t="str">
        <f t="shared" si="162"/>
        <v/>
      </c>
      <c r="F416" s="30" t="s">
        <v>40</v>
      </c>
      <c r="H416" s="29" t="str">
        <f t="shared" si="155"/>
        <v/>
      </c>
      <c r="I416" s="32" t="str">
        <f t="shared" si="152"/>
        <v/>
      </c>
      <c r="J416" s="31" t="str">
        <f t="shared" si="163"/>
        <v/>
      </c>
      <c r="K416" s="32" t="str">
        <f t="shared" si="160"/>
        <v/>
      </c>
      <c r="M416" s="33" t="str">
        <f t="shared" ca="1" si="165"/>
        <v/>
      </c>
      <c r="O416" s="34">
        <f t="shared" si="167"/>
        <v>0</v>
      </c>
      <c r="P416" s="34">
        <f t="shared" si="164"/>
        <v>0</v>
      </c>
      <c r="X416" s="125" t="str">
        <f t="shared" si="161"/>
        <v/>
      </c>
      <c r="AA416" s="131" t="str">
        <f t="shared" si="151"/>
        <v/>
      </c>
      <c r="AB416" s="278">
        <f>SUM(X416:X418)</f>
        <v>0</v>
      </c>
      <c r="AC416" s="123"/>
      <c r="AD416" s="282">
        <v>137</v>
      </c>
      <c r="AE416" s="288">
        <f t="shared" ca="1" si="169"/>
        <v>0</v>
      </c>
      <c r="AF416" s="283" t="str">
        <f>IF(AB416=0,"",IF(AB416&lt;AE416,"Alerte !",""))</f>
        <v/>
      </c>
      <c r="AG416" s="245" t="str">
        <f>IF(AB416=0,"",IF(AB416&lt;AE416,"",1))</f>
        <v/>
      </c>
    </row>
    <row r="417" spans="1:33" ht="15" customHeight="1" x14ac:dyDescent="0.25">
      <c r="A417" s="1"/>
      <c r="B417" s="284"/>
      <c r="C417" s="27" t="str">
        <f t="shared" si="158"/>
        <v/>
      </c>
      <c r="D417" s="28" t="str">
        <f t="shared" si="159"/>
        <v/>
      </c>
      <c r="E417" s="30" t="str">
        <f t="shared" si="162"/>
        <v/>
      </c>
      <c r="F417" s="30" t="s">
        <v>40</v>
      </c>
      <c r="H417" s="29" t="str">
        <f t="shared" si="155"/>
        <v/>
      </c>
      <c r="I417" s="32" t="str">
        <f t="shared" si="152"/>
        <v/>
      </c>
      <c r="J417" s="31" t="str">
        <f t="shared" si="163"/>
        <v/>
      </c>
      <c r="K417" s="32" t="str">
        <f t="shared" si="160"/>
        <v/>
      </c>
      <c r="M417" s="33" t="str">
        <f t="shared" ca="1" si="165"/>
        <v/>
      </c>
      <c r="O417" s="34">
        <f t="shared" si="167"/>
        <v>0</v>
      </c>
      <c r="P417" s="34">
        <f t="shared" si="164"/>
        <v>0</v>
      </c>
      <c r="X417" s="125" t="str">
        <f t="shared" si="161"/>
        <v/>
      </c>
      <c r="AA417" s="131" t="str">
        <f t="shared" si="151"/>
        <v/>
      </c>
      <c r="AB417" s="279"/>
      <c r="AC417" s="123"/>
      <c r="AD417" s="282"/>
      <c r="AE417" s="289"/>
      <c r="AF417" s="283"/>
      <c r="AG417" s="245"/>
    </row>
    <row r="418" spans="1:33" ht="15" customHeight="1" thickBot="1" x14ac:dyDescent="0.3">
      <c r="A418" s="1"/>
      <c r="B418" s="284"/>
      <c r="C418" s="27" t="str">
        <f t="shared" si="158"/>
        <v/>
      </c>
      <c r="D418" s="28" t="str">
        <f t="shared" si="159"/>
        <v/>
      </c>
      <c r="E418" s="30" t="str">
        <f t="shared" si="162"/>
        <v/>
      </c>
      <c r="F418" s="30" t="s">
        <v>40</v>
      </c>
      <c r="H418" s="29" t="str">
        <f t="shared" si="155"/>
        <v/>
      </c>
      <c r="I418" s="32" t="str">
        <f t="shared" si="152"/>
        <v/>
      </c>
      <c r="J418" s="31" t="str">
        <f t="shared" si="163"/>
        <v/>
      </c>
      <c r="K418" s="32" t="str">
        <f t="shared" si="160"/>
        <v/>
      </c>
      <c r="M418" s="33" t="str">
        <f t="shared" ca="1" si="165"/>
        <v/>
      </c>
      <c r="O418" s="34">
        <f t="shared" si="167"/>
        <v>0</v>
      </c>
      <c r="P418" s="34">
        <f t="shared" si="164"/>
        <v>0</v>
      </c>
      <c r="X418" s="125" t="str">
        <f t="shared" si="161"/>
        <v/>
      </c>
      <c r="AA418" s="131" t="str">
        <f t="shared" si="151"/>
        <v/>
      </c>
      <c r="AB418" s="280"/>
      <c r="AC418" s="123"/>
      <c r="AD418" s="282"/>
      <c r="AE418" s="290"/>
      <c r="AF418" s="283"/>
      <c r="AG418" s="245"/>
    </row>
    <row r="419" spans="1:33" ht="15" customHeight="1" x14ac:dyDescent="0.25">
      <c r="A419" s="1"/>
      <c r="B419" s="284" t="s">
        <v>80</v>
      </c>
      <c r="C419" s="27" t="str">
        <f t="shared" si="158"/>
        <v/>
      </c>
      <c r="D419" s="28" t="str">
        <f t="shared" si="159"/>
        <v/>
      </c>
      <c r="E419" s="30" t="str">
        <f t="shared" si="162"/>
        <v/>
      </c>
      <c r="F419" s="30" t="s">
        <v>40</v>
      </c>
      <c r="H419" s="29" t="str">
        <f t="shared" si="155"/>
        <v/>
      </c>
      <c r="I419" s="32" t="str">
        <f t="shared" si="152"/>
        <v/>
      </c>
      <c r="J419" s="31" t="str">
        <f t="shared" si="163"/>
        <v/>
      </c>
      <c r="K419" s="32" t="str">
        <f t="shared" si="160"/>
        <v/>
      </c>
      <c r="M419" s="33" t="str">
        <f t="shared" ca="1" si="165"/>
        <v/>
      </c>
      <c r="O419" s="34">
        <f t="shared" si="167"/>
        <v>0</v>
      </c>
      <c r="P419" s="34">
        <f t="shared" si="164"/>
        <v>0</v>
      </c>
      <c r="X419" s="125" t="str">
        <f t="shared" si="161"/>
        <v/>
      </c>
      <c r="AA419" s="131" t="str">
        <f t="shared" ref="AA419:AA482" si="174">IF(X419="","",X419-Y419-Z419)</f>
        <v/>
      </c>
      <c r="AB419" s="278">
        <f>SUM(X419:X421)</f>
        <v>0</v>
      </c>
      <c r="AC419" s="123"/>
      <c r="AD419" s="282">
        <v>138</v>
      </c>
      <c r="AE419" s="288">
        <f t="shared" ca="1" si="170"/>
        <v>0</v>
      </c>
      <c r="AF419" s="283" t="str">
        <f>IF(AB419=0,"",IF(AB419&lt;AE419,"Alerte !",""))</f>
        <v/>
      </c>
      <c r="AG419" s="245" t="str">
        <f>IF(AB419=0,"",IF(AB419&lt;AE419,"",1))</f>
        <v/>
      </c>
    </row>
    <row r="420" spans="1:33" ht="15" customHeight="1" x14ac:dyDescent="0.25">
      <c r="A420" s="1"/>
      <c r="B420" s="284"/>
      <c r="C420" s="27" t="str">
        <f t="shared" si="158"/>
        <v/>
      </c>
      <c r="D420" s="28" t="str">
        <f t="shared" si="159"/>
        <v/>
      </c>
      <c r="E420" s="30" t="str">
        <f t="shared" si="162"/>
        <v/>
      </c>
      <c r="F420" s="30" t="s">
        <v>40</v>
      </c>
      <c r="H420" s="29" t="str">
        <f t="shared" si="155"/>
        <v/>
      </c>
      <c r="I420" s="32" t="str">
        <f t="shared" si="152"/>
        <v/>
      </c>
      <c r="J420" s="31" t="str">
        <f t="shared" si="163"/>
        <v/>
      </c>
      <c r="K420" s="32" t="str">
        <f t="shared" si="160"/>
        <v/>
      </c>
      <c r="M420" s="33" t="str">
        <f t="shared" ca="1" si="165"/>
        <v/>
      </c>
      <c r="O420" s="34">
        <f t="shared" si="167"/>
        <v>0</v>
      </c>
      <c r="P420" s="34">
        <f t="shared" si="164"/>
        <v>0</v>
      </c>
      <c r="X420" s="125" t="str">
        <f t="shared" si="161"/>
        <v/>
      </c>
      <c r="AA420" s="131" t="str">
        <f t="shared" si="174"/>
        <v/>
      </c>
      <c r="AB420" s="279"/>
      <c r="AC420" s="123"/>
      <c r="AD420" s="282"/>
      <c r="AE420" s="289"/>
      <c r="AF420" s="283"/>
      <c r="AG420" s="245"/>
    </row>
    <row r="421" spans="1:33" ht="15" customHeight="1" thickBot="1" x14ac:dyDescent="0.3">
      <c r="A421" s="1"/>
      <c r="B421" s="284"/>
      <c r="C421" s="27" t="str">
        <f t="shared" si="158"/>
        <v/>
      </c>
      <c r="D421" s="28" t="str">
        <f t="shared" si="159"/>
        <v/>
      </c>
      <c r="E421" s="30" t="str">
        <f t="shared" si="162"/>
        <v/>
      </c>
      <c r="F421" s="30" t="s">
        <v>40</v>
      </c>
      <c r="H421" s="29" t="str">
        <f t="shared" si="155"/>
        <v/>
      </c>
      <c r="I421" s="32" t="str">
        <f t="shared" si="152"/>
        <v/>
      </c>
      <c r="J421" s="31" t="str">
        <f t="shared" si="163"/>
        <v/>
      </c>
      <c r="K421" s="32" t="str">
        <f t="shared" si="160"/>
        <v/>
      </c>
      <c r="M421" s="33" t="str">
        <f t="shared" ca="1" si="165"/>
        <v/>
      </c>
      <c r="O421" s="34">
        <f t="shared" si="167"/>
        <v>0</v>
      </c>
      <c r="P421" s="34">
        <f t="shared" si="164"/>
        <v>0</v>
      </c>
      <c r="X421" s="125" t="str">
        <f t="shared" si="161"/>
        <v/>
      </c>
      <c r="AA421" s="131" t="str">
        <f t="shared" si="174"/>
        <v/>
      </c>
      <c r="AB421" s="280"/>
      <c r="AC421" s="123"/>
      <c r="AD421" s="282"/>
      <c r="AE421" s="290"/>
      <c r="AF421" s="283"/>
      <c r="AG421" s="245"/>
    </row>
    <row r="422" spans="1:33" ht="15" customHeight="1" x14ac:dyDescent="0.25">
      <c r="A422" s="1"/>
      <c r="B422" s="284"/>
      <c r="C422" s="27" t="str">
        <f t="shared" si="158"/>
        <v/>
      </c>
      <c r="D422" s="28" t="str">
        <f t="shared" si="159"/>
        <v/>
      </c>
      <c r="E422" s="30" t="str">
        <f t="shared" si="162"/>
        <v/>
      </c>
      <c r="F422" s="30" t="s">
        <v>40</v>
      </c>
      <c r="H422" s="29" t="str">
        <f t="shared" si="155"/>
        <v/>
      </c>
      <c r="I422" s="32" t="str">
        <f t="shared" ref="I422:I485" si="175">IF(A422="","",DATEDIF($J$38,K422,"y")&amp;IF(DATEDIF($J$38,K422,"y")&gt;1," ans, "," an, ")&amp;DATEDIF($J$38,K422,"ym")&amp;" mois et "&amp;DATEDIF($J$38,K422,"md")&amp;IF(DATEDIF(
$J$38,K422,"md")&gt;1," jours"," jour"))</f>
        <v/>
      </c>
      <c r="J422" s="31" t="str">
        <f t="shared" si="163"/>
        <v/>
      </c>
      <c r="K422" s="32" t="str">
        <f t="shared" si="160"/>
        <v/>
      </c>
      <c r="M422" s="33" t="str">
        <f t="shared" ca="1" si="165"/>
        <v/>
      </c>
      <c r="O422" s="34">
        <f t="shared" si="167"/>
        <v>0</v>
      </c>
      <c r="P422" s="34">
        <f t="shared" si="164"/>
        <v>0</v>
      </c>
      <c r="X422" s="125" t="str">
        <f t="shared" si="161"/>
        <v/>
      </c>
      <c r="AA422" s="131" t="str">
        <f t="shared" si="174"/>
        <v/>
      </c>
      <c r="AB422" s="278">
        <f>SUM(X422:X424)</f>
        <v>0</v>
      </c>
      <c r="AC422" s="123"/>
      <c r="AD422" s="282">
        <v>139</v>
      </c>
      <c r="AE422" s="288">
        <f t="shared" ca="1" si="171"/>
        <v>0</v>
      </c>
      <c r="AF422" s="283" t="str">
        <f>IF(AB422=0,"",IF(AB422&lt;AE422,"Alerte !",""))</f>
        <v/>
      </c>
      <c r="AG422" s="245" t="str">
        <f>IF(AB422=0,"",IF(AB422&lt;AE422,"",1))</f>
        <v/>
      </c>
    </row>
    <row r="423" spans="1:33" ht="15" customHeight="1" x14ac:dyDescent="0.25">
      <c r="A423" s="1"/>
      <c r="B423" s="284"/>
      <c r="C423" s="27" t="str">
        <f t="shared" si="158"/>
        <v/>
      </c>
      <c r="D423" s="28" t="str">
        <f t="shared" si="159"/>
        <v/>
      </c>
      <c r="E423" s="30" t="str">
        <f t="shared" si="162"/>
        <v/>
      </c>
      <c r="F423" s="30" t="s">
        <v>40</v>
      </c>
      <c r="H423" s="29" t="str">
        <f t="shared" si="155"/>
        <v/>
      </c>
      <c r="I423" s="32" t="str">
        <f t="shared" si="175"/>
        <v/>
      </c>
      <c r="J423" s="31" t="str">
        <f t="shared" si="163"/>
        <v/>
      </c>
      <c r="K423" s="32" t="str">
        <f t="shared" si="160"/>
        <v/>
      </c>
      <c r="M423" s="33" t="str">
        <f t="shared" ca="1" si="165"/>
        <v/>
      </c>
      <c r="O423" s="34">
        <f t="shared" si="167"/>
        <v>0</v>
      </c>
      <c r="P423" s="34">
        <f t="shared" si="164"/>
        <v>0</v>
      </c>
      <c r="X423" s="125" t="str">
        <f t="shared" si="161"/>
        <v/>
      </c>
      <c r="AA423" s="131" t="str">
        <f t="shared" si="174"/>
        <v/>
      </c>
      <c r="AB423" s="279"/>
      <c r="AC423" s="123"/>
      <c r="AD423" s="282"/>
      <c r="AE423" s="289"/>
      <c r="AF423" s="283"/>
      <c r="AG423" s="245"/>
    </row>
    <row r="424" spans="1:33" ht="15" customHeight="1" thickBot="1" x14ac:dyDescent="0.3">
      <c r="A424" s="1"/>
      <c r="B424" s="284"/>
      <c r="C424" s="27" t="str">
        <f t="shared" si="158"/>
        <v/>
      </c>
      <c r="D424" s="28" t="str">
        <f t="shared" si="159"/>
        <v/>
      </c>
      <c r="E424" s="30" t="str">
        <f t="shared" si="162"/>
        <v/>
      </c>
      <c r="F424" s="30" t="s">
        <v>40</v>
      </c>
      <c r="H424" s="29" t="str">
        <f t="shared" si="155"/>
        <v/>
      </c>
      <c r="I424" s="32" t="str">
        <f t="shared" si="175"/>
        <v/>
      </c>
      <c r="J424" s="31" t="str">
        <f t="shared" si="163"/>
        <v/>
      </c>
      <c r="K424" s="32" t="str">
        <f t="shared" si="160"/>
        <v/>
      </c>
      <c r="M424" s="33" t="str">
        <f t="shared" ca="1" si="165"/>
        <v/>
      </c>
      <c r="O424" s="34">
        <f t="shared" si="167"/>
        <v>0</v>
      </c>
      <c r="P424" s="34">
        <f t="shared" si="164"/>
        <v>0</v>
      </c>
      <c r="X424" s="125" t="str">
        <f t="shared" si="161"/>
        <v/>
      </c>
      <c r="AA424" s="131" t="str">
        <f t="shared" si="174"/>
        <v/>
      </c>
      <c r="AB424" s="280"/>
      <c r="AC424" s="123"/>
      <c r="AD424" s="282"/>
      <c r="AE424" s="290"/>
      <c r="AF424" s="283"/>
      <c r="AG424" s="245"/>
    </row>
    <row r="425" spans="1:33" ht="15" customHeight="1" x14ac:dyDescent="0.25">
      <c r="A425" s="1"/>
      <c r="B425" s="284"/>
      <c r="C425" s="27" t="str">
        <f t="shared" si="158"/>
        <v/>
      </c>
      <c r="D425" s="28" t="str">
        <f t="shared" si="159"/>
        <v/>
      </c>
      <c r="E425" s="30" t="str">
        <f t="shared" si="162"/>
        <v/>
      </c>
      <c r="F425" s="30" t="s">
        <v>40</v>
      </c>
      <c r="H425" s="29" t="str">
        <f t="shared" si="155"/>
        <v/>
      </c>
      <c r="I425" s="32" t="str">
        <f t="shared" si="175"/>
        <v/>
      </c>
      <c r="J425" s="31" t="str">
        <f t="shared" si="163"/>
        <v/>
      </c>
      <c r="K425" s="32" t="str">
        <f t="shared" si="160"/>
        <v/>
      </c>
      <c r="M425" s="33" t="str">
        <f t="shared" ca="1" si="165"/>
        <v/>
      </c>
      <c r="O425" s="34">
        <f t="shared" si="167"/>
        <v>0</v>
      </c>
      <c r="P425" s="34">
        <f t="shared" si="164"/>
        <v>0</v>
      </c>
      <c r="X425" s="125" t="str">
        <f t="shared" si="161"/>
        <v/>
      </c>
      <c r="AA425" s="131" t="str">
        <f t="shared" si="174"/>
        <v/>
      </c>
      <c r="AB425" s="278">
        <f>SUM(X425:X427)</f>
        <v>0</v>
      </c>
      <c r="AC425" s="123"/>
      <c r="AD425" s="282">
        <v>140</v>
      </c>
      <c r="AE425" s="288">
        <f t="shared" ref="AE425" ca="1" si="176">OFFSET($AJ$12,((MOD(ROW(AD426)*4,3)/2)+1)*COUNTA(AD425)+IF(((MOD(ROW(AD426)*4,3)/2)+1)*COUNTA(AD425)=2,INT(ROW(AD422)/12),0),)</f>
        <v>0</v>
      </c>
      <c r="AF425" s="283" t="str">
        <f>IF(AB425=0,"",IF(AB425&lt;AE425,"Alerte !",""))</f>
        <v/>
      </c>
      <c r="AG425" s="245" t="str">
        <f>IF(AB425=0,"",IF(AB425&lt;AE425,"",1))</f>
        <v/>
      </c>
    </row>
    <row r="426" spans="1:33" ht="15" customHeight="1" x14ac:dyDescent="0.25">
      <c r="A426" s="1"/>
      <c r="B426" s="284"/>
      <c r="C426" s="27" t="str">
        <f t="shared" si="158"/>
        <v/>
      </c>
      <c r="D426" s="28" t="str">
        <f t="shared" si="159"/>
        <v/>
      </c>
      <c r="E426" s="30" t="str">
        <f t="shared" si="162"/>
        <v/>
      </c>
      <c r="F426" s="30" t="s">
        <v>40</v>
      </c>
      <c r="H426" s="29" t="str">
        <f t="shared" si="155"/>
        <v/>
      </c>
      <c r="I426" s="32" t="str">
        <f t="shared" si="175"/>
        <v/>
      </c>
      <c r="J426" s="31" t="str">
        <f t="shared" si="163"/>
        <v/>
      </c>
      <c r="K426" s="32" t="str">
        <f t="shared" si="160"/>
        <v/>
      </c>
      <c r="M426" s="33" t="str">
        <f t="shared" ca="1" si="165"/>
        <v/>
      </c>
      <c r="O426" s="34">
        <f t="shared" si="167"/>
        <v>0</v>
      </c>
      <c r="P426" s="34">
        <f t="shared" si="164"/>
        <v>0</v>
      </c>
      <c r="X426" s="125" t="str">
        <f t="shared" si="161"/>
        <v/>
      </c>
      <c r="AA426" s="131" t="str">
        <f t="shared" si="174"/>
        <v/>
      </c>
      <c r="AB426" s="279"/>
      <c r="AC426" s="123"/>
      <c r="AD426" s="282"/>
      <c r="AE426" s="289"/>
      <c r="AF426" s="283"/>
      <c r="AG426" s="245"/>
    </row>
    <row r="427" spans="1:33" ht="15" customHeight="1" thickBot="1" x14ac:dyDescent="0.3">
      <c r="A427" s="1"/>
      <c r="B427" s="284"/>
      <c r="C427" s="27" t="str">
        <f t="shared" si="158"/>
        <v/>
      </c>
      <c r="D427" s="28" t="str">
        <f t="shared" si="159"/>
        <v/>
      </c>
      <c r="E427" s="30" t="str">
        <f t="shared" si="162"/>
        <v/>
      </c>
      <c r="F427" s="30" t="s">
        <v>40</v>
      </c>
      <c r="H427" s="29" t="str">
        <f t="shared" si="155"/>
        <v/>
      </c>
      <c r="I427" s="32" t="str">
        <f t="shared" si="175"/>
        <v/>
      </c>
      <c r="J427" s="31" t="str">
        <f t="shared" si="163"/>
        <v/>
      </c>
      <c r="K427" s="32" t="str">
        <f t="shared" si="160"/>
        <v/>
      </c>
      <c r="M427" s="33" t="str">
        <f t="shared" ca="1" si="165"/>
        <v/>
      </c>
      <c r="O427" s="34">
        <f t="shared" si="167"/>
        <v>0</v>
      </c>
      <c r="P427" s="34">
        <f t="shared" si="164"/>
        <v>0</v>
      </c>
      <c r="X427" s="125" t="str">
        <f t="shared" si="161"/>
        <v/>
      </c>
      <c r="AA427" s="131" t="str">
        <f t="shared" si="174"/>
        <v/>
      </c>
      <c r="AB427" s="280"/>
      <c r="AC427" s="123"/>
      <c r="AD427" s="282"/>
      <c r="AE427" s="290"/>
      <c r="AF427" s="283"/>
      <c r="AG427" s="245"/>
    </row>
    <row r="428" spans="1:33" ht="15" customHeight="1" x14ac:dyDescent="0.25">
      <c r="A428" s="1"/>
      <c r="B428" s="284"/>
      <c r="C428" s="27" t="str">
        <f t="shared" si="158"/>
        <v/>
      </c>
      <c r="D428" s="28" t="str">
        <f t="shared" si="159"/>
        <v/>
      </c>
      <c r="E428" s="30" t="str">
        <f t="shared" si="162"/>
        <v/>
      </c>
      <c r="F428" s="30" t="s">
        <v>40</v>
      </c>
      <c r="H428" s="29" t="str">
        <f t="shared" si="155"/>
        <v/>
      </c>
      <c r="I428" s="32" t="str">
        <f t="shared" si="175"/>
        <v/>
      </c>
      <c r="J428" s="31" t="str">
        <f t="shared" si="163"/>
        <v/>
      </c>
      <c r="K428" s="32" t="str">
        <f t="shared" si="160"/>
        <v/>
      </c>
      <c r="M428" s="33" t="str">
        <f t="shared" ca="1" si="165"/>
        <v/>
      </c>
      <c r="O428" s="34">
        <f t="shared" si="167"/>
        <v>0</v>
      </c>
      <c r="P428" s="34">
        <f t="shared" si="164"/>
        <v>0</v>
      </c>
      <c r="X428" s="125" t="str">
        <f t="shared" si="161"/>
        <v/>
      </c>
      <c r="AA428" s="131" t="str">
        <f t="shared" si="174"/>
        <v/>
      </c>
      <c r="AB428" s="278">
        <f>SUM(X428:X430)</f>
        <v>0</v>
      </c>
      <c r="AC428" s="123"/>
      <c r="AD428" s="282">
        <v>141</v>
      </c>
      <c r="AE428" s="288">
        <f t="shared" ref="AE428" ca="1" si="177">OFFSET($AJ$12,((MOD(ROW(AD429)*4,3)/2)+1)*COUNTA(AD428)+IF(((MOD(ROW(AD429)*4,3)/2)+1)*COUNTA(AD428)=2,INT(ROW(AD425)/12),0),)</f>
        <v>0</v>
      </c>
      <c r="AF428" s="283" t="str">
        <f>IF(AB428=0,"",IF(AB428&lt;AE428,"Alerte !",""))</f>
        <v/>
      </c>
      <c r="AG428" s="245" t="str">
        <f>IF(AB428=0,"",IF(AB428&lt;AE428,"",1))</f>
        <v/>
      </c>
    </row>
    <row r="429" spans="1:33" ht="15" customHeight="1" x14ac:dyDescent="0.25">
      <c r="A429" s="1"/>
      <c r="B429" s="284"/>
      <c r="C429" s="27" t="str">
        <f t="shared" si="158"/>
        <v/>
      </c>
      <c r="D429" s="28" t="str">
        <f t="shared" si="159"/>
        <v/>
      </c>
      <c r="E429" s="30" t="str">
        <f t="shared" si="162"/>
        <v/>
      </c>
      <c r="F429" s="30" t="s">
        <v>40</v>
      </c>
      <c r="H429" s="29" t="str">
        <f t="shared" si="155"/>
        <v/>
      </c>
      <c r="I429" s="32" t="str">
        <f t="shared" si="175"/>
        <v/>
      </c>
      <c r="J429" s="31" t="str">
        <f t="shared" si="163"/>
        <v/>
      </c>
      <c r="K429" s="32" t="str">
        <f t="shared" si="160"/>
        <v/>
      </c>
      <c r="M429" s="33" t="str">
        <f t="shared" ca="1" si="165"/>
        <v/>
      </c>
      <c r="O429" s="34">
        <f t="shared" si="167"/>
        <v>0</v>
      </c>
      <c r="P429" s="34">
        <f t="shared" si="164"/>
        <v>0</v>
      </c>
      <c r="X429" s="125" t="str">
        <f t="shared" si="161"/>
        <v/>
      </c>
      <c r="AA429" s="131" t="str">
        <f t="shared" si="174"/>
        <v/>
      </c>
      <c r="AB429" s="279"/>
      <c r="AC429" s="123"/>
      <c r="AD429" s="282"/>
      <c r="AE429" s="289"/>
      <c r="AF429" s="283"/>
      <c r="AG429" s="245"/>
    </row>
    <row r="430" spans="1:33" ht="15" customHeight="1" thickBot="1" x14ac:dyDescent="0.3">
      <c r="A430" s="1"/>
      <c r="B430" s="284"/>
      <c r="C430" s="27" t="str">
        <f t="shared" si="158"/>
        <v/>
      </c>
      <c r="D430" s="28" t="str">
        <f t="shared" si="159"/>
        <v/>
      </c>
      <c r="E430" s="30" t="str">
        <f t="shared" si="162"/>
        <v/>
      </c>
      <c r="F430" s="30" t="s">
        <v>40</v>
      </c>
      <c r="H430" s="29" t="str">
        <f t="shared" si="155"/>
        <v/>
      </c>
      <c r="I430" s="32" t="str">
        <f t="shared" si="175"/>
        <v/>
      </c>
      <c r="J430" s="31" t="str">
        <f t="shared" si="163"/>
        <v/>
      </c>
      <c r="K430" s="32" t="str">
        <f t="shared" si="160"/>
        <v/>
      </c>
      <c r="M430" s="33" t="str">
        <f t="shared" ca="1" si="165"/>
        <v/>
      </c>
      <c r="O430" s="34">
        <f t="shared" si="167"/>
        <v>0</v>
      </c>
      <c r="P430" s="34">
        <f t="shared" si="164"/>
        <v>0</v>
      </c>
      <c r="X430" s="125" t="str">
        <f t="shared" si="161"/>
        <v/>
      </c>
      <c r="AA430" s="131" t="str">
        <f t="shared" si="174"/>
        <v/>
      </c>
      <c r="AB430" s="280"/>
      <c r="AC430" s="123"/>
      <c r="AD430" s="282"/>
      <c r="AE430" s="290"/>
      <c r="AF430" s="283"/>
      <c r="AG430" s="245"/>
    </row>
    <row r="431" spans="1:33" ht="15" customHeight="1" x14ac:dyDescent="0.25">
      <c r="A431" s="1"/>
      <c r="B431" s="284" t="s">
        <v>81</v>
      </c>
      <c r="C431" s="27" t="str">
        <f t="shared" si="158"/>
        <v/>
      </c>
      <c r="D431" s="28" t="str">
        <f t="shared" si="159"/>
        <v/>
      </c>
      <c r="E431" s="30" t="str">
        <f t="shared" si="162"/>
        <v/>
      </c>
      <c r="F431" s="30" t="s">
        <v>40</v>
      </c>
      <c r="H431" s="29" t="str">
        <f t="shared" si="155"/>
        <v/>
      </c>
      <c r="I431" s="32" t="str">
        <f t="shared" si="175"/>
        <v/>
      </c>
      <c r="J431" s="31" t="str">
        <f t="shared" si="163"/>
        <v/>
      </c>
      <c r="K431" s="32" t="str">
        <f t="shared" si="160"/>
        <v/>
      </c>
      <c r="M431" s="33" t="str">
        <f t="shared" ca="1" si="165"/>
        <v/>
      </c>
      <c r="O431" s="34">
        <f t="shared" si="167"/>
        <v>0</v>
      </c>
      <c r="P431" s="34">
        <f t="shared" si="164"/>
        <v>0</v>
      </c>
      <c r="X431" s="125" t="str">
        <f t="shared" si="161"/>
        <v/>
      </c>
      <c r="AA431" s="131" t="str">
        <f t="shared" si="174"/>
        <v/>
      </c>
      <c r="AB431" s="278">
        <f>SUM(X431:X433)</f>
        <v>0</v>
      </c>
      <c r="AC431" s="123"/>
      <c r="AD431" s="282">
        <v>142</v>
      </c>
      <c r="AE431" s="288">
        <f t="shared" ca="1" si="169"/>
        <v>0</v>
      </c>
      <c r="AF431" s="283" t="str">
        <f>IF(AB431=0,"",IF(AB431&lt;AE431,"Alerte !",""))</f>
        <v/>
      </c>
      <c r="AG431" s="245" t="str">
        <f>IF(AB431=0,"",IF(AB431&lt;AE431,"",1))</f>
        <v/>
      </c>
    </row>
    <row r="432" spans="1:33" ht="15" customHeight="1" x14ac:dyDescent="0.25">
      <c r="A432" s="1"/>
      <c r="B432" s="284"/>
      <c r="C432" s="27" t="str">
        <f t="shared" si="158"/>
        <v/>
      </c>
      <c r="D432" s="28" t="str">
        <f t="shared" si="159"/>
        <v/>
      </c>
      <c r="E432" s="30" t="str">
        <f t="shared" si="162"/>
        <v/>
      </c>
      <c r="F432" s="30" t="s">
        <v>40</v>
      </c>
      <c r="H432" s="29" t="str">
        <f t="shared" si="155"/>
        <v/>
      </c>
      <c r="I432" s="32" t="str">
        <f t="shared" si="175"/>
        <v/>
      </c>
      <c r="J432" s="31" t="str">
        <f t="shared" si="163"/>
        <v/>
      </c>
      <c r="K432" s="32" t="str">
        <f t="shared" si="160"/>
        <v/>
      </c>
      <c r="M432" s="33" t="str">
        <f t="shared" ca="1" si="165"/>
        <v/>
      </c>
      <c r="O432" s="34">
        <f t="shared" si="167"/>
        <v>0</v>
      </c>
      <c r="P432" s="34">
        <f t="shared" si="164"/>
        <v>0</v>
      </c>
      <c r="X432" s="125" t="str">
        <f t="shared" si="161"/>
        <v/>
      </c>
      <c r="AA432" s="131" t="str">
        <f t="shared" si="174"/>
        <v/>
      </c>
      <c r="AB432" s="279"/>
      <c r="AC432" s="123"/>
      <c r="AD432" s="282"/>
      <c r="AE432" s="289"/>
      <c r="AF432" s="283"/>
      <c r="AG432" s="245"/>
    </row>
    <row r="433" spans="1:33" ht="15" customHeight="1" thickBot="1" x14ac:dyDescent="0.3">
      <c r="A433" s="1"/>
      <c r="B433" s="284"/>
      <c r="C433" s="27" t="str">
        <f t="shared" si="158"/>
        <v/>
      </c>
      <c r="D433" s="28" t="str">
        <f t="shared" si="159"/>
        <v/>
      </c>
      <c r="E433" s="30" t="str">
        <f t="shared" si="162"/>
        <v/>
      </c>
      <c r="F433" s="30" t="s">
        <v>40</v>
      </c>
      <c r="H433" s="29" t="str">
        <f t="shared" si="155"/>
        <v/>
      </c>
      <c r="I433" s="32" t="str">
        <f t="shared" si="175"/>
        <v/>
      </c>
      <c r="J433" s="31" t="str">
        <f t="shared" si="163"/>
        <v/>
      </c>
      <c r="K433" s="32" t="str">
        <f t="shared" si="160"/>
        <v/>
      </c>
      <c r="M433" s="33" t="str">
        <f t="shared" ca="1" si="165"/>
        <v/>
      </c>
      <c r="O433" s="34">
        <f t="shared" si="167"/>
        <v>0</v>
      </c>
      <c r="P433" s="34">
        <f t="shared" si="164"/>
        <v>0</v>
      </c>
      <c r="X433" s="125" t="str">
        <f t="shared" si="161"/>
        <v/>
      </c>
      <c r="AA433" s="131" t="str">
        <f t="shared" si="174"/>
        <v/>
      </c>
      <c r="AB433" s="280"/>
      <c r="AC433" s="123"/>
      <c r="AD433" s="282"/>
      <c r="AE433" s="290"/>
      <c r="AF433" s="283"/>
      <c r="AG433" s="245"/>
    </row>
    <row r="434" spans="1:33" ht="15" customHeight="1" x14ac:dyDescent="0.25">
      <c r="A434" s="1"/>
      <c r="B434" s="284"/>
      <c r="C434" s="27" t="str">
        <f t="shared" si="158"/>
        <v/>
      </c>
      <c r="D434" s="28" t="str">
        <f t="shared" si="159"/>
        <v/>
      </c>
      <c r="E434" s="30" t="str">
        <f t="shared" si="162"/>
        <v/>
      </c>
      <c r="F434" s="30" t="s">
        <v>40</v>
      </c>
      <c r="H434" s="29" t="str">
        <f t="shared" si="155"/>
        <v/>
      </c>
      <c r="I434" s="32" t="str">
        <f t="shared" si="175"/>
        <v/>
      </c>
      <c r="J434" s="31" t="str">
        <f t="shared" si="163"/>
        <v/>
      </c>
      <c r="K434" s="32" t="str">
        <f t="shared" si="160"/>
        <v/>
      </c>
      <c r="M434" s="33" t="str">
        <f t="shared" ca="1" si="165"/>
        <v/>
      </c>
      <c r="O434" s="34">
        <f t="shared" si="167"/>
        <v>0</v>
      </c>
      <c r="P434" s="34">
        <f t="shared" si="164"/>
        <v>0</v>
      </c>
      <c r="X434" s="125" t="str">
        <f t="shared" si="161"/>
        <v/>
      </c>
      <c r="AA434" s="131" t="str">
        <f t="shared" si="174"/>
        <v/>
      </c>
      <c r="AB434" s="278">
        <f>SUM(X434:X436)</f>
        <v>0</v>
      </c>
      <c r="AC434" s="123"/>
      <c r="AD434" s="282">
        <v>143</v>
      </c>
      <c r="AE434" s="288">
        <f t="shared" ca="1" si="170"/>
        <v>0</v>
      </c>
      <c r="AF434" s="283" t="str">
        <f>IF(AB434=0,"",IF(AB434&lt;AE434,"Alerte !",""))</f>
        <v/>
      </c>
      <c r="AG434" s="245" t="str">
        <f>IF(AB434=0,"",IF(AB434&lt;AE434,"",1))</f>
        <v/>
      </c>
    </row>
    <row r="435" spans="1:33" ht="15" customHeight="1" x14ac:dyDescent="0.25">
      <c r="A435" s="1"/>
      <c r="B435" s="284"/>
      <c r="C435" s="27" t="str">
        <f t="shared" si="158"/>
        <v/>
      </c>
      <c r="D435" s="28" t="str">
        <f t="shared" si="159"/>
        <v/>
      </c>
      <c r="E435" s="30" t="str">
        <f t="shared" si="162"/>
        <v/>
      </c>
      <c r="F435" s="30" t="s">
        <v>40</v>
      </c>
      <c r="H435" s="29" t="str">
        <f t="shared" si="155"/>
        <v/>
      </c>
      <c r="I435" s="32" t="str">
        <f t="shared" si="175"/>
        <v/>
      </c>
      <c r="J435" s="31" t="str">
        <f t="shared" si="163"/>
        <v/>
      </c>
      <c r="K435" s="32" t="str">
        <f t="shared" si="160"/>
        <v/>
      </c>
      <c r="M435" s="33" t="str">
        <f t="shared" ca="1" si="165"/>
        <v/>
      </c>
      <c r="O435" s="34">
        <f t="shared" si="167"/>
        <v>0</v>
      </c>
      <c r="P435" s="34">
        <f t="shared" si="164"/>
        <v>0</v>
      </c>
      <c r="X435" s="125" t="str">
        <f t="shared" si="161"/>
        <v/>
      </c>
      <c r="AA435" s="131" t="str">
        <f t="shared" si="174"/>
        <v/>
      </c>
      <c r="AB435" s="279"/>
      <c r="AC435" s="123"/>
      <c r="AD435" s="282"/>
      <c r="AE435" s="289"/>
      <c r="AF435" s="283"/>
      <c r="AG435" s="245"/>
    </row>
    <row r="436" spans="1:33" ht="15" customHeight="1" thickBot="1" x14ac:dyDescent="0.3">
      <c r="A436" s="1"/>
      <c r="B436" s="284"/>
      <c r="C436" s="27" t="str">
        <f t="shared" si="158"/>
        <v/>
      </c>
      <c r="D436" s="28" t="str">
        <f t="shared" si="159"/>
        <v/>
      </c>
      <c r="E436" s="30" t="str">
        <f t="shared" si="162"/>
        <v/>
      </c>
      <c r="F436" s="30" t="s">
        <v>40</v>
      </c>
      <c r="H436" s="29" t="str">
        <f t="shared" si="155"/>
        <v/>
      </c>
      <c r="I436" s="32" t="str">
        <f t="shared" si="175"/>
        <v/>
      </c>
      <c r="J436" s="31" t="str">
        <f t="shared" si="163"/>
        <v/>
      </c>
      <c r="K436" s="32" t="str">
        <f t="shared" si="160"/>
        <v/>
      </c>
      <c r="M436" s="33" t="str">
        <f t="shared" ca="1" si="165"/>
        <v/>
      </c>
      <c r="O436" s="34">
        <f t="shared" si="167"/>
        <v>0</v>
      </c>
      <c r="P436" s="34">
        <f t="shared" si="164"/>
        <v>0</v>
      </c>
      <c r="X436" s="125" t="str">
        <f t="shared" si="161"/>
        <v/>
      </c>
      <c r="AA436" s="131" t="str">
        <f t="shared" si="174"/>
        <v/>
      </c>
      <c r="AB436" s="280"/>
      <c r="AC436" s="123"/>
      <c r="AD436" s="282"/>
      <c r="AE436" s="290"/>
      <c r="AF436" s="283"/>
      <c r="AG436" s="245"/>
    </row>
    <row r="437" spans="1:33" ht="15" customHeight="1" x14ac:dyDescent="0.25">
      <c r="A437" s="1"/>
      <c r="B437" s="284"/>
      <c r="C437" s="27" t="str">
        <f t="shared" si="158"/>
        <v/>
      </c>
      <c r="D437" s="28" t="str">
        <f t="shared" si="159"/>
        <v/>
      </c>
      <c r="E437" s="30" t="str">
        <f t="shared" si="162"/>
        <v/>
      </c>
      <c r="F437" s="30" t="s">
        <v>40</v>
      </c>
      <c r="H437" s="29" t="str">
        <f t="shared" si="155"/>
        <v/>
      </c>
      <c r="I437" s="32" t="str">
        <f t="shared" si="175"/>
        <v/>
      </c>
      <c r="J437" s="31" t="str">
        <f t="shared" si="163"/>
        <v/>
      </c>
      <c r="K437" s="32" t="str">
        <f t="shared" si="160"/>
        <v/>
      </c>
      <c r="M437" s="33" t="str">
        <f t="shared" ca="1" si="165"/>
        <v/>
      </c>
      <c r="O437" s="34">
        <f t="shared" si="167"/>
        <v>0</v>
      </c>
      <c r="P437" s="34">
        <f t="shared" si="164"/>
        <v>0</v>
      </c>
      <c r="X437" s="125" t="str">
        <f t="shared" si="161"/>
        <v/>
      </c>
      <c r="AA437" s="131" t="str">
        <f t="shared" si="174"/>
        <v/>
      </c>
      <c r="AB437" s="278">
        <f>SUM(X437:X439)</f>
        <v>0</v>
      </c>
      <c r="AC437" s="123"/>
      <c r="AD437" s="282">
        <v>144</v>
      </c>
      <c r="AE437" s="288">
        <f t="shared" ca="1" si="171"/>
        <v>0</v>
      </c>
      <c r="AF437" s="283" t="str">
        <f>IF(AB437=0,"",IF(AB437&lt;AE437,"Alerte !",""))</f>
        <v/>
      </c>
      <c r="AG437" s="245" t="str">
        <f>IF(AB437=0,"",IF(AB437&lt;AE437,"",1))</f>
        <v/>
      </c>
    </row>
    <row r="438" spans="1:33" ht="15" customHeight="1" x14ac:dyDescent="0.25">
      <c r="A438" s="1"/>
      <c r="B438" s="284"/>
      <c r="C438" s="27" t="str">
        <f t="shared" si="158"/>
        <v/>
      </c>
      <c r="D438" s="28" t="str">
        <f t="shared" si="159"/>
        <v/>
      </c>
      <c r="E438" s="30" t="str">
        <f t="shared" si="162"/>
        <v/>
      </c>
      <c r="F438" s="30" t="s">
        <v>40</v>
      </c>
      <c r="H438" s="29" t="str">
        <f t="shared" si="155"/>
        <v/>
      </c>
      <c r="I438" s="32" t="str">
        <f t="shared" si="175"/>
        <v/>
      </c>
      <c r="J438" s="31" t="str">
        <f t="shared" si="163"/>
        <v/>
      </c>
      <c r="K438" s="32" t="str">
        <f t="shared" si="160"/>
        <v/>
      </c>
      <c r="M438" s="33" t="str">
        <f t="shared" ca="1" si="165"/>
        <v/>
      </c>
      <c r="O438" s="34">
        <f t="shared" si="167"/>
        <v>0</v>
      </c>
      <c r="P438" s="34">
        <f t="shared" si="164"/>
        <v>0</v>
      </c>
      <c r="X438" s="125" t="str">
        <f t="shared" si="161"/>
        <v/>
      </c>
      <c r="AA438" s="131" t="str">
        <f t="shared" si="174"/>
        <v/>
      </c>
      <c r="AB438" s="279"/>
      <c r="AC438" s="123"/>
      <c r="AD438" s="282"/>
      <c r="AE438" s="289"/>
      <c r="AF438" s="283"/>
      <c r="AG438" s="245"/>
    </row>
    <row r="439" spans="1:33" ht="15" customHeight="1" thickBot="1" x14ac:dyDescent="0.3">
      <c r="A439" s="1"/>
      <c r="B439" s="284"/>
      <c r="C439" s="27" t="str">
        <f t="shared" si="158"/>
        <v/>
      </c>
      <c r="D439" s="28" t="str">
        <f t="shared" si="159"/>
        <v/>
      </c>
      <c r="E439" s="30" t="str">
        <f t="shared" si="162"/>
        <v/>
      </c>
      <c r="F439" s="30" t="s">
        <v>40</v>
      </c>
      <c r="H439" s="29" t="str">
        <f t="shared" ref="H439:H502" si="178">IF(A439="","",DATEDIF($J$55,K439,"y")&amp;IF(DATEDIF($J$55,K439,"y")&gt;1," ans, "," an, ")&amp;DATEDIF($J$55,K439,"ym")&amp;" mois et "&amp;DATEDIF($J$55,K439,"md")&amp;IF(DATEDIF(
$J$55,K439,"md")&gt;1," jours"," jour"))</f>
        <v/>
      </c>
      <c r="I439" s="32" t="str">
        <f t="shared" si="175"/>
        <v/>
      </c>
      <c r="J439" s="31" t="str">
        <f t="shared" si="163"/>
        <v/>
      </c>
      <c r="K439" s="32" t="str">
        <f t="shared" si="160"/>
        <v/>
      </c>
      <c r="M439" s="33" t="str">
        <f t="shared" ca="1" si="165"/>
        <v/>
      </c>
      <c r="O439" s="34">
        <f t="shared" si="167"/>
        <v>0</v>
      </c>
      <c r="P439" s="34">
        <f t="shared" si="164"/>
        <v>0</v>
      </c>
      <c r="X439" s="125" t="str">
        <f t="shared" si="161"/>
        <v/>
      </c>
      <c r="AA439" s="131" t="str">
        <f t="shared" si="174"/>
        <v/>
      </c>
      <c r="AB439" s="280"/>
      <c r="AC439" s="123"/>
      <c r="AD439" s="282"/>
      <c r="AE439" s="290"/>
      <c r="AF439" s="283"/>
      <c r="AG439" s="245"/>
    </row>
    <row r="440" spans="1:33" ht="15" customHeight="1" x14ac:dyDescent="0.25">
      <c r="A440" s="1"/>
      <c r="B440" s="284"/>
      <c r="C440" s="27" t="str">
        <f t="shared" si="158"/>
        <v/>
      </c>
      <c r="D440" s="28" t="str">
        <f t="shared" si="159"/>
        <v/>
      </c>
      <c r="E440" s="30" t="str">
        <f t="shared" si="162"/>
        <v/>
      </c>
      <c r="F440" s="30" t="s">
        <v>40</v>
      </c>
      <c r="H440" s="29" t="str">
        <f t="shared" si="178"/>
        <v/>
      </c>
      <c r="I440" s="32" t="str">
        <f t="shared" si="175"/>
        <v/>
      </c>
      <c r="J440" s="31" t="str">
        <f t="shared" si="163"/>
        <v/>
      </c>
      <c r="K440" s="32" t="str">
        <f t="shared" si="160"/>
        <v/>
      </c>
      <c r="M440" s="33" t="str">
        <f t="shared" ca="1" si="165"/>
        <v/>
      </c>
      <c r="O440" s="34">
        <f t="shared" si="167"/>
        <v>0</v>
      </c>
      <c r="P440" s="34">
        <f t="shared" si="164"/>
        <v>0</v>
      </c>
      <c r="X440" s="125" t="str">
        <f t="shared" si="161"/>
        <v/>
      </c>
      <c r="AA440" s="131" t="str">
        <f t="shared" si="174"/>
        <v/>
      </c>
      <c r="AB440" s="278">
        <f>SUM(X440:X442)</f>
        <v>0</v>
      </c>
      <c r="AC440" s="123"/>
      <c r="AD440" s="282">
        <v>145</v>
      </c>
      <c r="AE440" s="288">
        <f t="shared" ref="AE440" ca="1" si="179">OFFSET($AJ$12,((MOD(ROW(AD441)*4,3)/2)+1)*COUNTA(AD440)+IF(((MOD(ROW(AD441)*4,3)/2)+1)*COUNTA(AD440)=2,INT(ROW(AD437)/12),0),)</f>
        <v>0</v>
      </c>
      <c r="AF440" s="283" t="str">
        <f>IF(AB440=0,"",IF(AB440&lt;AE440,"Alerte !",""))</f>
        <v/>
      </c>
      <c r="AG440" s="245" t="str">
        <f>IF(AB440=0,"",IF(AB440&lt;AE440,"",1))</f>
        <v/>
      </c>
    </row>
    <row r="441" spans="1:33" ht="15" customHeight="1" x14ac:dyDescent="0.25">
      <c r="A441" s="1"/>
      <c r="B441" s="284"/>
      <c r="C441" s="27" t="str">
        <f t="shared" si="158"/>
        <v/>
      </c>
      <c r="D441" s="28" t="str">
        <f t="shared" si="159"/>
        <v/>
      </c>
      <c r="E441" s="30" t="str">
        <f t="shared" si="162"/>
        <v/>
      </c>
      <c r="F441" s="30" t="s">
        <v>40</v>
      </c>
      <c r="H441" s="29" t="str">
        <f t="shared" si="178"/>
        <v/>
      </c>
      <c r="I441" s="32" t="str">
        <f t="shared" si="175"/>
        <v/>
      </c>
      <c r="J441" s="31" t="str">
        <f t="shared" si="163"/>
        <v/>
      </c>
      <c r="K441" s="32" t="str">
        <f t="shared" si="160"/>
        <v/>
      </c>
      <c r="M441" s="33" t="str">
        <f t="shared" ca="1" si="165"/>
        <v/>
      </c>
      <c r="O441" s="34">
        <f t="shared" si="167"/>
        <v>0</v>
      </c>
      <c r="P441" s="34">
        <f t="shared" si="164"/>
        <v>0</v>
      </c>
      <c r="X441" s="125" t="str">
        <f t="shared" si="161"/>
        <v/>
      </c>
      <c r="AA441" s="131" t="str">
        <f t="shared" si="174"/>
        <v/>
      </c>
      <c r="AB441" s="279"/>
      <c r="AC441" s="123"/>
      <c r="AD441" s="282"/>
      <c r="AE441" s="289"/>
      <c r="AF441" s="283"/>
      <c r="AG441" s="245"/>
    </row>
    <row r="442" spans="1:33" ht="15" customHeight="1" thickBot="1" x14ac:dyDescent="0.3">
      <c r="A442" s="1"/>
      <c r="B442" s="284"/>
      <c r="C442" s="27" t="str">
        <f t="shared" si="158"/>
        <v/>
      </c>
      <c r="D442" s="28" t="str">
        <f t="shared" si="159"/>
        <v/>
      </c>
      <c r="E442" s="30" t="str">
        <f t="shared" si="162"/>
        <v/>
      </c>
      <c r="F442" s="30" t="s">
        <v>40</v>
      </c>
      <c r="H442" s="29" t="str">
        <f t="shared" si="178"/>
        <v/>
      </c>
      <c r="I442" s="32" t="str">
        <f t="shared" si="175"/>
        <v/>
      </c>
      <c r="J442" s="31" t="str">
        <f t="shared" si="163"/>
        <v/>
      </c>
      <c r="K442" s="32" t="str">
        <f t="shared" si="160"/>
        <v/>
      </c>
      <c r="M442" s="33" t="str">
        <f t="shared" ca="1" si="165"/>
        <v/>
      </c>
      <c r="O442" s="34">
        <f t="shared" si="167"/>
        <v>0</v>
      </c>
      <c r="P442" s="34">
        <f t="shared" si="164"/>
        <v>0</v>
      </c>
      <c r="X442" s="125" t="str">
        <f t="shared" si="161"/>
        <v/>
      </c>
      <c r="AA442" s="131" t="str">
        <f t="shared" si="174"/>
        <v/>
      </c>
      <c r="AB442" s="280"/>
      <c r="AC442" s="123"/>
      <c r="AD442" s="282"/>
      <c r="AE442" s="290"/>
      <c r="AF442" s="283"/>
      <c r="AG442" s="245"/>
    </row>
    <row r="443" spans="1:33" ht="15" customHeight="1" x14ac:dyDescent="0.25">
      <c r="A443" s="1"/>
      <c r="B443" s="284" t="s">
        <v>82</v>
      </c>
      <c r="C443" s="27" t="str">
        <f t="shared" si="158"/>
        <v/>
      </c>
      <c r="D443" s="28" t="str">
        <f t="shared" si="159"/>
        <v/>
      </c>
      <c r="E443" s="30" t="str">
        <f t="shared" si="162"/>
        <v/>
      </c>
      <c r="F443" s="30" t="s">
        <v>40</v>
      </c>
      <c r="H443" s="29" t="str">
        <f t="shared" si="178"/>
        <v/>
      </c>
      <c r="I443" s="32" t="str">
        <f t="shared" si="175"/>
        <v/>
      </c>
      <c r="J443" s="31" t="str">
        <f t="shared" si="163"/>
        <v/>
      </c>
      <c r="K443" s="32" t="str">
        <f t="shared" si="160"/>
        <v/>
      </c>
      <c r="M443" s="33" t="str">
        <f t="shared" ca="1" si="165"/>
        <v/>
      </c>
      <c r="O443" s="34">
        <f t="shared" si="167"/>
        <v>0</v>
      </c>
      <c r="P443" s="34">
        <f t="shared" si="164"/>
        <v>0</v>
      </c>
      <c r="X443" s="125" t="str">
        <f t="shared" si="161"/>
        <v/>
      </c>
      <c r="AA443" s="131" t="str">
        <f t="shared" si="174"/>
        <v/>
      </c>
      <c r="AB443" s="278">
        <f>SUM(X443:X445)</f>
        <v>0</v>
      </c>
      <c r="AC443" s="123"/>
      <c r="AD443" s="282">
        <v>146</v>
      </c>
      <c r="AE443" s="288">
        <f t="shared" ref="AE443" ca="1" si="180">OFFSET($AJ$12,((MOD(ROW(AD444)*4,3)/2)+1)*COUNTA(AD443)+IF(((MOD(ROW(AD444)*4,3)/2)+1)*COUNTA(AD443)=2,INT(ROW(AD440)/12),0),)</f>
        <v>0</v>
      </c>
      <c r="AF443" s="283" t="str">
        <f>IF(AB443=0,"",IF(AB443&lt;AE443,"Alerte !",""))</f>
        <v/>
      </c>
      <c r="AG443" s="245" t="str">
        <f>IF(AB443=0,"",IF(AB443&lt;AE443,"",1))</f>
        <v/>
      </c>
    </row>
    <row r="444" spans="1:33" ht="15" customHeight="1" x14ac:dyDescent="0.25">
      <c r="A444" s="1"/>
      <c r="B444" s="284"/>
      <c r="C444" s="27" t="str">
        <f t="shared" si="158"/>
        <v/>
      </c>
      <c r="D444" s="28" t="str">
        <f t="shared" si="159"/>
        <v/>
      </c>
      <c r="E444" s="30" t="str">
        <f t="shared" si="162"/>
        <v/>
      </c>
      <c r="F444" s="30" t="s">
        <v>40</v>
      </c>
      <c r="H444" s="29" t="str">
        <f t="shared" si="178"/>
        <v/>
      </c>
      <c r="I444" s="32" t="str">
        <f t="shared" si="175"/>
        <v/>
      </c>
      <c r="J444" s="31" t="str">
        <f t="shared" si="163"/>
        <v/>
      </c>
      <c r="K444" s="32" t="str">
        <f t="shared" si="160"/>
        <v/>
      </c>
      <c r="M444" s="33" t="str">
        <f t="shared" ca="1" si="165"/>
        <v/>
      </c>
      <c r="O444" s="34">
        <f t="shared" si="167"/>
        <v>0</v>
      </c>
      <c r="P444" s="34">
        <f t="shared" si="164"/>
        <v>0</v>
      </c>
      <c r="X444" s="125" t="str">
        <f t="shared" si="161"/>
        <v/>
      </c>
      <c r="AA444" s="131" t="str">
        <f t="shared" si="174"/>
        <v/>
      </c>
      <c r="AB444" s="279"/>
      <c r="AC444" s="123"/>
      <c r="AD444" s="282"/>
      <c r="AE444" s="289"/>
      <c r="AF444" s="283"/>
      <c r="AG444" s="245"/>
    </row>
    <row r="445" spans="1:33" ht="15" customHeight="1" thickBot="1" x14ac:dyDescent="0.3">
      <c r="A445" s="1"/>
      <c r="B445" s="284"/>
      <c r="C445" s="27" t="str">
        <f t="shared" si="158"/>
        <v/>
      </c>
      <c r="D445" s="28" t="str">
        <f t="shared" si="159"/>
        <v/>
      </c>
      <c r="E445" s="30" t="str">
        <f t="shared" si="162"/>
        <v/>
      </c>
      <c r="F445" s="30" t="s">
        <v>40</v>
      </c>
      <c r="H445" s="29" t="str">
        <f t="shared" si="178"/>
        <v/>
      </c>
      <c r="I445" s="32" t="str">
        <f t="shared" si="175"/>
        <v/>
      </c>
      <c r="J445" s="31" t="str">
        <f t="shared" si="163"/>
        <v/>
      </c>
      <c r="K445" s="32" t="str">
        <f t="shared" si="160"/>
        <v/>
      </c>
      <c r="M445" s="33" t="str">
        <f t="shared" ca="1" si="165"/>
        <v/>
      </c>
      <c r="O445" s="34">
        <f t="shared" si="167"/>
        <v>0</v>
      </c>
      <c r="P445" s="34">
        <f t="shared" si="164"/>
        <v>0</v>
      </c>
      <c r="X445" s="125" t="str">
        <f t="shared" si="161"/>
        <v/>
      </c>
      <c r="AA445" s="131" t="str">
        <f t="shared" si="174"/>
        <v/>
      </c>
      <c r="AB445" s="280"/>
      <c r="AC445" s="123"/>
      <c r="AD445" s="282"/>
      <c r="AE445" s="290"/>
      <c r="AF445" s="283"/>
      <c r="AG445" s="245"/>
    </row>
    <row r="446" spans="1:33" ht="15" customHeight="1" x14ac:dyDescent="0.25">
      <c r="A446" s="1"/>
      <c r="B446" s="284"/>
      <c r="C446" s="27" t="str">
        <f t="shared" si="158"/>
        <v/>
      </c>
      <c r="D446" s="28" t="str">
        <f t="shared" si="159"/>
        <v/>
      </c>
      <c r="E446" s="30" t="str">
        <f t="shared" si="162"/>
        <v/>
      </c>
      <c r="F446" s="30" t="s">
        <v>40</v>
      </c>
      <c r="H446" s="29" t="str">
        <f t="shared" si="178"/>
        <v/>
      </c>
      <c r="I446" s="32" t="str">
        <f t="shared" si="175"/>
        <v/>
      </c>
      <c r="J446" s="31" t="str">
        <f t="shared" si="163"/>
        <v/>
      </c>
      <c r="K446" s="32" t="str">
        <f t="shared" si="160"/>
        <v/>
      </c>
      <c r="M446" s="33" t="str">
        <f t="shared" ca="1" si="165"/>
        <v/>
      </c>
      <c r="O446" s="34">
        <f t="shared" si="167"/>
        <v>0</v>
      </c>
      <c r="P446" s="34">
        <f t="shared" si="164"/>
        <v>0</v>
      </c>
      <c r="X446" s="125" t="str">
        <f t="shared" si="161"/>
        <v/>
      </c>
      <c r="AA446" s="131" t="str">
        <f t="shared" si="174"/>
        <v/>
      </c>
      <c r="AB446" s="278">
        <f>SUM(X446:X448)</f>
        <v>0</v>
      </c>
      <c r="AC446" s="123"/>
      <c r="AD446" s="282">
        <v>147</v>
      </c>
      <c r="AE446" s="288">
        <f t="shared" ca="1" si="169"/>
        <v>0</v>
      </c>
      <c r="AF446" s="283" t="str">
        <f>IF(AB446=0,"",IF(AB446&lt;AE446,"Alerte !",""))</f>
        <v/>
      </c>
      <c r="AG446" s="245" t="str">
        <f>IF(AB446=0,"",IF(AB446&lt;AE446,"",1))</f>
        <v/>
      </c>
    </row>
    <row r="447" spans="1:33" ht="15" customHeight="1" x14ac:dyDescent="0.25">
      <c r="A447" s="1"/>
      <c r="B447" s="284"/>
      <c r="C447" s="27" t="str">
        <f t="shared" si="158"/>
        <v/>
      </c>
      <c r="D447" s="28" t="str">
        <f t="shared" si="159"/>
        <v/>
      </c>
      <c r="E447" s="30" t="str">
        <f t="shared" si="162"/>
        <v/>
      </c>
      <c r="F447" s="30" t="s">
        <v>40</v>
      </c>
      <c r="H447" s="29" t="str">
        <f t="shared" si="178"/>
        <v/>
      </c>
      <c r="I447" s="32" t="str">
        <f t="shared" si="175"/>
        <v/>
      </c>
      <c r="J447" s="31" t="str">
        <f t="shared" si="163"/>
        <v/>
      </c>
      <c r="K447" s="32" t="str">
        <f t="shared" si="160"/>
        <v/>
      </c>
      <c r="M447" s="33" t="str">
        <f t="shared" ca="1" si="165"/>
        <v/>
      </c>
      <c r="O447" s="34">
        <f t="shared" si="167"/>
        <v>0</v>
      </c>
      <c r="P447" s="34">
        <f t="shared" si="164"/>
        <v>0</v>
      </c>
      <c r="X447" s="125" t="str">
        <f t="shared" si="161"/>
        <v/>
      </c>
      <c r="AA447" s="131" t="str">
        <f t="shared" si="174"/>
        <v/>
      </c>
      <c r="AB447" s="279"/>
      <c r="AC447" s="123"/>
      <c r="AD447" s="282"/>
      <c r="AE447" s="289"/>
      <c r="AF447" s="283"/>
      <c r="AG447" s="245"/>
    </row>
    <row r="448" spans="1:33" ht="15" customHeight="1" thickBot="1" x14ac:dyDescent="0.3">
      <c r="A448" s="1"/>
      <c r="B448" s="284"/>
      <c r="C448" s="27" t="str">
        <f t="shared" si="158"/>
        <v/>
      </c>
      <c r="D448" s="28" t="str">
        <f t="shared" si="159"/>
        <v/>
      </c>
      <c r="E448" s="30" t="str">
        <f t="shared" si="162"/>
        <v/>
      </c>
      <c r="F448" s="30" t="s">
        <v>40</v>
      </c>
      <c r="H448" s="29" t="str">
        <f t="shared" si="178"/>
        <v/>
      </c>
      <c r="I448" s="32" t="str">
        <f t="shared" si="175"/>
        <v/>
      </c>
      <c r="J448" s="31" t="str">
        <f t="shared" si="163"/>
        <v/>
      </c>
      <c r="K448" s="32" t="str">
        <f t="shared" si="160"/>
        <v/>
      </c>
      <c r="M448" s="33" t="str">
        <f t="shared" ca="1" si="165"/>
        <v/>
      </c>
      <c r="O448" s="34">
        <f t="shared" si="167"/>
        <v>0</v>
      </c>
      <c r="P448" s="34">
        <f t="shared" si="164"/>
        <v>0</v>
      </c>
      <c r="X448" s="125" t="str">
        <f t="shared" si="161"/>
        <v/>
      </c>
      <c r="AA448" s="131" t="str">
        <f t="shared" si="174"/>
        <v/>
      </c>
      <c r="AB448" s="280"/>
      <c r="AC448" s="123"/>
      <c r="AD448" s="282"/>
      <c r="AE448" s="290"/>
      <c r="AF448" s="283"/>
      <c r="AG448" s="245"/>
    </row>
    <row r="449" spans="1:33" ht="15" customHeight="1" x14ac:dyDescent="0.25">
      <c r="A449" s="1"/>
      <c r="B449" s="284"/>
      <c r="C449" s="27" t="str">
        <f t="shared" si="158"/>
        <v/>
      </c>
      <c r="D449" s="28" t="str">
        <f t="shared" si="159"/>
        <v/>
      </c>
      <c r="E449" s="30" t="str">
        <f t="shared" si="162"/>
        <v/>
      </c>
      <c r="F449" s="30" t="s">
        <v>40</v>
      </c>
      <c r="H449" s="29" t="str">
        <f t="shared" si="178"/>
        <v/>
      </c>
      <c r="I449" s="32" t="str">
        <f t="shared" si="175"/>
        <v/>
      </c>
      <c r="J449" s="31" t="str">
        <f t="shared" si="163"/>
        <v/>
      </c>
      <c r="K449" s="32" t="str">
        <f t="shared" si="160"/>
        <v/>
      </c>
      <c r="M449" s="33" t="str">
        <f t="shared" ca="1" si="165"/>
        <v/>
      </c>
      <c r="O449" s="34">
        <f t="shared" si="167"/>
        <v>0</v>
      </c>
      <c r="P449" s="34">
        <f t="shared" si="164"/>
        <v>0</v>
      </c>
      <c r="X449" s="125" t="str">
        <f t="shared" si="161"/>
        <v/>
      </c>
      <c r="AA449" s="131" t="str">
        <f t="shared" si="174"/>
        <v/>
      </c>
      <c r="AB449" s="278">
        <f>SUM(X449:X451)</f>
        <v>0</v>
      </c>
      <c r="AC449" s="123"/>
      <c r="AD449" s="282">
        <v>148</v>
      </c>
      <c r="AE449" s="288">
        <f t="shared" ca="1" si="170"/>
        <v>0</v>
      </c>
      <c r="AF449" s="283" t="str">
        <f>IF(AB449=0,"",IF(AB449&lt;AE449,"Alerte !",""))</f>
        <v/>
      </c>
      <c r="AG449" s="245" t="str">
        <f>IF(AB449=0,"",IF(AB449&lt;AE449,"",1))</f>
        <v/>
      </c>
    </row>
    <row r="450" spans="1:33" ht="15" customHeight="1" x14ac:dyDescent="0.25">
      <c r="A450" s="1"/>
      <c r="B450" s="284"/>
      <c r="C450" s="27" t="str">
        <f t="shared" si="158"/>
        <v/>
      </c>
      <c r="D450" s="28" t="str">
        <f t="shared" si="159"/>
        <v/>
      </c>
      <c r="E450" s="30" t="str">
        <f t="shared" si="162"/>
        <v/>
      </c>
      <c r="F450" s="30" t="s">
        <v>40</v>
      </c>
      <c r="H450" s="29" t="str">
        <f t="shared" si="178"/>
        <v/>
      </c>
      <c r="I450" s="32" t="str">
        <f t="shared" si="175"/>
        <v/>
      </c>
      <c r="J450" s="31" t="str">
        <f t="shared" si="163"/>
        <v/>
      </c>
      <c r="K450" s="32" t="str">
        <f t="shared" si="160"/>
        <v/>
      </c>
      <c r="M450" s="33" t="str">
        <f t="shared" ca="1" si="165"/>
        <v/>
      </c>
      <c r="O450" s="34">
        <f t="shared" si="167"/>
        <v>0</v>
      </c>
      <c r="P450" s="34">
        <f t="shared" si="164"/>
        <v>0</v>
      </c>
      <c r="X450" s="125" t="str">
        <f t="shared" si="161"/>
        <v/>
      </c>
      <c r="AA450" s="131" t="str">
        <f t="shared" si="174"/>
        <v/>
      </c>
      <c r="AB450" s="279"/>
      <c r="AC450" s="123"/>
      <c r="AD450" s="282"/>
      <c r="AE450" s="289"/>
      <c r="AF450" s="283"/>
      <c r="AG450" s="245"/>
    </row>
    <row r="451" spans="1:33" ht="15" customHeight="1" thickBot="1" x14ac:dyDescent="0.3">
      <c r="A451" s="1"/>
      <c r="B451" s="284"/>
      <c r="C451" s="27" t="str">
        <f t="shared" si="158"/>
        <v/>
      </c>
      <c r="D451" s="28" t="str">
        <f t="shared" si="159"/>
        <v/>
      </c>
      <c r="E451" s="30" t="str">
        <f t="shared" si="162"/>
        <v/>
      </c>
      <c r="F451" s="30" t="s">
        <v>40</v>
      </c>
      <c r="H451" s="29" t="str">
        <f t="shared" si="178"/>
        <v/>
      </c>
      <c r="I451" s="32" t="str">
        <f t="shared" si="175"/>
        <v/>
      </c>
      <c r="J451" s="31" t="str">
        <f t="shared" si="163"/>
        <v/>
      </c>
      <c r="K451" s="32" t="str">
        <f t="shared" si="160"/>
        <v/>
      </c>
      <c r="M451" s="33" t="str">
        <f t="shared" ca="1" si="165"/>
        <v/>
      </c>
      <c r="O451" s="34">
        <f t="shared" si="167"/>
        <v>0</v>
      </c>
      <c r="P451" s="34">
        <f t="shared" si="164"/>
        <v>0</v>
      </c>
      <c r="X451" s="125" t="str">
        <f t="shared" si="161"/>
        <v/>
      </c>
      <c r="AA451" s="131" t="str">
        <f t="shared" si="174"/>
        <v/>
      </c>
      <c r="AB451" s="280"/>
      <c r="AC451" s="123"/>
      <c r="AD451" s="282"/>
      <c r="AE451" s="290"/>
      <c r="AF451" s="283"/>
      <c r="AG451" s="245"/>
    </row>
    <row r="452" spans="1:33" ht="15" customHeight="1" x14ac:dyDescent="0.25">
      <c r="A452" s="1"/>
      <c r="B452" s="284"/>
      <c r="C452" s="27" t="str">
        <f t="shared" si="158"/>
        <v/>
      </c>
      <c r="D452" s="28" t="str">
        <f t="shared" si="159"/>
        <v/>
      </c>
      <c r="E452" s="30" t="str">
        <f t="shared" si="162"/>
        <v/>
      </c>
      <c r="F452" s="30" t="s">
        <v>40</v>
      </c>
      <c r="H452" s="29" t="str">
        <f t="shared" si="178"/>
        <v/>
      </c>
      <c r="I452" s="32" t="str">
        <f t="shared" si="175"/>
        <v/>
      </c>
      <c r="J452" s="31" t="str">
        <f t="shared" si="163"/>
        <v/>
      </c>
      <c r="K452" s="32" t="str">
        <f t="shared" si="160"/>
        <v/>
      </c>
      <c r="M452" s="33" t="str">
        <f t="shared" ca="1" si="165"/>
        <v/>
      </c>
      <c r="O452" s="34">
        <f t="shared" si="167"/>
        <v>0</v>
      </c>
      <c r="P452" s="34">
        <f t="shared" si="164"/>
        <v>0</v>
      </c>
      <c r="X452" s="125" t="str">
        <f t="shared" si="161"/>
        <v/>
      </c>
      <c r="AA452" s="131" t="str">
        <f t="shared" si="174"/>
        <v/>
      </c>
      <c r="AB452" s="278">
        <f>SUM(X452:X454)</f>
        <v>0</v>
      </c>
      <c r="AC452" s="123"/>
      <c r="AD452" s="282">
        <v>149</v>
      </c>
      <c r="AE452" s="288">
        <f t="shared" ca="1" si="171"/>
        <v>0</v>
      </c>
      <c r="AF452" s="283" t="str">
        <f>IF(AB452=0,"",IF(AB452&lt;AE452,"Alerte !",""))</f>
        <v/>
      </c>
      <c r="AG452" s="245" t="str">
        <f>IF(AB452=0,"",IF(AB452&lt;AE452,"",1))</f>
        <v/>
      </c>
    </row>
    <row r="453" spans="1:33" ht="15" customHeight="1" x14ac:dyDescent="0.25">
      <c r="A453" s="1"/>
      <c r="B453" s="284"/>
      <c r="C453" s="27" t="str">
        <f t="shared" si="158"/>
        <v/>
      </c>
      <c r="D453" s="28" t="str">
        <f t="shared" si="159"/>
        <v/>
      </c>
      <c r="E453" s="30" t="str">
        <f t="shared" si="162"/>
        <v/>
      </c>
      <c r="F453" s="30" t="s">
        <v>40</v>
      </c>
      <c r="H453" s="29" t="str">
        <f t="shared" si="178"/>
        <v/>
      </c>
      <c r="I453" s="32" t="str">
        <f t="shared" si="175"/>
        <v/>
      </c>
      <c r="J453" s="31" t="str">
        <f t="shared" si="163"/>
        <v/>
      </c>
      <c r="K453" s="32" t="str">
        <f t="shared" si="160"/>
        <v/>
      </c>
      <c r="M453" s="33" t="str">
        <f t="shared" ca="1" si="165"/>
        <v/>
      </c>
      <c r="O453" s="34">
        <f t="shared" si="167"/>
        <v>0</v>
      </c>
      <c r="P453" s="34">
        <f t="shared" si="164"/>
        <v>0</v>
      </c>
      <c r="X453" s="125" t="str">
        <f t="shared" si="161"/>
        <v/>
      </c>
      <c r="AA453" s="131" t="str">
        <f t="shared" si="174"/>
        <v/>
      </c>
      <c r="AB453" s="279"/>
      <c r="AC453" s="123"/>
      <c r="AD453" s="282"/>
      <c r="AE453" s="289"/>
      <c r="AF453" s="283"/>
      <c r="AG453" s="245"/>
    </row>
    <row r="454" spans="1:33" ht="15" customHeight="1" thickBot="1" x14ac:dyDescent="0.3">
      <c r="A454" s="1"/>
      <c r="B454" s="284"/>
      <c r="C454" s="27" t="str">
        <f t="shared" si="158"/>
        <v/>
      </c>
      <c r="D454" s="28" t="str">
        <f t="shared" si="159"/>
        <v/>
      </c>
      <c r="E454" s="30" t="str">
        <f t="shared" si="162"/>
        <v/>
      </c>
      <c r="F454" s="30" t="s">
        <v>40</v>
      </c>
      <c r="H454" s="29" t="str">
        <f t="shared" si="178"/>
        <v/>
      </c>
      <c r="I454" s="32" t="str">
        <f t="shared" si="175"/>
        <v/>
      </c>
      <c r="J454" s="31" t="str">
        <f t="shared" si="163"/>
        <v/>
      </c>
      <c r="K454" s="32" t="str">
        <f t="shared" si="160"/>
        <v/>
      </c>
      <c r="M454" s="33" t="str">
        <f t="shared" ca="1" si="165"/>
        <v/>
      </c>
      <c r="O454" s="34">
        <f t="shared" si="167"/>
        <v>0</v>
      </c>
      <c r="P454" s="34">
        <f t="shared" si="164"/>
        <v>0</v>
      </c>
      <c r="X454" s="125" t="str">
        <f t="shared" si="161"/>
        <v/>
      </c>
      <c r="AA454" s="131" t="str">
        <f t="shared" si="174"/>
        <v/>
      </c>
      <c r="AB454" s="280"/>
      <c r="AC454" s="123"/>
      <c r="AD454" s="282"/>
      <c r="AE454" s="290"/>
      <c r="AF454" s="283"/>
      <c r="AG454" s="245"/>
    </row>
    <row r="455" spans="1:33" ht="15" customHeight="1" x14ac:dyDescent="0.25">
      <c r="A455" s="1"/>
      <c r="B455" s="284" t="s">
        <v>83</v>
      </c>
      <c r="C455" s="27" t="str">
        <f t="shared" ref="C455:C522" si="181">IF(A455="","",DATEDIF($AK$9,J455,"y")&amp;IF(DATEDIF($AK$9,J455,"y")&gt;1," ans "," an "))</f>
        <v/>
      </c>
      <c r="D455" s="28" t="str">
        <f t="shared" ref="D455:D522" si="182">IF(A455="","",YEAR(J455))</f>
        <v/>
      </c>
      <c r="E455" s="30" t="str">
        <f t="shared" si="162"/>
        <v/>
      </c>
      <c r="F455" s="30" t="s">
        <v>40</v>
      </c>
      <c r="H455" s="29" t="str">
        <f t="shared" si="178"/>
        <v/>
      </c>
      <c r="I455" s="32" t="str">
        <f t="shared" si="175"/>
        <v/>
      </c>
      <c r="J455" s="31" t="str">
        <f t="shared" si="163"/>
        <v/>
      </c>
      <c r="K455" s="32" t="str">
        <f t="shared" ref="K455:K518" si="183">IF(A455="","",EOMONTH(J455,0))</f>
        <v/>
      </c>
      <c r="M455" s="33" t="str">
        <f t="shared" ca="1" si="165"/>
        <v/>
      </c>
      <c r="O455" s="34">
        <f t="shared" si="167"/>
        <v>0</v>
      </c>
      <c r="P455" s="34">
        <f t="shared" si="164"/>
        <v>0</v>
      </c>
      <c r="X455" s="125" t="str">
        <f t="shared" ref="X455:X518" si="184">IF(Q455="","",SUM(Q455:W455))</f>
        <v/>
      </c>
      <c r="AA455" s="131" t="str">
        <f t="shared" si="174"/>
        <v/>
      </c>
      <c r="AB455" s="278">
        <f>SUM(X455:X457)</f>
        <v>0</v>
      </c>
      <c r="AC455" s="123"/>
      <c r="AD455" s="282">
        <v>150</v>
      </c>
      <c r="AE455" s="288">
        <f t="shared" ref="AE455" ca="1" si="185">OFFSET($AJ$12,((MOD(ROW(AD456)*4,3)/2)+1)*COUNTA(AD455)+IF(((MOD(ROW(AD456)*4,3)/2)+1)*COUNTA(AD455)=2,INT(ROW(AD452)/12),0),)</f>
        <v>0</v>
      </c>
      <c r="AF455" s="283" t="str">
        <f>IF(AB455=0,"",IF(AB455&lt;AE455,"Alerte !",""))</f>
        <v/>
      </c>
      <c r="AG455" s="245" t="str">
        <f>IF(AB455=0,"",IF(AB455&lt;AE455,"",1))</f>
        <v/>
      </c>
    </row>
    <row r="456" spans="1:33" ht="15" customHeight="1" x14ac:dyDescent="0.25">
      <c r="A456" s="1"/>
      <c r="B456" s="284"/>
      <c r="C456" s="27" t="str">
        <f t="shared" si="181"/>
        <v/>
      </c>
      <c r="D456" s="28" t="str">
        <f t="shared" si="182"/>
        <v/>
      </c>
      <c r="E456" s="30" t="str">
        <f t="shared" ref="E456:E519" si="186">IF(A456="","",DATEDIF($J$7,K456,"y")&amp;IF(DATEDIF($J$7,K456,"y")&gt;1," ans, "," an, ")&amp;DATEDIF($J$7,K456,"ym")&amp;" mois et "&amp;DATEDIF($J$7,K456,"md")&amp;IF(DATEDIF(
$J$7,K456,"md")&gt;1," jours"," jour"))</f>
        <v/>
      </c>
      <c r="F456" s="30" t="s">
        <v>40</v>
      </c>
      <c r="H456" s="29" t="str">
        <f t="shared" si="178"/>
        <v/>
      </c>
      <c r="I456" s="32" t="str">
        <f t="shared" si="175"/>
        <v/>
      </c>
      <c r="J456" s="31" t="str">
        <f t="shared" ref="J456:J522" si="187">IF(A456="","",EDATE(J455,1))</f>
        <v/>
      </c>
      <c r="K456" s="32" t="str">
        <f t="shared" si="183"/>
        <v/>
      </c>
      <c r="M456" s="33" t="str">
        <f t="shared" ca="1" si="165"/>
        <v/>
      </c>
      <c r="O456" s="34">
        <f t="shared" si="167"/>
        <v>0</v>
      </c>
      <c r="P456" s="34">
        <f t="shared" ref="P456:P519" si="188">Q456-O456</f>
        <v>0</v>
      </c>
      <c r="X456" s="125" t="str">
        <f t="shared" si="184"/>
        <v/>
      </c>
      <c r="AA456" s="131" t="str">
        <f t="shared" si="174"/>
        <v/>
      </c>
      <c r="AB456" s="279"/>
      <c r="AC456" s="123"/>
      <c r="AD456" s="282"/>
      <c r="AE456" s="289"/>
      <c r="AF456" s="283"/>
      <c r="AG456" s="245"/>
    </row>
    <row r="457" spans="1:33" ht="15" customHeight="1" thickBot="1" x14ac:dyDescent="0.3">
      <c r="A457" s="1"/>
      <c r="B457" s="284"/>
      <c r="C457" s="27" t="str">
        <f t="shared" si="181"/>
        <v/>
      </c>
      <c r="D457" s="28" t="str">
        <f t="shared" si="182"/>
        <v/>
      </c>
      <c r="E457" s="30" t="str">
        <f t="shared" si="186"/>
        <v/>
      </c>
      <c r="F457" s="30" t="s">
        <v>40</v>
      </c>
      <c r="H457" s="29" t="str">
        <f t="shared" si="178"/>
        <v/>
      </c>
      <c r="I457" s="32" t="str">
        <f t="shared" si="175"/>
        <v/>
      </c>
      <c r="J457" s="31" t="str">
        <f t="shared" si="187"/>
        <v/>
      </c>
      <c r="K457" s="32" t="str">
        <f t="shared" si="183"/>
        <v/>
      </c>
      <c r="M457" s="33" t="str">
        <f t="shared" ref="M457:M520" ca="1" si="189">IF(N457="","",MATCH(N457,OFFSET($AT$7,VLOOKUP(L457,$AV$7:$AX$14,4,FALSE)-3,,VLOOKUP(L457,$AV$7:$AX$14,3,FALSE))))</f>
        <v/>
      </c>
      <c r="O457" s="34">
        <f t="shared" si="167"/>
        <v>0</v>
      </c>
      <c r="P457" s="34">
        <f t="shared" si="188"/>
        <v>0</v>
      </c>
      <c r="X457" s="125" t="str">
        <f t="shared" si="184"/>
        <v/>
      </c>
      <c r="AA457" s="131" t="str">
        <f t="shared" si="174"/>
        <v/>
      </c>
      <c r="AB457" s="280"/>
      <c r="AC457" s="123"/>
      <c r="AD457" s="282"/>
      <c r="AE457" s="290"/>
      <c r="AF457" s="283"/>
      <c r="AG457" s="245"/>
    </row>
    <row r="458" spans="1:33" ht="15" customHeight="1" x14ac:dyDescent="0.25">
      <c r="A458" s="1"/>
      <c r="B458" s="284"/>
      <c r="C458" s="27" t="str">
        <f t="shared" si="181"/>
        <v/>
      </c>
      <c r="D458" s="28" t="str">
        <f t="shared" si="182"/>
        <v/>
      </c>
      <c r="E458" s="30" t="str">
        <f t="shared" si="186"/>
        <v/>
      </c>
      <c r="F458" s="30" t="s">
        <v>40</v>
      </c>
      <c r="H458" s="29" t="str">
        <f t="shared" si="178"/>
        <v/>
      </c>
      <c r="I458" s="32" t="str">
        <f t="shared" si="175"/>
        <v/>
      </c>
      <c r="J458" s="31" t="str">
        <f t="shared" si="187"/>
        <v/>
      </c>
      <c r="K458" s="32" t="str">
        <f t="shared" si="183"/>
        <v/>
      </c>
      <c r="M458" s="33" t="str">
        <f t="shared" ca="1" si="189"/>
        <v/>
      </c>
      <c r="O458" s="34">
        <f t="shared" si="167"/>
        <v>0</v>
      </c>
      <c r="P458" s="34">
        <f t="shared" si="188"/>
        <v>0</v>
      </c>
      <c r="X458" s="125" t="str">
        <f t="shared" si="184"/>
        <v/>
      </c>
      <c r="AA458" s="131" t="str">
        <f t="shared" si="174"/>
        <v/>
      </c>
      <c r="AB458" s="278">
        <f>SUM(X458:X460)</f>
        <v>0</v>
      </c>
      <c r="AC458" s="123"/>
      <c r="AD458" s="282">
        <v>151</v>
      </c>
      <c r="AE458" s="288">
        <f t="shared" ref="AE458" ca="1" si="190">OFFSET($AJ$12,((MOD(ROW(AD459)*4,3)/2)+1)*COUNTA(AD458)+IF(((MOD(ROW(AD459)*4,3)/2)+1)*COUNTA(AD458)=2,INT(ROW(AD455)/12),0),)</f>
        <v>0</v>
      </c>
      <c r="AF458" s="283" t="str">
        <f>IF(AB458=0,"",IF(AB458&lt;AE458,"Alerte !",""))</f>
        <v/>
      </c>
      <c r="AG458" s="245" t="str">
        <f>IF(AB458=0,"",IF(AB458&lt;AE458,"",1))</f>
        <v/>
      </c>
    </row>
    <row r="459" spans="1:33" ht="15" customHeight="1" x14ac:dyDescent="0.25">
      <c r="A459" s="1"/>
      <c r="B459" s="284"/>
      <c r="C459" s="27" t="str">
        <f t="shared" si="181"/>
        <v/>
      </c>
      <c r="D459" s="28" t="str">
        <f t="shared" si="182"/>
        <v/>
      </c>
      <c r="E459" s="30" t="str">
        <f t="shared" si="186"/>
        <v/>
      </c>
      <c r="F459" s="30" t="s">
        <v>40</v>
      </c>
      <c r="H459" s="29" t="str">
        <f t="shared" si="178"/>
        <v/>
      </c>
      <c r="I459" s="32" t="str">
        <f t="shared" si="175"/>
        <v/>
      </c>
      <c r="J459" s="31" t="str">
        <f t="shared" si="187"/>
        <v/>
      </c>
      <c r="K459" s="32" t="str">
        <f t="shared" si="183"/>
        <v/>
      </c>
      <c r="M459" s="33" t="str">
        <f t="shared" ca="1" si="189"/>
        <v/>
      </c>
      <c r="O459" s="34">
        <f t="shared" si="167"/>
        <v>0</v>
      </c>
      <c r="P459" s="34">
        <f t="shared" si="188"/>
        <v>0</v>
      </c>
      <c r="X459" s="125" t="str">
        <f t="shared" si="184"/>
        <v/>
      </c>
      <c r="AA459" s="131" t="str">
        <f t="shared" si="174"/>
        <v/>
      </c>
      <c r="AB459" s="279"/>
      <c r="AC459" s="123"/>
      <c r="AD459" s="282"/>
      <c r="AE459" s="289"/>
      <c r="AF459" s="283"/>
      <c r="AG459" s="245"/>
    </row>
    <row r="460" spans="1:33" ht="15" customHeight="1" thickBot="1" x14ac:dyDescent="0.3">
      <c r="A460" s="1"/>
      <c r="B460" s="284"/>
      <c r="C460" s="27" t="str">
        <f t="shared" si="181"/>
        <v/>
      </c>
      <c r="D460" s="28" t="str">
        <f t="shared" si="182"/>
        <v/>
      </c>
      <c r="E460" s="30" t="str">
        <f t="shared" si="186"/>
        <v/>
      </c>
      <c r="F460" s="30" t="s">
        <v>40</v>
      </c>
      <c r="H460" s="29" t="str">
        <f t="shared" si="178"/>
        <v/>
      </c>
      <c r="I460" s="32" t="str">
        <f t="shared" si="175"/>
        <v/>
      </c>
      <c r="J460" s="31" t="str">
        <f t="shared" si="187"/>
        <v/>
      </c>
      <c r="K460" s="32" t="str">
        <f t="shared" si="183"/>
        <v/>
      </c>
      <c r="M460" s="33" t="str">
        <f t="shared" ca="1" si="189"/>
        <v/>
      </c>
      <c r="O460" s="34">
        <f t="shared" ref="O460:O522" si="191">N460*$AN$9</f>
        <v>0</v>
      </c>
      <c r="P460" s="34">
        <f t="shared" si="188"/>
        <v>0</v>
      </c>
      <c r="X460" s="125" t="str">
        <f t="shared" si="184"/>
        <v/>
      </c>
      <c r="AA460" s="131" t="str">
        <f t="shared" si="174"/>
        <v/>
      </c>
      <c r="AB460" s="280"/>
      <c r="AC460" s="123"/>
      <c r="AD460" s="282"/>
      <c r="AE460" s="290"/>
      <c r="AF460" s="283"/>
      <c r="AG460" s="245"/>
    </row>
    <row r="461" spans="1:33" ht="15" customHeight="1" x14ac:dyDescent="0.25">
      <c r="A461" s="1"/>
      <c r="B461" s="284"/>
      <c r="C461" s="27" t="str">
        <f t="shared" si="181"/>
        <v/>
      </c>
      <c r="D461" s="28" t="str">
        <f t="shared" si="182"/>
        <v/>
      </c>
      <c r="E461" s="30" t="str">
        <f t="shared" si="186"/>
        <v/>
      </c>
      <c r="F461" s="30" t="s">
        <v>40</v>
      </c>
      <c r="H461" s="29" t="str">
        <f t="shared" si="178"/>
        <v/>
      </c>
      <c r="I461" s="32" t="str">
        <f t="shared" si="175"/>
        <v/>
      </c>
      <c r="J461" s="31" t="str">
        <f t="shared" si="187"/>
        <v/>
      </c>
      <c r="K461" s="32" t="str">
        <f t="shared" si="183"/>
        <v/>
      </c>
      <c r="M461" s="33" t="str">
        <f t="shared" ca="1" si="189"/>
        <v/>
      </c>
      <c r="O461" s="34">
        <f t="shared" si="191"/>
        <v>0</v>
      </c>
      <c r="P461" s="34">
        <f t="shared" si="188"/>
        <v>0</v>
      </c>
      <c r="X461" s="125" t="str">
        <f t="shared" si="184"/>
        <v/>
      </c>
      <c r="AA461" s="131" t="str">
        <f t="shared" si="174"/>
        <v/>
      </c>
      <c r="AB461" s="278">
        <f>SUM(X461:X463)</f>
        <v>0</v>
      </c>
      <c r="AC461" s="123"/>
      <c r="AD461" s="282">
        <v>152</v>
      </c>
      <c r="AE461" s="288">
        <f t="shared" ca="1" si="169"/>
        <v>0</v>
      </c>
      <c r="AF461" s="283" t="str">
        <f>IF(AB461=0,"",IF(AB461&lt;AE461,"Alerte !",""))</f>
        <v/>
      </c>
      <c r="AG461" s="245" t="str">
        <f>IF(AB461=0,"",IF(AB461&lt;AE461,"",1))</f>
        <v/>
      </c>
    </row>
    <row r="462" spans="1:33" ht="15" customHeight="1" x14ac:dyDescent="0.25">
      <c r="A462" s="1"/>
      <c r="B462" s="284"/>
      <c r="C462" s="27" t="str">
        <f t="shared" si="181"/>
        <v/>
      </c>
      <c r="D462" s="28" t="str">
        <f t="shared" si="182"/>
        <v/>
      </c>
      <c r="E462" s="30" t="str">
        <f t="shared" si="186"/>
        <v/>
      </c>
      <c r="F462" s="30" t="s">
        <v>40</v>
      </c>
      <c r="H462" s="29" t="str">
        <f t="shared" si="178"/>
        <v/>
      </c>
      <c r="I462" s="32" t="str">
        <f t="shared" si="175"/>
        <v/>
      </c>
      <c r="J462" s="31" t="str">
        <f t="shared" si="187"/>
        <v/>
      </c>
      <c r="K462" s="32" t="str">
        <f t="shared" si="183"/>
        <v/>
      </c>
      <c r="M462" s="33" t="str">
        <f t="shared" ca="1" si="189"/>
        <v/>
      </c>
      <c r="O462" s="34">
        <f t="shared" si="191"/>
        <v>0</v>
      </c>
      <c r="P462" s="34">
        <f t="shared" si="188"/>
        <v>0</v>
      </c>
      <c r="X462" s="125" t="str">
        <f t="shared" si="184"/>
        <v/>
      </c>
      <c r="AA462" s="131" t="str">
        <f t="shared" si="174"/>
        <v/>
      </c>
      <c r="AB462" s="279"/>
      <c r="AC462" s="123"/>
      <c r="AD462" s="282"/>
      <c r="AE462" s="289"/>
      <c r="AF462" s="283"/>
      <c r="AG462" s="245"/>
    </row>
    <row r="463" spans="1:33" ht="15" customHeight="1" thickBot="1" x14ac:dyDescent="0.3">
      <c r="A463" s="1"/>
      <c r="B463" s="284"/>
      <c r="C463" s="27" t="str">
        <f t="shared" si="181"/>
        <v/>
      </c>
      <c r="D463" s="28" t="str">
        <f t="shared" si="182"/>
        <v/>
      </c>
      <c r="E463" s="30" t="str">
        <f t="shared" si="186"/>
        <v/>
      </c>
      <c r="F463" s="30" t="s">
        <v>40</v>
      </c>
      <c r="H463" s="29" t="str">
        <f t="shared" si="178"/>
        <v/>
      </c>
      <c r="I463" s="32" t="str">
        <f t="shared" si="175"/>
        <v/>
      </c>
      <c r="J463" s="31" t="str">
        <f t="shared" si="187"/>
        <v/>
      </c>
      <c r="K463" s="32" t="str">
        <f t="shared" si="183"/>
        <v/>
      </c>
      <c r="M463" s="33" t="str">
        <f t="shared" ca="1" si="189"/>
        <v/>
      </c>
      <c r="O463" s="34">
        <f t="shared" si="191"/>
        <v>0</v>
      </c>
      <c r="P463" s="34">
        <f t="shared" si="188"/>
        <v>0</v>
      </c>
      <c r="X463" s="125" t="str">
        <f t="shared" si="184"/>
        <v/>
      </c>
      <c r="AA463" s="131" t="str">
        <f t="shared" si="174"/>
        <v/>
      </c>
      <c r="AB463" s="280"/>
      <c r="AC463" s="123"/>
      <c r="AD463" s="282"/>
      <c r="AE463" s="290"/>
      <c r="AF463" s="283"/>
      <c r="AG463" s="245"/>
    </row>
    <row r="464" spans="1:33" ht="15" customHeight="1" x14ac:dyDescent="0.25">
      <c r="A464" s="1"/>
      <c r="B464" s="284"/>
      <c r="C464" s="27" t="str">
        <f t="shared" si="181"/>
        <v/>
      </c>
      <c r="D464" s="28" t="str">
        <f t="shared" si="182"/>
        <v/>
      </c>
      <c r="E464" s="30" t="str">
        <f t="shared" si="186"/>
        <v/>
      </c>
      <c r="F464" s="30" t="s">
        <v>40</v>
      </c>
      <c r="H464" s="29" t="str">
        <f t="shared" si="178"/>
        <v/>
      </c>
      <c r="I464" s="32" t="str">
        <f t="shared" si="175"/>
        <v/>
      </c>
      <c r="J464" s="31" t="str">
        <f t="shared" si="187"/>
        <v/>
      </c>
      <c r="K464" s="32" t="str">
        <f t="shared" si="183"/>
        <v/>
      </c>
      <c r="M464" s="33" t="str">
        <f t="shared" ca="1" si="189"/>
        <v/>
      </c>
      <c r="O464" s="34">
        <f t="shared" si="191"/>
        <v>0</v>
      </c>
      <c r="P464" s="34">
        <f t="shared" si="188"/>
        <v>0</v>
      </c>
      <c r="X464" s="125" t="str">
        <f t="shared" si="184"/>
        <v/>
      </c>
      <c r="AA464" s="131" t="str">
        <f t="shared" si="174"/>
        <v/>
      </c>
      <c r="AB464" s="278">
        <f>SUM(X464:X466)</f>
        <v>0</v>
      </c>
      <c r="AC464" s="123"/>
      <c r="AD464" s="282">
        <v>153</v>
      </c>
      <c r="AE464" s="288">
        <f t="shared" ca="1" si="170"/>
        <v>0</v>
      </c>
      <c r="AF464" s="283" t="str">
        <f>IF(AB464=0,"",IF(AB464&lt;AE464,"Alerte !",""))</f>
        <v/>
      </c>
      <c r="AG464" s="245" t="str">
        <f>IF(AB464=0,"",IF(AB464&lt;AE464,"",1))</f>
        <v/>
      </c>
    </row>
    <row r="465" spans="1:33" ht="15" customHeight="1" x14ac:dyDescent="0.25">
      <c r="A465" s="1"/>
      <c r="B465" s="284"/>
      <c r="C465" s="27" t="str">
        <f t="shared" si="181"/>
        <v/>
      </c>
      <c r="D465" s="28" t="str">
        <f t="shared" si="182"/>
        <v/>
      </c>
      <c r="E465" s="30" t="str">
        <f t="shared" si="186"/>
        <v/>
      </c>
      <c r="F465" s="30" t="s">
        <v>40</v>
      </c>
      <c r="H465" s="29" t="str">
        <f t="shared" si="178"/>
        <v/>
      </c>
      <c r="I465" s="32" t="str">
        <f t="shared" si="175"/>
        <v/>
      </c>
      <c r="J465" s="31" t="str">
        <f t="shared" si="187"/>
        <v/>
      </c>
      <c r="K465" s="32" t="str">
        <f t="shared" si="183"/>
        <v/>
      </c>
      <c r="M465" s="33" t="str">
        <f t="shared" ca="1" si="189"/>
        <v/>
      </c>
      <c r="O465" s="34">
        <f t="shared" si="191"/>
        <v>0</v>
      </c>
      <c r="P465" s="34">
        <f t="shared" si="188"/>
        <v>0</v>
      </c>
      <c r="X465" s="125" t="str">
        <f t="shared" si="184"/>
        <v/>
      </c>
      <c r="AA465" s="131" t="str">
        <f t="shared" si="174"/>
        <v/>
      </c>
      <c r="AB465" s="279"/>
      <c r="AC465" s="123"/>
      <c r="AD465" s="282"/>
      <c r="AE465" s="289"/>
      <c r="AF465" s="283"/>
      <c r="AG465" s="245"/>
    </row>
    <row r="466" spans="1:33" ht="15" customHeight="1" thickBot="1" x14ac:dyDescent="0.3">
      <c r="A466" s="1"/>
      <c r="B466" s="284"/>
      <c r="C466" s="27" t="str">
        <f t="shared" si="181"/>
        <v/>
      </c>
      <c r="D466" s="28" t="str">
        <f t="shared" si="182"/>
        <v/>
      </c>
      <c r="E466" s="30" t="str">
        <f t="shared" si="186"/>
        <v/>
      </c>
      <c r="F466" s="30" t="s">
        <v>40</v>
      </c>
      <c r="H466" s="29" t="str">
        <f t="shared" si="178"/>
        <v/>
      </c>
      <c r="I466" s="32" t="str">
        <f t="shared" si="175"/>
        <v/>
      </c>
      <c r="J466" s="31" t="str">
        <f t="shared" si="187"/>
        <v/>
      </c>
      <c r="K466" s="32" t="str">
        <f t="shared" si="183"/>
        <v/>
      </c>
      <c r="M466" s="33" t="str">
        <f t="shared" ca="1" si="189"/>
        <v/>
      </c>
      <c r="O466" s="34">
        <f t="shared" si="191"/>
        <v>0</v>
      </c>
      <c r="P466" s="34">
        <f t="shared" si="188"/>
        <v>0</v>
      </c>
      <c r="X466" s="125" t="str">
        <f t="shared" si="184"/>
        <v/>
      </c>
      <c r="AA466" s="131" t="str">
        <f t="shared" si="174"/>
        <v/>
      </c>
      <c r="AB466" s="280"/>
      <c r="AC466" s="123"/>
      <c r="AD466" s="282"/>
      <c r="AE466" s="290"/>
      <c r="AF466" s="283"/>
      <c r="AG466" s="245"/>
    </row>
    <row r="467" spans="1:33" ht="15" customHeight="1" x14ac:dyDescent="0.25">
      <c r="A467" s="1"/>
      <c r="B467" s="284" t="s">
        <v>84</v>
      </c>
      <c r="C467" s="27" t="str">
        <f t="shared" si="181"/>
        <v/>
      </c>
      <c r="D467" s="28" t="str">
        <f t="shared" si="182"/>
        <v/>
      </c>
      <c r="E467" s="30" t="str">
        <f t="shared" si="186"/>
        <v/>
      </c>
      <c r="F467" s="30" t="s">
        <v>40</v>
      </c>
      <c r="H467" s="29" t="str">
        <f t="shared" si="178"/>
        <v/>
      </c>
      <c r="I467" s="32" t="str">
        <f t="shared" si="175"/>
        <v/>
      </c>
      <c r="J467" s="31" t="str">
        <f t="shared" si="187"/>
        <v/>
      </c>
      <c r="K467" s="32" t="str">
        <f t="shared" si="183"/>
        <v/>
      </c>
      <c r="M467" s="33" t="str">
        <f t="shared" ca="1" si="189"/>
        <v/>
      </c>
      <c r="O467" s="34">
        <f t="shared" si="191"/>
        <v>0</v>
      </c>
      <c r="P467" s="34">
        <f t="shared" si="188"/>
        <v>0</v>
      </c>
      <c r="X467" s="125" t="str">
        <f t="shared" si="184"/>
        <v/>
      </c>
      <c r="AA467" s="131" t="str">
        <f t="shared" si="174"/>
        <v/>
      </c>
      <c r="AB467" s="278">
        <f>SUM(X467:X469)</f>
        <v>0</v>
      </c>
      <c r="AC467" s="123"/>
      <c r="AD467" s="282">
        <v>154</v>
      </c>
      <c r="AE467" s="288">
        <f t="shared" ca="1" si="171"/>
        <v>0</v>
      </c>
      <c r="AF467" s="283" t="str">
        <f>IF(AB467=0,"",IF(AB467&lt;AE467,"Alerte !",""))</f>
        <v/>
      </c>
      <c r="AG467" s="245" t="str">
        <f>IF(AB467=0,"",IF(AB467&lt;AE467,"",1))</f>
        <v/>
      </c>
    </row>
    <row r="468" spans="1:33" ht="15" customHeight="1" x14ac:dyDescent="0.25">
      <c r="A468" s="1"/>
      <c r="B468" s="284"/>
      <c r="C468" s="27" t="str">
        <f t="shared" si="181"/>
        <v/>
      </c>
      <c r="D468" s="28" t="str">
        <f t="shared" si="182"/>
        <v/>
      </c>
      <c r="E468" s="30" t="str">
        <f t="shared" si="186"/>
        <v/>
      </c>
      <c r="F468" s="30" t="s">
        <v>40</v>
      </c>
      <c r="H468" s="29" t="str">
        <f t="shared" si="178"/>
        <v/>
      </c>
      <c r="I468" s="32" t="str">
        <f t="shared" si="175"/>
        <v/>
      </c>
      <c r="J468" s="31" t="str">
        <f t="shared" si="187"/>
        <v/>
      </c>
      <c r="K468" s="32" t="str">
        <f t="shared" si="183"/>
        <v/>
      </c>
      <c r="M468" s="33" t="str">
        <f t="shared" ca="1" si="189"/>
        <v/>
      </c>
      <c r="O468" s="34">
        <f t="shared" si="191"/>
        <v>0</v>
      </c>
      <c r="P468" s="34">
        <f t="shared" si="188"/>
        <v>0</v>
      </c>
      <c r="X468" s="125" t="str">
        <f t="shared" si="184"/>
        <v/>
      </c>
      <c r="AA468" s="131" t="str">
        <f t="shared" si="174"/>
        <v/>
      </c>
      <c r="AB468" s="279"/>
      <c r="AC468" s="123"/>
      <c r="AD468" s="282"/>
      <c r="AE468" s="289"/>
      <c r="AF468" s="283"/>
      <c r="AG468" s="245"/>
    </row>
    <row r="469" spans="1:33" ht="15" customHeight="1" thickBot="1" x14ac:dyDescent="0.3">
      <c r="A469" s="1"/>
      <c r="B469" s="284"/>
      <c r="C469" s="27" t="str">
        <f t="shared" si="181"/>
        <v/>
      </c>
      <c r="D469" s="28" t="str">
        <f t="shared" si="182"/>
        <v/>
      </c>
      <c r="E469" s="30" t="str">
        <f t="shared" si="186"/>
        <v/>
      </c>
      <c r="F469" s="30" t="s">
        <v>40</v>
      </c>
      <c r="H469" s="29" t="str">
        <f t="shared" si="178"/>
        <v/>
      </c>
      <c r="I469" s="32" t="str">
        <f t="shared" si="175"/>
        <v/>
      </c>
      <c r="J469" s="31" t="str">
        <f t="shared" si="187"/>
        <v/>
      </c>
      <c r="K469" s="32" t="str">
        <f t="shared" si="183"/>
        <v/>
      </c>
      <c r="M469" s="33" t="str">
        <f t="shared" ca="1" si="189"/>
        <v/>
      </c>
      <c r="O469" s="34">
        <f t="shared" si="191"/>
        <v>0</v>
      </c>
      <c r="P469" s="34">
        <f t="shared" si="188"/>
        <v>0</v>
      </c>
      <c r="X469" s="125" t="str">
        <f t="shared" si="184"/>
        <v/>
      </c>
      <c r="AA469" s="131" t="str">
        <f t="shared" si="174"/>
        <v/>
      </c>
      <c r="AB469" s="280"/>
      <c r="AC469" s="123"/>
      <c r="AD469" s="282"/>
      <c r="AE469" s="290"/>
      <c r="AF469" s="283"/>
      <c r="AG469" s="245"/>
    </row>
    <row r="470" spans="1:33" ht="15" customHeight="1" x14ac:dyDescent="0.25">
      <c r="A470" s="1"/>
      <c r="B470" s="284"/>
      <c r="C470" s="27" t="str">
        <f t="shared" si="181"/>
        <v/>
      </c>
      <c r="D470" s="28" t="str">
        <f t="shared" si="182"/>
        <v/>
      </c>
      <c r="E470" s="30" t="str">
        <f t="shared" si="186"/>
        <v/>
      </c>
      <c r="F470" s="30" t="s">
        <v>40</v>
      </c>
      <c r="H470" s="29" t="str">
        <f t="shared" si="178"/>
        <v/>
      </c>
      <c r="I470" s="32" t="str">
        <f t="shared" si="175"/>
        <v/>
      </c>
      <c r="J470" s="31" t="str">
        <f t="shared" si="187"/>
        <v/>
      </c>
      <c r="K470" s="32" t="str">
        <f t="shared" si="183"/>
        <v/>
      </c>
      <c r="M470" s="33" t="str">
        <f t="shared" ca="1" si="189"/>
        <v/>
      </c>
      <c r="O470" s="34">
        <f t="shared" si="191"/>
        <v>0</v>
      </c>
      <c r="P470" s="34">
        <f t="shared" si="188"/>
        <v>0</v>
      </c>
      <c r="X470" s="125" t="str">
        <f t="shared" si="184"/>
        <v/>
      </c>
      <c r="AA470" s="131" t="str">
        <f t="shared" si="174"/>
        <v/>
      </c>
      <c r="AB470" s="278">
        <f>SUM(X470:X472)</f>
        <v>0</v>
      </c>
      <c r="AC470" s="123"/>
      <c r="AD470" s="282">
        <v>155</v>
      </c>
      <c r="AE470" s="288">
        <f t="shared" ref="AE470" ca="1" si="192">OFFSET($AJ$12,((MOD(ROW(AD471)*4,3)/2)+1)*COUNTA(AD470)+IF(((MOD(ROW(AD471)*4,3)/2)+1)*COUNTA(AD470)=2,INT(ROW(AD467)/12),0),)</f>
        <v>0</v>
      </c>
      <c r="AF470" s="283" t="str">
        <f>IF(AB470=0,"",IF(AB470&lt;AE470,"Alerte !",""))</f>
        <v/>
      </c>
      <c r="AG470" s="245" t="str">
        <f>IF(AB470=0,"",IF(AB470&lt;AE470,"",1))</f>
        <v/>
      </c>
    </row>
    <row r="471" spans="1:33" ht="15" customHeight="1" x14ac:dyDescent="0.25">
      <c r="A471" s="1"/>
      <c r="B471" s="284"/>
      <c r="C471" s="27" t="str">
        <f t="shared" si="181"/>
        <v/>
      </c>
      <c r="D471" s="28" t="str">
        <f t="shared" si="182"/>
        <v/>
      </c>
      <c r="E471" s="30" t="str">
        <f t="shared" si="186"/>
        <v/>
      </c>
      <c r="F471" s="30" t="s">
        <v>40</v>
      </c>
      <c r="H471" s="29" t="str">
        <f t="shared" si="178"/>
        <v/>
      </c>
      <c r="I471" s="32" t="str">
        <f t="shared" si="175"/>
        <v/>
      </c>
      <c r="J471" s="31" t="str">
        <f t="shared" si="187"/>
        <v/>
      </c>
      <c r="K471" s="32" t="str">
        <f t="shared" si="183"/>
        <v/>
      </c>
      <c r="M471" s="33" t="str">
        <f t="shared" ca="1" si="189"/>
        <v/>
      </c>
      <c r="O471" s="34">
        <f t="shared" si="191"/>
        <v>0</v>
      </c>
      <c r="P471" s="34">
        <f t="shared" si="188"/>
        <v>0</v>
      </c>
      <c r="X471" s="125" t="str">
        <f t="shared" si="184"/>
        <v/>
      </c>
      <c r="AA471" s="131" t="str">
        <f t="shared" si="174"/>
        <v/>
      </c>
      <c r="AB471" s="279"/>
      <c r="AC471" s="123"/>
      <c r="AD471" s="282"/>
      <c r="AE471" s="289"/>
      <c r="AF471" s="283"/>
      <c r="AG471" s="245"/>
    </row>
    <row r="472" spans="1:33" ht="15" customHeight="1" thickBot="1" x14ac:dyDescent="0.3">
      <c r="A472" s="1"/>
      <c r="B472" s="284"/>
      <c r="C472" s="27" t="str">
        <f t="shared" si="181"/>
        <v/>
      </c>
      <c r="D472" s="28" t="str">
        <f t="shared" si="182"/>
        <v/>
      </c>
      <c r="E472" s="30" t="str">
        <f t="shared" si="186"/>
        <v/>
      </c>
      <c r="F472" s="30" t="s">
        <v>40</v>
      </c>
      <c r="H472" s="29" t="str">
        <f t="shared" si="178"/>
        <v/>
      </c>
      <c r="I472" s="32" t="str">
        <f t="shared" si="175"/>
        <v/>
      </c>
      <c r="J472" s="31" t="str">
        <f t="shared" si="187"/>
        <v/>
      </c>
      <c r="K472" s="32" t="str">
        <f t="shared" si="183"/>
        <v/>
      </c>
      <c r="M472" s="33" t="str">
        <f t="shared" ca="1" si="189"/>
        <v/>
      </c>
      <c r="O472" s="34">
        <f t="shared" si="191"/>
        <v>0</v>
      </c>
      <c r="P472" s="34">
        <f t="shared" si="188"/>
        <v>0</v>
      </c>
      <c r="X472" s="125" t="str">
        <f t="shared" si="184"/>
        <v/>
      </c>
      <c r="AA472" s="131" t="str">
        <f t="shared" si="174"/>
        <v/>
      </c>
      <c r="AB472" s="280"/>
      <c r="AC472" s="123"/>
      <c r="AD472" s="282"/>
      <c r="AE472" s="290"/>
      <c r="AF472" s="283"/>
      <c r="AG472" s="245"/>
    </row>
    <row r="473" spans="1:33" ht="15" customHeight="1" x14ac:dyDescent="0.25">
      <c r="A473" s="1"/>
      <c r="B473" s="284"/>
      <c r="C473" s="27" t="str">
        <f t="shared" si="181"/>
        <v/>
      </c>
      <c r="D473" s="28" t="str">
        <f t="shared" si="182"/>
        <v/>
      </c>
      <c r="E473" s="30" t="str">
        <f t="shared" si="186"/>
        <v/>
      </c>
      <c r="F473" s="30" t="s">
        <v>40</v>
      </c>
      <c r="H473" s="29" t="str">
        <f t="shared" si="178"/>
        <v/>
      </c>
      <c r="I473" s="32" t="str">
        <f t="shared" si="175"/>
        <v/>
      </c>
      <c r="J473" s="31" t="str">
        <f t="shared" si="187"/>
        <v/>
      </c>
      <c r="K473" s="32" t="str">
        <f t="shared" si="183"/>
        <v/>
      </c>
      <c r="M473" s="33" t="str">
        <f t="shared" ca="1" si="189"/>
        <v/>
      </c>
      <c r="O473" s="34">
        <f t="shared" si="191"/>
        <v>0</v>
      </c>
      <c r="P473" s="34">
        <f t="shared" si="188"/>
        <v>0</v>
      </c>
      <c r="X473" s="125" t="str">
        <f t="shared" si="184"/>
        <v/>
      </c>
      <c r="AA473" s="131" t="str">
        <f t="shared" si="174"/>
        <v/>
      </c>
      <c r="AB473" s="278">
        <f>SUM(X473:X475)</f>
        <v>0</v>
      </c>
      <c r="AC473" s="123"/>
      <c r="AD473" s="282">
        <v>156</v>
      </c>
      <c r="AE473" s="288">
        <f t="shared" ref="AE473" ca="1" si="193">OFFSET($AJ$12,((MOD(ROW(AD474)*4,3)/2)+1)*COUNTA(AD473)+IF(((MOD(ROW(AD474)*4,3)/2)+1)*COUNTA(AD473)=2,INT(ROW(AD470)/12),0),)</f>
        <v>0</v>
      </c>
      <c r="AF473" s="283" t="str">
        <f>IF(AB473=0,"",IF(AB473&lt;AE473,"Alerte !",""))</f>
        <v/>
      </c>
      <c r="AG473" s="245" t="str">
        <f>IF(AB473=0,"",IF(AB473&lt;AE473,"",1))</f>
        <v/>
      </c>
    </row>
    <row r="474" spans="1:33" ht="15" customHeight="1" x14ac:dyDescent="0.25">
      <c r="A474" s="1"/>
      <c r="B474" s="284"/>
      <c r="C474" s="27" t="str">
        <f t="shared" si="181"/>
        <v/>
      </c>
      <c r="D474" s="28" t="str">
        <f t="shared" si="182"/>
        <v/>
      </c>
      <c r="E474" s="30" t="str">
        <f t="shared" si="186"/>
        <v/>
      </c>
      <c r="F474" s="30" t="s">
        <v>40</v>
      </c>
      <c r="H474" s="29" t="str">
        <f t="shared" si="178"/>
        <v/>
      </c>
      <c r="I474" s="32" t="str">
        <f t="shared" si="175"/>
        <v/>
      </c>
      <c r="J474" s="31" t="str">
        <f t="shared" si="187"/>
        <v/>
      </c>
      <c r="K474" s="32" t="str">
        <f t="shared" si="183"/>
        <v/>
      </c>
      <c r="M474" s="33" t="str">
        <f t="shared" ca="1" si="189"/>
        <v/>
      </c>
      <c r="O474" s="34">
        <f t="shared" si="191"/>
        <v>0</v>
      </c>
      <c r="P474" s="34">
        <f t="shared" si="188"/>
        <v>0</v>
      </c>
      <c r="X474" s="125" t="str">
        <f t="shared" si="184"/>
        <v/>
      </c>
      <c r="AA474" s="131" t="str">
        <f t="shared" si="174"/>
        <v/>
      </c>
      <c r="AB474" s="279"/>
      <c r="AC474" s="123"/>
      <c r="AD474" s="282"/>
      <c r="AE474" s="289"/>
      <c r="AF474" s="283"/>
      <c r="AG474" s="245"/>
    </row>
    <row r="475" spans="1:33" ht="15" customHeight="1" thickBot="1" x14ac:dyDescent="0.3">
      <c r="A475" s="1"/>
      <c r="B475" s="284"/>
      <c r="C475" s="27" t="str">
        <f t="shared" si="181"/>
        <v/>
      </c>
      <c r="D475" s="28" t="str">
        <f t="shared" si="182"/>
        <v/>
      </c>
      <c r="E475" s="30" t="str">
        <f t="shared" si="186"/>
        <v/>
      </c>
      <c r="F475" s="30" t="s">
        <v>40</v>
      </c>
      <c r="H475" s="29" t="str">
        <f t="shared" si="178"/>
        <v/>
      </c>
      <c r="I475" s="32" t="str">
        <f t="shared" si="175"/>
        <v/>
      </c>
      <c r="J475" s="31" t="str">
        <f t="shared" si="187"/>
        <v/>
      </c>
      <c r="K475" s="32" t="str">
        <f t="shared" si="183"/>
        <v/>
      </c>
      <c r="M475" s="33" t="str">
        <f t="shared" ca="1" si="189"/>
        <v/>
      </c>
      <c r="O475" s="34">
        <f t="shared" si="191"/>
        <v>0</v>
      </c>
      <c r="P475" s="34">
        <f t="shared" si="188"/>
        <v>0</v>
      </c>
      <c r="X475" s="125" t="str">
        <f t="shared" si="184"/>
        <v/>
      </c>
      <c r="AA475" s="131" t="str">
        <f t="shared" si="174"/>
        <v/>
      </c>
      <c r="AB475" s="280"/>
      <c r="AC475" s="123"/>
      <c r="AD475" s="282"/>
      <c r="AE475" s="290"/>
      <c r="AF475" s="283"/>
      <c r="AG475" s="245"/>
    </row>
    <row r="476" spans="1:33" ht="15" customHeight="1" x14ac:dyDescent="0.25">
      <c r="A476" s="1"/>
      <c r="B476" s="284"/>
      <c r="C476" s="27" t="str">
        <f t="shared" si="181"/>
        <v/>
      </c>
      <c r="D476" s="28" t="str">
        <f t="shared" si="182"/>
        <v/>
      </c>
      <c r="E476" s="30" t="str">
        <f t="shared" si="186"/>
        <v/>
      </c>
      <c r="F476" s="30" t="s">
        <v>40</v>
      </c>
      <c r="H476" s="29" t="str">
        <f t="shared" si="178"/>
        <v/>
      </c>
      <c r="I476" s="32" t="str">
        <f t="shared" si="175"/>
        <v/>
      </c>
      <c r="J476" s="31" t="str">
        <f t="shared" si="187"/>
        <v/>
      </c>
      <c r="K476" s="32" t="str">
        <f t="shared" si="183"/>
        <v/>
      </c>
      <c r="M476" s="33" t="str">
        <f t="shared" ca="1" si="189"/>
        <v/>
      </c>
      <c r="O476" s="34">
        <f t="shared" si="191"/>
        <v>0</v>
      </c>
      <c r="P476" s="34">
        <f t="shared" si="188"/>
        <v>0</v>
      </c>
      <c r="X476" s="125" t="str">
        <f t="shared" si="184"/>
        <v/>
      </c>
      <c r="AA476" s="131" t="str">
        <f t="shared" si="174"/>
        <v/>
      </c>
      <c r="AB476" s="278">
        <f>SUM(X476:X478)</f>
        <v>0</v>
      </c>
      <c r="AC476" s="123"/>
      <c r="AD476" s="282">
        <v>157</v>
      </c>
      <c r="AE476" s="288">
        <f t="shared" ref="AE476:AE521" ca="1" si="194">OFFSET($AJ$12,((MOD(ROW(AD477)*4,3)/2)+1)*COUNTA(AD476)+IF(((MOD(ROW(AD477)*4,3)/2)+1)*COUNTA(AD476)=2,INT(ROW(AD473)/12),0),)</f>
        <v>0</v>
      </c>
      <c r="AF476" s="283" t="str">
        <f>IF(AB476=0,"",IF(AB476&lt;AE476,"Alerte !",""))</f>
        <v/>
      </c>
      <c r="AG476" s="245" t="str">
        <f>IF(AB476=0,"",IF(AB476&lt;AE476,"",1))</f>
        <v/>
      </c>
    </row>
    <row r="477" spans="1:33" ht="15" customHeight="1" x14ac:dyDescent="0.25">
      <c r="A477" s="1"/>
      <c r="B477" s="284"/>
      <c r="C477" s="27" t="str">
        <f t="shared" si="181"/>
        <v/>
      </c>
      <c r="D477" s="28" t="str">
        <f t="shared" si="182"/>
        <v/>
      </c>
      <c r="E477" s="30" t="str">
        <f t="shared" si="186"/>
        <v/>
      </c>
      <c r="F477" s="30" t="s">
        <v>40</v>
      </c>
      <c r="H477" s="29" t="str">
        <f t="shared" si="178"/>
        <v/>
      </c>
      <c r="I477" s="32" t="str">
        <f t="shared" si="175"/>
        <v/>
      </c>
      <c r="J477" s="31" t="str">
        <f t="shared" si="187"/>
        <v/>
      </c>
      <c r="K477" s="32" t="str">
        <f t="shared" si="183"/>
        <v/>
      </c>
      <c r="M477" s="33" t="str">
        <f t="shared" ca="1" si="189"/>
        <v/>
      </c>
      <c r="O477" s="34">
        <f t="shared" si="191"/>
        <v>0</v>
      </c>
      <c r="P477" s="34">
        <f t="shared" si="188"/>
        <v>0</v>
      </c>
      <c r="X477" s="125" t="str">
        <f t="shared" si="184"/>
        <v/>
      </c>
      <c r="AA477" s="131" t="str">
        <f t="shared" si="174"/>
        <v/>
      </c>
      <c r="AB477" s="279"/>
      <c r="AC477" s="123"/>
      <c r="AD477" s="282"/>
      <c r="AE477" s="289"/>
      <c r="AF477" s="283"/>
      <c r="AG477" s="245"/>
    </row>
    <row r="478" spans="1:33" ht="15" customHeight="1" thickBot="1" x14ac:dyDescent="0.3">
      <c r="A478" s="1"/>
      <c r="B478" s="284"/>
      <c r="C478" s="27" t="str">
        <f t="shared" si="181"/>
        <v/>
      </c>
      <c r="D478" s="28" t="str">
        <f t="shared" si="182"/>
        <v/>
      </c>
      <c r="E478" s="30" t="str">
        <f t="shared" si="186"/>
        <v/>
      </c>
      <c r="F478" s="30" t="s">
        <v>40</v>
      </c>
      <c r="H478" s="29" t="str">
        <f t="shared" si="178"/>
        <v/>
      </c>
      <c r="I478" s="32" t="str">
        <f t="shared" si="175"/>
        <v/>
      </c>
      <c r="J478" s="31" t="str">
        <f t="shared" si="187"/>
        <v/>
      </c>
      <c r="K478" s="32" t="str">
        <f t="shared" si="183"/>
        <v/>
      </c>
      <c r="M478" s="33" t="str">
        <f t="shared" ca="1" si="189"/>
        <v/>
      </c>
      <c r="O478" s="34">
        <f t="shared" si="191"/>
        <v>0</v>
      </c>
      <c r="P478" s="34">
        <f t="shared" si="188"/>
        <v>0</v>
      </c>
      <c r="X478" s="125" t="str">
        <f t="shared" si="184"/>
        <v/>
      </c>
      <c r="AA478" s="131" t="str">
        <f t="shared" si="174"/>
        <v/>
      </c>
      <c r="AB478" s="280"/>
      <c r="AC478" s="123"/>
      <c r="AD478" s="282"/>
      <c r="AE478" s="290"/>
      <c r="AF478" s="283"/>
      <c r="AG478" s="245"/>
    </row>
    <row r="479" spans="1:33" ht="15" customHeight="1" x14ac:dyDescent="0.25">
      <c r="A479" s="1"/>
      <c r="B479" s="284" t="s">
        <v>85</v>
      </c>
      <c r="C479" s="27" t="str">
        <f t="shared" si="181"/>
        <v/>
      </c>
      <c r="D479" s="28" t="str">
        <f t="shared" si="182"/>
        <v/>
      </c>
      <c r="E479" s="30" t="str">
        <f t="shared" si="186"/>
        <v/>
      </c>
      <c r="F479" s="30" t="s">
        <v>40</v>
      </c>
      <c r="H479" s="29" t="str">
        <f t="shared" si="178"/>
        <v/>
      </c>
      <c r="I479" s="32" t="str">
        <f t="shared" si="175"/>
        <v/>
      </c>
      <c r="J479" s="31" t="str">
        <f t="shared" si="187"/>
        <v/>
      </c>
      <c r="K479" s="32" t="str">
        <f t="shared" si="183"/>
        <v/>
      </c>
      <c r="M479" s="33" t="str">
        <f t="shared" ca="1" si="189"/>
        <v/>
      </c>
      <c r="O479" s="34">
        <f t="shared" si="191"/>
        <v>0</v>
      </c>
      <c r="P479" s="34">
        <f t="shared" si="188"/>
        <v>0</v>
      </c>
      <c r="X479" s="125" t="str">
        <f t="shared" si="184"/>
        <v/>
      </c>
      <c r="AA479" s="131" t="str">
        <f t="shared" si="174"/>
        <v/>
      </c>
      <c r="AB479" s="278">
        <f>SUM(X479:X481)</f>
        <v>0</v>
      </c>
      <c r="AC479" s="123"/>
      <c r="AD479" s="282">
        <v>158</v>
      </c>
      <c r="AE479" s="288">
        <f t="shared" ref="AE479:AE509" ca="1" si="195">OFFSET($AJ$12,((MOD(ROW(AD480)*4,3)/2)+1)*COUNTA(AD479)+IF(((MOD(ROW(AD480)*4,3)/2)+1)*COUNTA(AD479)=2,INT(ROW(AD476)/12),0),)</f>
        <v>0</v>
      </c>
      <c r="AF479" s="283" t="str">
        <f>IF(AB479=0,"",IF(AB479&lt;AE479,"Alerte !",""))</f>
        <v/>
      </c>
      <c r="AG479" s="245" t="str">
        <f>IF(AB479=0,"",IF(AB479&lt;AE479,"",1))</f>
        <v/>
      </c>
    </row>
    <row r="480" spans="1:33" ht="15" customHeight="1" x14ac:dyDescent="0.25">
      <c r="A480" s="1"/>
      <c r="B480" s="284"/>
      <c r="C480" s="27" t="str">
        <f t="shared" si="181"/>
        <v/>
      </c>
      <c r="D480" s="28" t="str">
        <f t="shared" si="182"/>
        <v/>
      </c>
      <c r="E480" s="30" t="str">
        <f t="shared" si="186"/>
        <v/>
      </c>
      <c r="F480" s="30" t="s">
        <v>40</v>
      </c>
      <c r="H480" s="29" t="str">
        <f t="shared" si="178"/>
        <v/>
      </c>
      <c r="I480" s="32" t="str">
        <f t="shared" si="175"/>
        <v/>
      </c>
      <c r="J480" s="31" t="str">
        <f t="shared" si="187"/>
        <v/>
      </c>
      <c r="K480" s="32" t="str">
        <f t="shared" si="183"/>
        <v/>
      </c>
      <c r="M480" s="33" t="str">
        <f t="shared" ca="1" si="189"/>
        <v/>
      </c>
      <c r="O480" s="34">
        <f t="shared" si="191"/>
        <v>0</v>
      </c>
      <c r="P480" s="34">
        <f t="shared" si="188"/>
        <v>0</v>
      </c>
      <c r="X480" s="125" t="str">
        <f t="shared" si="184"/>
        <v/>
      </c>
      <c r="AA480" s="131" t="str">
        <f t="shared" si="174"/>
        <v/>
      </c>
      <c r="AB480" s="279"/>
      <c r="AC480" s="123"/>
      <c r="AD480" s="282"/>
      <c r="AE480" s="289"/>
      <c r="AF480" s="283"/>
      <c r="AG480" s="245"/>
    </row>
    <row r="481" spans="1:33" ht="15" customHeight="1" thickBot="1" x14ac:dyDescent="0.3">
      <c r="A481" s="1"/>
      <c r="B481" s="284"/>
      <c r="C481" s="27" t="str">
        <f t="shared" si="181"/>
        <v/>
      </c>
      <c r="D481" s="28" t="str">
        <f t="shared" si="182"/>
        <v/>
      </c>
      <c r="E481" s="30" t="str">
        <f t="shared" si="186"/>
        <v/>
      </c>
      <c r="F481" s="30" t="s">
        <v>40</v>
      </c>
      <c r="H481" s="29" t="str">
        <f t="shared" si="178"/>
        <v/>
      </c>
      <c r="I481" s="32" t="str">
        <f t="shared" si="175"/>
        <v/>
      </c>
      <c r="J481" s="31" t="str">
        <f t="shared" si="187"/>
        <v/>
      </c>
      <c r="K481" s="32" t="str">
        <f t="shared" si="183"/>
        <v/>
      </c>
      <c r="M481" s="33" t="str">
        <f t="shared" ca="1" si="189"/>
        <v/>
      </c>
      <c r="O481" s="34">
        <f t="shared" si="191"/>
        <v>0</v>
      </c>
      <c r="P481" s="34">
        <f t="shared" si="188"/>
        <v>0</v>
      </c>
      <c r="X481" s="125" t="str">
        <f t="shared" si="184"/>
        <v/>
      </c>
      <c r="AA481" s="131" t="str">
        <f t="shared" si="174"/>
        <v/>
      </c>
      <c r="AB481" s="280"/>
      <c r="AC481" s="123"/>
      <c r="AD481" s="282"/>
      <c r="AE481" s="290"/>
      <c r="AF481" s="283"/>
      <c r="AG481" s="245"/>
    </row>
    <row r="482" spans="1:33" ht="15" customHeight="1" x14ac:dyDescent="0.25">
      <c r="A482" s="1"/>
      <c r="B482" s="284"/>
      <c r="C482" s="27" t="str">
        <f t="shared" si="181"/>
        <v/>
      </c>
      <c r="D482" s="28" t="str">
        <f t="shared" si="182"/>
        <v/>
      </c>
      <c r="E482" s="30" t="str">
        <f t="shared" si="186"/>
        <v/>
      </c>
      <c r="F482" s="30" t="s">
        <v>40</v>
      </c>
      <c r="H482" s="29" t="str">
        <f t="shared" si="178"/>
        <v/>
      </c>
      <c r="I482" s="32" t="str">
        <f t="shared" si="175"/>
        <v/>
      </c>
      <c r="J482" s="31" t="str">
        <f t="shared" si="187"/>
        <v/>
      </c>
      <c r="K482" s="32" t="str">
        <f t="shared" si="183"/>
        <v/>
      </c>
      <c r="M482" s="33" t="str">
        <f t="shared" ca="1" si="189"/>
        <v/>
      </c>
      <c r="O482" s="34">
        <f t="shared" si="191"/>
        <v>0</v>
      </c>
      <c r="P482" s="34">
        <f t="shared" si="188"/>
        <v>0</v>
      </c>
      <c r="X482" s="125" t="str">
        <f t="shared" si="184"/>
        <v/>
      </c>
      <c r="AA482" s="131" t="str">
        <f t="shared" si="174"/>
        <v/>
      </c>
      <c r="AB482" s="278">
        <f>SUM(X482:X484)</f>
        <v>0</v>
      </c>
      <c r="AC482" s="123"/>
      <c r="AD482" s="282">
        <v>159</v>
      </c>
      <c r="AE482" s="288">
        <f t="shared" ref="AE482:AE512" ca="1" si="196">OFFSET($AJ$12,((MOD(ROW(AD483)*4,3)/2)+1)*COUNTA(AD482)+IF(((MOD(ROW(AD483)*4,3)/2)+1)*COUNTA(AD482)=2,INT(ROW(AD479)/12),0),)</f>
        <v>0</v>
      </c>
      <c r="AF482" s="283" t="str">
        <f>IF(AB482=0,"",IF(AB482&lt;AE482,"Alerte !",""))</f>
        <v/>
      </c>
      <c r="AG482" s="245" t="str">
        <f>IF(AB482=0,"",IF(AB482&lt;AE482,"",1))</f>
        <v/>
      </c>
    </row>
    <row r="483" spans="1:33" ht="15" customHeight="1" x14ac:dyDescent="0.25">
      <c r="A483" s="1"/>
      <c r="B483" s="284"/>
      <c r="C483" s="27" t="str">
        <f t="shared" si="181"/>
        <v/>
      </c>
      <c r="D483" s="28" t="str">
        <f t="shared" si="182"/>
        <v/>
      </c>
      <c r="E483" s="30" t="str">
        <f t="shared" si="186"/>
        <v/>
      </c>
      <c r="F483" s="30" t="s">
        <v>40</v>
      </c>
      <c r="H483" s="29" t="str">
        <f t="shared" si="178"/>
        <v/>
      </c>
      <c r="I483" s="32" t="str">
        <f t="shared" si="175"/>
        <v/>
      </c>
      <c r="J483" s="31" t="str">
        <f t="shared" si="187"/>
        <v/>
      </c>
      <c r="K483" s="32" t="str">
        <f t="shared" si="183"/>
        <v/>
      </c>
      <c r="M483" s="33" t="str">
        <f t="shared" ca="1" si="189"/>
        <v/>
      </c>
      <c r="O483" s="34">
        <f t="shared" si="191"/>
        <v>0</v>
      </c>
      <c r="P483" s="34">
        <f t="shared" si="188"/>
        <v>0</v>
      </c>
      <c r="X483" s="125" t="str">
        <f t="shared" si="184"/>
        <v/>
      </c>
      <c r="AA483" s="131" t="str">
        <f t="shared" ref="AA483:AA522" si="197">IF(X483="","",X483-Y483-Z483)</f>
        <v/>
      </c>
      <c r="AB483" s="279"/>
      <c r="AC483" s="123"/>
      <c r="AD483" s="282"/>
      <c r="AE483" s="289"/>
      <c r="AF483" s="283"/>
      <c r="AG483" s="245"/>
    </row>
    <row r="484" spans="1:33" ht="15" customHeight="1" thickBot="1" x14ac:dyDescent="0.3">
      <c r="A484" s="1"/>
      <c r="B484" s="284"/>
      <c r="C484" s="27" t="str">
        <f t="shared" si="181"/>
        <v/>
      </c>
      <c r="D484" s="28" t="str">
        <f t="shared" si="182"/>
        <v/>
      </c>
      <c r="E484" s="30" t="str">
        <f t="shared" si="186"/>
        <v/>
      </c>
      <c r="F484" s="30" t="s">
        <v>40</v>
      </c>
      <c r="H484" s="29" t="str">
        <f t="shared" si="178"/>
        <v/>
      </c>
      <c r="I484" s="32" t="str">
        <f t="shared" si="175"/>
        <v/>
      </c>
      <c r="J484" s="31" t="str">
        <f t="shared" si="187"/>
        <v/>
      </c>
      <c r="K484" s="32" t="str">
        <f t="shared" si="183"/>
        <v/>
      </c>
      <c r="M484" s="33" t="str">
        <f t="shared" ca="1" si="189"/>
        <v/>
      </c>
      <c r="O484" s="34">
        <f t="shared" si="191"/>
        <v>0</v>
      </c>
      <c r="P484" s="34">
        <f t="shared" si="188"/>
        <v>0</v>
      </c>
      <c r="X484" s="125" t="str">
        <f t="shared" si="184"/>
        <v/>
      </c>
      <c r="AA484" s="131" t="str">
        <f t="shared" si="197"/>
        <v/>
      </c>
      <c r="AB484" s="280"/>
      <c r="AC484" s="123"/>
      <c r="AD484" s="282"/>
      <c r="AE484" s="290"/>
      <c r="AF484" s="283"/>
      <c r="AG484" s="245"/>
    </row>
    <row r="485" spans="1:33" ht="15" customHeight="1" x14ac:dyDescent="0.25">
      <c r="A485" s="1"/>
      <c r="B485" s="284"/>
      <c r="C485" s="27" t="str">
        <f t="shared" si="181"/>
        <v/>
      </c>
      <c r="D485" s="28" t="str">
        <f t="shared" si="182"/>
        <v/>
      </c>
      <c r="E485" s="30" t="str">
        <f t="shared" si="186"/>
        <v/>
      </c>
      <c r="F485" s="30" t="s">
        <v>40</v>
      </c>
      <c r="H485" s="29" t="str">
        <f t="shared" si="178"/>
        <v/>
      </c>
      <c r="I485" s="32" t="str">
        <f t="shared" si="175"/>
        <v/>
      </c>
      <c r="J485" s="31" t="str">
        <f t="shared" si="187"/>
        <v/>
      </c>
      <c r="K485" s="32" t="str">
        <f t="shared" si="183"/>
        <v/>
      </c>
      <c r="M485" s="33" t="str">
        <f t="shared" ca="1" si="189"/>
        <v/>
      </c>
      <c r="O485" s="34">
        <f t="shared" si="191"/>
        <v>0</v>
      </c>
      <c r="P485" s="34">
        <f t="shared" si="188"/>
        <v>0</v>
      </c>
      <c r="X485" s="125" t="str">
        <f t="shared" si="184"/>
        <v/>
      </c>
      <c r="AA485" s="131" t="str">
        <f t="shared" si="197"/>
        <v/>
      </c>
      <c r="AB485" s="278">
        <f>SUM(X485:X487)</f>
        <v>0</v>
      </c>
      <c r="AC485" s="123"/>
      <c r="AD485" s="282">
        <v>160</v>
      </c>
      <c r="AE485" s="288">
        <f t="shared" ref="AE485" ca="1" si="198">OFFSET($AJ$12,((MOD(ROW(AD486)*4,3)/2)+1)*COUNTA(AD485)+IF(((MOD(ROW(AD486)*4,3)/2)+1)*COUNTA(AD485)=2,INT(ROW(AD482)/12),0),)</f>
        <v>0</v>
      </c>
      <c r="AF485" s="283" t="str">
        <f>IF(AB485=0,"",IF(AB485&lt;AE485,"Alerte !",""))</f>
        <v/>
      </c>
      <c r="AG485" s="245" t="str">
        <f>IF(AB485=0,"",IF(AB485&lt;AE485,"",1))</f>
        <v/>
      </c>
    </row>
    <row r="486" spans="1:33" ht="15" customHeight="1" x14ac:dyDescent="0.25">
      <c r="A486" s="1"/>
      <c r="B486" s="284"/>
      <c r="C486" s="27" t="str">
        <f t="shared" si="181"/>
        <v/>
      </c>
      <c r="D486" s="28" t="str">
        <f t="shared" si="182"/>
        <v/>
      </c>
      <c r="E486" s="30" t="str">
        <f t="shared" si="186"/>
        <v/>
      </c>
      <c r="F486" s="30" t="s">
        <v>40</v>
      </c>
      <c r="H486" s="29" t="str">
        <f t="shared" si="178"/>
        <v/>
      </c>
      <c r="I486" s="32" t="str">
        <f t="shared" ref="I486:I522" si="199">IF(A486="","",DATEDIF($J$38,K486,"y")&amp;IF(DATEDIF($J$38,K486,"y")&gt;1," ans, "," an, ")&amp;DATEDIF($J$38,K486,"ym")&amp;" mois et "&amp;DATEDIF($J$38,K486,"md")&amp;IF(DATEDIF(
$J$38,K486,"md")&gt;1," jours"," jour"))</f>
        <v/>
      </c>
      <c r="J486" s="31" t="str">
        <f t="shared" si="187"/>
        <v/>
      </c>
      <c r="K486" s="32" t="str">
        <f t="shared" si="183"/>
        <v/>
      </c>
      <c r="M486" s="33" t="str">
        <f t="shared" ca="1" si="189"/>
        <v/>
      </c>
      <c r="O486" s="34">
        <f t="shared" si="191"/>
        <v>0</v>
      </c>
      <c r="P486" s="34">
        <f t="shared" si="188"/>
        <v>0</v>
      </c>
      <c r="X486" s="125" t="str">
        <f t="shared" si="184"/>
        <v/>
      </c>
      <c r="AA486" s="131" t="str">
        <f t="shared" si="197"/>
        <v/>
      </c>
      <c r="AB486" s="279"/>
      <c r="AC486" s="123"/>
      <c r="AD486" s="282"/>
      <c r="AE486" s="289"/>
      <c r="AF486" s="283"/>
      <c r="AG486" s="245"/>
    </row>
    <row r="487" spans="1:33" ht="15" customHeight="1" thickBot="1" x14ac:dyDescent="0.3">
      <c r="A487" s="1"/>
      <c r="B487" s="284"/>
      <c r="C487" s="27" t="str">
        <f t="shared" si="181"/>
        <v/>
      </c>
      <c r="D487" s="28" t="str">
        <f t="shared" si="182"/>
        <v/>
      </c>
      <c r="E487" s="30" t="str">
        <f t="shared" si="186"/>
        <v/>
      </c>
      <c r="F487" s="30" t="s">
        <v>40</v>
      </c>
      <c r="H487" s="29" t="str">
        <f t="shared" si="178"/>
        <v/>
      </c>
      <c r="I487" s="32" t="str">
        <f t="shared" si="199"/>
        <v/>
      </c>
      <c r="J487" s="31" t="str">
        <f t="shared" si="187"/>
        <v/>
      </c>
      <c r="K487" s="32" t="str">
        <f t="shared" si="183"/>
        <v/>
      </c>
      <c r="M487" s="33" t="str">
        <f t="shared" ca="1" si="189"/>
        <v/>
      </c>
      <c r="O487" s="34">
        <f t="shared" si="191"/>
        <v>0</v>
      </c>
      <c r="P487" s="34">
        <f t="shared" si="188"/>
        <v>0</v>
      </c>
      <c r="X487" s="125" t="str">
        <f t="shared" si="184"/>
        <v/>
      </c>
      <c r="AA487" s="131" t="str">
        <f t="shared" si="197"/>
        <v/>
      </c>
      <c r="AB487" s="280"/>
      <c r="AC487" s="123"/>
      <c r="AD487" s="282"/>
      <c r="AE487" s="290"/>
      <c r="AF487" s="283"/>
      <c r="AG487" s="245"/>
    </row>
    <row r="488" spans="1:33" ht="15" customHeight="1" x14ac:dyDescent="0.25">
      <c r="A488" s="1"/>
      <c r="B488" s="284"/>
      <c r="C488" s="27" t="str">
        <f t="shared" si="181"/>
        <v/>
      </c>
      <c r="D488" s="28" t="str">
        <f t="shared" si="182"/>
        <v/>
      </c>
      <c r="E488" s="30" t="str">
        <f t="shared" si="186"/>
        <v/>
      </c>
      <c r="F488" s="30" t="s">
        <v>40</v>
      </c>
      <c r="H488" s="29" t="str">
        <f t="shared" si="178"/>
        <v/>
      </c>
      <c r="I488" s="32" t="str">
        <f t="shared" si="199"/>
        <v/>
      </c>
      <c r="J488" s="31" t="str">
        <f t="shared" si="187"/>
        <v/>
      </c>
      <c r="K488" s="32" t="str">
        <f t="shared" si="183"/>
        <v/>
      </c>
      <c r="M488" s="33" t="str">
        <f t="shared" ca="1" si="189"/>
        <v/>
      </c>
      <c r="O488" s="34">
        <f t="shared" si="191"/>
        <v>0</v>
      </c>
      <c r="P488" s="34">
        <f t="shared" si="188"/>
        <v>0</v>
      </c>
      <c r="X488" s="125" t="str">
        <f t="shared" si="184"/>
        <v/>
      </c>
      <c r="AA488" s="131" t="str">
        <f t="shared" si="197"/>
        <v/>
      </c>
      <c r="AB488" s="278">
        <f>SUM(X488:X490)</f>
        <v>0</v>
      </c>
      <c r="AC488" s="123"/>
      <c r="AD488" s="282">
        <v>161</v>
      </c>
      <c r="AE488" s="288">
        <f t="shared" ref="AE488" ca="1" si="200">OFFSET($AJ$12,((MOD(ROW(AD489)*4,3)/2)+1)*COUNTA(AD488)+IF(((MOD(ROW(AD489)*4,3)/2)+1)*COUNTA(AD488)=2,INT(ROW(AD485)/12),0),)</f>
        <v>0</v>
      </c>
      <c r="AF488" s="283" t="str">
        <f>IF(AB488=0,"",IF(AB488&lt;AE488,"Alerte !",""))</f>
        <v/>
      </c>
      <c r="AG488" s="245" t="str">
        <f>IF(AB488=0,"",IF(AB488&lt;AE488,"",1))</f>
        <v/>
      </c>
    </row>
    <row r="489" spans="1:33" ht="15" customHeight="1" x14ac:dyDescent="0.25">
      <c r="A489" s="1"/>
      <c r="B489" s="284"/>
      <c r="C489" s="27" t="str">
        <f t="shared" si="181"/>
        <v/>
      </c>
      <c r="D489" s="28" t="str">
        <f t="shared" si="182"/>
        <v/>
      </c>
      <c r="E489" s="30" t="str">
        <f t="shared" si="186"/>
        <v/>
      </c>
      <c r="F489" s="30" t="s">
        <v>40</v>
      </c>
      <c r="H489" s="29" t="str">
        <f t="shared" si="178"/>
        <v/>
      </c>
      <c r="I489" s="32" t="str">
        <f t="shared" si="199"/>
        <v/>
      </c>
      <c r="J489" s="31" t="str">
        <f t="shared" si="187"/>
        <v/>
      </c>
      <c r="K489" s="32" t="str">
        <f t="shared" si="183"/>
        <v/>
      </c>
      <c r="M489" s="33" t="str">
        <f t="shared" ca="1" si="189"/>
        <v/>
      </c>
      <c r="O489" s="34">
        <f t="shared" si="191"/>
        <v>0</v>
      </c>
      <c r="P489" s="34">
        <f t="shared" si="188"/>
        <v>0</v>
      </c>
      <c r="X489" s="125" t="str">
        <f t="shared" si="184"/>
        <v/>
      </c>
      <c r="AA489" s="131" t="str">
        <f t="shared" si="197"/>
        <v/>
      </c>
      <c r="AB489" s="279"/>
      <c r="AC489" s="123"/>
      <c r="AD489" s="282"/>
      <c r="AE489" s="289"/>
      <c r="AF489" s="283"/>
      <c r="AG489" s="245"/>
    </row>
    <row r="490" spans="1:33" ht="15" customHeight="1" thickBot="1" x14ac:dyDescent="0.3">
      <c r="A490" s="1"/>
      <c r="B490" s="284"/>
      <c r="C490" s="27" t="str">
        <f t="shared" si="181"/>
        <v/>
      </c>
      <c r="D490" s="28" t="str">
        <f t="shared" si="182"/>
        <v/>
      </c>
      <c r="E490" s="30" t="str">
        <f t="shared" si="186"/>
        <v/>
      </c>
      <c r="F490" s="30" t="s">
        <v>40</v>
      </c>
      <c r="H490" s="29" t="str">
        <f t="shared" si="178"/>
        <v/>
      </c>
      <c r="I490" s="32" t="str">
        <f t="shared" si="199"/>
        <v/>
      </c>
      <c r="J490" s="31" t="str">
        <f t="shared" si="187"/>
        <v/>
      </c>
      <c r="K490" s="32" t="str">
        <f t="shared" si="183"/>
        <v/>
      </c>
      <c r="M490" s="33" t="str">
        <f t="shared" ca="1" si="189"/>
        <v/>
      </c>
      <c r="O490" s="34">
        <f t="shared" si="191"/>
        <v>0</v>
      </c>
      <c r="P490" s="34">
        <f t="shared" si="188"/>
        <v>0</v>
      </c>
      <c r="X490" s="125" t="str">
        <f t="shared" si="184"/>
        <v/>
      </c>
      <c r="AA490" s="131" t="str">
        <f t="shared" si="197"/>
        <v/>
      </c>
      <c r="AB490" s="280"/>
      <c r="AC490" s="123"/>
      <c r="AD490" s="282"/>
      <c r="AE490" s="290"/>
      <c r="AF490" s="283"/>
      <c r="AG490" s="245"/>
    </row>
    <row r="491" spans="1:33" ht="15" customHeight="1" x14ac:dyDescent="0.25">
      <c r="A491" s="1"/>
      <c r="B491" s="284" t="s">
        <v>86</v>
      </c>
      <c r="C491" s="27" t="str">
        <f t="shared" si="181"/>
        <v/>
      </c>
      <c r="D491" s="28" t="str">
        <f t="shared" si="182"/>
        <v/>
      </c>
      <c r="E491" s="30" t="str">
        <f t="shared" si="186"/>
        <v/>
      </c>
      <c r="F491" s="30" t="s">
        <v>40</v>
      </c>
      <c r="H491" s="29" t="str">
        <f t="shared" si="178"/>
        <v/>
      </c>
      <c r="I491" s="32" t="str">
        <f t="shared" si="199"/>
        <v/>
      </c>
      <c r="J491" s="31" t="str">
        <f t="shared" si="187"/>
        <v/>
      </c>
      <c r="K491" s="32" t="str">
        <f t="shared" si="183"/>
        <v/>
      </c>
      <c r="M491" s="33" t="str">
        <f t="shared" ca="1" si="189"/>
        <v/>
      </c>
      <c r="O491" s="34">
        <f t="shared" si="191"/>
        <v>0</v>
      </c>
      <c r="P491" s="34">
        <f t="shared" si="188"/>
        <v>0</v>
      </c>
      <c r="X491" s="125" t="str">
        <f t="shared" si="184"/>
        <v/>
      </c>
      <c r="AA491" s="131" t="str">
        <f t="shared" si="197"/>
        <v/>
      </c>
      <c r="AB491" s="278">
        <f>SUM(X491:X493)</f>
        <v>0</v>
      </c>
      <c r="AC491" s="123"/>
      <c r="AD491" s="282">
        <v>162</v>
      </c>
      <c r="AE491" s="288">
        <f t="shared" ca="1" si="194"/>
        <v>0</v>
      </c>
      <c r="AF491" s="283" t="str">
        <f>IF(AB491=0,"",IF(AB491&lt;AE491,"Alerte !",""))</f>
        <v/>
      </c>
      <c r="AG491" s="245" t="str">
        <f>IF(AB491=0,"",IF(AB491&lt;AE491,"",1))</f>
        <v/>
      </c>
    </row>
    <row r="492" spans="1:33" ht="15" customHeight="1" x14ac:dyDescent="0.25">
      <c r="A492" s="1"/>
      <c r="B492" s="284"/>
      <c r="C492" s="27" t="str">
        <f t="shared" si="181"/>
        <v/>
      </c>
      <c r="D492" s="28" t="str">
        <f t="shared" si="182"/>
        <v/>
      </c>
      <c r="E492" s="30" t="str">
        <f t="shared" si="186"/>
        <v/>
      </c>
      <c r="F492" s="30" t="s">
        <v>40</v>
      </c>
      <c r="H492" s="29" t="str">
        <f t="shared" si="178"/>
        <v/>
      </c>
      <c r="I492" s="32" t="str">
        <f t="shared" si="199"/>
        <v/>
      </c>
      <c r="J492" s="31" t="str">
        <f t="shared" si="187"/>
        <v/>
      </c>
      <c r="K492" s="32" t="str">
        <f t="shared" si="183"/>
        <v/>
      </c>
      <c r="M492" s="33" t="str">
        <f t="shared" ca="1" si="189"/>
        <v/>
      </c>
      <c r="O492" s="34">
        <f t="shared" si="191"/>
        <v>0</v>
      </c>
      <c r="P492" s="34">
        <f t="shared" si="188"/>
        <v>0</v>
      </c>
      <c r="X492" s="125" t="str">
        <f t="shared" si="184"/>
        <v/>
      </c>
      <c r="AA492" s="131" t="str">
        <f t="shared" si="197"/>
        <v/>
      </c>
      <c r="AB492" s="279"/>
      <c r="AC492" s="123"/>
      <c r="AD492" s="282"/>
      <c r="AE492" s="289"/>
      <c r="AF492" s="283"/>
      <c r="AG492" s="245"/>
    </row>
    <row r="493" spans="1:33" ht="15" customHeight="1" thickBot="1" x14ac:dyDescent="0.3">
      <c r="A493" s="1"/>
      <c r="B493" s="284"/>
      <c r="C493" s="27" t="str">
        <f t="shared" si="181"/>
        <v/>
      </c>
      <c r="D493" s="28" t="str">
        <f t="shared" si="182"/>
        <v/>
      </c>
      <c r="E493" s="30" t="str">
        <f t="shared" si="186"/>
        <v/>
      </c>
      <c r="F493" s="30" t="s">
        <v>40</v>
      </c>
      <c r="H493" s="29" t="str">
        <f t="shared" si="178"/>
        <v/>
      </c>
      <c r="I493" s="32" t="str">
        <f t="shared" si="199"/>
        <v/>
      </c>
      <c r="J493" s="31" t="str">
        <f t="shared" si="187"/>
        <v/>
      </c>
      <c r="K493" s="32" t="str">
        <f t="shared" si="183"/>
        <v/>
      </c>
      <c r="M493" s="33" t="str">
        <f t="shared" ca="1" si="189"/>
        <v/>
      </c>
      <c r="O493" s="34">
        <f t="shared" si="191"/>
        <v>0</v>
      </c>
      <c r="P493" s="34">
        <f t="shared" si="188"/>
        <v>0</v>
      </c>
      <c r="X493" s="125" t="str">
        <f t="shared" si="184"/>
        <v/>
      </c>
      <c r="AA493" s="131" t="str">
        <f t="shared" si="197"/>
        <v/>
      </c>
      <c r="AB493" s="280"/>
      <c r="AC493" s="123"/>
      <c r="AD493" s="282"/>
      <c r="AE493" s="290"/>
      <c r="AF493" s="283"/>
      <c r="AG493" s="245"/>
    </row>
    <row r="494" spans="1:33" ht="15" customHeight="1" x14ac:dyDescent="0.25">
      <c r="A494" s="1"/>
      <c r="B494" s="284"/>
      <c r="C494" s="27" t="str">
        <f t="shared" si="181"/>
        <v/>
      </c>
      <c r="D494" s="28" t="str">
        <f t="shared" si="182"/>
        <v/>
      </c>
      <c r="E494" s="30" t="str">
        <f t="shared" si="186"/>
        <v/>
      </c>
      <c r="F494" s="30" t="s">
        <v>40</v>
      </c>
      <c r="H494" s="29" t="str">
        <f t="shared" si="178"/>
        <v/>
      </c>
      <c r="I494" s="32" t="str">
        <f t="shared" si="199"/>
        <v/>
      </c>
      <c r="J494" s="31" t="str">
        <f t="shared" si="187"/>
        <v/>
      </c>
      <c r="K494" s="32" t="str">
        <f t="shared" si="183"/>
        <v/>
      </c>
      <c r="M494" s="33" t="str">
        <f t="shared" ca="1" si="189"/>
        <v/>
      </c>
      <c r="O494" s="34">
        <f t="shared" si="191"/>
        <v>0</v>
      </c>
      <c r="P494" s="34">
        <f t="shared" si="188"/>
        <v>0</v>
      </c>
      <c r="X494" s="125" t="str">
        <f t="shared" si="184"/>
        <v/>
      </c>
      <c r="AA494" s="131" t="str">
        <f t="shared" si="197"/>
        <v/>
      </c>
      <c r="AB494" s="278">
        <f>SUM(X494:X496)</f>
        <v>0</v>
      </c>
      <c r="AC494" s="123"/>
      <c r="AD494" s="282">
        <v>163</v>
      </c>
      <c r="AE494" s="288">
        <f t="shared" ca="1" si="195"/>
        <v>0</v>
      </c>
      <c r="AF494" s="283" t="str">
        <f>IF(AB494=0,"",IF(AB494&lt;AE494,"Alerte !",""))</f>
        <v/>
      </c>
      <c r="AG494" s="245" t="str">
        <f>IF(AB494=0,"",IF(AB494&lt;AE494,"",1))</f>
        <v/>
      </c>
    </row>
    <row r="495" spans="1:33" ht="15" customHeight="1" x14ac:dyDescent="0.25">
      <c r="A495" s="1"/>
      <c r="B495" s="284"/>
      <c r="C495" s="27" t="str">
        <f t="shared" si="181"/>
        <v/>
      </c>
      <c r="D495" s="28" t="str">
        <f t="shared" si="182"/>
        <v/>
      </c>
      <c r="E495" s="30" t="str">
        <f t="shared" si="186"/>
        <v/>
      </c>
      <c r="F495" s="30" t="s">
        <v>40</v>
      </c>
      <c r="H495" s="29" t="str">
        <f t="shared" si="178"/>
        <v/>
      </c>
      <c r="I495" s="32" t="str">
        <f t="shared" si="199"/>
        <v/>
      </c>
      <c r="J495" s="31" t="str">
        <f t="shared" si="187"/>
        <v/>
      </c>
      <c r="K495" s="32" t="str">
        <f t="shared" si="183"/>
        <v/>
      </c>
      <c r="M495" s="33" t="str">
        <f t="shared" ca="1" si="189"/>
        <v/>
      </c>
      <c r="O495" s="34">
        <f t="shared" si="191"/>
        <v>0</v>
      </c>
      <c r="P495" s="34">
        <f t="shared" si="188"/>
        <v>0</v>
      </c>
      <c r="X495" s="125" t="str">
        <f t="shared" si="184"/>
        <v/>
      </c>
      <c r="AA495" s="131" t="str">
        <f t="shared" si="197"/>
        <v/>
      </c>
      <c r="AB495" s="279"/>
      <c r="AC495" s="123"/>
      <c r="AD495" s="282"/>
      <c r="AE495" s="289"/>
      <c r="AF495" s="283"/>
      <c r="AG495" s="245"/>
    </row>
    <row r="496" spans="1:33" ht="15" customHeight="1" thickBot="1" x14ac:dyDescent="0.3">
      <c r="A496" s="1"/>
      <c r="B496" s="284"/>
      <c r="C496" s="27" t="str">
        <f t="shared" si="181"/>
        <v/>
      </c>
      <c r="D496" s="28" t="str">
        <f t="shared" si="182"/>
        <v/>
      </c>
      <c r="E496" s="30" t="str">
        <f t="shared" si="186"/>
        <v/>
      </c>
      <c r="F496" s="30" t="s">
        <v>40</v>
      </c>
      <c r="H496" s="29" t="str">
        <f t="shared" si="178"/>
        <v/>
      </c>
      <c r="I496" s="32" t="str">
        <f t="shared" si="199"/>
        <v/>
      </c>
      <c r="J496" s="31" t="str">
        <f t="shared" si="187"/>
        <v/>
      </c>
      <c r="K496" s="32" t="str">
        <f t="shared" si="183"/>
        <v/>
      </c>
      <c r="M496" s="33" t="str">
        <f t="shared" ca="1" si="189"/>
        <v/>
      </c>
      <c r="O496" s="34">
        <f t="shared" si="191"/>
        <v>0</v>
      </c>
      <c r="P496" s="34">
        <f t="shared" si="188"/>
        <v>0</v>
      </c>
      <c r="X496" s="125" t="str">
        <f t="shared" si="184"/>
        <v/>
      </c>
      <c r="AA496" s="131" t="str">
        <f t="shared" si="197"/>
        <v/>
      </c>
      <c r="AB496" s="280"/>
      <c r="AC496" s="123"/>
      <c r="AD496" s="282"/>
      <c r="AE496" s="290"/>
      <c r="AF496" s="283"/>
      <c r="AG496" s="245"/>
    </row>
    <row r="497" spans="1:33" ht="15" customHeight="1" x14ac:dyDescent="0.25">
      <c r="A497" s="1"/>
      <c r="B497" s="284"/>
      <c r="C497" s="27" t="str">
        <f t="shared" si="181"/>
        <v/>
      </c>
      <c r="D497" s="28" t="str">
        <f t="shared" si="182"/>
        <v/>
      </c>
      <c r="E497" s="30" t="str">
        <f t="shared" si="186"/>
        <v/>
      </c>
      <c r="F497" s="30" t="s">
        <v>40</v>
      </c>
      <c r="H497" s="29" t="str">
        <f t="shared" si="178"/>
        <v/>
      </c>
      <c r="I497" s="32" t="str">
        <f t="shared" si="199"/>
        <v/>
      </c>
      <c r="J497" s="31" t="str">
        <f t="shared" si="187"/>
        <v/>
      </c>
      <c r="K497" s="32" t="str">
        <f t="shared" si="183"/>
        <v/>
      </c>
      <c r="M497" s="33" t="str">
        <f t="shared" ca="1" si="189"/>
        <v/>
      </c>
      <c r="O497" s="34">
        <f t="shared" si="191"/>
        <v>0</v>
      </c>
      <c r="P497" s="34">
        <f t="shared" si="188"/>
        <v>0</v>
      </c>
      <c r="X497" s="125" t="str">
        <f t="shared" si="184"/>
        <v/>
      </c>
      <c r="AA497" s="131" t="str">
        <f t="shared" si="197"/>
        <v/>
      </c>
      <c r="AB497" s="278">
        <f>SUM(X497:X499)</f>
        <v>0</v>
      </c>
      <c r="AC497" s="123"/>
      <c r="AD497" s="282">
        <v>164</v>
      </c>
      <c r="AE497" s="288">
        <f t="shared" ca="1" si="196"/>
        <v>0</v>
      </c>
      <c r="AF497" s="283" t="str">
        <f>IF(AB497=0,"",IF(AB497&lt;AE497,"Alerte !",""))</f>
        <v/>
      </c>
      <c r="AG497" s="245" t="str">
        <f>IF(AB497=0,"",IF(AB497&lt;AE497,"",1))</f>
        <v/>
      </c>
    </row>
    <row r="498" spans="1:33" ht="15" customHeight="1" x14ac:dyDescent="0.25">
      <c r="A498" s="1"/>
      <c r="B498" s="284"/>
      <c r="C498" s="27" t="str">
        <f t="shared" si="181"/>
        <v/>
      </c>
      <c r="D498" s="28" t="str">
        <f t="shared" si="182"/>
        <v/>
      </c>
      <c r="E498" s="30" t="str">
        <f t="shared" si="186"/>
        <v/>
      </c>
      <c r="F498" s="30" t="s">
        <v>40</v>
      </c>
      <c r="H498" s="29" t="str">
        <f t="shared" si="178"/>
        <v/>
      </c>
      <c r="I498" s="32" t="str">
        <f t="shared" si="199"/>
        <v/>
      </c>
      <c r="J498" s="31" t="str">
        <f t="shared" si="187"/>
        <v/>
      </c>
      <c r="K498" s="32" t="str">
        <f t="shared" si="183"/>
        <v/>
      </c>
      <c r="M498" s="33" t="str">
        <f t="shared" ca="1" si="189"/>
        <v/>
      </c>
      <c r="O498" s="34">
        <f t="shared" si="191"/>
        <v>0</v>
      </c>
      <c r="P498" s="34">
        <f t="shared" si="188"/>
        <v>0</v>
      </c>
      <c r="X498" s="125" t="str">
        <f t="shared" si="184"/>
        <v/>
      </c>
      <c r="AA498" s="131" t="str">
        <f t="shared" si="197"/>
        <v/>
      </c>
      <c r="AB498" s="279"/>
      <c r="AC498" s="123"/>
      <c r="AD498" s="282"/>
      <c r="AE498" s="289"/>
      <c r="AF498" s="283"/>
      <c r="AG498" s="245"/>
    </row>
    <row r="499" spans="1:33" ht="15" customHeight="1" thickBot="1" x14ac:dyDescent="0.3">
      <c r="A499" s="1"/>
      <c r="B499" s="284"/>
      <c r="C499" s="27" t="str">
        <f t="shared" si="181"/>
        <v/>
      </c>
      <c r="D499" s="28" t="str">
        <f t="shared" si="182"/>
        <v/>
      </c>
      <c r="E499" s="30" t="str">
        <f t="shared" si="186"/>
        <v/>
      </c>
      <c r="F499" s="30" t="s">
        <v>40</v>
      </c>
      <c r="H499" s="29" t="str">
        <f t="shared" si="178"/>
        <v/>
      </c>
      <c r="I499" s="32" t="str">
        <f t="shared" si="199"/>
        <v/>
      </c>
      <c r="J499" s="31" t="str">
        <f t="shared" si="187"/>
        <v/>
      </c>
      <c r="K499" s="32" t="str">
        <f t="shared" si="183"/>
        <v/>
      </c>
      <c r="M499" s="33" t="str">
        <f t="shared" ca="1" si="189"/>
        <v/>
      </c>
      <c r="O499" s="34">
        <f t="shared" si="191"/>
        <v>0</v>
      </c>
      <c r="P499" s="34">
        <f t="shared" si="188"/>
        <v>0</v>
      </c>
      <c r="X499" s="125" t="str">
        <f t="shared" si="184"/>
        <v/>
      </c>
      <c r="AA499" s="131" t="str">
        <f t="shared" si="197"/>
        <v/>
      </c>
      <c r="AB499" s="280"/>
      <c r="AC499" s="123"/>
      <c r="AD499" s="282"/>
      <c r="AE499" s="290"/>
      <c r="AF499" s="283"/>
      <c r="AG499" s="245"/>
    </row>
    <row r="500" spans="1:33" ht="15" customHeight="1" x14ac:dyDescent="0.25">
      <c r="A500" s="1"/>
      <c r="B500" s="284"/>
      <c r="C500" s="27" t="str">
        <f t="shared" si="181"/>
        <v/>
      </c>
      <c r="D500" s="28" t="str">
        <f t="shared" si="182"/>
        <v/>
      </c>
      <c r="E500" s="30" t="str">
        <f t="shared" si="186"/>
        <v/>
      </c>
      <c r="F500" s="30" t="s">
        <v>40</v>
      </c>
      <c r="H500" s="29" t="str">
        <f t="shared" si="178"/>
        <v/>
      </c>
      <c r="I500" s="32" t="str">
        <f t="shared" si="199"/>
        <v/>
      </c>
      <c r="J500" s="31" t="str">
        <f t="shared" si="187"/>
        <v/>
      </c>
      <c r="K500" s="32" t="str">
        <f t="shared" si="183"/>
        <v/>
      </c>
      <c r="M500" s="33" t="str">
        <f t="shared" ca="1" si="189"/>
        <v/>
      </c>
      <c r="O500" s="34">
        <f t="shared" si="191"/>
        <v>0</v>
      </c>
      <c r="P500" s="34">
        <f t="shared" si="188"/>
        <v>0</v>
      </c>
      <c r="X500" s="125" t="str">
        <f t="shared" si="184"/>
        <v/>
      </c>
      <c r="AA500" s="131" t="str">
        <f t="shared" si="197"/>
        <v/>
      </c>
      <c r="AB500" s="278">
        <f>SUM(X500:X502)</f>
        <v>0</v>
      </c>
      <c r="AC500" s="123"/>
      <c r="AD500" s="282">
        <v>165</v>
      </c>
      <c r="AE500" s="288">
        <f t="shared" ref="AE500" ca="1" si="201">OFFSET($AJ$12,((MOD(ROW(AD501)*4,3)/2)+1)*COUNTA(AD500)+IF(((MOD(ROW(AD501)*4,3)/2)+1)*COUNTA(AD500)=2,INT(ROW(AD497)/12),0),)</f>
        <v>0</v>
      </c>
      <c r="AF500" s="283" t="str">
        <f>IF(AB500=0,"",IF(AB500&lt;AE500,"Alerte !",""))</f>
        <v/>
      </c>
      <c r="AG500" s="245" t="str">
        <f>IF(AB500=0,"",IF(AB500&lt;AE500,"",1))</f>
        <v/>
      </c>
    </row>
    <row r="501" spans="1:33" ht="15" customHeight="1" x14ac:dyDescent="0.25">
      <c r="A501" s="1"/>
      <c r="B501" s="284"/>
      <c r="C501" s="27" t="str">
        <f t="shared" si="181"/>
        <v/>
      </c>
      <c r="D501" s="28" t="str">
        <f t="shared" si="182"/>
        <v/>
      </c>
      <c r="E501" s="30" t="str">
        <f t="shared" si="186"/>
        <v/>
      </c>
      <c r="F501" s="30" t="s">
        <v>40</v>
      </c>
      <c r="H501" s="29" t="str">
        <f t="shared" si="178"/>
        <v/>
      </c>
      <c r="I501" s="32" t="str">
        <f t="shared" si="199"/>
        <v/>
      </c>
      <c r="J501" s="31" t="str">
        <f t="shared" si="187"/>
        <v/>
      </c>
      <c r="K501" s="32" t="str">
        <f t="shared" si="183"/>
        <v/>
      </c>
      <c r="M501" s="33" t="str">
        <f t="shared" ca="1" si="189"/>
        <v/>
      </c>
      <c r="O501" s="34">
        <f t="shared" si="191"/>
        <v>0</v>
      </c>
      <c r="P501" s="34">
        <f t="shared" si="188"/>
        <v>0</v>
      </c>
      <c r="X501" s="125" t="str">
        <f t="shared" si="184"/>
        <v/>
      </c>
      <c r="AA501" s="131" t="str">
        <f t="shared" si="197"/>
        <v/>
      </c>
      <c r="AB501" s="279"/>
      <c r="AC501" s="123"/>
      <c r="AD501" s="282"/>
      <c r="AE501" s="289"/>
      <c r="AF501" s="283"/>
      <c r="AG501" s="245"/>
    </row>
    <row r="502" spans="1:33" ht="15" customHeight="1" thickBot="1" x14ac:dyDescent="0.3">
      <c r="A502" s="1"/>
      <c r="B502" s="284"/>
      <c r="C502" s="27" t="str">
        <f t="shared" si="181"/>
        <v/>
      </c>
      <c r="D502" s="28" t="str">
        <f t="shared" si="182"/>
        <v/>
      </c>
      <c r="E502" s="30" t="str">
        <f t="shared" si="186"/>
        <v/>
      </c>
      <c r="F502" s="30" t="s">
        <v>40</v>
      </c>
      <c r="H502" s="29" t="str">
        <f t="shared" si="178"/>
        <v/>
      </c>
      <c r="I502" s="32" t="str">
        <f t="shared" si="199"/>
        <v/>
      </c>
      <c r="J502" s="31" t="str">
        <f t="shared" si="187"/>
        <v/>
      </c>
      <c r="K502" s="32" t="str">
        <f t="shared" si="183"/>
        <v/>
      </c>
      <c r="M502" s="33" t="str">
        <f t="shared" ca="1" si="189"/>
        <v/>
      </c>
      <c r="O502" s="34">
        <f t="shared" si="191"/>
        <v>0</v>
      </c>
      <c r="P502" s="34">
        <f t="shared" si="188"/>
        <v>0</v>
      </c>
      <c r="X502" s="125" t="str">
        <f t="shared" si="184"/>
        <v/>
      </c>
      <c r="AA502" s="131" t="str">
        <f t="shared" si="197"/>
        <v/>
      </c>
      <c r="AB502" s="280"/>
      <c r="AC502" s="123"/>
      <c r="AD502" s="282"/>
      <c r="AE502" s="290"/>
      <c r="AF502" s="283"/>
      <c r="AG502" s="245"/>
    </row>
    <row r="503" spans="1:33" ht="15" customHeight="1" x14ac:dyDescent="0.25">
      <c r="A503" s="1"/>
      <c r="B503" s="284" t="s">
        <v>87</v>
      </c>
      <c r="C503" s="27" t="str">
        <f t="shared" si="181"/>
        <v/>
      </c>
      <c r="D503" s="28" t="str">
        <f t="shared" si="182"/>
        <v/>
      </c>
      <c r="E503" s="30" t="str">
        <f t="shared" si="186"/>
        <v/>
      </c>
      <c r="F503" s="30" t="s">
        <v>40</v>
      </c>
      <c r="H503" s="29" t="str">
        <f t="shared" ref="H503:H522" si="202">IF(A503="","",DATEDIF($J$55,K503,"y")&amp;IF(DATEDIF($J$55,K503,"y")&gt;1," ans, "," an, ")&amp;DATEDIF($J$55,K503,"ym")&amp;" mois et "&amp;DATEDIF($J$55,K503,"md")&amp;IF(DATEDIF(
$J$55,K503,"md")&gt;1," jours"," jour"))</f>
        <v/>
      </c>
      <c r="I503" s="32" t="str">
        <f t="shared" si="199"/>
        <v/>
      </c>
      <c r="J503" s="31" t="str">
        <f t="shared" si="187"/>
        <v/>
      </c>
      <c r="K503" s="32" t="str">
        <f t="shared" si="183"/>
        <v/>
      </c>
      <c r="M503" s="33" t="str">
        <f t="shared" ca="1" si="189"/>
        <v/>
      </c>
      <c r="O503" s="34">
        <f t="shared" si="191"/>
        <v>0</v>
      </c>
      <c r="P503" s="34">
        <f t="shared" si="188"/>
        <v>0</v>
      </c>
      <c r="X503" s="125" t="str">
        <f t="shared" si="184"/>
        <v/>
      </c>
      <c r="AA503" s="131" t="str">
        <f t="shared" si="197"/>
        <v/>
      </c>
      <c r="AB503" s="278">
        <f>SUM(X503:X505)</f>
        <v>0</v>
      </c>
      <c r="AC503" s="123"/>
      <c r="AD503" s="282">
        <v>166</v>
      </c>
      <c r="AE503" s="288">
        <f t="shared" ref="AE503" ca="1" si="203">OFFSET($AJ$12,((MOD(ROW(AD504)*4,3)/2)+1)*COUNTA(AD503)+IF(((MOD(ROW(AD504)*4,3)/2)+1)*COUNTA(AD503)=2,INT(ROW(AD500)/12),0),)</f>
        <v>0</v>
      </c>
      <c r="AF503" s="283" t="str">
        <f>IF(AB503=0,"",IF(AB503&lt;AE503,"Alerte !",""))</f>
        <v/>
      </c>
      <c r="AG503" s="245" t="str">
        <f>IF(AB503=0,"",IF(AB503&lt;AE503,"",1))</f>
        <v/>
      </c>
    </row>
    <row r="504" spans="1:33" ht="15" customHeight="1" x14ac:dyDescent="0.25">
      <c r="A504" s="1"/>
      <c r="B504" s="284"/>
      <c r="C504" s="27" t="str">
        <f t="shared" si="181"/>
        <v/>
      </c>
      <c r="D504" s="28" t="str">
        <f t="shared" si="182"/>
        <v/>
      </c>
      <c r="E504" s="30" t="str">
        <f t="shared" si="186"/>
        <v/>
      </c>
      <c r="F504" s="30" t="s">
        <v>40</v>
      </c>
      <c r="H504" s="29" t="str">
        <f t="shared" si="202"/>
        <v/>
      </c>
      <c r="I504" s="32" t="str">
        <f t="shared" si="199"/>
        <v/>
      </c>
      <c r="J504" s="31" t="str">
        <f t="shared" si="187"/>
        <v/>
      </c>
      <c r="K504" s="32" t="str">
        <f t="shared" si="183"/>
        <v/>
      </c>
      <c r="M504" s="33" t="str">
        <f t="shared" ca="1" si="189"/>
        <v/>
      </c>
      <c r="O504" s="34">
        <f t="shared" si="191"/>
        <v>0</v>
      </c>
      <c r="P504" s="34">
        <f t="shared" si="188"/>
        <v>0</v>
      </c>
      <c r="X504" s="125" t="str">
        <f t="shared" si="184"/>
        <v/>
      </c>
      <c r="AA504" s="131" t="str">
        <f t="shared" si="197"/>
        <v/>
      </c>
      <c r="AB504" s="279"/>
      <c r="AC504" s="123"/>
      <c r="AD504" s="282"/>
      <c r="AE504" s="289"/>
      <c r="AF504" s="283"/>
      <c r="AG504" s="245"/>
    </row>
    <row r="505" spans="1:33" ht="15" customHeight="1" thickBot="1" x14ac:dyDescent="0.3">
      <c r="A505" s="1"/>
      <c r="B505" s="284"/>
      <c r="C505" s="27" t="str">
        <f t="shared" si="181"/>
        <v/>
      </c>
      <c r="D505" s="28" t="str">
        <f t="shared" si="182"/>
        <v/>
      </c>
      <c r="E505" s="30" t="str">
        <f t="shared" si="186"/>
        <v/>
      </c>
      <c r="F505" s="30" t="s">
        <v>40</v>
      </c>
      <c r="H505" s="29" t="str">
        <f t="shared" si="202"/>
        <v/>
      </c>
      <c r="I505" s="32" t="str">
        <f t="shared" si="199"/>
        <v/>
      </c>
      <c r="J505" s="31" t="str">
        <f t="shared" si="187"/>
        <v/>
      </c>
      <c r="K505" s="32" t="str">
        <f t="shared" si="183"/>
        <v/>
      </c>
      <c r="M505" s="33" t="str">
        <f t="shared" ca="1" si="189"/>
        <v/>
      </c>
      <c r="O505" s="34">
        <f t="shared" si="191"/>
        <v>0</v>
      </c>
      <c r="P505" s="34">
        <f t="shared" si="188"/>
        <v>0</v>
      </c>
      <c r="X505" s="125" t="str">
        <f t="shared" si="184"/>
        <v/>
      </c>
      <c r="AA505" s="131" t="str">
        <f t="shared" si="197"/>
        <v/>
      </c>
      <c r="AB505" s="280"/>
      <c r="AC505" s="123"/>
      <c r="AD505" s="282"/>
      <c r="AE505" s="290"/>
      <c r="AF505" s="283"/>
      <c r="AG505" s="245"/>
    </row>
    <row r="506" spans="1:33" ht="15" customHeight="1" x14ac:dyDescent="0.25">
      <c r="A506" s="1"/>
      <c r="B506" s="284"/>
      <c r="C506" s="27" t="str">
        <f t="shared" si="181"/>
        <v/>
      </c>
      <c r="D506" s="28" t="str">
        <f t="shared" si="182"/>
        <v/>
      </c>
      <c r="E506" s="30" t="str">
        <f t="shared" si="186"/>
        <v/>
      </c>
      <c r="F506" s="30" t="s">
        <v>40</v>
      </c>
      <c r="H506" s="29" t="str">
        <f t="shared" si="202"/>
        <v/>
      </c>
      <c r="I506" s="32" t="str">
        <f t="shared" si="199"/>
        <v/>
      </c>
      <c r="J506" s="31" t="str">
        <f t="shared" si="187"/>
        <v/>
      </c>
      <c r="K506" s="32" t="str">
        <f t="shared" si="183"/>
        <v/>
      </c>
      <c r="M506" s="33" t="str">
        <f t="shared" ca="1" si="189"/>
        <v/>
      </c>
      <c r="O506" s="34">
        <f t="shared" si="191"/>
        <v>0</v>
      </c>
      <c r="P506" s="34">
        <f t="shared" si="188"/>
        <v>0</v>
      </c>
      <c r="X506" s="125" t="str">
        <f t="shared" si="184"/>
        <v/>
      </c>
      <c r="AA506" s="131" t="str">
        <f t="shared" si="197"/>
        <v/>
      </c>
      <c r="AB506" s="278">
        <f>SUM(X506:X508)</f>
        <v>0</v>
      </c>
      <c r="AC506" s="123"/>
      <c r="AD506" s="282">
        <v>167</v>
      </c>
      <c r="AE506" s="288">
        <f t="shared" ca="1" si="194"/>
        <v>0</v>
      </c>
      <c r="AF506" s="283" t="str">
        <f>IF(AB506=0,"",IF(AB506&lt;AE506,"Alerte !",""))</f>
        <v/>
      </c>
      <c r="AG506" s="245" t="str">
        <f>IF(AB506=0,"",IF(AB506&lt;AE506,"",1))</f>
        <v/>
      </c>
    </row>
    <row r="507" spans="1:33" ht="15" customHeight="1" x14ac:dyDescent="0.25">
      <c r="A507" s="1"/>
      <c r="B507" s="284"/>
      <c r="C507" s="27" t="str">
        <f t="shared" si="181"/>
        <v/>
      </c>
      <c r="D507" s="28" t="str">
        <f t="shared" si="182"/>
        <v/>
      </c>
      <c r="E507" s="30" t="str">
        <f t="shared" si="186"/>
        <v/>
      </c>
      <c r="F507" s="30" t="s">
        <v>40</v>
      </c>
      <c r="H507" s="29" t="str">
        <f t="shared" si="202"/>
        <v/>
      </c>
      <c r="I507" s="32" t="str">
        <f t="shared" si="199"/>
        <v/>
      </c>
      <c r="J507" s="31" t="str">
        <f t="shared" si="187"/>
        <v/>
      </c>
      <c r="K507" s="32" t="str">
        <f t="shared" si="183"/>
        <v/>
      </c>
      <c r="M507" s="33" t="str">
        <f t="shared" ca="1" si="189"/>
        <v/>
      </c>
      <c r="O507" s="34">
        <f t="shared" si="191"/>
        <v>0</v>
      </c>
      <c r="P507" s="34">
        <f t="shared" si="188"/>
        <v>0</v>
      </c>
      <c r="X507" s="125" t="str">
        <f t="shared" si="184"/>
        <v/>
      </c>
      <c r="AA507" s="131" t="str">
        <f t="shared" si="197"/>
        <v/>
      </c>
      <c r="AB507" s="279"/>
      <c r="AC507" s="123"/>
      <c r="AD507" s="282"/>
      <c r="AE507" s="289"/>
      <c r="AF507" s="283"/>
      <c r="AG507" s="245"/>
    </row>
    <row r="508" spans="1:33" ht="15" customHeight="1" thickBot="1" x14ac:dyDescent="0.3">
      <c r="A508" s="1"/>
      <c r="B508" s="284"/>
      <c r="C508" s="27" t="str">
        <f t="shared" si="181"/>
        <v/>
      </c>
      <c r="D508" s="28" t="str">
        <f t="shared" si="182"/>
        <v/>
      </c>
      <c r="E508" s="30" t="str">
        <f t="shared" si="186"/>
        <v/>
      </c>
      <c r="F508" s="30" t="s">
        <v>40</v>
      </c>
      <c r="H508" s="29" t="str">
        <f t="shared" si="202"/>
        <v/>
      </c>
      <c r="I508" s="32" t="str">
        <f t="shared" si="199"/>
        <v/>
      </c>
      <c r="J508" s="31" t="str">
        <f t="shared" si="187"/>
        <v/>
      </c>
      <c r="K508" s="32" t="str">
        <f t="shared" si="183"/>
        <v/>
      </c>
      <c r="M508" s="33" t="str">
        <f t="shared" ca="1" si="189"/>
        <v/>
      </c>
      <c r="O508" s="34">
        <f t="shared" si="191"/>
        <v>0</v>
      </c>
      <c r="P508" s="34">
        <f t="shared" si="188"/>
        <v>0</v>
      </c>
      <c r="X508" s="125" t="str">
        <f t="shared" si="184"/>
        <v/>
      </c>
      <c r="AA508" s="131" t="str">
        <f t="shared" si="197"/>
        <v/>
      </c>
      <c r="AB508" s="280"/>
      <c r="AC508" s="123"/>
      <c r="AD508" s="282"/>
      <c r="AE508" s="290"/>
      <c r="AF508" s="283"/>
      <c r="AG508" s="245"/>
    </row>
    <row r="509" spans="1:33" ht="15" customHeight="1" x14ac:dyDescent="0.25">
      <c r="A509" s="1"/>
      <c r="B509" s="284"/>
      <c r="C509" s="27" t="str">
        <f t="shared" si="181"/>
        <v/>
      </c>
      <c r="D509" s="28" t="str">
        <f t="shared" si="182"/>
        <v/>
      </c>
      <c r="E509" s="30" t="str">
        <f t="shared" si="186"/>
        <v/>
      </c>
      <c r="F509" s="30" t="s">
        <v>40</v>
      </c>
      <c r="H509" s="29" t="str">
        <f t="shared" si="202"/>
        <v/>
      </c>
      <c r="I509" s="32" t="str">
        <f t="shared" si="199"/>
        <v/>
      </c>
      <c r="J509" s="31" t="str">
        <f t="shared" si="187"/>
        <v/>
      </c>
      <c r="K509" s="32" t="str">
        <f t="shared" si="183"/>
        <v/>
      </c>
      <c r="M509" s="33" t="str">
        <f t="shared" ca="1" si="189"/>
        <v/>
      </c>
      <c r="O509" s="34">
        <f t="shared" si="191"/>
        <v>0</v>
      </c>
      <c r="P509" s="34">
        <f t="shared" si="188"/>
        <v>0</v>
      </c>
      <c r="X509" s="125" t="str">
        <f t="shared" si="184"/>
        <v/>
      </c>
      <c r="AA509" s="131" t="str">
        <f t="shared" si="197"/>
        <v/>
      </c>
      <c r="AB509" s="278">
        <f>SUM(X509:X511)</f>
        <v>0</v>
      </c>
      <c r="AC509" s="123"/>
      <c r="AD509" s="282">
        <v>168</v>
      </c>
      <c r="AE509" s="288">
        <f t="shared" ca="1" si="195"/>
        <v>0</v>
      </c>
      <c r="AF509" s="283" t="str">
        <f>IF(AB509=0,"",IF(AB509&lt;AE509,"Alerte !",""))</f>
        <v/>
      </c>
      <c r="AG509" s="245" t="str">
        <f>IF(AB509=0,"",IF(AB509&lt;AE509,"",1))</f>
        <v/>
      </c>
    </row>
    <row r="510" spans="1:33" ht="15" customHeight="1" x14ac:dyDescent="0.25">
      <c r="A510" s="1"/>
      <c r="B510" s="284"/>
      <c r="C510" s="27" t="str">
        <f t="shared" si="181"/>
        <v/>
      </c>
      <c r="D510" s="28" t="str">
        <f t="shared" si="182"/>
        <v/>
      </c>
      <c r="E510" s="30" t="str">
        <f t="shared" si="186"/>
        <v/>
      </c>
      <c r="F510" s="30" t="s">
        <v>40</v>
      </c>
      <c r="H510" s="29" t="str">
        <f t="shared" si="202"/>
        <v/>
      </c>
      <c r="I510" s="32" t="str">
        <f t="shared" si="199"/>
        <v/>
      </c>
      <c r="J510" s="31" t="str">
        <f t="shared" si="187"/>
        <v/>
      </c>
      <c r="K510" s="32" t="str">
        <f t="shared" si="183"/>
        <v/>
      </c>
      <c r="M510" s="33" t="str">
        <f t="shared" ca="1" si="189"/>
        <v/>
      </c>
      <c r="O510" s="34">
        <f t="shared" si="191"/>
        <v>0</v>
      </c>
      <c r="P510" s="34">
        <f t="shared" si="188"/>
        <v>0</v>
      </c>
      <c r="X510" s="125" t="str">
        <f t="shared" si="184"/>
        <v/>
      </c>
      <c r="AA510" s="131" t="str">
        <f t="shared" si="197"/>
        <v/>
      </c>
      <c r="AB510" s="279"/>
      <c r="AC510" s="123"/>
      <c r="AD510" s="282"/>
      <c r="AE510" s="289"/>
      <c r="AF510" s="283"/>
      <c r="AG510" s="245"/>
    </row>
    <row r="511" spans="1:33" ht="15" customHeight="1" thickBot="1" x14ac:dyDescent="0.3">
      <c r="A511" s="1"/>
      <c r="B511" s="284"/>
      <c r="C511" s="27" t="str">
        <f t="shared" si="181"/>
        <v/>
      </c>
      <c r="D511" s="28" t="str">
        <f t="shared" si="182"/>
        <v/>
      </c>
      <c r="E511" s="30" t="str">
        <f t="shared" si="186"/>
        <v/>
      </c>
      <c r="F511" s="30" t="s">
        <v>40</v>
      </c>
      <c r="H511" s="29" t="str">
        <f t="shared" si="202"/>
        <v/>
      </c>
      <c r="I511" s="32" t="str">
        <f t="shared" si="199"/>
        <v/>
      </c>
      <c r="J511" s="31" t="str">
        <f t="shared" si="187"/>
        <v/>
      </c>
      <c r="K511" s="32" t="str">
        <f t="shared" si="183"/>
        <v/>
      </c>
      <c r="M511" s="33" t="str">
        <f t="shared" ca="1" si="189"/>
        <v/>
      </c>
      <c r="O511" s="34">
        <f t="shared" si="191"/>
        <v>0</v>
      </c>
      <c r="P511" s="34">
        <f t="shared" si="188"/>
        <v>0</v>
      </c>
      <c r="X511" s="125" t="str">
        <f t="shared" si="184"/>
        <v/>
      </c>
      <c r="AA511" s="131" t="str">
        <f t="shared" si="197"/>
        <v/>
      </c>
      <c r="AB511" s="280"/>
      <c r="AC511" s="123"/>
      <c r="AD511" s="282"/>
      <c r="AE511" s="290"/>
      <c r="AF511" s="283"/>
      <c r="AG511" s="245"/>
    </row>
    <row r="512" spans="1:33" ht="15" customHeight="1" x14ac:dyDescent="0.25">
      <c r="A512" s="1"/>
      <c r="B512" s="284"/>
      <c r="C512" s="27" t="str">
        <f t="shared" si="181"/>
        <v/>
      </c>
      <c r="D512" s="28" t="str">
        <f t="shared" si="182"/>
        <v/>
      </c>
      <c r="E512" s="30" t="str">
        <f t="shared" si="186"/>
        <v/>
      </c>
      <c r="F512" s="30" t="s">
        <v>40</v>
      </c>
      <c r="H512" s="29" t="str">
        <f t="shared" si="202"/>
        <v/>
      </c>
      <c r="I512" s="32" t="str">
        <f t="shared" si="199"/>
        <v/>
      </c>
      <c r="J512" s="31" t="str">
        <f t="shared" si="187"/>
        <v/>
      </c>
      <c r="K512" s="32" t="str">
        <f t="shared" si="183"/>
        <v/>
      </c>
      <c r="M512" s="33" t="str">
        <f t="shared" ca="1" si="189"/>
        <v/>
      </c>
      <c r="O512" s="34">
        <f t="shared" si="191"/>
        <v>0</v>
      </c>
      <c r="P512" s="34">
        <f t="shared" si="188"/>
        <v>0</v>
      </c>
      <c r="X512" s="125" t="str">
        <f t="shared" si="184"/>
        <v/>
      </c>
      <c r="AA512" s="131" t="str">
        <f t="shared" si="197"/>
        <v/>
      </c>
      <c r="AB512" s="278">
        <f>SUM(X512:X514)</f>
        <v>0</v>
      </c>
      <c r="AC512" s="123"/>
      <c r="AD512" s="282">
        <v>169</v>
      </c>
      <c r="AE512" s="288">
        <f t="shared" ca="1" si="196"/>
        <v>0</v>
      </c>
      <c r="AF512" s="283" t="str">
        <f>IF(AB512=0,"",IF(AB512&lt;AE512,"Alerte !",""))</f>
        <v/>
      </c>
      <c r="AG512" s="245" t="str">
        <f>IF(AB512=0,"",IF(AB512&lt;AE512,"",1))</f>
        <v/>
      </c>
    </row>
    <row r="513" spans="1:47" ht="15" customHeight="1" x14ac:dyDescent="0.25">
      <c r="A513" s="1"/>
      <c r="B513" s="284"/>
      <c r="C513" s="27" t="str">
        <f t="shared" si="181"/>
        <v/>
      </c>
      <c r="D513" s="28" t="str">
        <f t="shared" si="182"/>
        <v/>
      </c>
      <c r="E513" s="30" t="str">
        <f t="shared" si="186"/>
        <v/>
      </c>
      <c r="F513" s="30" t="s">
        <v>40</v>
      </c>
      <c r="H513" s="29" t="str">
        <f t="shared" si="202"/>
        <v/>
      </c>
      <c r="I513" s="32" t="str">
        <f t="shared" si="199"/>
        <v/>
      </c>
      <c r="J513" s="31" t="str">
        <f t="shared" si="187"/>
        <v/>
      </c>
      <c r="K513" s="32" t="str">
        <f t="shared" si="183"/>
        <v/>
      </c>
      <c r="M513" s="33" t="str">
        <f t="shared" ca="1" si="189"/>
        <v/>
      </c>
      <c r="O513" s="34">
        <f t="shared" si="191"/>
        <v>0</v>
      </c>
      <c r="P513" s="34">
        <f t="shared" si="188"/>
        <v>0</v>
      </c>
      <c r="X513" s="125" t="str">
        <f t="shared" si="184"/>
        <v/>
      </c>
      <c r="AA513" s="131" t="str">
        <f t="shared" si="197"/>
        <v/>
      </c>
      <c r="AB513" s="279"/>
      <c r="AC513" s="123"/>
      <c r="AD513" s="282"/>
      <c r="AE513" s="289"/>
      <c r="AF513" s="283"/>
      <c r="AG513" s="245"/>
    </row>
    <row r="514" spans="1:47" ht="15" customHeight="1" thickBot="1" x14ac:dyDescent="0.3">
      <c r="A514" s="1"/>
      <c r="B514" s="284"/>
      <c r="C514" s="27" t="str">
        <f t="shared" si="181"/>
        <v/>
      </c>
      <c r="D514" s="28" t="str">
        <f t="shared" si="182"/>
        <v/>
      </c>
      <c r="E514" s="30" t="str">
        <f t="shared" si="186"/>
        <v/>
      </c>
      <c r="F514" s="30" t="s">
        <v>40</v>
      </c>
      <c r="H514" s="29" t="str">
        <f t="shared" si="202"/>
        <v/>
      </c>
      <c r="I514" s="32" t="str">
        <f t="shared" si="199"/>
        <v/>
      </c>
      <c r="J514" s="31" t="str">
        <f t="shared" si="187"/>
        <v/>
      </c>
      <c r="K514" s="32" t="str">
        <f t="shared" si="183"/>
        <v/>
      </c>
      <c r="M514" s="33" t="str">
        <f t="shared" ca="1" si="189"/>
        <v/>
      </c>
      <c r="O514" s="34">
        <f t="shared" si="191"/>
        <v>0</v>
      </c>
      <c r="P514" s="34">
        <f t="shared" si="188"/>
        <v>0</v>
      </c>
      <c r="X514" s="125" t="str">
        <f t="shared" si="184"/>
        <v/>
      </c>
      <c r="AA514" s="131" t="str">
        <f t="shared" si="197"/>
        <v/>
      </c>
      <c r="AB514" s="280"/>
      <c r="AC514" s="123"/>
      <c r="AD514" s="282"/>
      <c r="AE514" s="290"/>
      <c r="AF514" s="283"/>
      <c r="AG514" s="245"/>
    </row>
    <row r="515" spans="1:47" ht="15" customHeight="1" x14ac:dyDescent="0.25">
      <c r="A515" s="1"/>
      <c r="B515" s="291" t="s">
        <v>27</v>
      </c>
      <c r="C515" s="99" t="str">
        <f t="shared" si="181"/>
        <v/>
      </c>
      <c r="D515" s="28" t="str">
        <f t="shared" si="182"/>
        <v/>
      </c>
      <c r="E515" s="30" t="str">
        <f t="shared" si="186"/>
        <v/>
      </c>
      <c r="F515" s="30" t="s">
        <v>40</v>
      </c>
      <c r="H515" s="29" t="str">
        <f t="shared" si="202"/>
        <v/>
      </c>
      <c r="I515" s="32" t="str">
        <f t="shared" si="199"/>
        <v/>
      </c>
      <c r="J515" s="31" t="str">
        <f t="shared" si="187"/>
        <v/>
      </c>
      <c r="K515" s="32" t="str">
        <f t="shared" si="183"/>
        <v/>
      </c>
      <c r="M515" s="33" t="str">
        <f t="shared" ca="1" si="189"/>
        <v/>
      </c>
      <c r="O515" s="34">
        <f t="shared" si="191"/>
        <v>0</v>
      </c>
      <c r="P515" s="34">
        <f t="shared" si="188"/>
        <v>0</v>
      </c>
      <c r="X515" s="125" t="str">
        <f t="shared" si="184"/>
        <v/>
      </c>
      <c r="AA515" s="131" t="str">
        <f t="shared" si="197"/>
        <v/>
      </c>
      <c r="AB515" s="278">
        <f>SUM(X515:X517)</f>
        <v>0</v>
      </c>
      <c r="AC515" s="123"/>
      <c r="AD515" s="282">
        <v>170</v>
      </c>
      <c r="AE515" s="288">
        <f t="shared" ref="AE515" ca="1" si="204">OFFSET($AJ$12,((MOD(ROW(AD516)*4,3)/2)+1)*COUNTA(AD515)+IF(((MOD(ROW(AD516)*4,3)/2)+1)*COUNTA(AD515)=2,INT(ROW(AD512)/12),0),)</f>
        <v>0</v>
      </c>
      <c r="AF515" s="283" t="str">
        <f>IF(AB515=0,"",IF(AB515&lt;AE515,"Alerte !",""))</f>
        <v/>
      </c>
      <c r="AG515" s="245" t="str">
        <f>IF(AB515=0,"",IF(AB515&lt;AE515,"",1))</f>
        <v/>
      </c>
    </row>
    <row r="516" spans="1:47" ht="15" customHeight="1" x14ac:dyDescent="0.25">
      <c r="A516" s="1"/>
      <c r="B516" s="291"/>
      <c r="C516" s="99" t="str">
        <f t="shared" si="181"/>
        <v/>
      </c>
      <c r="D516" s="28" t="str">
        <f t="shared" si="182"/>
        <v/>
      </c>
      <c r="E516" s="30" t="str">
        <f t="shared" si="186"/>
        <v/>
      </c>
      <c r="F516" s="30" t="s">
        <v>40</v>
      </c>
      <c r="H516" s="29" t="str">
        <f t="shared" si="202"/>
        <v/>
      </c>
      <c r="I516" s="32" t="str">
        <f t="shared" si="199"/>
        <v/>
      </c>
      <c r="J516" s="31" t="str">
        <f t="shared" si="187"/>
        <v/>
      </c>
      <c r="K516" s="32" t="str">
        <f t="shared" si="183"/>
        <v/>
      </c>
      <c r="M516" s="33" t="str">
        <f t="shared" ca="1" si="189"/>
        <v/>
      </c>
      <c r="O516" s="34">
        <f t="shared" si="191"/>
        <v>0</v>
      </c>
      <c r="P516" s="34">
        <f t="shared" si="188"/>
        <v>0</v>
      </c>
      <c r="X516" s="125" t="str">
        <f t="shared" si="184"/>
        <v/>
      </c>
      <c r="AA516" s="131" t="str">
        <f t="shared" si="197"/>
        <v/>
      </c>
      <c r="AB516" s="279"/>
      <c r="AC516" s="123"/>
      <c r="AD516" s="282"/>
      <c r="AE516" s="289"/>
      <c r="AF516" s="283"/>
      <c r="AG516" s="245"/>
    </row>
    <row r="517" spans="1:47" ht="15" customHeight="1" thickBot="1" x14ac:dyDescent="0.3">
      <c r="A517" s="1"/>
      <c r="B517" s="291"/>
      <c r="C517" s="99" t="str">
        <f t="shared" si="181"/>
        <v/>
      </c>
      <c r="D517" s="28" t="str">
        <f t="shared" si="182"/>
        <v/>
      </c>
      <c r="E517" s="30" t="str">
        <f t="shared" si="186"/>
        <v/>
      </c>
      <c r="F517" s="30" t="s">
        <v>40</v>
      </c>
      <c r="H517" s="29" t="str">
        <f t="shared" si="202"/>
        <v/>
      </c>
      <c r="I517" s="32" t="str">
        <f t="shared" si="199"/>
        <v/>
      </c>
      <c r="J517" s="31" t="str">
        <f t="shared" si="187"/>
        <v/>
      </c>
      <c r="K517" s="32" t="str">
        <f t="shared" si="183"/>
        <v/>
      </c>
      <c r="M517" s="33" t="str">
        <f t="shared" ca="1" si="189"/>
        <v/>
      </c>
      <c r="O517" s="34">
        <f t="shared" si="191"/>
        <v>0</v>
      </c>
      <c r="P517" s="34">
        <f t="shared" si="188"/>
        <v>0</v>
      </c>
      <c r="X517" s="125" t="str">
        <f t="shared" si="184"/>
        <v/>
      </c>
      <c r="AA517" s="131" t="str">
        <f t="shared" si="197"/>
        <v/>
      </c>
      <c r="AB517" s="280"/>
      <c r="AC517" s="123"/>
      <c r="AD517" s="282"/>
      <c r="AE517" s="290"/>
      <c r="AF517" s="283"/>
      <c r="AG517" s="245"/>
    </row>
    <row r="518" spans="1:47" ht="15" customHeight="1" x14ac:dyDescent="0.25">
      <c r="A518" s="1"/>
      <c r="B518" s="291"/>
      <c r="C518" s="99" t="str">
        <f t="shared" si="181"/>
        <v/>
      </c>
      <c r="D518" s="28" t="str">
        <f t="shared" si="182"/>
        <v/>
      </c>
      <c r="E518" s="30" t="str">
        <f t="shared" si="186"/>
        <v/>
      </c>
      <c r="F518" s="30" t="s">
        <v>40</v>
      </c>
      <c r="H518" s="29" t="str">
        <f t="shared" si="202"/>
        <v/>
      </c>
      <c r="I518" s="32" t="str">
        <f t="shared" si="199"/>
        <v/>
      </c>
      <c r="J518" s="31" t="str">
        <f t="shared" si="187"/>
        <v/>
      </c>
      <c r="K518" s="32" t="str">
        <f t="shared" si="183"/>
        <v/>
      </c>
      <c r="M518" s="33" t="str">
        <f t="shared" ca="1" si="189"/>
        <v/>
      </c>
      <c r="O518" s="34">
        <f t="shared" si="191"/>
        <v>0</v>
      </c>
      <c r="P518" s="34">
        <f t="shared" si="188"/>
        <v>0</v>
      </c>
      <c r="X518" s="125" t="str">
        <f t="shared" si="184"/>
        <v/>
      </c>
      <c r="AA518" s="131" t="str">
        <f t="shared" si="197"/>
        <v/>
      </c>
      <c r="AB518" s="278">
        <f>SUM(X518:X520)</f>
        <v>0</v>
      </c>
      <c r="AC518" s="123"/>
      <c r="AD518" s="282">
        <v>171</v>
      </c>
      <c r="AE518" s="288">
        <f t="shared" ref="AE518" ca="1" si="205">OFFSET($AJ$12,((MOD(ROW(AD519)*4,3)/2)+1)*COUNTA(AD518)+IF(((MOD(ROW(AD519)*4,3)/2)+1)*COUNTA(AD518)=2,INT(ROW(AD515)/12),0),)</f>
        <v>0</v>
      </c>
      <c r="AF518" s="283" t="str">
        <f>IF(AB518=0,"",IF(AB518&lt;AE518,"Alerte !",""))</f>
        <v/>
      </c>
      <c r="AG518" s="245" t="str">
        <f>IF(AB518=0,"",IF(AB518&lt;AE518,"",1))</f>
        <v/>
      </c>
    </row>
    <row r="519" spans="1:47" ht="15" customHeight="1" x14ac:dyDescent="0.25">
      <c r="A519" s="1"/>
      <c r="B519" s="291"/>
      <c r="C519" s="99" t="str">
        <f t="shared" si="181"/>
        <v/>
      </c>
      <c r="D519" s="28" t="str">
        <f t="shared" si="182"/>
        <v/>
      </c>
      <c r="E519" s="30" t="str">
        <f t="shared" si="186"/>
        <v/>
      </c>
      <c r="F519" s="30" t="s">
        <v>40</v>
      </c>
      <c r="H519" s="29" t="str">
        <f t="shared" si="202"/>
        <v/>
      </c>
      <c r="I519" s="32" t="str">
        <f t="shared" si="199"/>
        <v/>
      </c>
      <c r="J519" s="31" t="str">
        <f t="shared" si="187"/>
        <v/>
      </c>
      <c r="K519" s="32" t="str">
        <f t="shared" ref="K519:K522" si="206">IF(A519="","",EOMONTH(J519,0))</f>
        <v/>
      </c>
      <c r="M519" s="33" t="str">
        <f t="shared" ca="1" si="189"/>
        <v/>
      </c>
      <c r="O519" s="34">
        <f t="shared" si="191"/>
        <v>0</v>
      </c>
      <c r="P519" s="34">
        <f t="shared" si="188"/>
        <v>0</v>
      </c>
      <c r="X519" s="125" t="str">
        <f t="shared" ref="X519:X522" si="207">IF(Q519="","",SUM(Q519:W519))</f>
        <v/>
      </c>
      <c r="AA519" s="131" t="str">
        <f t="shared" si="197"/>
        <v/>
      </c>
      <c r="AB519" s="279"/>
      <c r="AC519" s="123"/>
      <c r="AD519" s="282"/>
      <c r="AE519" s="289"/>
      <c r="AF519" s="283"/>
      <c r="AG519" s="245"/>
    </row>
    <row r="520" spans="1:47" ht="15" customHeight="1" thickBot="1" x14ac:dyDescent="0.3">
      <c r="A520" s="1"/>
      <c r="B520" s="291"/>
      <c r="C520" s="99" t="str">
        <f t="shared" si="181"/>
        <v/>
      </c>
      <c r="D520" s="28" t="str">
        <f t="shared" si="182"/>
        <v/>
      </c>
      <c r="E520" s="30" t="str">
        <f t="shared" ref="E520:E522" si="208">IF(A520="","",DATEDIF($J$7,K520,"y")&amp;IF(DATEDIF($J$7,K520,"y")&gt;1," ans, "," an, ")&amp;DATEDIF($J$7,K520,"ym")&amp;" mois et "&amp;DATEDIF($J$7,K520,"md")&amp;IF(DATEDIF(
$J$7,K520,"md")&gt;1," jours"," jour"))</f>
        <v/>
      </c>
      <c r="F520" s="30" t="s">
        <v>40</v>
      </c>
      <c r="H520" s="29" t="str">
        <f t="shared" si="202"/>
        <v/>
      </c>
      <c r="I520" s="32" t="str">
        <f t="shared" si="199"/>
        <v/>
      </c>
      <c r="J520" s="31" t="str">
        <f t="shared" si="187"/>
        <v/>
      </c>
      <c r="K520" s="32" t="str">
        <f t="shared" si="206"/>
        <v/>
      </c>
      <c r="M520" s="33" t="str">
        <f t="shared" ca="1" si="189"/>
        <v/>
      </c>
      <c r="O520" s="34">
        <f t="shared" si="191"/>
        <v>0</v>
      </c>
      <c r="P520" s="34">
        <f t="shared" ref="P520:P522" si="209">Q520-O520</f>
        <v>0</v>
      </c>
      <c r="X520" s="125" t="str">
        <f t="shared" si="207"/>
        <v/>
      </c>
      <c r="AA520" s="131" t="str">
        <f t="shared" si="197"/>
        <v/>
      </c>
      <c r="AB520" s="280"/>
      <c r="AC520" s="123"/>
      <c r="AD520" s="282"/>
      <c r="AE520" s="290"/>
      <c r="AF520" s="283"/>
      <c r="AG520" s="245"/>
    </row>
    <row r="521" spans="1:47" ht="15" customHeight="1" x14ac:dyDescent="0.25">
      <c r="A521" s="1"/>
      <c r="B521" s="291"/>
      <c r="C521" s="99" t="str">
        <f t="shared" si="181"/>
        <v/>
      </c>
      <c r="D521" s="28" t="str">
        <f t="shared" si="182"/>
        <v/>
      </c>
      <c r="E521" s="30" t="str">
        <f t="shared" si="208"/>
        <v/>
      </c>
      <c r="F521" s="30" t="s">
        <v>40</v>
      </c>
      <c r="H521" s="29" t="str">
        <f t="shared" si="202"/>
        <v/>
      </c>
      <c r="I521" s="32" t="str">
        <f t="shared" si="199"/>
        <v/>
      </c>
      <c r="J521" s="31" t="str">
        <f t="shared" si="187"/>
        <v/>
      </c>
      <c r="K521" s="32" t="str">
        <f t="shared" si="206"/>
        <v/>
      </c>
      <c r="M521" s="33" t="str">
        <f t="shared" ref="M521:M522" ca="1" si="210">IF(N521="","",MATCH(N521,OFFSET($AT$7,VLOOKUP(L521,$AV$7:$AX$14,4,FALSE)-3,,VLOOKUP(L521,$AV$7:$AX$14,3,FALSE))))</f>
        <v/>
      </c>
      <c r="O521" s="34">
        <f t="shared" si="191"/>
        <v>0</v>
      </c>
      <c r="P521" s="34">
        <f t="shared" si="209"/>
        <v>0</v>
      </c>
      <c r="X521" s="125" t="str">
        <f t="shared" si="207"/>
        <v/>
      </c>
      <c r="AA521" s="131" t="str">
        <f t="shared" si="197"/>
        <v/>
      </c>
      <c r="AB521" s="278">
        <f>SUM(X521:X523)</f>
        <v>0</v>
      </c>
      <c r="AC521" s="36"/>
      <c r="AD521" s="282">
        <v>172</v>
      </c>
      <c r="AE521" s="288">
        <f t="shared" ca="1" si="194"/>
        <v>0</v>
      </c>
    </row>
    <row r="522" spans="1:47" ht="15" customHeight="1" x14ac:dyDescent="0.25">
      <c r="A522" s="1"/>
      <c r="B522" s="291"/>
      <c r="C522" s="99" t="str">
        <f t="shared" si="181"/>
        <v/>
      </c>
      <c r="D522" s="28" t="str">
        <f t="shared" si="182"/>
        <v/>
      </c>
      <c r="E522" s="30" t="str">
        <f t="shared" si="208"/>
        <v/>
      </c>
      <c r="F522" s="30" t="s">
        <v>40</v>
      </c>
      <c r="H522" s="29" t="str">
        <f t="shared" si="202"/>
        <v/>
      </c>
      <c r="I522" s="32" t="str">
        <f t="shared" si="199"/>
        <v/>
      </c>
      <c r="J522" s="31" t="str">
        <f t="shared" si="187"/>
        <v/>
      </c>
      <c r="K522" s="32" t="str">
        <f t="shared" si="206"/>
        <v/>
      </c>
      <c r="M522" s="33" t="str">
        <f t="shared" ca="1" si="210"/>
        <v/>
      </c>
      <c r="O522" s="34">
        <f t="shared" si="191"/>
        <v>0</v>
      </c>
      <c r="P522" s="34">
        <f t="shared" si="209"/>
        <v>0</v>
      </c>
      <c r="X522" s="125" t="str">
        <f t="shared" si="207"/>
        <v/>
      </c>
      <c r="AA522" s="131" t="str">
        <f t="shared" si="197"/>
        <v/>
      </c>
      <c r="AB522" s="279"/>
      <c r="AC522" s="36"/>
      <c r="AD522" s="282"/>
      <c r="AE522" s="289"/>
    </row>
    <row r="523" spans="1:47" s="110" customFormat="1" ht="7.5" customHeight="1" thickBot="1" x14ac:dyDescent="0.3">
      <c r="A523" s="2"/>
      <c r="B523" s="103"/>
      <c r="C523" s="102"/>
      <c r="D523" s="102"/>
      <c r="E523" s="104"/>
      <c r="F523" s="104"/>
      <c r="G523" s="6"/>
      <c r="H523" s="230"/>
      <c r="I523" s="231"/>
      <c r="J523" s="106"/>
      <c r="K523" s="105"/>
      <c r="L523" s="2"/>
      <c r="M523" s="102"/>
      <c r="N523" s="2"/>
      <c r="O523" s="102"/>
      <c r="P523" s="102"/>
      <c r="Q523" s="9"/>
      <c r="R523" s="9"/>
      <c r="S523" s="9"/>
      <c r="T523" s="12"/>
      <c r="U523" s="12"/>
      <c r="V523" s="12"/>
      <c r="W523" s="12"/>
      <c r="X523" s="211"/>
      <c r="Y523" s="12"/>
      <c r="Z523" s="12"/>
      <c r="AA523" s="212"/>
      <c r="AB523" s="280"/>
      <c r="AC523" s="107"/>
      <c r="AD523" s="282"/>
      <c r="AE523" s="290"/>
      <c r="AF523" s="108"/>
      <c r="AG523" s="109"/>
      <c r="AI523" s="111"/>
      <c r="AJ523" s="111"/>
      <c r="AK523" s="111"/>
      <c r="AL523" s="111"/>
      <c r="AU523" s="213"/>
    </row>
    <row r="524" spans="1:47" x14ac:dyDescent="0.25">
      <c r="A524" s="3"/>
      <c r="B524" s="112"/>
      <c r="C524" s="113"/>
    </row>
    <row r="525" spans="1:47" x14ac:dyDescent="0.25">
      <c r="A525" s="3"/>
      <c r="B525" s="112"/>
      <c r="C525" s="113"/>
    </row>
    <row r="526" spans="1:47" x14ac:dyDescent="0.25">
      <c r="A526" s="3"/>
      <c r="B526" s="112"/>
      <c r="C526" s="113"/>
    </row>
  </sheetData>
  <sheetProtection autoFilter="0"/>
  <mergeCells count="928">
    <mergeCell ref="AB521:AB523"/>
    <mergeCell ref="AE521:AE523"/>
    <mergeCell ref="AB6:AC6"/>
    <mergeCell ref="AI8:AJ8"/>
    <mergeCell ref="AI9:AJ9"/>
    <mergeCell ref="AF503:AF505"/>
    <mergeCell ref="AF506:AF508"/>
    <mergeCell ref="AF449:AF451"/>
    <mergeCell ref="AF452:AF454"/>
    <mergeCell ref="AF455:AF457"/>
    <mergeCell ref="AF458:AF460"/>
    <mergeCell ref="AF461:AF463"/>
    <mergeCell ref="AF464:AF466"/>
    <mergeCell ref="AF467:AF469"/>
    <mergeCell ref="AF470:AF472"/>
    <mergeCell ref="AF473:AF475"/>
    <mergeCell ref="AF422:AF424"/>
    <mergeCell ref="AF425:AF427"/>
    <mergeCell ref="AF509:AF511"/>
    <mergeCell ref="AF512:AF514"/>
    <mergeCell ref="AF515:AF517"/>
    <mergeCell ref="AF518:AF520"/>
    <mergeCell ref="AF476:AF478"/>
    <mergeCell ref="AD521:AD523"/>
    <mergeCell ref="AF479:AF481"/>
    <mergeCell ref="AF482:AF484"/>
    <mergeCell ref="AF485:AF487"/>
    <mergeCell ref="AF488:AF490"/>
    <mergeCell ref="AF491:AF493"/>
    <mergeCell ref="AF494:AF496"/>
    <mergeCell ref="AF497:AF499"/>
    <mergeCell ref="AF500:AF502"/>
    <mergeCell ref="AD500:AD502"/>
    <mergeCell ref="AD503:AD505"/>
    <mergeCell ref="AD506:AD508"/>
    <mergeCell ref="AD509:AD511"/>
    <mergeCell ref="AD512:AD514"/>
    <mergeCell ref="AD515:AD517"/>
    <mergeCell ref="AD518:AD520"/>
    <mergeCell ref="AD482:AD484"/>
    <mergeCell ref="AD485:AD487"/>
    <mergeCell ref="AD488:AD490"/>
    <mergeCell ref="AD491:AD493"/>
    <mergeCell ref="AD494:AD496"/>
    <mergeCell ref="AD497:AD499"/>
    <mergeCell ref="AF377:AF379"/>
    <mergeCell ref="AF380:AF382"/>
    <mergeCell ref="AF383:AF385"/>
    <mergeCell ref="AF386:AF388"/>
    <mergeCell ref="AF389:AF391"/>
    <mergeCell ref="AF392:AF394"/>
    <mergeCell ref="AF440:AF442"/>
    <mergeCell ref="AF446:AF448"/>
    <mergeCell ref="AF395:AF397"/>
    <mergeCell ref="AF398:AF400"/>
    <mergeCell ref="AF401:AF403"/>
    <mergeCell ref="AF404:AF406"/>
    <mergeCell ref="AF407:AF409"/>
    <mergeCell ref="AF410:AF412"/>
    <mergeCell ref="AF413:AF415"/>
    <mergeCell ref="AF416:AF418"/>
    <mergeCell ref="AF419:AF421"/>
    <mergeCell ref="AF434:AF436"/>
    <mergeCell ref="AF437:AF439"/>
    <mergeCell ref="AF443:AF445"/>
    <mergeCell ref="AF431:AF433"/>
    <mergeCell ref="AF428:AF430"/>
    <mergeCell ref="AF350:AF352"/>
    <mergeCell ref="AF353:AF355"/>
    <mergeCell ref="AF356:AF358"/>
    <mergeCell ref="AF359:AF361"/>
    <mergeCell ref="AF362:AF364"/>
    <mergeCell ref="AF365:AF367"/>
    <mergeCell ref="AF368:AF370"/>
    <mergeCell ref="AF371:AF373"/>
    <mergeCell ref="AF374:AF376"/>
    <mergeCell ref="AF323:AF325"/>
    <mergeCell ref="AF326:AF328"/>
    <mergeCell ref="AF329:AF331"/>
    <mergeCell ref="AF332:AF334"/>
    <mergeCell ref="AF335:AF337"/>
    <mergeCell ref="AF338:AF340"/>
    <mergeCell ref="AF341:AF343"/>
    <mergeCell ref="AF344:AF346"/>
    <mergeCell ref="AF347:AF349"/>
    <mergeCell ref="AF296:AF298"/>
    <mergeCell ref="AF299:AF301"/>
    <mergeCell ref="AF302:AF304"/>
    <mergeCell ref="AF305:AF307"/>
    <mergeCell ref="AF308:AF310"/>
    <mergeCell ref="AF311:AF313"/>
    <mergeCell ref="AF314:AF316"/>
    <mergeCell ref="AF317:AF319"/>
    <mergeCell ref="AF320:AF322"/>
    <mergeCell ref="AF269:AF271"/>
    <mergeCell ref="AF272:AF274"/>
    <mergeCell ref="AF275:AF277"/>
    <mergeCell ref="AF278:AF280"/>
    <mergeCell ref="AF281:AF283"/>
    <mergeCell ref="AF284:AF286"/>
    <mergeCell ref="AF287:AF289"/>
    <mergeCell ref="AF290:AF292"/>
    <mergeCell ref="AF293:AF295"/>
    <mergeCell ref="AF242:AF244"/>
    <mergeCell ref="AF245:AF247"/>
    <mergeCell ref="AF248:AF250"/>
    <mergeCell ref="AF251:AF253"/>
    <mergeCell ref="AF254:AF256"/>
    <mergeCell ref="AF257:AF259"/>
    <mergeCell ref="AF260:AF262"/>
    <mergeCell ref="AF263:AF265"/>
    <mergeCell ref="AF266:AF268"/>
    <mergeCell ref="AF215:AF217"/>
    <mergeCell ref="AF218:AF220"/>
    <mergeCell ref="AF221:AF223"/>
    <mergeCell ref="AF224:AF226"/>
    <mergeCell ref="AF227:AF229"/>
    <mergeCell ref="AF230:AF232"/>
    <mergeCell ref="AF233:AF235"/>
    <mergeCell ref="AF236:AF238"/>
    <mergeCell ref="AF239:AF241"/>
    <mergeCell ref="AF188:AF190"/>
    <mergeCell ref="AF191:AF193"/>
    <mergeCell ref="AF194:AF196"/>
    <mergeCell ref="AF197:AF199"/>
    <mergeCell ref="AF200:AF202"/>
    <mergeCell ref="AF203:AF205"/>
    <mergeCell ref="AF206:AF208"/>
    <mergeCell ref="AF209:AF211"/>
    <mergeCell ref="AF212:AF214"/>
    <mergeCell ref="AF161:AF163"/>
    <mergeCell ref="AF164:AF166"/>
    <mergeCell ref="AF167:AF169"/>
    <mergeCell ref="AF170:AF172"/>
    <mergeCell ref="AF173:AF175"/>
    <mergeCell ref="AF176:AF178"/>
    <mergeCell ref="AF179:AF181"/>
    <mergeCell ref="AF182:AF184"/>
    <mergeCell ref="AF185:AF187"/>
    <mergeCell ref="AF134:AF136"/>
    <mergeCell ref="AF137:AF139"/>
    <mergeCell ref="AF140:AF142"/>
    <mergeCell ref="AF143:AF145"/>
    <mergeCell ref="AF146:AF148"/>
    <mergeCell ref="AF149:AF151"/>
    <mergeCell ref="AF152:AF154"/>
    <mergeCell ref="AF155:AF157"/>
    <mergeCell ref="AF158:AF160"/>
    <mergeCell ref="AF107:AF109"/>
    <mergeCell ref="AF110:AF112"/>
    <mergeCell ref="AF113:AF115"/>
    <mergeCell ref="AF116:AF118"/>
    <mergeCell ref="AF119:AF121"/>
    <mergeCell ref="AF122:AF124"/>
    <mergeCell ref="AF125:AF127"/>
    <mergeCell ref="AF128:AF130"/>
    <mergeCell ref="AF131:AF133"/>
    <mergeCell ref="AF80:AF82"/>
    <mergeCell ref="AF83:AF85"/>
    <mergeCell ref="AF86:AF88"/>
    <mergeCell ref="AF89:AF91"/>
    <mergeCell ref="AF92:AF94"/>
    <mergeCell ref="AF95:AF97"/>
    <mergeCell ref="AF98:AF100"/>
    <mergeCell ref="AF101:AF103"/>
    <mergeCell ref="AF104:AF106"/>
    <mergeCell ref="AF53:AF55"/>
    <mergeCell ref="AF56:AF58"/>
    <mergeCell ref="AF59:AF61"/>
    <mergeCell ref="AF62:AF64"/>
    <mergeCell ref="AF65:AF67"/>
    <mergeCell ref="AF68:AF70"/>
    <mergeCell ref="AF71:AF73"/>
    <mergeCell ref="AF74:AF76"/>
    <mergeCell ref="AF77:AF79"/>
    <mergeCell ref="AI13:AK13"/>
    <mergeCell ref="AF11:AF13"/>
    <mergeCell ref="AF14:AF16"/>
    <mergeCell ref="AF17:AF19"/>
    <mergeCell ref="AF20:AF22"/>
    <mergeCell ref="AF23:AF25"/>
    <mergeCell ref="AF26:AF28"/>
    <mergeCell ref="AF29:AF31"/>
    <mergeCell ref="AF32:AF34"/>
    <mergeCell ref="AF35:AF37"/>
    <mergeCell ref="AF38:AF40"/>
    <mergeCell ref="AF41:AF43"/>
    <mergeCell ref="AF44:AF46"/>
    <mergeCell ref="AF47:AF49"/>
    <mergeCell ref="AF50:AF52"/>
    <mergeCell ref="AD473:AD475"/>
    <mergeCell ref="AD476:AD478"/>
    <mergeCell ref="AD479:AD481"/>
    <mergeCell ref="AD446:AD448"/>
    <mergeCell ref="AD449:AD451"/>
    <mergeCell ref="AD452:AD454"/>
    <mergeCell ref="AD455:AD457"/>
    <mergeCell ref="AD458:AD460"/>
    <mergeCell ref="AD461:AD463"/>
    <mergeCell ref="AD464:AD466"/>
    <mergeCell ref="AD467:AD469"/>
    <mergeCell ref="AD470:AD472"/>
    <mergeCell ref="AD419:AD421"/>
    <mergeCell ref="AD422:AD424"/>
    <mergeCell ref="AD425:AD427"/>
    <mergeCell ref="AD428:AD430"/>
    <mergeCell ref="AD431:AD433"/>
    <mergeCell ref="AD434:AD436"/>
    <mergeCell ref="AD437:AD439"/>
    <mergeCell ref="AD440:AD442"/>
    <mergeCell ref="AD443:AD445"/>
    <mergeCell ref="AD392:AD394"/>
    <mergeCell ref="AD395:AD397"/>
    <mergeCell ref="AD398:AD400"/>
    <mergeCell ref="AD401:AD403"/>
    <mergeCell ref="AD404:AD406"/>
    <mergeCell ref="AD407:AD409"/>
    <mergeCell ref="AD410:AD412"/>
    <mergeCell ref="AD413:AD415"/>
    <mergeCell ref="AD416:AD418"/>
    <mergeCell ref="AD365:AD367"/>
    <mergeCell ref="AD368:AD370"/>
    <mergeCell ref="AD371:AD373"/>
    <mergeCell ref="AD374:AD376"/>
    <mergeCell ref="AD377:AD379"/>
    <mergeCell ref="AD380:AD382"/>
    <mergeCell ref="AD383:AD385"/>
    <mergeCell ref="AD386:AD388"/>
    <mergeCell ref="AD389:AD391"/>
    <mergeCell ref="AD338:AD340"/>
    <mergeCell ref="AD341:AD343"/>
    <mergeCell ref="AD344:AD346"/>
    <mergeCell ref="AD347:AD349"/>
    <mergeCell ref="AD350:AD352"/>
    <mergeCell ref="AD353:AD355"/>
    <mergeCell ref="AD356:AD358"/>
    <mergeCell ref="AD359:AD361"/>
    <mergeCell ref="AD362:AD364"/>
    <mergeCell ref="AD311:AD313"/>
    <mergeCell ref="AD314:AD316"/>
    <mergeCell ref="AD317:AD319"/>
    <mergeCell ref="AD320:AD322"/>
    <mergeCell ref="AD323:AD325"/>
    <mergeCell ref="AD326:AD328"/>
    <mergeCell ref="AD329:AD331"/>
    <mergeCell ref="AD332:AD334"/>
    <mergeCell ref="AD335:AD337"/>
    <mergeCell ref="AD284:AD286"/>
    <mergeCell ref="AD287:AD289"/>
    <mergeCell ref="AD290:AD292"/>
    <mergeCell ref="AD293:AD295"/>
    <mergeCell ref="AD296:AD298"/>
    <mergeCell ref="AD299:AD301"/>
    <mergeCell ref="AD302:AD304"/>
    <mergeCell ref="AD305:AD307"/>
    <mergeCell ref="AD308:AD310"/>
    <mergeCell ref="AD257:AD259"/>
    <mergeCell ref="AD260:AD262"/>
    <mergeCell ref="AD263:AD265"/>
    <mergeCell ref="AD266:AD268"/>
    <mergeCell ref="AD269:AD271"/>
    <mergeCell ref="AD272:AD274"/>
    <mergeCell ref="AD275:AD277"/>
    <mergeCell ref="AD278:AD280"/>
    <mergeCell ref="AD281:AD283"/>
    <mergeCell ref="AD230:AD232"/>
    <mergeCell ref="AD233:AD235"/>
    <mergeCell ref="AD236:AD238"/>
    <mergeCell ref="AD239:AD241"/>
    <mergeCell ref="AD242:AD244"/>
    <mergeCell ref="AD245:AD247"/>
    <mergeCell ref="AD248:AD250"/>
    <mergeCell ref="AD251:AD253"/>
    <mergeCell ref="AD254:AD256"/>
    <mergeCell ref="AD203:AD205"/>
    <mergeCell ref="AD206:AD208"/>
    <mergeCell ref="AD209:AD211"/>
    <mergeCell ref="AD212:AD214"/>
    <mergeCell ref="AD215:AD217"/>
    <mergeCell ref="AD218:AD220"/>
    <mergeCell ref="AD221:AD223"/>
    <mergeCell ref="AD224:AD226"/>
    <mergeCell ref="AD227:AD229"/>
    <mergeCell ref="AD176:AD178"/>
    <mergeCell ref="AD179:AD181"/>
    <mergeCell ref="AD182:AD184"/>
    <mergeCell ref="AD185:AD187"/>
    <mergeCell ref="AD188:AD190"/>
    <mergeCell ref="AD191:AD193"/>
    <mergeCell ref="AD194:AD196"/>
    <mergeCell ref="AD197:AD199"/>
    <mergeCell ref="AD200:AD202"/>
    <mergeCell ref="AD149:AD151"/>
    <mergeCell ref="AD152:AD154"/>
    <mergeCell ref="AD155:AD157"/>
    <mergeCell ref="AD158:AD160"/>
    <mergeCell ref="AD161:AD163"/>
    <mergeCell ref="AD164:AD166"/>
    <mergeCell ref="AD167:AD169"/>
    <mergeCell ref="AD170:AD172"/>
    <mergeCell ref="AD173:AD175"/>
    <mergeCell ref="AD122:AD124"/>
    <mergeCell ref="AD125:AD127"/>
    <mergeCell ref="AD128:AD130"/>
    <mergeCell ref="AD131:AD133"/>
    <mergeCell ref="AD134:AD136"/>
    <mergeCell ref="AD137:AD139"/>
    <mergeCell ref="AD140:AD142"/>
    <mergeCell ref="AD143:AD145"/>
    <mergeCell ref="AD146:AD148"/>
    <mergeCell ref="AD95:AD97"/>
    <mergeCell ref="AD98:AD100"/>
    <mergeCell ref="AD101:AD103"/>
    <mergeCell ref="AD104:AD106"/>
    <mergeCell ref="AD107:AD109"/>
    <mergeCell ref="AD110:AD112"/>
    <mergeCell ref="AD113:AD115"/>
    <mergeCell ref="AD116:AD118"/>
    <mergeCell ref="AD119:AD121"/>
    <mergeCell ref="AD68:AD70"/>
    <mergeCell ref="AD71:AD73"/>
    <mergeCell ref="AD74:AD76"/>
    <mergeCell ref="AD77:AD79"/>
    <mergeCell ref="AD80:AD82"/>
    <mergeCell ref="AD83:AD85"/>
    <mergeCell ref="AD86:AD88"/>
    <mergeCell ref="AD89:AD91"/>
    <mergeCell ref="AD92:AD94"/>
    <mergeCell ref="AD41:AD43"/>
    <mergeCell ref="AD44:AD46"/>
    <mergeCell ref="AD47:AD49"/>
    <mergeCell ref="AD50:AD52"/>
    <mergeCell ref="AD53:AD55"/>
    <mergeCell ref="AD56:AD58"/>
    <mergeCell ref="AD59:AD61"/>
    <mergeCell ref="AD62:AD64"/>
    <mergeCell ref="AD65:AD67"/>
    <mergeCell ref="AB41:AB43"/>
    <mergeCell ref="B7:B10"/>
    <mergeCell ref="AD29:AD31"/>
    <mergeCell ref="AD32:AD34"/>
    <mergeCell ref="AD35:AD37"/>
    <mergeCell ref="AD38:AD40"/>
    <mergeCell ref="AE512:AE514"/>
    <mergeCell ref="AE515:AE517"/>
    <mergeCell ref="AE518:AE520"/>
    <mergeCell ref="AE434:AE436"/>
    <mergeCell ref="AE437:AE439"/>
    <mergeCell ref="AE440:AE442"/>
    <mergeCell ref="AE443:AE445"/>
    <mergeCell ref="AE446:AE448"/>
    <mergeCell ref="AE419:AE421"/>
    <mergeCell ref="AE422:AE424"/>
    <mergeCell ref="AE425:AE427"/>
    <mergeCell ref="AE428:AE430"/>
    <mergeCell ref="AE431:AE433"/>
    <mergeCell ref="AE494:AE496"/>
    <mergeCell ref="AE497:AE499"/>
    <mergeCell ref="AE500:AE502"/>
    <mergeCell ref="AE503:AE505"/>
    <mergeCell ref="AE506:AE508"/>
    <mergeCell ref="AE38:AE40"/>
    <mergeCell ref="AE41:AE43"/>
    <mergeCell ref="AE44:AE46"/>
    <mergeCell ref="AE47:AE49"/>
    <mergeCell ref="AE50:AE52"/>
    <mergeCell ref="AE23:AE25"/>
    <mergeCell ref="AE26:AE28"/>
    <mergeCell ref="AE29:AE31"/>
    <mergeCell ref="AE32:AE34"/>
    <mergeCell ref="AE35:AE37"/>
    <mergeCell ref="AE509:AE511"/>
    <mergeCell ref="AE479:AE481"/>
    <mergeCell ref="AE482:AE484"/>
    <mergeCell ref="AE485:AE487"/>
    <mergeCell ref="AE488:AE490"/>
    <mergeCell ref="AE491:AE493"/>
    <mergeCell ref="AE464:AE466"/>
    <mergeCell ref="AE467:AE469"/>
    <mergeCell ref="AE470:AE472"/>
    <mergeCell ref="AE473:AE475"/>
    <mergeCell ref="AE476:AE478"/>
    <mergeCell ref="AE449:AE451"/>
    <mergeCell ref="AE452:AE454"/>
    <mergeCell ref="AE455:AE457"/>
    <mergeCell ref="AE458:AE460"/>
    <mergeCell ref="AE461:AE463"/>
    <mergeCell ref="AE404:AE406"/>
    <mergeCell ref="AE407:AE409"/>
    <mergeCell ref="AE410:AE412"/>
    <mergeCell ref="AE413:AE415"/>
    <mergeCell ref="AE416:AE418"/>
    <mergeCell ref="AE389:AE391"/>
    <mergeCell ref="AE392:AE394"/>
    <mergeCell ref="AE395:AE397"/>
    <mergeCell ref="AE398:AE400"/>
    <mergeCell ref="AE401:AE403"/>
    <mergeCell ref="AE374:AE376"/>
    <mergeCell ref="AE377:AE379"/>
    <mergeCell ref="AE380:AE382"/>
    <mergeCell ref="AE383:AE385"/>
    <mergeCell ref="AE386:AE388"/>
    <mergeCell ref="AE359:AE361"/>
    <mergeCell ref="AE362:AE364"/>
    <mergeCell ref="AE365:AE367"/>
    <mergeCell ref="AE368:AE370"/>
    <mergeCell ref="AE371:AE373"/>
    <mergeCell ref="AE344:AE346"/>
    <mergeCell ref="AE347:AE349"/>
    <mergeCell ref="AE350:AE352"/>
    <mergeCell ref="AE353:AE355"/>
    <mergeCell ref="AE356:AE358"/>
    <mergeCell ref="AE329:AE331"/>
    <mergeCell ref="AE332:AE334"/>
    <mergeCell ref="AE335:AE337"/>
    <mergeCell ref="AE338:AE340"/>
    <mergeCell ref="AE341:AE343"/>
    <mergeCell ref="AE314:AE316"/>
    <mergeCell ref="AE317:AE319"/>
    <mergeCell ref="AE320:AE322"/>
    <mergeCell ref="AE323:AE325"/>
    <mergeCell ref="AE326:AE328"/>
    <mergeCell ref="AE299:AE301"/>
    <mergeCell ref="AE302:AE304"/>
    <mergeCell ref="AE305:AE307"/>
    <mergeCell ref="AE308:AE310"/>
    <mergeCell ref="AE311:AE313"/>
    <mergeCell ref="AE284:AE286"/>
    <mergeCell ref="AE287:AE289"/>
    <mergeCell ref="AE290:AE292"/>
    <mergeCell ref="AE293:AE295"/>
    <mergeCell ref="AE296:AE298"/>
    <mergeCell ref="AE269:AE271"/>
    <mergeCell ref="AE272:AE274"/>
    <mergeCell ref="AE275:AE277"/>
    <mergeCell ref="AE278:AE280"/>
    <mergeCell ref="AE281:AE283"/>
    <mergeCell ref="AE254:AE256"/>
    <mergeCell ref="AE257:AE259"/>
    <mergeCell ref="AE260:AE262"/>
    <mergeCell ref="AE263:AE265"/>
    <mergeCell ref="AE266:AE268"/>
    <mergeCell ref="AE239:AE241"/>
    <mergeCell ref="AE242:AE244"/>
    <mergeCell ref="AE245:AE247"/>
    <mergeCell ref="AE248:AE250"/>
    <mergeCell ref="AE251:AE253"/>
    <mergeCell ref="AE224:AE226"/>
    <mergeCell ref="AE227:AE229"/>
    <mergeCell ref="AE230:AE232"/>
    <mergeCell ref="AE233:AE235"/>
    <mergeCell ref="AE236:AE238"/>
    <mergeCell ref="AE209:AE211"/>
    <mergeCell ref="AE212:AE214"/>
    <mergeCell ref="AE215:AE217"/>
    <mergeCell ref="AE218:AE220"/>
    <mergeCell ref="AE221:AE223"/>
    <mergeCell ref="AE194:AE196"/>
    <mergeCell ref="AE197:AE199"/>
    <mergeCell ref="AE200:AE202"/>
    <mergeCell ref="AE203:AE205"/>
    <mergeCell ref="AE206:AE208"/>
    <mergeCell ref="AE179:AE181"/>
    <mergeCell ref="AE182:AE184"/>
    <mergeCell ref="AE185:AE187"/>
    <mergeCell ref="AE188:AE190"/>
    <mergeCell ref="AE191:AE193"/>
    <mergeCell ref="AE164:AE166"/>
    <mergeCell ref="AE167:AE169"/>
    <mergeCell ref="AE170:AE172"/>
    <mergeCell ref="AE173:AE175"/>
    <mergeCell ref="AE176:AE178"/>
    <mergeCell ref="AE149:AE151"/>
    <mergeCell ref="AE152:AE154"/>
    <mergeCell ref="AE155:AE157"/>
    <mergeCell ref="AE158:AE160"/>
    <mergeCell ref="AE161:AE163"/>
    <mergeCell ref="AE134:AE136"/>
    <mergeCell ref="AE137:AE139"/>
    <mergeCell ref="AE140:AE142"/>
    <mergeCell ref="AE143:AE145"/>
    <mergeCell ref="AE146:AE148"/>
    <mergeCell ref="AE119:AE121"/>
    <mergeCell ref="AE122:AE124"/>
    <mergeCell ref="AE125:AE127"/>
    <mergeCell ref="AE128:AE130"/>
    <mergeCell ref="AE131:AE133"/>
    <mergeCell ref="AE104:AE106"/>
    <mergeCell ref="AE107:AE109"/>
    <mergeCell ref="AE110:AE112"/>
    <mergeCell ref="AE113:AE115"/>
    <mergeCell ref="AE116:AE118"/>
    <mergeCell ref="AE89:AE91"/>
    <mergeCell ref="AE92:AE94"/>
    <mergeCell ref="AE95:AE97"/>
    <mergeCell ref="AE98:AE100"/>
    <mergeCell ref="AE101:AE103"/>
    <mergeCell ref="AE74:AE76"/>
    <mergeCell ref="AE77:AE79"/>
    <mergeCell ref="AE80:AE82"/>
    <mergeCell ref="AE83:AE85"/>
    <mergeCell ref="AE86:AE88"/>
    <mergeCell ref="AE59:AE61"/>
    <mergeCell ref="AE62:AE64"/>
    <mergeCell ref="AE65:AE67"/>
    <mergeCell ref="AE68:AE70"/>
    <mergeCell ref="AE71:AE73"/>
    <mergeCell ref="AE53:AE55"/>
    <mergeCell ref="AE56:AE58"/>
    <mergeCell ref="B503:B514"/>
    <mergeCell ref="B515:B522"/>
    <mergeCell ref="B443:B454"/>
    <mergeCell ref="B455:B466"/>
    <mergeCell ref="B467:B478"/>
    <mergeCell ref="B479:B490"/>
    <mergeCell ref="B491:B502"/>
    <mergeCell ref="B383:B394"/>
    <mergeCell ref="B395:B406"/>
    <mergeCell ref="B407:B418"/>
    <mergeCell ref="B419:B430"/>
    <mergeCell ref="B431:B442"/>
    <mergeCell ref="B323:B334"/>
    <mergeCell ref="B335:B346"/>
    <mergeCell ref="B347:B358"/>
    <mergeCell ref="B359:B370"/>
    <mergeCell ref="B371:B382"/>
    <mergeCell ref="B263:B274"/>
    <mergeCell ref="B275:B286"/>
    <mergeCell ref="B287:B298"/>
    <mergeCell ref="B299:B310"/>
    <mergeCell ref="B311:B322"/>
    <mergeCell ref="B203:B214"/>
    <mergeCell ref="B215:B226"/>
    <mergeCell ref="B227:B238"/>
    <mergeCell ref="B239:B250"/>
    <mergeCell ref="B251:B262"/>
    <mergeCell ref="B143:B154"/>
    <mergeCell ref="B155:B166"/>
    <mergeCell ref="B167:B178"/>
    <mergeCell ref="B179:B190"/>
    <mergeCell ref="B191:B202"/>
    <mergeCell ref="B83:B94"/>
    <mergeCell ref="B95:B106"/>
    <mergeCell ref="B107:B118"/>
    <mergeCell ref="B119:B130"/>
    <mergeCell ref="B131:B142"/>
    <mergeCell ref="B23:B34"/>
    <mergeCell ref="B35:B46"/>
    <mergeCell ref="B47:B58"/>
    <mergeCell ref="B59:B70"/>
    <mergeCell ref="B71:B82"/>
    <mergeCell ref="B11:B22"/>
    <mergeCell ref="AE8:AE10"/>
    <mergeCell ref="AE11:AE13"/>
    <mergeCell ref="AE14:AE16"/>
    <mergeCell ref="AE17:AE19"/>
    <mergeCell ref="AE20:AE22"/>
    <mergeCell ref="AB71:AB73"/>
    <mergeCell ref="AB74:AB76"/>
    <mergeCell ref="AB77:AB79"/>
    <mergeCell ref="AB80:AB82"/>
    <mergeCell ref="AB35:AB37"/>
    <mergeCell ref="AB38:AB40"/>
    <mergeCell ref="AB8:AB10"/>
    <mergeCell ref="AB11:AB13"/>
    <mergeCell ref="AB14:AB16"/>
    <mergeCell ref="AB17:AB19"/>
    <mergeCell ref="AB20:AB22"/>
    <mergeCell ref="AB23:AB25"/>
    <mergeCell ref="AB26:AB28"/>
    <mergeCell ref="AB509:AB511"/>
    <mergeCell ref="AB461:AB463"/>
    <mergeCell ref="AB464:AB466"/>
    <mergeCell ref="AB467:AB469"/>
    <mergeCell ref="AB470:AB472"/>
    <mergeCell ref="AB473:AB475"/>
    <mergeCell ref="AB446:AB448"/>
    <mergeCell ref="AB449:AB451"/>
    <mergeCell ref="AB452:AB454"/>
    <mergeCell ref="AB455:AB457"/>
    <mergeCell ref="AB458:AB460"/>
    <mergeCell ref="AB431:AB433"/>
    <mergeCell ref="AB434:AB436"/>
    <mergeCell ref="AB437:AB439"/>
    <mergeCell ref="AB440:AB442"/>
    <mergeCell ref="AB443:AB445"/>
    <mergeCell ref="AB416:AB418"/>
    <mergeCell ref="AB512:AB514"/>
    <mergeCell ref="AB515:AB517"/>
    <mergeCell ref="AB518:AB520"/>
    <mergeCell ref="AB491:AB493"/>
    <mergeCell ref="AB494:AB496"/>
    <mergeCell ref="AB497:AB499"/>
    <mergeCell ref="AB500:AB502"/>
    <mergeCell ref="AB503:AB505"/>
    <mergeCell ref="AB476:AB478"/>
    <mergeCell ref="AB479:AB481"/>
    <mergeCell ref="AB482:AB484"/>
    <mergeCell ref="AB485:AB487"/>
    <mergeCell ref="AB488:AB490"/>
    <mergeCell ref="AB419:AB421"/>
    <mergeCell ref="AB422:AB424"/>
    <mergeCell ref="AB425:AB427"/>
    <mergeCell ref="AB428:AB430"/>
    <mergeCell ref="AB506:AB508"/>
    <mergeCell ref="AB401:AB403"/>
    <mergeCell ref="AB404:AB406"/>
    <mergeCell ref="AB407:AB409"/>
    <mergeCell ref="AB410:AB412"/>
    <mergeCell ref="AB413:AB415"/>
    <mergeCell ref="AB386:AB388"/>
    <mergeCell ref="AB389:AB391"/>
    <mergeCell ref="AB392:AB394"/>
    <mergeCell ref="AB395:AB397"/>
    <mergeCell ref="AB398:AB400"/>
    <mergeCell ref="AB371:AB373"/>
    <mergeCell ref="AB374:AB376"/>
    <mergeCell ref="AB377:AB379"/>
    <mergeCell ref="AB380:AB382"/>
    <mergeCell ref="AB383:AB385"/>
    <mergeCell ref="AB356:AB358"/>
    <mergeCell ref="AB359:AB361"/>
    <mergeCell ref="AB362:AB364"/>
    <mergeCell ref="AB365:AB367"/>
    <mergeCell ref="AB368:AB370"/>
    <mergeCell ref="AB341:AB343"/>
    <mergeCell ref="AB344:AB346"/>
    <mergeCell ref="AB347:AB349"/>
    <mergeCell ref="AB350:AB352"/>
    <mergeCell ref="AB353:AB355"/>
    <mergeCell ref="AB326:AB328"/>
    <mergeCell ref="AB329:AB331"/>
    <mergeCell ref="AB332:AB334"/>
    <mergeCell ref="AB335:AB337"/>
    <mergeCell ref="AB338:AB340"/>
    <mergeCell ref="AB311:AB313"/>
    <mergeCell ref="AB314:AB316"/>
    <mergeCell ref="AB317:AB319"/>
    <mergeCell ref="AB320:AB322"/>
    <mergeCell ref="AB323:AB325"/>
    <mergeCell ref="AB296:AB298"/>
    <mergeCell ref="AB299:AB301"/>
    <mergeCell ref="AB302:AB304"/>
    <mergeCell ref="AB305:AB307"/>
    <mergeCell ref="AB308:AB310"/>
    <mergeCell ref="AB281:AB283"/>
    <mergeCell ref="AB284:AB286"/>
    <mergeCell ref="AB287:AB289"/>
    <mergeCell ref="AB290:AB292"/>
    <mergeCell ref="AB293:AB295"/>
    <mergeCell ref="AB266:AB268"/>
    <mergeCell ref="AB269:AB271"/>
    <mergeCell ref="AB272:AB274"/>
    <mergeCell ref="AB275:AB277"/>
    <mergeCell ref="AB278:AB280"/>
    <mergeCell ref="AB251:AB253"/>
    <mergeCell ref="AB254:AB256"/>
    <mergeCell ref="AB257:AB259"/>
    <mergeCell ref="AB260:AB262"/>
    <mergeCell ref="AB263:AB265"/>
    <mergeCell ref="AB236:AB238"/>
    <mergeCell ref="AB239:AB241"/>
    <mergeCell ref="AB242:AB244"/>
    <mergeCell ref="AB245:AB247"/>
    <mergeCell ref="AB248:AB250"/>
    <mergeCell ref="AB221:AB223"/>
    <mergeCell ref="AB224:AB226"/>
    <mergeCell ref="AB227:AB229"/>
    <mergeCell ref="AB230:AB232"/>
    <mergeCell ref="AB233:AB235"/>
    <mergeCell ref="AB206:AB208"/>
    <mergeCell ref="AB209:AB211"/>
    <mergeCell ref="AB212:AB214"/>
    <mergeCell ref="AB215:AB217"/>
    <mergeCell ref="AB218:AB220"/>
    <mergeCell ref="AB191:AB193"/>
    <mergeCell ref="AB194:AB196"/>
    <mergeCell ref="AB197:AB199"/>
    <mergeCell ref="AB200:AB202"/>
    <mergeCell ref="AB203:AB205"/>
    <mergeCell ref="AB176:AB178"/>
    <mergeCell ref="AB179:AB181"/>
    <mergeCell ref="AB182:AB184"/>
    <mergeCell ref="AB185:AB187"/>
    <mergeCell ref="AB188:AB190"/>
    <mergeCell ref="AB161:AB163"/>
    <mergeCell ref="AB164:AB166"/>
    <mergeCell ref="AB167:AB169"/>
    <mergeCell ref="AB170:AB172"/>
    <mergeCell ref="AB173:AB175"/>
    <mergeCell ref="AB146:AB148"/>
    <mergeCell ref="AB149:AB151"/>
    <mergeCell ref="AB152:AB154"/>
    <mergeCell ref="AB155:AB157"/>
    <mergeCell ref="AB158:AB160"/>
    <mergeCell ref="AB131:AB133"/>
    <mergeCell ref="AB134:AB136"/>
    <mergeCell ref="AB137:AB139"/>
    <mergeCell ref="AB140:AB142"/>
    <mergeCell ref="AB143:AB145"/>
    <mergeCell ref="AB116:AB118"/>
    <mergeCell ref="AB119:AB121"/>
    <mergeCell ref="AB122:AB124"/>
    <mergeCell ref="AB125:AB127"/>
    <mergeCell ref="AB128:AB130"/>
    <mergeCell ref="AB101:AB103"/>
    <mergeCell ref="AB104:AB106"/>
    <mergeCell ref="AB107:AB109"/>
    <mergeCell ref="AB110:AB112"/>
    <mergeCell ref="AB113:AB115"/>
    <mergeCell ref="AB86:AB88"/>
    <mergeCell ref="AB89:AB91"/>
    <mergeCell ref="AB92:AB94"/>
    <mergeCell ref="AB95:AB97"/>
    <mergeCell ref="AB98:AB100"/>
    <mergeCell ref="AB83:AB85"/>
    <mergeCell ref="AB56:AB58"/>
    <mergeCell ref="AB59:AB61"/>
    <mergeCell ref="AB62:AB64"/>
    <mergeCell ref="AB65:AB67"/>
    <mergeCell ref="AB68:AB70"/>
    <mergeCell ref="AB44:AB46"/>
    <mergeCell ref="AB47:AB49"/>
    <mergeCell ref="AB50:AB52"/>
    <mergeCell ref="AB53:AB55"/>
    <mergeCell ref="AB29:AB31"/>
    <mergeCell ref="AB32:AB34"/>
    <mergeCell ref="AG8:AG10"/>
    <mergeCell ref="AG11:AG13"/>
    <mergeCell ref="AG14:AG16"/>
    <mergeCell ref="AG17:AG19"/>
    <mergeCell ref="AG20:AG22"/>
    <mergeCell ref="AG23:AG25"/>
    <mergeCell ref="AG26:AG28"/>
    <mergeCell ref="AD8:AD10"/>
    <mergeCell ref="AD11:AD13"/>
    <mergeCell ref="AD14:AD16"/>
    <mergeCell ref="AD17:AD19"/>
    <mergeCell ref="AD20:AD22"/>
    <mergeCell ref="AD23:AD25"/>
    <mergeCell ref="AD26:AD28"/>
    <mergeCell ref="AG29:AG31"/>
    <mergeCell ref="AG32:AG34"/>
    <mergeCell ref="AF8:AF10"/>
    <mergeCell ref="AG35:AG37"/>
    <mergeCell ref="AG38:AG40"/>
    <mergeCell ref="AG41:AG43"/>
    <mergeCell ref="AG44:AG46"/>
    <mergeCell ref="AG47:AG49"/>
    <mergeCell ref="AG50:AG52"/>
    <mergeCell ref="AG53:AG55"/>
    <mergeCell ref="AG56:AG58"/>
    <mergeCell ref="AG59:AG61"/>
    <mergeCell ref="AG62:AG64"/>
    <mergeCell ref="AG65:AG67"/>
    <mergeCell ref="AG68:AG70"/>
    <mergeCell ref="AG71:AG73"/>
    <mergeCell ref="AG74:AG76"/>
    <mergeCell ref="AG77:AG79"/>
    <mergeCell ref="AG80:AG82"/>
    <mergeCell ref="AG83:AG85"/>
    <mergeCell ref="AG86:AG88"/>
    <mergeCell ref="AG89:AG91"/>
    <mergeCell ref="AG92:AG94"/>
    <mergeCell ref="AG95:AG97"/>
    <mergeCell ref="AG98:AG100"/>
    <mergeCell ref="AG101:AG103"/>
    <mergeCell ref="AG104:AG106"/>
    <mergeCell ref="AG107:AG109"/>
    <mergeCell ref="AG110:AG112"/>
    <mergeCell ref="AG113:AG115"/>
    <mergeCell ref="AG116:AG118"/>
    <mergeCell ref="AG119:AG121"/>
    <mergeCell ref="AG122:AG124"/>
    <mergeCell ref="AG125:AG127"/>
    <mergeCell ref="AG128:AG130"/>
    <mergeCell ref="AG131:AG133"/>
    <mergeCell ref="AG134:AG136"/>
    <mergeCell ref="AG137:AG139"/>
    <mergeCell ref="AG140:AG142"/>
    <mergeCell ref="AG143:AG145"/>
    <mergeCell ref="AG146:AG148"/>
    <mergeCell ref="AG149:AG151"/>
    <mergeCell ref="AG152:AG154"/>
    <mergeCell ref="AG155:AG157"/>
    <mergeCell ref="AG158:AG160"/>
    <mergeCell ref="AG161:AG163"/>
    <mergeCell ref="AG164:AG166"/>
    <mergeCell ref="AG167:AG169"/>
    <mergeCell ref="AG170:AG172"/>
    <mergeCell ref="AG173:AG175"/>
    <mergeCell ref="AG176:AG178"/>
    <mergeCell ref="AG179:AG181"/>
    <mergeCell ref="AG182:AG184"/>
    <mergeCell ref="AG185:AG187"/>
    <mergeCell ref="AG188:AG190"/>
    <mergeCell ref="AG191:AG193"/>
    <mergeCell ref="AG194:AG196"/>
    <mergeCell ref="AG197:AG199"/>
    <mergeCell ref="AG200:AG202"/>
    <mergeCell ref="AG203:AG205"/>
    <mergeCell ref="AG206:AG208"/>
    <mergeCell ref="AG209:AG211"/>
    <mergeCell ref="AG212:AG214"/>
    <mergeCell ref="AG215:AG217"/>
    <mergeCell ref="AG218:AG220"/>
    <mergeCell ref="AG221:AG223"/>
    <mergeCell ref="AG224:AG226"/>
    <mergeCell ref="AG227:AG229"/>
    <mergeCell ref="AG230:AG232"/>
    <mergeCell ref="AG233:AG235"/>
    <mergeCell ref="AG236:AG238"/>
    <mergeCell ref="AG239:AG241"/>
    <mergeCell ref="AG242:AG244"/>
    <mergeCell ref="AG245:AG247"/>
    <mergeCell ref="AG248:AG250"/>
    <mergeCell ref="AG251:AG253"/>
    <mergeCell ref="AG254:AG256"/>
    <mergeCell ref="AG257:AG259"/>
    <mergeCell ref="AG260:AG262"/>
    <mergeCell ref="AG263:AG265"/>
    <mergeCell ref="AG266:AG268"/>
    <mergeCell ref="AG269:AG271"/>
    <mergeCell ref="AG272:AG274"/>
    <mergeCell ref="AG275:AG277"/>
    <mergeCell ref="AG278:AG280"/>
    <mergeCell ref="AG281:AG283"/>
    <mergeCell ref="AG284:AG286"/>
    <mergeCell ref="AG287:AG289"/>
    <mergeCell ref="AG290:AG292"/>
    <mergeCell ref="AG293:AG295"/>
    <mergeCell ref="AG296:AG298"/>
    <mergeCell ref="AG299:AG301"/>
    <mergeCell ref="AG302:AG304"/>
    <mergeCell ref="AG305:AG307"/>
    <mergeCell ref="AG308:AG310"/>
    <mergeCell ref="AG311:AG313"/>
    <mergeCell ref="AG314:AG316"/>
    <mergeCell ref="AG317:AG319"/>
    <mergeCell ref="AG320:AG322"/>
    <mergeCell ref="AG323:AG325"/>
    <mergeCell ref="AG326:AG328"/>
    <mergeCell ref="AG329:AG331"/>
    <mergeCell ref="AG452:AG454"/>
    <mergeCell ref="AG455:AG457"/>
    <mergeCell ref="AG332:AG334"/>
    <mergeCell ref="AG335:AG337"/>
    <mergeCell ref="AG338:AG340"/>
    <mergeCell ref="AG341:AG343"/>
    <mergeCell ref="AG344:AG346"/>
    <mergeCell ref="AG347:AG349"/>
    <mergeCell ref="AG350:AG352"/>
    <mergeCell ref="AG389:AG391"/>
    <mergeCell ref="AG392:AG394"/>
    <mergeCell ref="AG386:AG388"/>
    <mergeCell ref="AG353:AG355"/>
    <mergeCell ref="AG356:AG358"/>
    <mergeCell ref="AG359:AG361"/>
    <mergeCell ref="AG362:AG364"/>
    <mergeCell ref="AG365:AG367"/>
    <mergeCell ref="AG368:AG370"/>
    <mergeCell ref="AG371:AG373"/>
    <mergeCell ref="AG374:AG376"/>
    <mergeCell ref="AG377:AG379"/>
    <mergeCell ref="AG380:AG382"/>
    <mergeCell ref="AG383:AG385"/>
    <mergeCell ref="AY6:BA6"/>
    <mergeCell ref="J6:K6"/>
    <mergeCell ref="AG515:AG517"/>
    <mergeCell ref="AG518:AG520"/>
    <mergeCell ref="AG488:AG490"/>
    <mergeCell ref="AG491:AG493"/>
    <mergeCell ref="AG494:AG496"/>
    <mergeCell ref="AG497:AG499"/>
    <mergeCell ref="AG500:AG502"/>
    <mergeCell ref="AG503:AG505"/>
    <mergeCell ref="AG506:AG508"/>
    <mergeCell ref="AG509:AG511"/>
    <mergeCell ref="AG512:AG514"/>
    <mergeCell ref="AG461:AG463"/>
    <mergeCell ref="AG464:AG466"/>
    <mergeCell ref="AG467:AG469"/>
    <mergeCell ref="AG470:AG472"/>
    <mergeCell ref="AG473:AG475"/>
    <mergeCell ref="AG476:AG478"/>
    <mergeCell ref="AG479:AG481"/>
    <mergeCell ref="AG458:AG460"/>
    <mergeCell ref="AG407:AG409"/>
    <mergeCell ref="AG410:AG412"/>
    <mergeCell ref="AG413:AG415"/>
    <mergeCell ref="A5:A6"/>
    <mergeCell ref="B5:B6"/>
    <mergeCell ref="C5:C6"/>
    <mergeCell ref="D5:D6"/>
    <mergeCell ref="E5:E6"/>
    <mergeCell ref="F5:F6"/>
    <mergeCell ref="G5:G6"/>
    <mergeCell ref="H5:H6"/>
    <mergeCell ref="AD5:AD6"/>
    <mergeCell ref="O1:O5"/>
    <mergeCell ref="I1:K1"/>
    <mergeCell ref="I2:K2"/>
    <mergeCell ref="I3:K3"/>
    <mergeCell ref="I4:K4"/>
    <mergeCell ref="M3:N4"/>
    <mergeCell ref="M1:N2"/>
    <mergeCell ref="AG482:AG484"/>
    <mergeCell ref="AG485:AG487"/>
    <mergeCell ref="AG437:AG439"/>
    <mergeCell ref="AG440:AG442"/>
    <mergeCell ref="I5:N5"/>
    <mergeCell ref="AF5:AF6"/>
    <mergeCell ref="AB5:AC5"/>
    <mergeCell ref="AE5:AE6"/>
    <mergeCell ref="AG395:AG397"/>
    <mergeCell ref="AG398:AG400"/>
    <mergeCell ref="AG401:AG403"/>
    <mergeCell ref="AG404:AG406"/>
    <mergeCell ref="AG416:AG418"/>
    <mergeCell ref="AG419:AG421"/>
    <mergeCell ref="AG422:AG424"/>
    <mergeCell ref="AG425:AG427"/>
    <mergeCell ref="AG428:AG430"/>
    <mergeCell ref="AG431:AG433"/>
    <mergeCell ref="AG434:AG436"/>
    <mergeCell ref="AG443:AG445"/>
    <mergeCell ref="AG446:AG448"/>
    <mergeCell ref="AG449:AG451"/>
  </mergeCells>
  <phoneticPr fontId="9" type="noConversion"/>
  <conditionalFormatting sqref="AF8:AG520">
    <cfRule type="cellIs" dxfId="0" priority="4" operator="equal">
      <formula>"Alerte !"</formula>
    </cfRule>
  </conditionalFormatting>
  <dataValidations count="4">
    <dataValidation type="list" allowBlank="1" showInputMessage="1" showErrorMessage="1" sqref="AT6" xr:uid="{00000000-0002-0000-0000-000000000000}">
      <formula1>$AN$8:$AN$37</formula1>
    </dataValidation>
    <dataValidation type="list" allowBlank="1" showInputMessage="1" showErrorMessage="1" sqref="N7" xr:uid="{00000000-0002-0000-0000-000001000000}">
      <formula1>CHOOSE(MATCH($L7,$AV$7:$AV$23,0),Maître_Auxiliaire_2,Maître_Auxiliaire_1,Professeur_Certifié,Professeur_Certifié_hors_classe,Prof_Certifié_classe_exceptionnelle,Professeur_Agrégé,Professeur_Agrégé_hors_classe,Prof_Agrégé_classe_exceptionnelle)</formula1>
    </dataValidation>
    <dataValidation type="list" allowBlank="1" showInputMessage="1" showErrorMessage="1" sqref="N8:N522" xr:uid="{00000000-0002-0000-0000-000002000000}">
      <formula1>CHOOSE(MATCH($L8,$AV$7:$AV$19,0),Maître_Auxiliaire_2,Maître_Auxiliaire_1,Professeur_Certifié,Professeur_Certifié_hors_classe,Prof_Certifié_classe_exceptionnelle,Professeur_Agrégé,Professeur_Agrégé_hors_classe,Prof_Agrégé_classe_exceptionnelle)</formula1>
    </dataValidation>
    <dataValidation type="list" allowBlank="1" showInputMessage="1" showErrorMessage="1" sqref="L7:L522" xr:uid="{00000000-0002-0000-0000-000003000000}">
      <formula1>$AV$7:$AV$14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Education_Nationale</vt:lpstr>
      <vt:lpstr>Maître_Auxiliaire_1</vt:lpstr>
      <vt:lpstr>Maître_Auxiliaire_2</vt:lpstr>
      <vt:lpstr>Prof_Agrégé_classe_exceptionnelle</vt:lpstr>
      <vt:lpstr>Prof_Certifié_classe_exceptionnelle</vt:lpstr>
      <vt:lpstr>Professeur_Agrégé</vt:lpstr>
      <vt:lpstr>Professeur_Agrégé_hors_classe</vt:lpstr>
      <vt:lpstr>Professeur_Certifié</vt:lpstr>
      <vt:lpstr>Professeur_Certifié_hors_classe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 GUILLOT</cp:lastModifiedBy>
  <cp:lastPrinted>2020-05-30T14:29:03Z</cp:lastPrinted>
  <dcterms:created xsi:type="dcterms:W3CDTF">2019-10-14T17:13:05Z</dcterms:created>
  <dcterms:modified xsi:type="dcterms:W3CDTF">2020-11-14T11:34:46Z</dcterms:modified>
</cp:coreProperties>
</file>