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ll\Desktop\"/>
    </mc:Choice>
  </mc:AlternateContent>
  <xr:revisionPtr revIDLastSave="0" documentId="13_ncr:1_{D3146B59-4C8F-4CA6-A07C-316D32FA30DB}" xr6:coauthVersionLast="45" xr6:coauthVersionMax="45" xr10:uidLastSave="{00000000-0000-0000-0000-000000000000}"/>
  <bookViews>
    <workbookView xWindow="-120" yWindow="-120" windowWidth="29040" windowHeight="15840" tabRatio="483" xr2:uid="{00000000-000D-0000-FFFF-FFFF00000000}"/>
  </bookViews>
  <sheets>
    <sheet name="Education_Nationale" sheetId="1" r:id="rId1"/>
  </sheets>
  <definedNames>
    <definedName name="_xlnm._FilterDatabase" localSheetId="0" hidden="1">Education_Nationale!$A$3:$AG$75</definedName>
    <definedName name="Maître_Auxiliaire_1">Education_Nationale!$AU$13:$AU$20</definedName>
    <definedName name="Maître_Auxiliaire_2">Education_Nationale!$AU$5:$AU$12</definedName>
    <definedName name="Prof_Agrégé_classe_exceptionnelle">Education_Nationale!$AU$63:$AU$66</definedName>
    <definedName name="Prof_Certifié_classe_exceptionnelle">Education_Nationale!$AU$39:$AU$45</definedName>
    <definedName name="Professeur_Agrégé">Education_Nationale!$AU$46:$AU$56</definedName>
    <definedName name="Professeur_Agrégé_hors_classe">Education_Nationale!$AU$57:$AU$62</definedName>
    <definedName name="Professeur_Certifié">Education_Nationale!$AU$21:$AU$31</definedName>
    <definedName name="Professeur_Certifié_hors_classe">Education_Nationale!$AU$32:$AU$38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4" i="1" l="1"/>
  <c r="Q5" i="1"/>
  <c r="Q6" i="1"/>
  <c r="Q7" i="1"/>
  <c r="Q8" i="1"/>
  <c r="O64" i="1" l="1"/>
  <c r="O4" i="1"/>
  <c r="AZ5" i="1" l="1"/>
  <c r="AZ6" i="1" s="1"/>
  <c r="AZ7" i="1" s="1"/>
  <c r="AZ8" i="1" s="1"/>
  <c r="AZ9" i="1" s="1"/>
  <c r="AZ10" i="1" s="1"/>
  <c r="AZ11" i="1" s="1"/>
  <c r="AG20" i="1"/>
  <c r="AG23" i="1"/>
  <c r="AG26" i="1"/>
  <c r="AG29" i="1"/>
  <c r="AG32" i="1"/>
  <c r="AG35" i="1"/>
  <c r="AG38" i="1"/>
  <c r="AG41" i="1"/>
  <c r="AG44" i="1"/>
  <c r="AG47" i="1"/>
  <c r="AG50" i="1"/>
  <c r="AG53" i="1"/>
  <c r="AG56" i="1"/>
  <c r="AG59" i="1"/>
  <c r="AG62" i="1"/>
  <c r="AG65" i="1"/>
  <c r="AG68" i="1"/>
  <c r="AG71" i="1"/>
  <c r="AG74" i="1"/>
  <c r="AG77" i="1"/>
  <c r="AG80" i="1"/>
  <c r="AG83" i="1"/>
  <c r="AG86" i="1"/>
  <c r="AG89" i="1"/>
  <c r="AG92" i="1"/>
  <c r="AG95" i="1"/>
  <c r="AG98" i="1"/>
  <c r="AG101" i="1"/>
  <c r="AG104" i="1"/>
  <c r="AG107" i="1"/>
  <c r="AG110" i="1"/>
  <c r="AG113" i="1"/>
  <c r="AG116" i="1"/>
  <c r="AG119" i="1"/>
  <c r="AG122" i="1"/>
  <c r="AG125" i="1"/>
  <c r="AG128" i="1"/>
  <c r="AG131" i="1"/>
  <c r="AG134" i="1"/>
  <c r="AG137" i="1"/>
  <c r="AG140" i="1"/>
  <c r="AG143" i="1"/>
  <c r="AG146" i="1"/>
  <c r="AG149" i="1"/>
  <c r="AG152" i="1"/>
  <c r="AG155" i="1"/>
  <c r="AG158" i="1"/>
  <c r="AG161" i="1"/>
  <c r="AG164" i="1"/>
  <c r="AG167" i="1"/>
  <c r="AG170" i="1"/>
  <c r="AG173" i="1"/>
  <c r="AG176" i="1"/>
  <c r="AG179" i="1"/>
  <c r="AG182" i="1"/>
  <c r="AG185" i="1"/>
  <c r="AG188" i="1"/>
  <c r="AG191" i="1"/>
  <c r="AG194" i="1"/>
  <c r="AG197" i="1"/>
  <c r="AG200" i="1"/>
  <c r="AG203" i="1"/>
  <c r="AG206" i="1"/>
  <c r="AG209" i="1"/>
  <c r="AG212" i="1"/>
  <c r="AG215" i="1"/>
  <c r="AG218" i="1"/>
  <c r="AG221" i="1"/>
  <c r="AG224" i="1"/>
  <c r="AG227" i="1"/>
  <c r="AG230" i="1"/>
  <c r="AG233" i="1"/>
  <c r="AG236" i="1"/>
  <c r="AG239" i="1"/>
  <c r="AG242" i="1"/>
  <c r="AG245" i="1"/>
  <c r="AG248" i="1"/>
  <c r="AG251" i="1"/>
  <c r="AG254" i="1"/>
  <c r="AG257" i="1"/>
  <c r="AG260" i="1"/>
  <c r="AG263" i="1"/>
  <c r="AG266" i="1"/>
  <c r="AG269" i="1"/>
  <c r="AG272" i="1"/>
  <c r="AG275" i="1"/>
  <c r="AG278" i="1"/>
  <c r="AG281" i="1"/>
  <c r="AG284" i="1"/>
  <c r="AG287" i="1"/>
  <c r="AG290" i="1"/>
  <c r="AG293" i="1"/>
  <c r="AG296" i="1"/>
  <c r="AG299" i="1"/>
  <c r="AG302" i="1"/>
  <c r="AG305" i="1"/>
  <c r="AG308" i="1"/>
  <c r="AG311" i="1"/>
  <c r="AG314" i="1"/>
  <c r="AG317" i="1"/>
  <c r="AG320" i="1"/>
  <c r="AG323" i="1"/>
  <c r="AG326" i="1"/>
  <c r="AG329" i="1"/>
  <c r="AG332" i="1"/>
  <c r="AG335" i="1"/>
  <c r="AG338" i="1"/>
  <c r="AG341" i="1"/>
  <c r="AG344" i="1"/>
  <c r="AG347" i="1"/>
  <c r="AG350" i="1"/>
  <c r="AG353" i="1"/>
  <c r="AG356" i="1"/>
  <c r="AG359" i="1"/>
  <c r="AG362" i="1"/>
  <c r="AG365" i="1"/>
  <c r="AG368" i="1"/>
  <c r="AG371" i="1"/>
  <c r="AG374" i="1"/>
  <c r="AG377" i="1"/>
  <c r="AG380" i="1"/>
  <c r="AG383" i="1"/>
  <c r="AG386" i="1"/>
  <c r="AG389" i="1"/>
  <c r="AG392" i="1"/>
  <c r="AG395" i="1"/>
  <c r="AG398" i="1"/>
  <c r="AG401" i="1"/>
  <c r="AG404" i="1"/>
  <c r="AG407" i="1"/>
  <c r="AG410" i="1"/>
  <c r="AG413" i="1"/>
  <c r="AG416" i="1"/>
  <c r="AG419" i="1"/>
  <c r="AG422" i="1"/>
  <c r="AG425" i="1"/>
  <c r="AG428" i="1"/>
  <c r="AG431" i="1"/>
  <c r="AG434" i="1"/>
  <c r="AG437" i="1"/>
  <c r="AG440" i="1"/>
  <c r="AG443" i="1"/>
  <c r="AG446" i="1"/>
  <c r="AG449" i="1"/>
  <c r="AG452" i="1"/>
  <c r="AG455" i="1"/>
  <c r="AG458" i="1"/>
  <c r="AG461" i="1"/>
  <c r="AG464" i="1"/>
  <c r="AG467" i="1"/>
  <c r="AG470" i="1"/>
  <c r="AG473" i="1"/>
  <c r="AG476" i="1"/>
  <c r="AG479" i="1"/>
  <c r="AG482" i="1"/>
  <c r="AG485" i="1"/>
  <c r="AG488" i="1"/>
  <c r="AG491" i="1"/>
  <c r="AG494" i="1"/>
  <c r="AG497" i="1"/>
  <c r="AG500" i="1"/>
  <c r="AG503" i="1"/>
  <c r="AG506" i="1"/>
  <c r="AG509" i="1"/>
  <c r="AG512" i="1"/>
  <c r="AG515" i="1"/>
  <c r="AG518" i="1"/>
  <c r="AG17" i="1"/>
  <c r="AG11" i="1"/>
  <c r="AG14" i="1"/>
  <c r="AG8" i="1"/>
  <c r="AG5" i="1"/>
  <c r="W1" i="1" l="1"/>
  <c r="Z4" i="1" l="1"/>
  <c r="Z5" i="1"/>
  <c r="O69" i="1" l="1"/>
  <c r="O68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5" i="1"/>
  <c r="O66" i="1"/>
  <c r="O67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AV12" i="1" l="1"/>
  <c r="AV11" i="1"/>
  <c r="AV10" i="1"/>
  <c r="AV9" i="1"/>
  <c r="AV8" i="1"/>
  <c r="AV7" i="1"/>
  <c r="AV6" i="1"/>
  <c r="AV5" i="1"/>
  <c r="AV64" i="1"/>
  <c r="AV65" i="1"/>
  <c r="AV66" i="1"/>
  <c r="AV63" i="1"/>
  <c r="AV58" i="1"/>
  <c r="AV59" i="1"/>
  <c r="AV60" i="1"/>
  <c r="AV61" i="1"/>
  <c r="AV62" i="1"/>
  <c r="AV57" i="1"/>
  <c r="AV47" i="1"/>
  <c r="AV48" i="1"/>
  <c r="AV49" i="1"/>
  <c r="AV50" i="1"/>
  <c r="AV51" i="1"/>
  <c r="AV52" i="1"/>
  <c r="AV53" i="1"/>
  <c r="AV54" i="1"/>
  <c r="AV55" i="1"/>
  <c r="AV56" i="1"/>
  <c r="AV46" i="1"/>
  <c r="AV40" i="1"/>
  <c r="AV41" i="1"/>
  <c r="AV42" i="1"/>
  <c r="AV43" i="1"/>
  <c r="AV44" i="1"/>
  <c r="AV45" i="1"/>
  <c r="AV39" i="1"/>
  <c r="AV33" i="1"/>
  <c r="AV34" i="1"/>
  <c r="AV35" i="1"/>
  <c r="AV36" i="1"/>
  <c r="AV37" i="1"/>
  <c r="AV38" i="1"/>
  <c r="AV32" i="1"/>
  <c r="AV22" i="1"/>
  <c r="AV23" i="1"/>
  <c r="AV24" i="1"/>
  <c r="AV25" i="1"/>
  <c r="AV26" i="1"/>
  <c r="AV27" i="1"/>
  <c r="AV28" i="1"/>
  <c r="AV29" i="1"/>
  <c r="AV30" i="1"/>
  <c r="AV31" i="1"/>
  <c r="AV21" i="1"/>
  <c r="AV14" i="1"/>
  <c r="AV15" i="1"/>
  <c r="AV16" i="1"/>
  <c r="AV17" i="1"/>
  <c r="AV18" i="1"/>
  <c r="AV19" i="1"/>
  <c r="AV20" i="1"/>
  <c r="AV13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9" i="1"/>
  <c r="AB1" i="1" l="1"/>
  <c r="Y1" i="1" l="1"/>
  <c r="X1" i="1"/>
  <c r="Z48" i="1"/>
  <c r="Z47" i="1"/>
  <c r="AC47" i="1" s="1"/>
  <c r="Z44" i="1"/>
  <c r="AC5" i="1"/>
  <c r="Z41" i="1"/>
  <c r="R44" i="1"/>
  <c r="R43" i="1"/>
  <c r="R42" i="1"/>
  <c r="R41" i="1"/>
  <c r="R40" i="1"/>
  <c r="R39" i="1"/>
  <c r="Z40" i="1"/>
  <c r="AC40" i="1" s="1"/>
  <c r="Z16" i="1"/>
  <c r="AC16" i="1" s="1"/>
  <c r="R10" i="1"/>
  <c r="AC4" i="1"/>
  <c r="Z20" i="1"/>
  <c r="R9" i="1"/>
  <c r="R8" i="1"/>
  <c r="U1" i="1"/>
  <c r="Z23" i="1"/>
  <c r="R34" i="1"/>
  <c r="R35" i="1"/>
  <c r="R36" i="1"/>
  <c r="R37" i="1"/>
  <c r="R38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11" i="1"/>
  <c r="R13" i="1"/>
  <c r="R15" i="1"/>
  <c r="R16" i="1"/>
  <c r="R17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5" i="1"/>
  <c r="R6" i="1"/>
  <c r="R7" i="1"/>
  <c r="R4" i="1"/>
  <c r="V1" i="1" l="1"/>
  <c r="S1" i="1"/>
  <c r="AC44" i="1"/>
  <c r="AC41" i="1"/>
  <c r="T1" i="1"/>
  <c r="R1" i="1" s="1"/>
  <c r="AC48" i="1"/>
  <c r="AC20" i="1"/>
  <c r="AC23" i="1"/>
  <c r="Z26" i="1"/>
  <c r="AC26" i="1" s="1"/>
  <c r="R14" i="1"/>
  <c r="Z18" i="1"/>
  <c r="AC18" i="1" s="1"/>
  <c r="R18" i="1"/>
  <c r="R12" i="1"/>
  <c r="Z12" i="1"/>
  <c r="AC12" i="1" s="1"/>
  <c r="Z10" i="1"/>
  <c r="Z11" i="1"/>
  <c r="Z15" i="1"/>
  <c r="Z17" i="1"/>
  <c r="Z19" i="1"/>
  <c r="AC19" i="1" s="1"/>
  <c r="Z21" i="1"/>
  <c r="AC21" i="1" s="1"/>
  <c r="Z22" i="1"/>
  <c r="AC22" i="1" s="1"/>
  <c r="Z24" i="1"/>
  <c r="AC24" i="1" s="1"/>
  <c r="Z25" i="1"/>
  <c r="AC25" i="1" s="1"/>
  <c r="Z27" i="1"/>
  <c r="AC27" i="1" s="1"/>
  <c r="Z28" i="1"/>
  <c r="AC28" i="1" s="1"/>
  <c r="Z29" i="1"/>
  <c r="AC29" i="1" s="1"/>
  <c r="Z30" i="1"/>
  <c r="AC30" i="1" s="1"/>
  <c r="Z31" i="1"/>
  <c r="AC31" i="1" s="1"/>
  <c r="Z32" i="1"/>
  <c r="AC32" i="1" s="1"/>
  <c r="Z33" i="1"/>
  <c r="AC33" i="1" s="1"/>
  <c r="Z34" i="1"/>
  <c r="AC34" i="1" s="1"/>
  <c r="Z35" i="1"/>
  <c r="AC35" i="1" s="1"/>
  <c r="Z36" i="1"/>
  <c r="AC36" i="1" s="1"/>
  <c r="Z37" i="1"/>
  <c r="AC37" i="1" s="1"/>
  <c r="Z38" i="1"/>
  <c r="AC38" i="1" s="1"/>
  <c r="Z39" i="1"/>
  <c r="AC39" i="1" s="1"/>
  <c r="Z42" i="1"/>
  <c r="AC42" i="1" s="1"/>
  <c r="Z43" i="1"/>
  <c r="AC43" i="1" s="1"/>
  <c r="Z45" i="1"/>
  <c r="AC45" i="1" s="1"/>
  <c r="Z46" i="1"/>
  <c r="AC46" i="1" s="1"/>
  <c r="Z49" i="1"/>
  <c r="AC49" i="1" s="1"/>
  <c r="Z50" i="1"/>
  <c r="AC50" i="1" s="1"/>
  <c r="Z51" i="1"/>
  <c r="AC51" i="1" s="1"/>
  <c r="Z52" i="1"/>
  <c r="AC52" i="1" s="1"/>
  <c r="Z53" i="1"/>
  <c r="AC53" i="1" s="1"/>
  <c r="Z54" i="1"/>
  <c r="AC54" i="1" s="1"/>
  <c r="Z55" i="1"/>
  <c r="AC55" i="1" s="1"/>
  <c r="Z56" i="1"/>
  <c r="AC56" i="1" s="1"/>
  <c r="Z57" i="1"/>
  <c r="AC57" i="1" s="1"/>
  <c r="Z58" i="1"/>
  <c r="AC58" i="1" s="1"/>
  <c r="Z59" i="1"/>
  <c r="AC59" i="1" s="1"/>
  <c r="Z60" i="1"/>
  <c r="AC60" i="1" s="1"/>
  <c r="Z61" i="1"/>
  <c r="AC61" i="1" s="1"/>
  <c r="Z62" i="1"/>
  <c r="AC62" i="1" s="1"/>
  <c r="Z63" i="1"/>
  <c r="AC63" i="1" s="1"/>
  <c r="Z64" i="1"/>
  <c r="AC64" i="1" s="1"/>
  <c r="Z65" i="1"/>
  <c r="AC65" i="1" s="1"/>
  <c r="Z66" i="1"/>
  <c r="AC66" i="1" s="1"/>
  <c r="Z67" i="1"/>
  <c r="AC67" i="1" s="1"/>
  <c r="Z68" i="1"/>
  <c r="AC68" i="1" s="1"/>
  <c r="Z69" i="1"/>
  <c r="AC69" i="1" s="1"/>
  <c r="Z70" i="1"/>
  <c r="AC70" i="1" s="1"/>
  <c r="Z71" i="1"/>
  <c r="AC71" i="1" s="1"/>
  <c r="Z72" i="1"/>
  <c r="AC72" i="1" s="1"/>
  <c r="Z73" i="1"/>
  <c r="AC73" i="1" s="1"/>
  <c r="Z74" i="1"/>
  <c r="AC74" i="1" s="1"/>
  <c r="Z75" i="1"/>
  <c r="AC75" i="1" s="1"/>
  <c r="Z76" i="1"/>
  <c r="AC76" i="1" s="1"/>
  <c r="Z77" i="1"/>
  <c r="AC77" i="1" s="1"/>
  <c r="Z78" i="1"/>
  <c r="AC78" i="1" s="1"/>
  <c r="Z79" i="1"/>
  <c r="AC79" i="1" s="1"/>
  <c r="Z80" i="1"/>
  <c r="AC80" i="1" s="1"/>
  <c r="Z81" i="1"/>
  <c r="AC81" i="1" s="1"/>
  <c r="Z82" i="1"/>
  <c r="AC82" i="1" s="1"/>
  <c r="Z83" i="1"/>
  <c r="AC83" i="1" s="1"/>
  <c r="Z84" i="1"/>
  <c r="AC84" i="1" s="1"/>
  <c r="Z85" i="1"/>
  <c r="AC85" i="1" s="1"/>
  <c r="Z86" i="1"/>
  <c r="AC86" i="1" s="1"/>
  <c r="Z87" i="1"/>
  <c r="AC87" i="1" s="1"/>
  <c r="Z89" i="1"/>
  <c r="AC89" i="1" s="1"/>
  <c r="Z90" i="1"/>
  <c r="AC90" i="1" s="1"/>
  <c r="Z91" i="1"/>
  <c r="AC91" i="1" s="1"/>
  <c r="Z92" i="1"/>
  <c r="AC92" i="1" s="1"/>
  <c r="Z93" i="1"/>
  <c r="AC93" i="1" s="1"/>
  <c r="Z94" i="1"/>
  <c r="AC94" i="1" s="1"/>
  <c r="Z95" i="1"/>
  <c r="AC95" i="1" s="1"/>
  <c r="Z96" i="1"/>
  <c r="AC96" i="1" s="1"/>
  <c r="Z98" i="1"/>
  <c r="AC98" i="1" s="1"/>
  <c r="Z99" i="1"/>
  <c r="AC99" i="1" s="1"/>
  <c r="Z101" i="1"/>
  <c r="AC101" i="1" s="1"/>
  <c r="Z102" i="1"/>
  <c r="AC102" i="1" s="1"/>
  <c r="Z103" i="1"/>
  <c r="AC103" i="1" s="1"/>
  <c r="Z104" i="1"/>
  <c r="AC104" i="1" s="1"/>
  <c r="Z105" i="1"/>
  <c r="AC105" i="1" s="1"/>
  <c r="Z106" i="1"/>
  <c r="AC106" i="1" s="1"/>
  <c r="Z107" i="1"/>
  <c r="AC107" i="1" s="1"/>
  <c r="Z108" i="1"/>
  <c r="AC108" i="1" s="1"/>
  <c r="Z109" i="1"/>
  <c r="AC109" i="1" s="1"/>
  <c r="Z110" i="1"/>
  <c r="AC110" i="1" s="1"/>
  <c r="Z111" i="1"/>
  <c r="AC111" i="1" s="1"/>
  <c r="Z112" i="1"/>
  <c r="AC112" i="1" s="1"/>
  <c r="Z113" i="1"/>
  <c r="AC113" i="1" s="1"/>
  <c r="Z114" i="1"/>
  <c r="AC114" i="1" s="1"/>
  <c r="Z115" i="1"/>
  <c r="AC115" i="1" s="1"/>
  <c r="Z116" i="1"/>
  <c r="AC116" i="1" s="1"/>
  <c r="Z117" i="1"/>
  <c r="AC117" i="1" s="1"/>
  <c r="Z118" i="1"/>
  <c r="AC118" i="1" s="1"/>
  <c r="Z119" i="1"/>
  <c r="AC119" i="1" s="1"/>
  <c r="Z120" i="1"/>
  <c r="AC120" i="1" s="1"/>
  <c r="Z121" i="1"/>
  <c r="AC121" i="1" s="1"/>
  <c r="Z122" i="1"/>
  <c r="AC122" i="1" s="1"/>
  <c r="Z123" i="1"/>
  <c r="AC123" i="1" s="1"/>
  <c r="Z124" i="1"/>
  <c r="AC124" i="1" s="1"/>
  <c r="Z125" i="1"/>
  <c r="AC125" i="1" s="1"/>
  <c r="Z126" i="1"/>
  <c r="AC126" i="1" s="1"/>
  <c r="Z127" i="1"/>
  <c r="AC127" i="1" s="1"/>
  <c r="Z128" i="1"/>
  <c r="AC128" i="1" s="1"/>
  <c r="Z129" i="1"/>
  <c r="AC129" i="1" s="1"/>
  <c r="Z130" i="1"/>
  <c r="AC130" i="1" s="1"/>
  <c r="Z131" i="1"/>
  <c r="AC131" i="1" s="1"/>
  <c r="Z132" i="1"/>
  <c r="AC132" i="1" s="1"/>
  <c r="Z133" i="1"/>
  <c r="AC133" i="1" s="1"/>
  <c r="Z134" i="1"/>
  <c r="AC134" i="1" s="1"/>
  <c r="Z135" i="1"/>
  <c r="AC135" i="1" s="1"/>
  <c r="Z136" i="1"/>
  <c r="AC136" i="1" s="1"/>
  <c r="Z137" i="1"/>
  <c r="AC137" i="1" s="1"/>
  <c r="Z138" i="1"/>
  <c r="AC138" i="1" s="1"/>
  <c r="Z139" i="1"/>
  <c r="AC139" i="1" s="1"/>
  <c r="Z140" i="1"/>
  <c r="AC140" i="1" s="1"/>
  <c r="Z141" i="1"/>
  <c r="AC141" i="1" s="1"/>
  <c r="Z142" i="1"/>
  <c r="AC142" i="1" s="1"/>
  <c r="Z143" i="1"/>
  <c r="AC143" i="1" s="1"/>
  <c r="Z144" i="1"/>
  <c r="AC144" i="1" s="1"/>
  <c r="Z146" i="1"/>
  <c r="AC146" i="1" s="1"/>
  <c r="Z147" i="1"/>
  <c r="AC147" i="1" s="1"/>
  <c r="Z148" i="1"/>
  <c r="AC148" i="1" s="1"/>
  <c r="Z149" i="1"/>
  <c r="AC149" i="1" s="1"/>
  <c r="Z150" i="1"/>
  <c r="AC150" i="1" s="1"/>
  <c r="Z151" i="1"/>
  <c r="AC151" i="1" s="1"/>
  <c r="Z152" i="1"/>
  <c r="AC152" i="1" s="1"/>
  <c r="Z153" i="1"/>
  <c r="AC153" i="1" s="1"/>
  <c r="Z154" i="1"/>
  <c r="AC154" i="1" s="1"/>
  <c r="Z155" i="1"/>
  <c r="AC155" i="1" s="1"/>
  <c r="Z156" i="1"/>
  <c r="AC156" i="1" s="1"/>
  <c r="Z157" i="1"/>
  <c r="AC157" i="1" s="1"/>
  <c r="Z158" i="1"/>
  <c r="AC158" i="1" s="1"/>
  <c r="Z159" i="1"/>
  <c r="AC159" i="1" s="1"/>
  <c r="Z160" i="1"/>
  <c r="AC160" i="1" s="1"/>
  <c r="Z161" i="1"/>
  <c r="AC161" i="1" s="1"/>
  <c r="Z162" i="1"/>
  <c r="AC162" i="1" s="1"/>
  <c r="Z163" i="1"/>
  <c r="AC163" i="1" s="1"/>
  <c r="Z165" i="1"/>
  <c r="AC165" i="1" s="1"/>
  <c r="Z166" i="1"/>
  <c r="AC166" i="1" s="1"/>
  <c r="Z167" i="1"/>
  <c r="AC167" i="1" s="1"/>
  <c r="Z168" i="1"/>
  <c r="AC168" i="1" s="1"/>
  <c r="Z169" i="1"/>
  <c r="AC169" i="1" s="1"/>
  <c r="Z170" i="1"/>
  <c r="AC170" i="1" s="1"/>
  <c r="Z171" i="1"/>
  <c r="AC171" i="1" s="1"/>
  <c r="Z172" i="1"/>
  <c r="AC172" i="1" s="1"/>
  <c r="Z173" i="1"/>
  <c r="AC173" i="1" s="1"/>
  <c r="Z174" i="1"/>
  <c r="AC174" i="1" s="1"/>
  <c r="Z175" i="1"/>
  <c r="AC175" i="1" s="1"/>
  <c r="Z176" i="1"/>
  <c r="AC176" i="1" s="1"/>
  <c r="Z177" i="1"/>
  <c r="AC177" i="1" s="1"/>
  <c r="Z178" i="1"/>
  <c r="AC178" i="1" s="1"/>
  <c r="Z179" i="1"/>
  <c r="AC179" i="1" s="1"/>
  <c r="Z180" i="1"/>
  <c r="AC180" i="1" s="1"/>
  <c r="Z181" i="1"/>
  <c r="AC181" i="1" s="1"/>
  <c r="Z182" i="1"/>
  <c r="AC182" i="1" s="1"/>
  <c r="Z183" i="1"/>
  <c r="AC183" i="1" s="1"/>
  <c r="Z184" i="1"/>
  <c r="AC184" i="1" s="1"/>
  <c r="Z185" i="1"/>
  <c r="AC185" i="1" s="1"/>
  <c r="Z186" i="1"/>
  <c r="AC186" i="1" s="1"/>
  <c r="Z187" i="1"/>
  <c r="AC187" i="1" s="1"/>
  <c r="Z188" i="1"/>
  <c r="AC188" i="1" s="1"/>
  <c r="Z189" i="1"/>
  <c r="AC189" i="1" s="1"/>
  <c r="Z190" i="1"/>
  <c r="AC190" i="1" s="1"/>
  <c r="Z191" i="1"/>
  <c r="AC191" i="1" s="1"/>
  <c r="Z192" i="1"/>
  <c r="AC192" i="1" s="1"/>
  <c r="Z194" i="1"/>
  <c r="AC194" i="1" s="1"/>
  <c r="Z195" i="1"/>
  <c r="AC195" i="1" s="1"/>
  <c r="Z196" i="1"/>
  <c r="AC196" i="1" s="1"/>
  <c r="Z197" i="1"/>
  <c r="AC197" i="1" s="1"/>
  <c r="Z198" i="1"/>
  <c r="AC198" i="1" s="1"/>
  <c r="Z199" i="1"/>
  <c r="AC199" i="1" s="1"/>
  <c r="Z200" i="1"/>
  <c r="AC200" i="1" s="1"/>
  <c r="Z201" i="1"/>
  <c r="AC201" i="1" s="1"/>
  <c r="Z202" i="1"/>
  <c r="AC202" i="1" s="1"/>
  <c r="Z203" i="1"/>
  <c r="AC203" i="1" s="1"/>
  <c r="Z204" i="1"/>
  <c r="AC204" i="1" s="1"/>
  <c r="Z205" i="1"/>
  <c r="AC205" i="1" s="1"/>
  <c r="Z206" i="1"/>
  <c r="AC206" i="1" s="1"/>
  <c r="Z207" i="1"/>
  <c r="AC207" i="1" s="1"/>
  <c r="Z208" i="1"/>
  <c r="AC208" i="1" s="1"/>
  <c r="Z209" i="1"/>
  <c r="AC209" i="1" s="1"/>
  <c r="Z210" i="1"/>
  <c r="AC210" i="1" s="1"/>
  <c r="Z211" i="1"/>
  <c r="AC211" i="1" s="1"/>
  <c r="Z212" i="1"/>
  <c r="AC212" i="1" s="1"/>
  <c r="Z213" i="1"/>
  <c r="AC213" i="1" s="1"/>
  <c r="Z214" i="1"/>
  <c r="AC214" i="1" s="1"/>
  <c r="Z215" i="1"/>
  <c r="AC215" i="1" s="1"/>
  <c r="Z216" i="1"/>
  <c r="AC216" i="1" s="1"/>
  <c r="Z217" i="1"/>
  <c r="AC217" i="1" s="1"/>
  <c r="Z218" i="1"/>
  <c r="AC218" i="1" s="1"/>
  <c r="Z219" i="1"/>
  <c r="AC219" i="1" s="1"/>
  <c r="Z220" i="1"/>
  <c r="AC220" i="1" s="1"/>
  <c r="Z221" i="1"/>
  <c r="AC221" i="1" s="1"/>
  <c r="Z222" i="1"/>
  <c r="AC222" i="1" s="1"/>
  <c r="Z223" i="1"/>
  <c r="AC223" i="1" s="1"/>
  <c r="Z224" i="1"/>
  <c r="AC224" i="1" s="1"/>
  <c r="Z225" i="1"/>
  <c r="AC225" i="1" s="1"/>
  <c r="Z226" i="1"/>
  <c r="AC226" i="1" s="1"/>
  <c r="Z227" i="1"/>
  <c r="AC227" i="1" s="1"/>
  <c r="Z228" i="1"/>
  <c r="AC228" i="1" s="1"/>
  <c r="Z229" i="1"/>
  <c r="AC229" i="1" s="1"/>
  <c r="Z230" i="1"/>
  <c r="AC230" i="1" s="1"/>
  <c r="Z231" i="1"/>
  <c r="AC231" i="1" s="1"/>
  <c r="Z232" i="1"/>
  <c r="AC232" i="1" s="1"/>
  <c r="Z233" i="1"/>
  <c r="AC233" i="1" s="1"/>
  <c r="Z234" i="1"/>
  <c r="AC234" i="1" s="1"/>
  <c r="Z235" i="1"/>
  <c r="AC235" i="1" s="1"/>
  <c r="Z236" i="1"/>
  <c r="AC236" i="1" s="1"/>
  <c r="Z237" i="1"/>
  <c r="AC237" i="1" s="1"/>
  <c r="Z238" i="1"/>
  <c r="AC238" i="1" s="1"/>
  <c r="Z239" i="1"/>
  <c r="AC239" i="1" s="1"/>
  <c r="Z240" i="1"/>
  <c r="AC240" i="1" s="1"/>
  <c r="Z241" i="1"/>
  <c r="AC241" i="1" s="1"/>
  <c r="Z242" i="1"/>
  <c r="AC242" i="1" s="1"/>
  <c r="Z243" i="1"/>
  <c r="AC243" i="1" s="1"/>
  <c r="Z244" i="1"/>
  <c r="AC244" i="1" s="1"/>
  <c r="Z245" i="1"/>
  <c r="AC245" i="1" s="1"/>
  <c r="Z246" i="1"/>
  <c r="AC246" i="1" s="1"/>
  <c r="Z247" i="1"/>
  <c r="AC247" i="1" s="1"/>
  <c r="Z248" i="1"/>
  <c r="AC248" i="1" s="1"/>
  <c r="Z249" i="1"/>
  <c r="AC249" i="1" s="1"/>
  <c r="Z250" i="1"/>
  <c r="AC250" i="1" s="1"/>
  <c r="Z251" i="1"/>
  <c r="AC251" i="1" s="1"/>
  <c r="Z252" i="1"/>
  <c r="AC252" i="1" s="1"/>
  <c r="Z253" i="1"/>
  <c r="AC253" i="1" s="1"/>
  <c r="Z254" i="1"/>
  <c r="AC254" i="1" s="1"/>
  <c r="Z255" i="1"/>
  <c r="AC255" i="1" s="1"/>
  <c r="Z256" i="1"/>
  <c r="AC256" i="1" s="1"/>
  <c r="Z258" i="1"/>
  <c r="AC258" i="1" s="1"/>
  <c r="Z259" i="1"/>
  <c r="AC259" i="1" s="1"/>
  <c r="Z260" i="1"/>
  <c r="AC260" i="1" s="1"/>
  <c r="Z261" i="1"/>
  <c r="AC261" i="1" s="1"/>
  <c r="Z262" i="1"/>
  <c r="AC262" i="1" s="1"/>
  <c r="Z263" i="1"/>
  <c r="AC263" i="1" s="1"/>
  <c r="Z264" i="1"/>
  <c r="AC264" i="1" s="1"/>
  <c r="Z265" i="1"/>
  <c r="AC265" i="1" s="1"/>
  <c r="Z266" i="1"/>
  <c r="AC266" i="1" s="1"/>
  <c r="Z267" i="1"/>
  <c r="AC267" i="1" s="1"/>
  <c r="Z268" i="1"/>
  <c r="AC268" i="1" s="1"/>
  <c r="Z269" i="1"/>
  <c r="AC269" i="1" s="1"/>
  <c r="Z270" i="1"/>
  <c r="AC270" i="1" s="1"/>
  <c r="Z271" i="1"/>
  <c r="AC271" i="1" s="1"/>
  <c r="Z272" i="1"/>
  <c r="AC272" i="1" s="1"/>
  <c r="Z273" i="1"/>
  <c r="AC273" i="1" s="1"/>
  <c r="Z274" i="1"/>
  <c r="AC274" i="1" s="1"/>
  <c r="Z275" i="1"/>
  <c r="AC275" i="1" s="1"/>
  <c r="Z276" i="1"/>
  <c r="AC276" i="1" s="1"/>
  <c r="Z277" i="1"/>
  <c r="AC277" i="1" s="1"/>
  <c r="Z278" i="1"/>
  <c r="AC278" i="1" s="1"/>
  <c r="Z279" i="1"/>
  <c r="AC279" i="1" s="1"/>
  <c r="Z280" i="1"/>
  <c r="AC280" i="1" s="1"/>
  <c r="Z281" i="1"/>
  <c r="AC281" i="1" s="1"/>
  <c r="Z282" i="1"/>
  <c r="AC282" i="1" s="1"/>
  <c r="Z283" i="1"/>
  <c r="AC283" i="1" s="1"/>
  <c r="Z284" i="1"/>
  <c r="AC284" i="1" s="1"/>
  <c r="Z285" i="1"/>
  <c r="AC285" i="1" s="1"/>
  <c r="Z286" i="1"/>
  <c r="AC286" i="1" s="1"/>
  <c r="Z287" i="1"/>
  <c r="AC287" i="1" s="1"/>
  <c r="Z288" i="1"/>
  <c r="AC288" i="1" s="1"/>
  <c r="Z289" i="1"/>
  <c r="AC289" i="1" s="1"/>
  <c r="Z290" i="1"/>
  <c r="AC290" i="1" s="1"/>
  <c r="Z291" i="1"/>
  <c r="AC291" i="1" s="1"/>
  <c r="Z292" i="1"/>
  <c r="AC292" i="1" s="1"/>
  <c r="Z293" i="1"/>
  <c r="AC293" i="1" s="1"/>
  <c r="Z294" i="1"/>
  <c r="AC294" i="1" s="1"/>
  <c r="Z295" i="1"/>
  <c r="AC295" i="1" s="1"/>
  <c r="Z296" i="1"/>
  <c r="AC296" i="1" s="1"/>
  <c r="Z297" i="1"/>
  <c r="AC297" i="1" s="1"/>
  <c r="Z298" i="1"/>
  <c r="AC298" i="1" s="1"/>
  <c r="Z299" i="1"/>
  <c r="AC299" i="1" s="1"/>
  <c r="Z300" i="1"/>
  <c r="AC300" i="1" s="1"/>
  <c r="Z301" i="1"/>
  <c r="AC301" i="1" s="1"/>
  <c r="Z302" i="1"/>
  <c r="AC302" i="1" s="1"/>
  <c r="Z303" i="1"/>
  <c r="AC303" i="1" s="1"/>
  <c r="Z304" i="1"/>
  <c r="AC304" i="1" s="1"/>
  <c r="Z305" i="1"/>
  <c r="AC305" i="1" s="1"/>
  <c r="Z306" i="1"/>
  <c r="AC306" i="1" s="1"/>
  <c r="Z307" i="1"/>
  <c r="AC307" i="1" s="1"/>
  <c r="Z308" i="1"/>
  <c r="AC308" i="1" s="1"/>
  <c r="Z309" i="1"/>
  <c r="AC309" i="1" s="1"/>
  <c r="Z310" i="1"/>
  <c r="AC310" i="1" s="1"/>
  <c r="Z311" i="1"/>
  <c r="AC311" i="1" s="1"/>
  <c r="Z312" i="1"/>
  <c r="AC312" i="1" s="1"/>
  <c r="Z313" i="1"/>
  <c r="AC313" i="1" s="1"/>
  <c r="Z314" i="1"/>
  <c r="AC314" i="1" s="1"/>
  <c r="Z315" i="1"/>
  <c r="AC315" i="1" s="1"/>
  <c r="Z316" i="1"/>
  <c r="AC316" i="1" s="1"/>
  <c r="Z317" i="1"/>
  <c r="AC317" i="1" s="1"/>
  <c r="Z318" i="1"/>
  <c r="AC318" i="1" s="1"/>
  <c r="Z319" i="1"/>
  <c r="AC319" i="1" s="1"/>
  <c r="Z320" i="1"/>
  <c r="AC320" i="1" s="1"/>
  <c r="Z322" i="1"/>
  <c r="AC322" i="1" s="1"/>
  <c r="Z323" i="1"/>
  <c r="AC323" i="1" s="1"/>
  <c r="Z324" i="1"/>
  <c r="AC324" i="1" s="1"/>
  <c r="Z325" i="1"/>
  <c r="AC325" i="1" s="1"/>
  <c r="Z326" i="1"/>
  <c r="AC326" i="1" s="1"/>
  <c r="Z327" i="1"/>
  <c r="AC327" i="1" s="1"/>
  <c r="Z328" i="1"/>
  <c r="AC328" i="1" s="1"/>
  <c r="Z329" i="1"/>
  <c r="AC329" i="1" s="1"/>
  <c r="Z330" i="1"/>
  <c r="AC330" i="1" s="1"/>
  <c r="Z331" i="1"/>
  <c r="AC331" i="1" s="1"/>
  <c r="Z332" i="1"/>
  <c r="AC332" i="1" s="1"/>
  <c r="Z333" i="1"/>
  <c r="AC333" i="1" s="1"/>
  <c r="Z334" i="1"/>
  <c r="AC334" i="1" s="1"/>
  <c r="Z335" i="1"/>
  <c r="AC335" i="1" s="1"/>
  <c r="Z336" i="1"/>
  <c r="AC336" i="1" s="1"/>
  <c r="Z337" i="1"/>
  <c r="AC337" i="1" s="1"/>
  <c r="Z338" i="1"/>
  <c r="AC338" i="1" s="1"/>
  <c r="Z339" i="1"/>
  <c r="AC339" i="1" s="1"/>
  <c r="Z340" i="1"/>
  <c r="AC340" i="1" s="1"/>
  <c r="Z341" i="1"/>
  <c r="AC341" i="1" s="1"/>
  <c r="Z342" i="1"/>
  <c r="AC342" i="1" s="1"/>
  <c r="Z343" i="1"/>
  <c r="AC343" i="1" s="1"/>
  <c r="Z344" i="1"/>
  <c r="AC344" i="1" s="1"/>
  <c r="Z345" i="1"/>
  <c r="AC345" i="1" s="1"/>
  <c r="Z346" i="1"/>
  <c r="AC346" i="1" s="1"/>
  <c r="Z347" i="1"/>
  <c r="AC347" i="1" s="1"/>
  <c r="Z348" i="1"/>
  <c r="AC348" i="1" s="1"/>
  <c r="Z349" i="1"/>
  <c r="AC349" i="1" s="1"/>
  <c r="Z350" i="1"/>
  <c r="AC350" i="1" s="1"/>
  <c r="Z351" i="1"/>
  <c r="AC351" i="1" s="1"/>
  <c r="Z352" i="1"/>
  <c r="AC352" i="1" s="1"/>
  <c r="Z353" i="1"/>
  <c r="AC353" i="1" s="1"/>
  <c r="Z354" i="1"/>
  <c r="AC354" i="1" s="1"/>
  <c r="Z355" i="1"/>
  <c r="AC355" i="1" s="1"/>
  <c r="Z356" i="1"/>
  <c r="AC356" i="1" s="1"/>
  <c r="Z357" i="1"/>
  <c r="AC357" i="1" s="1"/>
  <c r="Z358" i="1"/>
  <c r="AC358" i="1" s="1"/>
  <c r="Z359" i="1"/>
  <c r="AC359" i="1" s="1"/>
  <c r="Z360" i="1"/>
  <c r="AC360" i="1" s="1"/>
  <c r="Z361" i="1"/>
  <c r="AC361" i="1" s="1"/>
  <c r="Z362" i="1"/>
  <c r="AC362" i="1" s="1"/>
  <c r="Z363" i="1"/>
  <c r="AC363" i="1" s="1"/>
  <c r="Z364" i="1"/>
  <c r="AC364" i="1" s="1"/>
  <c r="Z365" i="1"/>
  <c r="AC365" i="1" s="1"/>
  <c r="Z366" i="1"/>
  <c r="AC366" i="1" s="1"/>
  <c r="Z367" i="1"/>
  <c r="AC367" i="1" s="1"/>
  <c r="Z368" i="1"/>
  <c r="AC368" i="1" s="1"/>
  <c r="Z369" i="1"/>
  <c r="AC369" i="1" s="1"/>
  <c r="Z370" i="1"/>
  <c r="AC370" i="1" s="1"/>
  <c r="Z371" i="1"/>
  <c r="AC371" i="1" s="1"/>
  <c r="Z372" i="1"/>
  <c r="AC372" i="1" s="1"/>
  <c r="Z373" i="1"/>
  <c r="AC373" i="1" s="1"/>
  <c r="Z374" i="1"/>
  <c r="AC374" i="1" s="1"/>
  <c r="Z375" i="1"/>
  <c r="AC375" i="1" s="1"/>
  <c r="Z376" i="1"/>
  <c r="AC376" i="1" s="1"/>
  <c r="Z377" i="1"/>
  <c r="AC377" i="1" s="1"/>
  <c r="Z378" i="1"/>
  <c r="AC378" i="1" s="1"/>
  <c r="Z379" i="1"/>
  <c r="AC379" i="1" s="1"/>
  <c r="Z380" i="1"/>
  <c r="AC380" i="1" s="1"/>
  <c r="Z381" i="1"/>
  <c r="AC381" i="1" s="1"/>
  <c r="Z382" i="1"/>
  <c r="AC382" i="1" s="1"/>
  <c r="Z383" i="1"/>
  <c r="AC383" i="1" s="1"/>
  <c r="Z384" i="1"/>
  <c r="AC384" i="1" s="1"/>
  <c r="Z386" i="1"/>
  <c r="AC386" i="1" s="1"/>
  <c r="Z387" i="1"/>
  <c r="AC387" i="1" s="1"/>
  <c r="Z388" i="1"/>
  <c r="AC388" i="1" s="1"/>
  <c r="Z389" i="1"/>
  <c r="AC389" i="1" s="1"/>
  <c r="Z390" i="1"/>
  <c r="AC390" i="1" s="1"/>
  <c r="Z391" i="1"/>
  <c r="AC391" i="1" s="1"/>
  <c r="Z392" i="1"/>
  <c r="AC392" i="1" s="1"/>
  <c r="Z393" i="1"/>
  <c r="AC393" i="1" s="1"/>
  <c r="Z394" i="1"/>
  <c r="AC394" i="1" s="1"/>
  <c r="Z395" i="1"/>
  <c r="AC395" i="1" s="1"/>
  <c r="Z396" i="1"/>
  <c r="AC396" i="1" s="1"/>
  <c r="Z397" i="1"/>
  <c r="AC397" i="1" s="1"/>
  <c r="Z398" i="1"/>
  <c r="AC398" i="1" s="1"/>
  <c r="Z399" i="1"/>
  <c r="AC399" i="1" s="1"/>
  <c r="Z400" i="1"/>
  <c r="AC400" i="1" s="1"/>
  <c r="Z401" i="1"/>
  <c r="AC401" i="1" s="1"/>
  <c r="Z402" i="1"/>
  <c r="AC402" i="1" s="1"/>
  <c r="Z403" i="1"/>
  <c r="AC403" i="1" s="1"/>
  <c r="Z404" i="1"/>
  <c r="AC404" i="1" s="1"/>
  <c r="Z405" i="1"/>
  <c r="AC405" i="1" s="1"/>
  <c r="Z406" i="1"/>
  <c r="AC406" i="1" s="1"/>
  <c r="Z407" i="1"/>
  <c r="AC407" i="1" s="1"/>
  <c r="Z408" i="1"/>
  <c r="AC408" i="1" s="1"/>
  <c r="Z409" i="1"/>
  <c r="AC409" i="1" s="1"/>
  <c r="Z410" i="1"/>
  <c r="AC410" i="1" s="1"/>
  <c r="Z411" i="1"/>
  <c r="AC411" i="1" s="1"/>
  <c r="Z412" i="1"/>
  <c r="AC412" i="1" s="1"/>
  <c r="Z413" i="1"/>
  <c r="AC413" i="1" s="1"/>
  <c r="Z414" i="1"/>
  <c r="AC414" i="1" s="1"/>
  <c r="Z415" i="1"/>
  <c r="AC415" i="1" s="1"/>
  <c r="Z416" i="1"/>
  <c r="AC416" i="1" s="1"/>
  <c r="Z417" i="1"/>
  <c r="AC417" i="1" s="1"/>
  <c r="Z418" i="1"/>
  <c r="AC418" i="1" s="1"/>
  <c r="Z419" i="1"/>
  <c r="AC419" i="1" s="1"/>
  <c r="Z420" i="1"/>
  <c r="AC420" i="1" s="1"/>
  <c r="Z421" i="1"/>
  <c r="AC421" i="1" s="1"/>
  <c r="Z422" i="1"/>
  <c r="AC422" i="1" s="1"/>
  <c r="Z423" i="1"/>
  <c r="AC423" i="1" s="1"/>
  <c r="Z424" i="1"/>
  <c r="AC424" i="1" s="1"/>
  <c r="Z425" i="1"/>
  <c r="AC425" i="1" s="1"/>
  <c r="Z426" i="1"/>
  <c r="AC426" i="1" s="1"/>
  <c r="Z427" i="1"/>
  <c r="AC427" i="1" s="1"/>
  <c r="Z428" i="1"/>
  <c r="AC428" i="1" s="1"/>
  <c r="Z429" i="1"/>
  <c r="AC429" i="1" s="1"/>
  <c r="Z430" i="1"/>
  <c r="AC430" i="1" s="1"/>
  <c r="Z431" i="1"/>
  <c r="AC431" i="1" s="1"/>
  <c r="Z432" i="1"/>
  <c r="AC432" i="1" s="1"/>
  <c r="Z433" i="1"/>
  <c r="AC433" i="1" s="1"/>
  <c r="Z434" i="1"/>
  <c r="AC434" i="1" s="1"/>
  <c r="Z435" i="1"/>
  <c r="AC435" i="1" s="1"/>
  <c r="Z436" i="1"/>
  <c r="AC436" i="1" s="1"/>
  <c r="Z437" i="1"/>
  <c r="AC437" i="1" s="1"/>
  <c r="Z438" i="1"/>
  <c r="AC438" i="1" s="1"/>
  <c r="Z439" i="1"/>
  <c r="AC439" i="1" s="1"/>
  <c r="Z440" i="1"/>
  <c r="AC440" i="1" s="1"/>
  <c r="Z441" i="1"/>
  <c r="AC441" i="1" s="1"/>
  <c r="Z442" i="1"/>
  <c r="AC442" i="1" s="1"/>
  <c r="Z443" i="1"/>
  <c r="AC443" i="1" s="1"/>
  <c r="Z444" i="1"/>
  <c r="AC444" i="1" s="1"/>
  <c r="Z445" i="1"/>
  <c r="AC445" i="1" s="1"/>
  <c r="Z446" i="1"/>
  <c r="AC446" i="1" s="1"/>
  <c r="Z447" i="1"/>
  <c r="AC447" i="1" s="1"/>
  <c r="Z448" i="1"/>
  <c r="AC448" i="1" s="1"/>
  <c r="Z450" i="1"/>
  <c r="AC450" i="1" s="1"/>
  <c r="Z451" i="1"/>
  <c r="AC451" i="1" s="1"/>
  <c r="Z452" i="1"/>
  <c r="AC452" i="1" s="1"/>
  <c r="Z453" i="1"/>
  <c r="AC453" i="1" s="1"/>
  <c r="Z454" i="1"/>
  <c r="AC454" i="1" s="1"/>
  <c r="Z455" i="1"/>
  <c r="AC455" i="1" s="1"/>
  <c r="Z456" i="1"/>
  <c r="AC456" i="1" s="1"/>
  <c r="Z457" i="1"/>
  <c r="AC457" i="1" s="1"/>
  <c r="Z458" i="1"/>
  <c r="AC458" i="1" s="1"/>
  <c r="Z459" i="1"/>
  <c r="AC459" i="1" s="1"/>
  <c r="Z460" i="1"/>
  <c r="AC460" i="1" s="1"/>
  <c r="Z461" i="1"/>
  <c r="AC461" i="1" s="1"/>
  <c r="Z462" i="1"/>
  <c r="AC462" i="1" s="1"/>
  <c r="Z463" i="1"/>
  <c r="AC463" i="1" s="1"/>
  <c r="Z464" i="1"/>
  <c r="AC464" i="1" s="1"/>
  <c r="Z465" i="1"/>
  <c r="AC465" i="1" s="1"/>
  <c r="Z466" i="1"/>
  <c r="AC466" i="1" s="1"/>
  <c r="Z467" i="1"/>
  <c r="AC467" i="1" s="1"/>
  <c r="Z468" i="1"/>
  <c r="AC468" i="1" s="1"/>
  <c r="Z469" i="1"/>
  <c r="AC469" i="1" s="1"/>
  <c r="Z470" i="1"/>
  <c r="AC470" i="1" s="1"/>
  <c r="Z471" i="1"/>
  <c r="AC471" i="1" s="1"/>
  <c r="Z472" i="1"/>
  <c r="AC472" i="1" s="1"/>
  <c r="Z473" i="1"/>
  <c r="AC473" i="1" s="1"/>
  <c r="Z474" i="1"/>
  <c r="AC474" i="1" s="1"/>
  <c r="Z475" i="1"/>
  <c r="AC475" i="1" s="1"/>
  <c r="Z476" i="1"/>
  <c r="AC476" i="1" s="1"/>
  <c r="Z477" i="1"/>
  <c r="AC477" i="1" s="1"/>
  <c r="Z478" i="1"/>
  <c r="AC478" i="1" s="1"/>
  <c r="Z479" i="1"/>
  <c r="AC479" i="1" s="1"/>
  <c r="Z480" i="1"/>
  <c r="AC480" i="1" s="1"/>
  <c r="Z481" i="1"/>
  <c r="AC481" i="1" s="1"/>
  <c r="Z482" i="1"/>
  <c r="AC482" i="1" s="1"/>
  <c r="Z483" i="1"/>
  <c r="AC483" i="1" s="1"/>
  <c r="Z484" i="1"/>
  <c r="AC484" i="1" s="1"/>
  <c r="Z485" i="1"/>
  <c r="AC485" i="1" s="1"/>
  <c r="Z486" i="1"/>
  <c r="AC486" i="1" s="1"/>
  <c r="Z487" i="1"/>
  <c r="AC487" i="1" s="1"/>
  <c r="Z488" i="1"/>
  <c r="AC488" i="1" s="1"/>
  <c r="Z489" i="1"/>
  <c r="AC489" i="1" s="1"/>
  <c r="Z490" i="1"/>
  <c r="AC490" i="1" s="1"/>
  <c r="Z491" i="1"/>
  <c r="AC491" i="1" s="1"/>
  <c r="Z492" i="1"/>
  <c r="AC492" i="1" s="1"/>
  <c r="Z493" i="1"/>
  <c r="AC493" i="1" s="1"/>
  <c r="Z494" i="1"/>
  <c r="AC494" i="1" s="1"/>
  <c r="Z495" i="1"/>
  <c r="AC495" i="1" s="1"/>
  <c r="Z498" i="1"/>
  <c r="AC498" i="1" s="1"/>
  <c r="Z499" i="1"/>
  <c r="AC499" i="1" s="1"/>
  <c r="Z500" i="1"/>
  <c r="AC500" i="1" s="1"/>
  <c r="Z501" i="1"/>
  <c r="AC501" i="1" s="1"/>
  <c r="Z502" i="1"/>
  <c r="AC502" i="1" s="1"/>
  <c r="Z503" i="1"/>
  <c r="AC503" i="1" s="1"/>
  <c r="Z504" i="1"/>
  <c r="AC504" i="1" s="1"/>
  <c r="Z505" i="1"/>
  <c r="AC505" i="1" s="1"/>
  <c r="Z506" i="1"/>
  <c r="AC506" i="1" s="1"/>
  <c r="Z507" i="1"/>
  <c r="AC507" i="1" s="1"/>
  <c r="Z508" i="1"/>
  <c r="AC508" i="1" s="1"/>
  <c r="Z509" i="1"/>
  <c r="AC509" i="1" s="1"/>
  <c r="Z510" i="1"/>
  <c r="AC510" i="1" s="1"/>
  <c r="Z511" i="1"/>
  <c r="AC511" i="1" s="1"/>
  <c r="Z513" i="1"/>
  <c r="AC513" i="1" s="1"/>
  <c r="Z514" i="1"/>
  <c r="AC514" i="1" s="1"/>
  <c r="Z515" i="1"/>
  <c r="AC515" i="1" s="1"/>
  <c r="Z516" i="1"/>
  <c r="AC516" i="1" s="1"/>
  <c r="Z517" i="1"/>
  <c r="AC517" i="1" s="1"/>
  <c r="Z518" i="1"/>
  <c r="AC518" i="1" s="1"/>
  <c r="Z519" i="1"/>
  <c r="AC519" i="1" s="1"/>
  <c r="Z9" i="1"/>
  <c r="Z14" i="1"/>
  <c r="Z88" i="1"/>
  <c r="AC88" i="1" s="1"/>
  <c r="Z97" i="1"/>
  <c r="AC97" i="1" s="1"/>
  <c r="Z100" i="1"/>
  <c r="AC100" i="1" s="1"/>
  <c r="Z145" i="1"/>
  <c r="AC145" i="1" s="1"/>
  <c r="Z164" i="1"/>
  <c r="AC164" i="1" s="1"/>
  <c r="Z193" i="1"/>
  <c r="AC193" i="1" s="1"/>
  <c r="Z257" i="1"/>
  <c r="AC257" i="1" s="1"/>
  <c r="Z321" i="1"/>
  <c r="AC321" i="1" s="1"/>
  <c r="Z385" i="1"/>
  <c r="AC385" i="1" s="1"/>
  <c r="Z449" i="1"/>
  <c r="AC449" i="1" s="1"/>
  <c r="Z496" i="1"/>
  <c r="AC496" i="1" s="1"/>
  <c r="Z497" i="1"/>
  <c r="AC497" i="1" s="1"/>
  <c r="Z512" i="1"/>
  <c r="AC512" i="1" s="1"/>
  <c r="Z6" i="1"/>
  <c r="Z7" i="1"/>
  <c r="Z8" i="1"/>
  <c r="AD5" i="1" l="1"/>
  <c r="AD14" i="1"/>
  <c r="AD17" i="1"/>
  <c r="AC17" i="1"/>
  <c r="AD515" i="1"/>
  <c r="AD506" i="1"/>
  <c r="AD488" i="1"/>
  <c r="AD476" i="1"/>
  <c r="AD464" i="1"/>
  <c r="AD452" i="1"/>
  <c r="AD443" i="1"/>
  <c r="AD431" i="1"/>
  <c r="AD419" i="1"/>
  <c r="AD407" i="1"/>
  <c r="AD395" i="1"/>
  <c r="AD374" i="1"/>
  <c r="AD362" i="1"/>
  <c r="AD350" i="1"/>
  <c r="AD338" i="1"/>
  <c r="AD326" i="1"/>
  <c r="AD317" i="1"/>
  <c r="AD305" i="1"/>
  <c r="AD293" i="1"/>
  <c r="AD281" i="1"/>
  <c r="AD269" i="1"/>
  <c r="AD248" i="1"/>
  <c r="AD236" i="1"/>
  <c r="AD224" i="1"/>
  <c r="AD212" i="1"/>
  <c r="AD200" i="1"/>
  <c r="AD179" i="1"/>
  <c r="AD167" i="1"/>
  <c r="AD158" i="1"/>
  <c r="AD146" i="1"/>
  <c r="AD137" i="1"/>
  <c r="AD125" i="1"/>
  <c r="AD113" i="1"/>
  <c r="AD101" i="1"/>
  <c r="AD74" i="1"/>
  <c r="AD62" i="1"/>
  <c r="AD512" i="1"/>
  <c r="AD164" i="1"/>
  <c r="AD455" i="1"/>
  <c r="AD446" i="1"/>
  <c r="AD410" i="1"/>
  <c r="AD353" i="1"/>
  <c r="AD341" i="1"/>
  <c r="AD296" i="1"/>
  <c r="AD284" i="1"/>
  <c r="AD272" i="1"/>
  <c r="AD260" i="1"/>
  <c r="AD251" i="1"/>
  <c r="AD239" i="1"/>
  <c r="AD227" i="1"/>
  <c r="AD215" i="1"/>
  <c r="AD203" i="1"/>
  <c r="AD182" i="1"/>
  <c r="AD170" i="1"/>
  <c r="AD161" i="1"/>
  <c r="AD44" i="1"/>
  <c r="AD509" i="1"/>
  <c r="AD467" i="1"/>
  <c r="AD434" i="1"/>
  <c r="AD422" i="1"/>
  <c r="AD398" i="1"/>
  <c r="AD386" i="1"/>
  <c r="AD377" i="1"/>
  <c r="AD365" i="1"/>
  <c r="AD329" i="1"/>
  <c r="AD320" i="1"/>
  <c r="AD308" i="1"/>
  <c r="AD149" i="1"/>
  <c r="AD140" i="1"/>
  <c r="AD128" i="1"/>
  <c r="AD116" i="1"/>
  <c r="AD104" i="1"/>
  <c r="AD77" i="1"/>
  <c r="AD65" i="1"/>
  <c r="AD53" i="1"/>
  <c r="AD26" i="1"/>
  <c r="AD518" i="1"/>
  <c r="AD479" i="1"/>
  <c r="AD491" i="1"/>
  <c r="AD50" i="1"/>
  <c r="AD32" i="1"/>
  <c r="AD29" i="1"/>
  <c r="AD38" i="1"/>
  <c r="AD86" i="1"/>
  <c r="AD20" i="1"/>
  <c r="AD257" i="1"/>
  <c r="AD503" i="1"/>
  <c r="AD485" i="1"/>
  <c r="AD473" i="1"/>
  <c r="AD461" i="1"/>
  <c r="AD440" i="1"/>
  <c r="AD428" i="1"/>
  <c r="AD416" i="1"/>
  <c r="AD404" i="1"/>
  <c r="AD392" i="1"/>
  <c r="AD383" i="1"/>
  <c r="AD371" i="1"/>
  <c r="AD359" i="1"/>
  <c r="AD347" i="1"/>
  <c r="AD335" i="1"/>
  <c r="AD323" i="1"/>
  <c r="AD314" i="1"/>
  <c r="AD302" i="1"/>
  <c r="AD290" i="1"/>
  <c r="AD278" i="1"/>
  <c r="AD266" i="1"/>
  <c r="AD245" i="1"/>
  <c r="AD233" i="1"/>
  <c r="AD221" i="1"/>
  <c r="AD209" i="1"/>
  <c r="AD197" i="1"/>
  <c r="AD188" i="1"/>
  <c r="AD176" i="1"/>
  <c r="AD155" i="1"/>
  <c r="AD134" i="1"/>
  <c r="AD122" i="1"/>
  <c r="AD110" i="1"/>
  <c r="AD92" i="1"/>
  <c r="AD83" i="1"/>
  <c r="AD71" i="1"/>
  <c r="AD59" i="1"/>
  <c r="AD47" i="1"/>
  <c r="AD41" i="1"/>
  <c r="AD35" i="1"/>
  <c r="AD449" i="1"/>
  <c r="AD191" i="1"/>
  <c r="AD95" i="1"/>
  <c r="AD8" i="1"/>
  <c r="AD497" i="1"/>
  <c r="AD500" i="1"/>
  <c r="AD494" i="1"/>
  <c r="AD482" i="1"/>
  <c r="AD470" i="1"/>
  <c r="AD458" i="1"/>
  <c r="AD437" i="1"/>
  <c r="AD425" i="1"/>
  <c r="AD413" i="1"/>
  <c r="AD401" i="1"/>
  <c r="AD389" i="1"/>
  <c r="AD380" i="1"/>
  <c r="AD368" i="1"/>
  <c r="AD356" i="1"/>
  <c r="AD344" i="1"/>
  <c r="AD332" i="1"/>
  <c r="AD311" i="1"/>
  <c r="AD299" i="1"/>
  <c r="AD287" i="1"/>
  <c r="AD275" i="1"/>
  <c r="AD263" i="1"/>
  <c r="AD254" i="1"/>
  <c r="AD242" i="1"/>
  <c r="AD230" i="1"/>
  <c r="AD218" i="1"/>
  <c r="AD206" i="1"/>
  <c r="AD194" i="1"/>
  <c r="AD185" i="1"/>
  <c r="AD173" i="1"/>
  <c r="AD152" i="1"/>
  <c r="AD143" i="1"/>
  <c r="AD131" i="1"/>
  <c r="AD119" i="1"/>
  <c r="AD107" i="1"/>
  <c r="AD98" i="1"/>
  <c r="AD89" i="1"/>
  <c r="AD80" i="1"/>
  <c r="AD68" i="1"/>
  <c r="AD56" i="1"/>
  <c r="AD23" i="1"/>
  <c r="AC15" i="1"/>
  <c r="AC14" i="1"/>
  <c r="AC11" i="1"/>
  <c r="AC10" i="1"/>
  <c r="AC9" i="1"/>
  <c r="AC8" i="1"/>
  <c r="AC7" i="1"/>
  <c r="AC6" i="1"/>
  <c r="L4" i="1"/>
  <c r="M4" i="1" s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K5" i="1"/>
  <c r="AM4" i="1"/>
  <c r="AA1" i="1" l="1"/>
  <c r="AH14" i="1"/>
  <c r="AI5" i="1" l="1"/>
  <c r="AI14" i="1"/>
  <c r="L5" i="1" l="1"/>
  <c r="M5" i="1" l="1"/>
  <c r="K6" i="1"/>
  <c r="AH50" i="1" l="1"/>
  <c r="AI50" i="1"/>
  <c r="AH71" i="1"/>
  <c r="AI71" i="1"/>
  <c r="AH203" i="1"/>
  <c r="AI203" i="1"/>
  <c r="AH503" i="1"/>
  <c r="AI503" i="1"/>
  <c r="AH242" i="1"/>
  <c r="AI242" i="1"/>
  <c r="AH131" i="1"/>
  <c r="AI131" i="1"/>
  <c r="AH92" i="1"/>
  <c r="AI92" i="1"/>
  <c r="AH449" i="1"/>
  <c r="AI449" i="1"/>
  <c r="AH62" i="1"/>
  <c r="AI62" i="1"/>
  <c r="AH74" i="1"/>
  <c r="AI74" i="1"/>
  <c r="AH140" i="1"/>
  <c r="AI140" i="1"/>
  <c r="AH287" i="1"/>
  <c r="AI287" i="1"/>
  <c r="AH56" i="1"/>
  <c r="AI56" i="1"/>
  <c r="AH107" i="1"/>
  <c r="AI107" i="1"/>
  <c r="AH248" i="1"/>
  <c r="AI248" i="1"/>
  <c r="AH8" i="1"/>
  <c r="AI8" i="1"/>
  <c r="AH290" i="1"/>
  <c r="AI290" i="1"/>
  <c r="AH407" i="1"/>
  <c r="AI407" i="1"/>
  <c r="AH95" i="1"/>
  <c r="AI95" i="1"/>
  <c r="AH485" i="1"/>
  <c r="AI485" i="1"/>
  <c r="AH146" i="1"/>
  <c r="AI146" i="1"/>
  <c r="AH158" i="1"/>
  <c r="AI158" i="1"/>
  <c r="AH428" i="1"/>
  <c r="AI428" i="1"/>
  <c r="AH194" i="1"/>
  <c r="AI194" i="1"/>
  <c r="AH338" i="1"/>
  <c r="AI338" i="1"/>
  <c r="AH35" i="1"/>
  <c r="AI35" i="1"/>
  <c r="AH323" i="1"/>
  <c r="AI323" i="1"/>
  <c r="AH374" i="1"/>
  <c r="AI374" i="1"/>
  <c r="AH455" i="1"/>
  <c r="AI455" i="1"/>
  <c r="AH125" i="1"/>
  <c r="AI125" i="1"/>
  <c r="AH5" i="1"/>
  <c r="L6" i="1"/>
  <c r="M6" i="1" s="1"/>
  <c r="K7" i="1"/>
  <c r="AH395" i="1" l="1"/>
  <c r="AI395" i="1"/>
  <c r="AH23" i="1"/>
  <c r="AI23" i="1"/>
  <c r="AH275" i="1"/>
  <c r="AI275" i="1"/>
  <c r="AH497" i="1"/>
  <c r="AI497" i="1"/>
  <c r="AH377" i="1"/>
  <c r="AI377" i="1"/>
  <c r="AH281" i="1"/>
  <c r="AI281" i="1"/>
  <c r="AH185" i="1"/>
  <c r="AI185" i="1"/>
  <c r="AH89" i="1"/>
  <c r="AI89" i="1"/>
  <c r="AH299" i="1"/>
  <c r="AI299" i="1"/>
  <c r="AH167" i="1"/>
  <c r="AI167" i="1"/>
  <c r="AH446" i="1"/>
  <c r="AI446" i="1"/>
  <c r="AH278" i="1"/>
  <c r="AI278" i="1"/>
  <c r="AH182" i="1"/>
  <c r="AI182" i="1"/>
  <c r="AH419" i="1"/>
  <c r="AI419" i="1"/>
  <c r="AH296" i="1"/>
  <c r="AI296" i="1"/>
  <c r="AH188" i="1"/>
  <c r="AI188" i="1"/>
  <c r="AH59" i="1"/>
  <c r="AI59" i="1"/>
  <c r="AH347" i="1"/>
  <c r="AI347" i="1"/>
  <c r="AH437" i="1"/>
  <c r="AI437" i="1"/>
  <c r="AH341" i="1"/>
  <c r="AI341" i="1"/>
  <c r="AH149" i="1"/>
  <c r="AI149" i="1"/>
  <c r="AH326" i="1"/>
  <c r="AI326" i="1"/>
  <c r="AH221" i="1"/>
  <c r="AI221" i="1"/>
  <c r="AH218" i="1"/>
  <c r="AI218" i="1"/>
  <c r="AH344" i="1"/>
  <c r="AI344" i="1"/>
  <c r="AH17" i="1"/>
  <c r="AI17" i="1"/>
  <c r="AH245" i="1"/>
  <c r="AI245" i="1"/>
  <c r="AH116" i="1"/>
  <c r="AI116" i="1"/>
  <c r="AH110" i="1"/>
  <c r="AI110" i="1"/>
  <c r="AH224" i="1"/>
  <c r="AI224" i="1"/>
  <c r="AH227" i="1"/>
  <c r="AI227" i="1"/>
  <c r="AH236" i="1"/>
  <c r="AI236" i="1"/>
  <c r="AH467" i="1"/>
  <c r="AI467" i="1"/>
  <c r="AH464" i="1"/>
  <c r="AI464" i="1"/>
  <c r="AH191" i="1"/>
  <c r="AI191" i="1"/>
  <c r="AH320" i="1"/>
  <c r="AI320" i="1"/>
  <c r="AH266" i="1"/>
  <c r="AI266" i="1"/>
  <c r="AH335" i="1"/>
  <c r="AI335" i="1"/>
  <c r="AH29" i="1"/>
  <c r="AI29" i="1"/>
  <c r="AH401" i="1"/>
  <c r="AI401" i="1"/>
  <c r="AH305" i="1"/>
  <c r="AI305" i="1"/>
  <c r="AH209" i="1"/>
  <c r="AI209" i="1"/>
  <c r="AH113" i="1"/>
  <c r="AI113" i="1"/>
  <c r="AH383" i="1"/>
  <c r="AI383" i="1"/>
  <c r="AH179" i="1"/>
  <c r="AI179" i="1"/>
  <c r="AH482" i="1"/>
  <c r="AI482" i="1"/>
  <c r="AH362" i="1"/>
  <c r="AI362" i="1"/>
  <c r="AH206" i="1"/>
  <c r="AI206" i="1"/>
  <c r="AH452" i="1"/>
  <c r="AI452" i="1"/>
  <c r="AH332" i="1"/>
  <c r="AI332" i="1"/>
  <c r="AH200" i="1"/>
  <c r="AI200" i="1"/>
  <c r="AH83" i="1"/>
  <c r="AI83" i="1"/>
  <c r="AH86" i="1"/>
  <c r="AI86" i="1"/>
  <c r="AH458" i="1"/>
  <c r="AI458" i="1"/>
  <c r="AH365" i="1"/>
  <c r="AI365" i="1"/>
  <c r="AH173" i="1"/>
  <c r="AI173" i="1"/>
  <c r="AH506" i="1"/>
  <c r="AI506" i="1"/>
  <c r="AH461" i="1"/>
  <c r="AI461" i="1"/>
  <c r="AH239" i="1"/>
  <c r="AI239" i="1"/>
  <c r="AH392" i="1"/>
  <c r="AI392" i="1"/>
  <c r="AH431" i="1"/>
  <c r="AI431" i="1"/>
  <c r="AH260" i="1"/>
  <c r="AI260" i="1"/>
  <c r="AH164" i="1"/>
  <c r="AI164" i="1"/>
  <c r="AH53" i="1"/>
  <c r="AI53" i="1"/>
  <c r="AH80" i="1"/>
  <c r="AI80" i="1"/>
  <c r="AH509" i="1"/>
  <c r="AI509" i="1"/>
  <c r="AH371" i="1"/>
  <c r="AI371" i="1"/>
  <c r="AH47" i="1"/>
  <c r="AI47" i="1"/>
  <c r="AH416" i="1"/>
  <c r="AI416" i="1"/>
  <c r="AH368" i="1"/>
  <c r="AI368" i="1"/>
  <c r="AH311" i="1"/>
  <c r="AI311" i="1"/>
  <c r="AH359" i="1"/>
  <c r="AI359" i="1"/>
  <c r="AH434" i="1"/>
  <c r="AI434" i="1"/>
  <c r="AH425" i="1"/>
  <c r="AI425" i="1"/>
  <c r="AH329" i="1"/>
  <c r="AI329" i="1"/>
  <c r="AH233" i="1"/>
  <c r="AI233" i="1"/>
  <c r="AH137" i="1"/>
  <c r="AI137" i="1"/>
  <c r="AH479" i="1"/>
  <c r="AI479" i="1"/>
  <c r="AH251" i="1"/>
  <c r="AI251" i="1"/>
  <c r="AH38" i="1"/>
  <c r="AI38" i="1"/>
  <c r="AH386" i="1"/>
  <c r="AI386" i="1"/>
  <c r="AH230" i="1"/>
  <c r="AI230" i="1"/>
  <c r="AH476" i="1"/>
  <c r="AI476" i="1"/>
  <c r="AH356" i="1"/>
  <c r="AI356" i="1"/>
  <c r="AH272" i="1"/>
  <c r="AI272" i="1"/>
  <c r="AH350" i="1"/>
  <c r="AI350" i="1"/>
  <c r="AH98" i="1"/>
  <c r="AI98" i="1"/>
  <c r="AH389" i="1"/>
  <c r="AI389" i="1"/>
  <c r="AH269" i="1"/>
  <c r="AI269" i="1"/>
  <c r="AH119" i="1"/>
  <c r="AI119" i="1"/>
  <c r="AH41" i="1"/>
  <c r="AI41" i="1"/>
  <c r="AH143" i="1"/>
  <c r="AI143" i="1"/>
  <c r="AH488" i="1"/>
  <c r="AI488" i="1"/>
  <c r="AH128" i="1"/>
  <c r="AI128" i="1"/>
  <c r="AH293" i="1"/>
  <c r="AI293" i="1"/>
  <c r="AH197" i="1"/>
  <c r="AI197" i="1"/>
  <c r="AH68" i="1"/>
  <c r="AI68" i="1"/>
  <c r="AH104" i="1"/>
  <c r="AI104" i="1"/>
  <c r="AH500" i="1"/>
  <c r="AI500" i="1"/>
  <c r="AH422" i="1"/>
  <c r="AI422" i="1"/>
  <c r="AH44" i="1"/>
  <c r="AI44" i="1"/>
  <c r="AH314" i="1"/>
  <c r="AI314" i="1"/>
  <c r="AH512" i="1"/>
  <c r="AI512" i="1"/>
  <c r="AH215" i="1"/>
  <c r="AI215" i="1"/>
  <c r="AH443" i="1"/>
  <c r="AI443" i="1"/>
  <c r="AH494" i="1"/>
  <c r="AI494" i="1"/>
  <c r="AH473" i="1"/>
  <c r="AI473" i="1"/>
  <c r="AH353" i="1"/>
  <c r="AI353" i="1"/>
  <c r="AH257" i="1"/>
  <c r="AI257" i="1"/>
  <c r="AH161" i="1"/>
  <c r="AI161" i="1"/>
  <c r="AH65" i="1"/>
  <c r="AI65" i="1"/>
  <c r="AH263" i="1"/>
  <c r="AI263" i="1"/>
  <c r="AH155" i="1"/>
  <c r="AI155" i="1"/>
  <c r="AH410" i="1"/>
  <c r="AI410" i="1"/>
  <c r="AH254" i="1"/>
  <c r="AI254" i="1"/>
  <c r="AH32" i="1"/>
  <c r="AI32" i="1"/>
  <c r="AH380" i="1"/>
  <c r="AI380" i="1"/>
  <c r="AH284" i="1"/>
  <c r="AI284" i="1"/>
  <c r="AH176" i="1"/>
  <c r="AI176" i="1"/>
  <c r="AH170" i="1"/>
  <c r="AI170" i="1"/>
  <c r="AH26" i="1"/>
  <c r="AI26" i="1"/>
  <c r="AH413" i="1"/>
  <c r="AI413" i="1"/>
  <c r="AH317" i="1"/>
  <c r="AI317" i="1"/>
  <c r="AH491" i="1"/>
  <c r="AI491" i="1"/>
  <c r="AH302" i="1"/>
  <c r="AI302" i="1"/>
  <c r="AH77" i="1"/>
  <c r="AI77" i="1"/>
  <c r="AH20" i="1"/>
  <c r="AI20" i="1"/>
  <c r="AH152" i="1"/>
  <c r="AI152" i="1"/>
  <c r="AH308" i="1"/>
  <c r="AI308" i="1"/>
  <c r="AH212" i="1"/>
  <c r="AI212" i="1"/>
  <c r="AH101" i="1"/>
  <c r="AI101" i="1"/>
  <c r="AH398" i="1"/>
  <c r="AI398" i="1"/>
  <c r="AH122" i="1"/>
  <c r="AI122" i="1"/>
  <c r="AH515" i="1"/>
  <c r="AI515" i="1"/>
  <c r="AH134" i="1"/>
  <c r="AI134" i="1"/>
  <c r="AH404" i="1"/>
  <c r="AI404" i="1"/>
  <c r="AH440" i="1"/>
  <c r="AI440" i="1"/>
  <c r="AH470" i="1"/>
  <c r="AI470" i="1"/>
  <c r="K8" i="1"/>
  <c r="K9" i="1" s="1"/>
  <c r="L7" i="1"/>
  <c r="M7" i="1" s="1"/>
  <c r="L8" i="1" l="1"/>
  <c r="M8" i="1" s="1"/>
  <c r="K10" i="1" l="1"/>
  <c r="L9" i="1"/>
  <c r="M9" i="1" s="1"/>
  <c r="K11" i="1" l="1"/>
  <c r="L10" i="1"/>
  <c r="M10" i="1" s="1"/>
  <c r="K12" i="1" l="1"/>
  <c r="L11" i="1"/>
  <c r="M11" i="1" s="1"/>
  <c r="K13" i="1" l="1"/>
  <c r="L12" i="1"/>
  <c r="M12" i="1" s="1"/>
  <c r="K14" i="1" l="1"/>
  <c r="L13" i="1"/>
  <c r="M13" i="1" s="1"/>
  <c r="K15" i="1" l="1"/>
  <c r="L14" i="1"/>
  <c r="M14" i="1" s="1"/>
  <c r="K16" i="1" l="1"/>
  <c r="L15" i="1"/>
  <c r="M15" i="1" l="1"/>
  <c r="L16" i="1"/>
  <c r="K17" i="1"/>
  <c r="M16" i="1" l="1"/>
  <c r="K18" i="1"/>
  <c r="L17" i="1"/>
  <c r="M17" i="1" l="1"/>
  <c r="K19" i="1"/>
  <c r="L18" i="1"/>
  <c r="M18" i="1" l="1"/>
  <c r="K20" i="1"/>
  <c r="L19" i="1"/>
  <c r="M19" i="1" l="1"/>
  <c r="K21" i="1"/>
  <c r="L20" i="1"/>
  <c r="M20" i="1" l="1"/>
  <c r="K22" i="1"/>
  <c r="L21" i="1"/>
  <c r="M21" i="1" l="1"/>
  <c r="K23" i="1"/>
  <c r="L22" i="1"/>
  <c r="M22" i="1" l="1"/>
  <c r="K24" i="1"/>
  <c r="L23" i="1"/>
  <c r="M23" i="1" l="1"/>
  <c r="K25" i="1"/>
  <c r="L24" i="1"/>
  <c r="M24" i="1" l="1"/>
  <c r="K26" i="1"/>
  <c r="L25" i="1"/>
  <c r="M25" i="1" l="1"/>
  <c r="K27" i="1"/>
  <c r="L27" i="1" s="1"/>
  <c r="L26" i="1"/>
  <c r="M26" i="1" l="1"/>
  <c r="M27" i="1"/>
  <c r="K28" i="1"/>
  <c r="K29" i="1" l="1"/>
  <c r="L28" i="1"/>
  <c r="M28" i="1" l="1"/>
  <c r="K30" i="1"/>
  <c r="L29" i="1"/>
  <c r="M29" i="1" l="1"/>
  <c r="K31" i="1"/>
  <c r="L30" i="1"/>
  <c r="M30" i="1" l="1"/>
  <c r="K32" i="1"/>
  <c r="L31" i="1"/>
  <c r="M31" i="1" l="1"/>
  <c r="K33" i="1"/>
  <c r="L32" i="1"/>
  <c r="M32" i="1" l="1"/>
  <c r="K34" i="1"/>
  <c r="L33" i="1"/>
  <c r="M33" i="1" l="1"/>
  <c r="K35" i="1"/>
  <c r="L34" i="1"/>
  <c r="M34" i="1" l="1"/>
  <c r="K36" i="1"/>
  <c r="L35" i="1"/>
  <c r="M35" i="1" l="1"/>
  <c r="K37" i="1"/>
  <c r="L36" i="1"/>
  <c r="M36" i="1" l="1"/>
  <c r="K38" i="1"/>
  <c r="L37" i="1"/>
  <c r="M37" i="1" l="1"/>
  <c r="K39" i="1"/>
  <c r="L38" i="1"/>
  <c r="M38" i="1" l="1"/>
  <c r="K40" i="1"/>
  <c r="L39" i="1"/>
  <c r="M39" i="1" l="1"/>
  <c r="K41" i="1"/>
  <c r="L40" i="1"/>
  <c r="M40" i="1" l="1"/>
  <c r="K42" i="1"/>
  <c r="L41" i="1"/>
  <c r="M41" i="1" l="1"/>
  <c r="K43" i="1"/>
  <c r="L42" i="1"/>
  <c r="M42" i="1" l="1"/>
  <c r="K44" i="1"/>
  <c r="L43" i="1"/>
  <c r="M43" i="1" l="1"/>
  <c r="K45" i="1"/>
  <c r="L44" i="1"/>
  <c r="M44" i="1" l="1"/>
  <c r="K46" i="1"/>
  <c r="L45" i="1"/>
  <c r="M45" i="1" l="1"/>
  <c r="L46" i="1"/>
  <c r="K47" i="1"/>
  <c r="M46" i="1" l="1"/>
  <c r="L47" i="1"/>
  <c r="K48" i="1"/>
  <c r="L48" i="1" s="1"/>
  <c r="M48" i="1" s="1"/>
  <c r="M47" i="1" l="1"/>
  <c r="K49" i="1"/>
  <c r="L49" i="1" l="1"/>
  <c r="K50" i="1"/>
  <c r="M49" i="1" l="1"/>
  <c r="K51" i="1"/>
  <c r="L50" i="1"/>
  <c r="M50" i="1" l="1"/>
  <c r="L51" i="1"/>
  <c r="K52" i="1"/>
  <c r="M51" i="1" l="1"/>
  <c r="K53" i="1"/>
  <c r="L52" i="1"/>
  <c r="M52" i="1" s="1"/>
  <c r="L53" i="1" l="1"/>
  <c r="K54" i="1"/>
  <c r="M53" i="1" l="1"/>
  <c r="K55" i="1"/>
  <c r="L54" i="1"/>
  <c r="M54" i="1" l="1"/>
  <c r="L55" i="1"/>
  <c r="K56" i="1"/>
  <c r="M55" i="1" l="1"/>
  <c r="K57" i="1"/>
  <c r="L56" i="1"/>
  <c r="M56" i="1" l="1"/>
  <c r="L57" i="1"/>
  <c r="K58" i="1"/>
  <c r="M57" i="1" l="1"/>
  <c r="K59" i="1"/>
  <c r="L58" i="1"/>
  <c r="M58" i="1" l="1"/>
  <c r="L59" i="1"/>
  <c r="K60" i="1"/>
  <c r="M59" i="1" l="1"/>
  <c r="K61" i="1"/>
  <c r="L60" i="1"/>
  <c r="M60" i="1" l="1"/>
  <c r="L61" i="1"/>
  <c r="K62" i="1"/>
  <c r="M61" i="1" l="1"/>
  <c r="K63" i="1"/>
  <c r="L62" i="1"/>
  <c r="M62" i="1" l="1"/>
  <c r="K64" i="1"/>
  <c r="L63" i="1"/>
  <c r="M63" i="1" l="1"/>
  <c r="L64" i="1"/>
  <c r="K65" i="1"/>
  <c r="E67" i="1" l="1"/>
  <c r="L65" i="1"/>
  <c r="K66" i="1"/>
  <c r="E68" i="1" l="1"/>
  <c r="F67" i="1"/>
  <c r="K67" i="1"/>
  <c r="L66" i="1"/>
  <c r="G67" i="1" l="1"/>
  <c r="F68" i="1"/>
  <c r="E69" i="1"/>
  <c r="D67" i="1"/>
  <c r="K68" i="1"/>
  <c r="L67" i="1"/>
  <c r="C67" i="1"/>
  <c r="G68" i="1" l="1"/>
  <c r="E70" i="1"/>
  <c r="F69" i="1"/>
  <c r="D68" i="1"/>
  <c r="L68" i="1"/>
  <c r="K69" i="1"/>
  <c r="C68" i="1"/>
  <c r="G69" i="1" l="1"/>
  <c r="F70" i="1"/>
  <c r="E71" i="1"/>
  <c r="D69" i="1"/>
  <c r="L69" i="1"/>
  <c r="K70" i="1"/>
  <c r="C69" i="1"/>
  <c r="G70" i="1" l="1"/>
  <c r="E72" i="1"/>
  <c r="F71" i="1"/>
  <c r="D70" i="1"/>
  <c r="K71" i="1"/>
  <c r="L70" i="1"/>
  <c r="C70" i="1"/>
  <c r="G71" i="1" l="1"/>
  <c r="F72" i="1"/>
  <c r="E73" i="1"/>
  <c r="D71" i="1"/>
  <c r="L71" i="1"/>
  <c r="C71" i="1"/>
  <c r="K72" i="1"/>
  <c r="G72" i="1" l="1"/>
  <c r="E74" i="1"/>
  <c r="F73" i="1"/>
  <c r="D72" i="1"/>
  <c r="L72" i="1"/>
  <c r="C72" i="1"/>
  <c r="K73" i="1"/>
  <c r="G73" i="1" l="1"/>
  <c r="F74" i="1"/>
  <c r="E75" i="1"/>
  <c r="D73" i="1"/>
  <c r="L73" i="1"/>
  <c r="K74" i="1"/>
  <c r="C73" i="1"/>
  <c r="G74" i="1" l="1"/>
  <c r="E76" i="1"/>
  <c r="F75" i="1"/>
  <c r="D74" i="1"/>
  <c r="K75" i="1"/>
  <c r="C74" i="1"/>
  <c r="L74" i="1"/>
  <c r="G75" i="1" l="1"/>
  <c r="F76" i="1"/>
  <c r="E77" i="1"/>
  <c r="D75" i="1"/>
  <c r="K76" i="1"/>
  <c r="C75" i="1"/>
  <c r="L75" i="1"/>
  <c r="G76" i="1" l="1"/>
  <c r="F77" i="1"/>
  <c r="G77" i="1" s="1"/>
  <c r="E78" i="1"/>
  <c r="D76" i="1"/>
  <c r="L76" i="1"/>
  <c r="C76" i="1"/>
  <c r="K77" i="1"/>
  <c r="F78" i="1" l="1"/>
  <c r="G78" i="1" s="1"/>
  <c r="E79" i="1"/>
  <c r="D77" i="1"/>
  <c r="L77" i="1"/>
  <c r="K78" i="1"/>
  <c r="C77" i="1"/>
  <c r="E80" i="1" l="1"/>
  <c r="F79" i="1"/>
  <c r="G79" i="1" s="1"/>
  <c r="D78" i="1"/>
  <c r="K79" i="1"/>
  <c r="L78" i="1"/>
  <c r="C78" i="1"/>
  <c r="F80" i="1" l="1"/>
  <c r="G80" i="1" s="1"/>
  <c r="E81" i="1"/>
  <c r="D79" i="1"/>
  <c r="C79" i="1"/>
  <c r="L79" i="1"/>
  <c r="K80" i="1"/>
  <c r="E82" i="1" l="1"/>
  <c r="F81" i="1"/>
  <c r="G81" i="1" s="1"/>
  <c r="D80" i="1"/>
  <c r="L80" i="1"/>
  <c r="K81" i="1"/>
  <c r="C80" i="1"/>
  <c r="F82" i="1" l="1"/>
  <c r="G82" i="1" s="1"/>
  <c r="E83" i="1"/>
  <c r="D81" i="1"/>
  <c r="L81" i="1"/>
  <c r="K82" i="1"/>
  <c r="C81" i="1"/>
  <c r="E84" i="1" l="1"/>
  <c r="F83" i="1"/>
  <c r="G83" i="1" s="1"/>
  <c r="D82" i="1"/>
  <c r="K83" i="1"/>
  <c r="L82" i="1"/>
  <c r="C82" i="1"/>
  <c r="F84" i="1" l="1"/>
  <c r="G84" i="1" s="1"/>
  <c r="E85" i="1"/>
  <c r="D83" i="1"/>
  <c r="K84" i="1"/>
  <c r="C83" i="1"/>
  <c r="L83" i="1"/>
  <c r="E86" i="1" l="1"/>
  <c r="F85" i="1"/>
  <c r="G85" i="1" s="1"/>
  <c r="D84" i="1"/>
  <c r="L84" i="1"/>
  <c r="K85" i="1"/>
  <c r="C84" i="1"/>
  <c r="F86" i="1" l="1"/>
  <c r="G86" i="1" s="1"/>
  <c r="E87" i="1"/>
  <c r="D85" i="1"/>
  <c r="L85" i="1"/>
  <c r="K86" i="1"/>
  <c r="C85" i="1"/>
  <c r="E88" i="1" l="1"/>
  <c r="F87" i="1"/>
  <c r="G87" i="1" s="1"/>
  <c r="D86" i="1"/>
  <c r="K87" i="1"/>
  <c r="L86" i="1"/>
  <c r="C86" i="1"/>
  <c r="F88" i="1" l="1"/>
  <c r="G88" i="1" s="1"/>
  <c r="E89" i="1"/>
  <c r="D87" i="1"/>
  <c r="L87" i="1"/>
  <c r="C87" i="1"/>
  <c r="K88" i="1"/>
  <c r="E90" i="1" l="1"/>
  <c r="F89" i="1"/>
  <c r="G89" i="1" s="1"/>
  <c r="D88" i="1"/>
  <c r="L88" i="1"/>
  <c r="K89" i="1"/>
  <c r="C88" i="1"/>
  <c r="F90" i="1" l="1"/>
  <c r="G90" i="1" s="1"/>
  <c r="E91" i="1"/>
  <c r="D89" i="1"/>
  <c r="C89" i="1"/>
  <c r="K90" i="1"/>
  <c r="L89" i="1"/>
  <c r="E92" i="1" l="1"/>
  <c r="F91" i="1"/>
  <c r="G91" i="1" s="1"/>
  <c r="D90" i="1"/>
  <c r="C90" i="1"/>
  <c r="K91" i="1"/>
  <c r="L90" i="1"/>
  <c r="F92" i="1" l="1"/>
  <c r="G92" i="1" s="1"/>
  <c r="E93" i="1"/>
  <c r="D91" i="1"/>
  <c r="L91" i="1"/>
  <c r="C91" i="1"/>
  <c r="K92" i="1"/>
  <c r="E94" i="1" l="1"/>
  <c r="F93" i="1"/>
  <c r="G93" i="1" s="1"/>
  <c r="D92" i="1"/>
  <c r="L92" i="1"/>
  <c r="K93" i="1"/>
  <c r="C92" i="1"/>
  <c r="F94" i="1" l="1"/>
  <c r="G94" i="1" s="1"/>
  <c r="E95" i="1"/>
  <c r="D93" i="1"/>
  <c r="L93" i="1"/>
  <c r="K94" i="1"/>
  <c r="C93" i="1"/>
  <c r="E96" i="1" l="1"/>
  <c r="F95" i="1"/>
  <c r="G95" i="1" s="1"/>
  <c r="D94" i="1"/>
  <c r="K95" i="1"/>
  <c r="C94" i="1"/>
  <c r="L94" i="1"/>
  <c r="F96" i="1" l="1"/>
  <c r="G96" i="1" s="1"/>
  <c r="E97" i="1"/>
  <c r="D95" i="1"/>
  <c r="L95" i="1"/>
  <c r="C95" i="1"/>
  <c r="K96" i="1"/>
  <c r="E98" i="1" l="1"/>
  <c r="F97" i="1"/>
  <c r="G97" i="1" s="1"/>
  <c r="D96" i="1"/>
  <c r="L96" i="1"/>
  <c r="K97" i="1"/>
  <c r="C96" i="1"/>
  <c r="F98" i="1" l="1"/>
  <c r="G98" i="1" s="1"/>
  <c r="E99" i="1"/>
  <c r="D97" i="1"/>
  <c r="L97" i="1"/>
  <c r="K98" i="1"/>
  <c r="C97" i="1"/>
  <c r="E100" i="1" l="1"/>
  <c r="F99" i="1"/>
  <c r="G99" i="1" s="1"/>
  <c r="D98" i="1"/>
  <c r="K99" i="1"/>
  <c r="L98" i="1"/>
  <c r="C98" i="1"/>
  <c r="F100" i="1" l="1"/>
  <c r="G100" i="1" s="1"/>
  <c r="E101" i="1"/>
  <c r="D99" i="1"/>
  <c r="L99" i="1"/>
  <c r="C99" i="1"/>
  <c r="K100" i="1"/>
  <c r="E102" i="1" l="1"/>
  <c r="F101" i="1"/>
  <c r="G101" i="1" s="1"/>
  <c r="D100" i="1"/>
  <c r="K101" i="1"/>
  <c r="C100" i="1"/>
  <c r="L100" i="1"/>
  <c r="F102" i="1" l="1"/>
  <c r="G102" i="1" s="1"/>
  <c r="E103" i="1"/>
  <c r="D101" i="1"/>
  <c r="L101" i="1"/>
  <c r="C101" i="1"/>
  <c r="K102" i="1"/>
  <c r="E104" i="1" l="1"/>
  <c r="F103" i="1"/>
  <c r="G103" i="1" s="1"/>
  <c r="D102" i="1"/>
  <c r="K103" i="1"/>
  <c r="L102" i="1"/>
  <c r="C102" i="1"/>
  <c r="F104" i="1" l="1"/>
  <c r="G104" i="1" s="1"/>
  <c r="E105" i="1"/>
  <c r="D103" i="1"/>
  <c r="L103" i="1"/>
  <c r="K104" i="1"/>
  <c r="C103" i="1"/>
  <c r="E106" i="1" l="1"/>
  <c r="F105" i="1"/>
  <c r="G105" i="1" s="1"/>
  <c r="D104" i="1"/>
  <c r="K105" i="1"/>
  <c r="C104" i="1"/>
  <c r="L104" i="1"/>
  <c r="F106" i="1" l="1"/>
  <c r="G106" i="1" s="1"/>
  <c r="E107" i="1"/>
  <c r="D105" i="1"/>
  <c r="L105" i="1"/>
  <c r="K106" i="1"/>
  <c r="C105" i="1"/>
  <c r="E108" i="1" l="1"/>
  <c r="F107" i="1"/>
  <c r="G107" i="1" s="1"/>
  <c r="D106" i="1"/>
  <c r="K107" i="1"/>
  <c r="L106" i="1"/>
  <c r="C106" i="1"/>
  <c r="F108" i="1" l="1"/>
  <c r="G108" i="1" s="1"/>
  <c r="E109" i="1"/>
  <c r="D107" i="1"/>
  <c r="K108" i="1"/>
  <c r="C107" i="1"/>
  <c r="L107" i="1"/>
  <c r="E110" i="1" l="1"/>
  <c r="F109" i="1"/>
  <c r="G109" i="1" s="1"/>
  <c r="D108" i="1"/>
  <c r="C108" i="1"/>
  <c r="L108" i="1"/>
  <c r="K109" i="1"/>
  <c r="F110" i="1" l="1"/>
  <c r="G110" i="1" s="1"/>
  <c r="E111" i="1"/>
  <c r="D109" i="1"/>
  <c r="L109" i="1"/>
  <c r="K110" i="1"/>
  <c r="C109" i="1"/>
  <c r="F111" i="1" l="1"/>
  <c r="G111" i="1" s="1"/>
  <c r="E112" i="1"/>
  <c r="D110" i="1"/>
  <c r="K111" i="1"/>
  <c r="L110" i="1"/>
  <c r="C110" i="1"/>
  <c r="F112" i="1" l="1"/>
  <c r="G112" i="1" s="1"/>
  <c r="E113" i="1"/>
  <c r="D111" i="1"/>
  <c r="K112" i="1"/>
  <c r="L111" i="1"/>
  <c r="C111" i="1"/>
  <c r="F113" i="1" l="1"/>
  <c r="G113" i="1" s="1"/>
  <c r="E114" i="1"/>
  <c r="D112" i="1"/>
  <c r="L112" i="1"/>
  <c r="K113" i="1"/>
  <c r="C112" i="1"/>
  <c r="F114" i="1" l="1"/>
  <c r="G114" i="1" s="1"/>
  <c r="E115" i="1"/>
  <c r="D113" i="1"/>
  <c r="L113" i="1"/>
  <c r="K114" i="1"/>
  <c r="C113" i="1"/>
  <c r="F115" i="1" l="1"/>
  <c r="G115" i="1" s="1"/>
  <c r="E116" i="1"/>
  <c r="D114" i="1"/>
  <c r="K115" i="1"/>
  <c r="L114" i="1"/>
  <c r="C114" i="1"/>
  <c r="F116" i="1" l="1"/>
  <c r="G116" i="1" s="1"/>
  <c r="E117" i="1"/>
  <c r="D115" i="1"/>
  <c r="K116" i="1"/>
  <c r="L115" i="1"/>
  <c r="C115" i="1"/>
  <c r="E118" i="1" l="1"/>
  <c r="F117" i="1"/>
  <c r="G117" i="1" s="1"/>
  <c r="D116" i="1"/>
  <c r="K117" i="1"/>
  <c r="C116" i="1"/>
  <c r="L116" i="1"/>
  <c r="F118" i="1" l="1"/>
  <c r="G118" i="1" s="1"/>
  <c r="E119" i="1"/>
  <c r="D117" i="1"/>
  <c r="L117" i="1"/>
  <c r="K118" i="1"/>
  <c r="C117" i="1"/>
  <c r="F119" i="1" l="1"/>
  <c r="G119" i="1" s="1"/>
  <c r="E120" i="1"/>
  <c r="D118" i="1"/>
  <c r="C118" i="1"/>
  <c r="K119" i="1"/>
  <c r="L118" i="1"/>
  <c r="F120" i="1" l="1"/>
  <c r="G120" i="1" s="1"/>
  <c r="E121" i="1"/>
  <c r="D119" i="1"/>
  <c r="K120" i="1"/>
  <c r="L119" i="1"/>
  <c r="C119" i="1"/>
  <c r="F121" i="1" l="1"/>
  <c r="G121" i="1" s="1"/>
  <c r="E122" i="1"/>
  <c r="D120" i="1"/>
  <c r="L120" i="1"/>
  <c r="K121" i="1"/>
  <c r="C120" i="1"/>
  <c r="F122" i="1" l="1"/>
  <c r="G122" i="1" s="1"/>
  <c r="E123" i="1"/>
  <c r="D121" i="1"/>
  <c r="L121" i="1"/>
  <c r="K122" i="1"/>
  <c r="C121" i="1"/>
  <c r="F123" i="1" l="1"/>
  <c r="G123" i="1" s="1"/>
  <c r="E124" i="1"/>
  <c r="D122" i="1"/>
  <c r="K123" i="1"/>
  <c r="L122" i="1"/>
  <c r="C122" i="1"/>
  <c r="F124" i="1" l="1"/>
  <c r="G124" i="1" s="1"/>
  <c r="E125" i="1"/>
  <c r="D123" i="1"/>
  <c r="K124" i="1"/>
  <c r="L123" i="1"/>
  <c r="C123" i="1"/>
  <c r="E126" i="1" l="1"/>
  <c r="F125" i="1"/>
  <c r="G125" i="1" s="1"/>
  <c r="D124" i="1"/>
  <c r="L124" i="1"/>
  <c r="K125" i="1"/>
  <c r="C124" i="1"/>
  <c r="F126" i="1" l="1"/>
  <c r="G126" i="1" s="1"/>
  <c r="E127" i="1"/>
  <c r="D125" i="1"/>
  <c r="K126" i="1"/>
  <c r="C125" i="1"/>
  <c r="L125" i="1"/>
  <c r="F127" i="1" l="1"/>
  <c r="G127" i="1" s="1"/>
  <c r="E128" i="1"/>
  <c r="D126" i="1"/>
  <c r="K127" i="1"/>
  <c r="L126" i="1"/>
  <c r="C126" i="1"/>
  <c r="F128" i="1" l="1"/>
  <c r="G128" i="1" s="1"/>
  <c r="E129" i="1"/>
  <c r="D127" i="1"/>
  <c r="K128" i="1"/>
  <c r="C127" i="1"/>
  <c r="L127" i="1"/>
  <c r="F129" i="1" l="1"/>
  <c r="G129" i="1" s="1"/>
  <c r="E130" i="1"/>
  <c r="D128" i="1"/>
  <c r="L128" i="1"/>
  <c r="C128" i="1"/>
  <c r="K129" i="1"/>
  <c r="F130" i="1" l="1"/>
  <c r="G130" i="1" s="1"/>
  <c r="E131" i="1"/>
  <c r="D129" i="1"/>
  <c r="L129" i="1"/>
  <c r="K130" i="1"/>
  <c r="C129" i="1"/>
  <c r="F131" i="1" l="1"/>
  <c r="G131" i="1" s="1"/>
  <c r="E132" i="1"/>
  <c r="D130" i="1"/>
  <c r="K131" i="1"/>
  <c r="L130" i="1"/>
  <c r="C130" i="1"/>
  <c r="F132" i="1" l="1"/>
  <c r="G132" i="1" s="1"/>
  <c r="E133" i="1"/>
  <c r="D131" i="1"/>
  <c r="K132" i="1"/>
  <c r="L131" i="1"/>
  <c r="C131" i="1"/>
  <c r="E134" i="1" l="1"/>
  <c r="F133" i="1"/>
  <c r="G133" i="1" s="1"/>
  <c r="D132" i="1"/>
  <c r="K133" i="1"/>
  <c r="C132" i="1"/>
  <c r="L132" i="1"/>
  <c r="F134" i="1" l="1"/>
  <c r="G134" i="1" s="1"/>
  <c r="E135" i="1"/>
  <c r="D133" i="1"/>
  <c r="L133" i="1"/>
  <c r="C133" i="1"/>
  <c r="K134" i="1"/>
  <c r="F135" i="1" l="1"/>
  <c r="G135" i="1" s="1"/>
  <c r="E136" i="1"/>
  <c r="D134" i="1"/>
  <c r="L134" i="1"/>
  <c r="K135" i="1"/>
  <c r="C134" i="1"/>
  <c r="F136" i="1" l="1"/>
  <c r="G136" i="1" s="1"/>
  <c r="E137" i="1"/>
  <c r="D135" i="1"/>
  <c r="K136" i="1"/>
  <c r="L135" i="1"/>
  <c r="C135" i="1"/>
  <c r="F137" i="1" l="1"/>
  <c r="G137" i="1" s="1"/>
  <c r="E138" i="1"/>
  <c r="D136" i="1"/>
  <c r="K137" i="1"/>
  <c r="C136" i="1"/>
  <c r="L136" i="1"/>
  <c r="F138" i="1" l="1"/>
  <c r="G138" i="1" s="1"/>
  <c r="E139" i="1"/>
  <c r="D137" i="1"/>
  <c r="L137" i="1"/>
  <c r="C137" i="1"/>
  <c r="K138" i="1"/>
  <c r="F139" i="1" l="1"/>
  <c r="G139" i="1" s="1"/>
  <c r="E140" i="1"/>
  <c r="D138" i="1"/>
  <c r="K139" i="1"/>
  <c r="C138" i="1"/>
  <c r="L138" i="1"/>
  <c r="F140" i="1" l="1"/>
  <c r="G140" i="1" s="1"/>
  <c r="E141" i="1"/>
  <c r="D139" i="1"/>
  <c r="L139" i="1"/>
  <c r="K140" i="1"/>
  <c r="C139" i="1"/>
  <c r="E142" i="1" l="1"/>
  <c r="F141" i="1"/>
  <c r="G141" i="1" s="1"/>
  <c r="D140" i="1"/>
  <c r="K141" i="1"/>
  <c r="L140" i="1"/>
  <c r="C140" i="1"/>
  <c r="F142" i="1" l="1"/>
  <c r="G142" i="1" s="1"/>
  <c r="E143" i="1"/>
  <c r="D141" i="1"/>
  <c r="L141" i="1"/>
  <c r="K142" i="1"/>
  <c r="C141" i="1"/>
  <c r="F143" i="1" l="1"/>
  <c r="G143" i="1" s="1"/>
  <c r="E144" i="1"/>
  <c r="D142" i="1"/>
  <c r="L142" i="1"/>
  <c r="K143" i="1"/>
  <c r="C142" i="1"/>
  <c r="F144" i="1" l="1"/>
  <c r="G144" i="1" s="1"/>
  <c r="E145" i="1"/>
  <c r="D143" i="1"/>
  <c r="K144" i="1"/>
  <c r="L143" i="1"/>
  <c r="C143" i="1"/>
  <c r="F145" i="1" l="1"/>
  <c r="G145" i="1" s="1"/>
  <c r="E146" i="1"/>
  <c r="D144" i="1"/>
  <c r="K145" i="1"/>
  <c r="L144" i="1"/>
  <c r="C144" i="1"/>
  <c r="F146" i="1" l="1"/>
  <c r="G146" i="1" s="1"/>
  <c r="E147" i="1"/>
  <c r="D145" i="1"/>
  <c r="L145" i="1"/>
  <c r="C145" i="1"/>
  <c r="K146" i="1"/>
  <c r="F147" i="1" l="1"/>
  <c r="G147" i="1" s="1"/>
  <c r="E148" i="1"/>
  <c r="D146" i="1"/>
  <c r="L146" i="1"/>
  <c r="K147" i="1"/>
  <c r="C146" i="1"/>
  <c r="F148" i="1" l="1"/>
  <c r="G148" i="1" s="1"/>
  <c r="E149" i="1"/>
  <c r="D147" i="1"/>
  <c r="L147" i="1"/>
  <c r="K148" i="1"/>
  <c r="C147" i="1"/>
  <c r="E150" i="1" l="1"/>
  <c r="F149" i="1"/>
  <c r="G149" i="1" s="1"/>
  <c r="D148" i="1"/>
  <c r="K149" i="1"/>
  <c r="C148" i="1"/>
  <c r="L148" i="1"/>
  <c r="F150" i="1" l="1"/>
  <c r="G150" i="1" s="1"/>
  <c r="E151" i="1"/>
  <c r="D149" i="1"/>
  <c r="L149" i="1"/>
  <c r="C149" i="1"/>
  <c r="K150" i="1"/>
  <c r="F151" i="1" l="1"/>
  <c r="G151" i="1" s="1"/>
  <c r="E152" i="1"/>
  <c r="D150" i="1"/>
  <c r="C150" i="1"/>
  <c r="L150" i="1"/>
  <c r="K151" i="1"/>
  <c r="F152" i="1" l="1"/>
  <c r="G152" i="1" s="1"/>
  <c r="E153" i="1"/>
  <c r="D151" i="1"/>
  <c r="K152" i="1"/>
  <c r="L151" i="1"/>
  <c r="C151" i="1"/>
  <c r="F153" i="1" l="1"/>
  <c r="G153" i="1" s="1"/>
  <c r="E154" i="1"/>
  <c r="D152" i="1"/>
  <c r="K153" i="1"/>
  <c r="L152" i="1"/>
  <c r="C152" i="1"/>
  <c r="F154" i="1" l="1"/>
  <c r="G154" i="1" s="1"/>
  <c r="E155" i="1"/>
  <c r="D153" i="1"/>
  <c r="L153" i="1"/>
  <c r="C153" i="1"/>
  <c r="K154" i="1"/>
  <c r="F155" i="1" l="1"/>
  <c r="G155" i="1" s="1"/>
  <c r="E156" i="1"/>
  <c r="D154" i="1"/>
  <c r="L154" i="1"/>
  <c r="K155" i="1"/>
  <c r="C154" i="1"/>
  <c r="F156" i="1" l="1"/>
  <c r="G156" i="1" s="1"/>
  <c r="E157" i="1"/>
  <c r="D155" i="1"/>
  <c r="L155" i="1"/>
  <c r="K156" i="1"/>
  <c r="C155" i="1"/>
  <c r="E158" i="1" l="1"/>
  <c r="F157" i="1"/>
  <c r="G157" i="1" s="1"/>
  <c r="D156" i="1"/>
  <c r="K157" i="1"/>
  <c r="L156" i="1"/>
  <c r="C156" i="1"/>
  <c r="F158" i="1" l="1"/>
  <c r="G158" i="1" s="1"/>
  <c r="E159" i="1"/>
  <c r="D157" i="1"/>
  <c r="L157" i="1"/>
  <c r="K158" i="1"/>
  <c r="C157" i="1"/>
  <c r="F159" i="1" l="1"/>
  <c r="G159" i="1" s="1"/>
  <c r="E160" i="1"/>
  <c r="D158" i="1"/>
  <c r="L158" i="1"/>
  <c r="K159" i="1"/>
  <c r="C158" i="1"/>
  <c r="F160" i="1" l="1"/>
  <c r="G160" i="1" s="1"/>
  <c r="E161" i="1"/>
  <c r="D159" i="1"/>
  <c r="K160" i="1"/>
  <c r="L159" i="1"/>
  <c r="C159" i="1"/>
  <c r="F161" i="1" l="1"/>
  <c r="G161" i="1" s="1"/>
  <c r="E162" i="1"/>
  <c r="D160" i="1"/>
  <c r="L160" i="1"/>
  <c r="C160" i="1"/>
  <c r="K161" i="1"/>
  <c r="F162" i="1" l="1"/>
  <c r="G162" i="1" s="1"/>
  <c r="E163" i="1"/>
  <c r="D161" i="1"/>
  <c r="L161" i="1"/>
  <c r="K162" i="1"/>
  <c r="C161" i="1"/>
  <c r="F163" i="1" l="1"/>
  <c r="G163" i="1" s="1"/>
  <c r="E164" i="1"/>
  <c r="D162" i="1"/>
  <c r="K163" i="1"/>
  <c r="C162" i="1"/>
  <c r="L162" i="1"/>
  <c r="F164" i="1" l="1"/>
  <c r="G164" i="1" s="1"/>
  <c r="E165" i="1"/>
  <c r="D163" i="1"/>
  <c r="L163" i="1"/>
  <c r="K164" i="1"/>
  <c r="C163" i="1"/>
  <c r="E166" i="1" l="1"/>
  <c r="F165" i="1"/>
  <c r="G165" i="1" s="1"/>
  <c r="D164" i="1"/>
  <c r="K165" i="1"/>
  <c r="L164" i="1"/>
  <c r="C164" i="1"/>
  <c r="F166" i="1" l="1"/>
  <c r="G166" i="1" s="1"/>
  <c r="E167" i="1"/>
  <c r="D165" i="1"/>
  <c r="L165" i="1"/>
  <c r="K166" i="1"/>
  <c r="C165" i="1"/>
  <c r="F167" i="1" l="1"/>
  <c r="G167" i="1" s="1"/>
  <c r="E168" i="1"/>
  <c r="D166" i="1"/>
  <c r="C166" i="1"/>
  <c r="L166" i="1"/>
  <c r="K167" i="1"/>
  <c r="F168" i="1" l="1"/>
  <c r="G168" i="1" s="1"/>
  <c r="E169" i="1"/>
  <c r="D167" i="1"/>
  <c r="K168" i="1"/>
  <c r="L167" i="1"/>
  <c r="C167" i="1"/>
  <c r="F169" i="1" l="1"/>
  <c r="G169" i="1" s="1"/>
  <c r="E170" i="1"/>
  <c r="D168" i="1"/>
  <c r="K169" i="1"/>
  <c r="L168" i="1"/>
  <c r="C168" i="1"/>
  <c r="F170" i="1" l="1"/>
  <c r="G170" i="1" s="1"/>
  <c r="E171" i="1"/>
  <c r="D169" i="1"/>
  <c r="L169" i="1"/>
  <c r="C169" i="1"/>
  <c r="K170" i="1"/>
  <c r="F171" i="1" l="1"/>
  <c r="G171" i="1" s="1"/>
  <c r="E172" i="1"/>
  <c r="D170" i="1"/>
  <c r="L170" i="1"/>
  <c r="K171" i="1"/>
  <c r="C170" i="1"/>
  <c r="F172" i="1" l="1"/>
  <c r="G172" i="1" s="1"/>
  <c r="E173" i="1"/>
  <c r="D171" i="1"/>
  <c r="L171" i="1"/>
  <c r="K172" i="1"/>
  <c r="C171" i="1"/>
  <c r="E174" i="1" l="1"/>
  <c r="F173" i="1"/>
  <c r="G173" i="1" s="1"/>
  <c r="D172" i="1"/>
  <c r="K173" i="1"/>
  <c r="L172" i="1"/>
  <c r="C172" i="1"/>
  <c r="F174" i="1" l="1"/>
  <c r="G174" i="1" s="1"/>
  <c r="E175" i="1"/>
  <c r="D173" i="1"/>
  <c r="L173" i="1"/>
  <c r="K174" i="1"/>
  <c r="C173" i="1"/>
  <c r="F175" i="1" l="1"/>
  <c r="G175" i="1" s="1"/>
  <c r="E176" i="1"/>
  <c r="D174" i="1"/>
  <c r="L174" i="1"/>
  <c r="K175" i="1"/>
  <c r="C174" i="1"/>
  <c r="F176" i="1" l="1"/>
  <c r="G176" i="1" s="1"/>
  <c r="E177" i="1"/>
  <c r="D175" i="1"/>
  <c r="K176" i="1"/>
  <c r="L175" i="1"/>
  <c r="C175" i="1"/>
  <c r="F177" i="1" l="1"/>
  <c r="G177" i="1" s="1"/>
  <c r="E178" i="1"/>
  <c r="D176" i="1"/>
  <c r="K177" i="1"/>
  <c r="L176" i="1"/>
  <c r="C176" i="1"/>
  <c r="F178" i="1" l="1"/>
  <c r="G178" i="1" s="1"/>
  <c r="E179" i="1"/>
  <c r="D177" i="1"/>
  <c r="L177" i="1"/>
  <c r="K178" i="1"/>
  <c r="C177" i="1"/>
  <c r="F179" i="1" l="1"/>
  <c r="G179" i="1" s="1"/>
  <c r="E180" i="1"/>
  <c r="D178" i="1"/>
  <c r="L178" i="1"/>
  <c r="K179" i="1"/>
  <c r="C178" i="1"/>
  <c r="F180" i="1" l="1"/>
  <c r="G180" i="1" s="1"/>
  <c r="E181" i="1"/>
  <c r="D179" i="1"/>
  <c r="L179" i="1"/>
  <c r="K180" i="1"/>
  <c r="C179" i="1"/>
  <c r="F181" i="1" l="1"/>
  <c r="G181" i="1" s="1"/>
  <c r="E182" i="1"/>
  <c r="D180" i="1"/>
  <c r="K181" i="1"/>
  <c r="C180" i="1"/>
  <c r="L180" i="1"/>
  <c r="F182" i="1" l="1"/>
  <c r="G182" i="1" s="1"/>
  <c r="E183" i="1"/>
  <c r="D181" i="1"/>
  <c r="K182" i="1"/>
  <c r="C181" i="1"/>
  <c r="L181" i="1"/>
  <c r="F183" i="1" l="1"/>
  <c r="G183" i="1" s="1"/>
  <c r="E184" i="1"/>
  <c r="D182" i="1"/>
  <c r="L182" i="1"/>
  <c r="K183" i="1"/>
  <c r="C182" i="1"/>
  <c r="F184" i="1" l="1"/>
  <c r="G184" i="1" s="1"/>
  <c r="E185" i="1"/>
  <c r="D183" i="1"/>
  <c r="K184" i="1"/>
  <c r="L183" i="1"/>
  <c r="C183" i="1"/>
  <c r="F185" i="1" l="1"/>
  <c r="G185" i="1" s="1"/>
  <c r="E186" i="1"/>
  <c r="D184" i="1"/>
  <c r="L184" i="1"/>
  <c r="K185" i="1"/>
  <c r="C184" i="1"/>
  <c r="F186" i="1" l="1"/>
  <c r="G186" i="1" s="1"/>
  <c r="E187" i="1"/>
  <c r="D185" i="1"/>
  <c r="L185" i="1"/>
  <c r="K186" i="1"/>
  <c r="C185" i="1"/>
  <c r="F187" i="1" l="1"/>
  <c r="G187" i="1" s="1"/>
  <c r="E188" i="1"/>
  <c r="D186" i="1"/>
  <c r="K187" i="1"/>
  <c r="C186" i="1"/>
  <c r="L186" i="1"/>
  <c r="F188" i="1" l="1"/>
  <c r="G188" i="1" s="1"/>
  <c r="E189" i="1"/>
  <c r="D187" i="1"/>
  <c r="L187" i="1"/>
  <c r="K188" i="1"/>
  <c r="C187" i="1"/>
  <c r="F189" i="1" l="1"/>
  <c r="G189" i="1" s="1"/>
  <c r="E190" i="1"/>
  <c r="D188" i="1"/>
  <c r="K189" i="1"/>
  <c r="L188" i="1"/>
  <c r="C188" i="1"/>
  <c r="F190" i="1" l="1"/>
  <c r="G190" i="1" s="1"/>
  <c r="E191" i="1"/>
  <c r="D189" i="1"/>
  <c r="K190" i="1"/>
  <c r="C189" i="1"/>
  <c r="L189" i="1"/>
  <c r="F191" i="1" l="1"/>
  <c r="G191" i="1" s="1"/>
  <c r="E192" i="1"/>
  <c r="D190" i="1"/>
  <c r="L190" i="1"/>
  <c r="C190" i="1"/>
  <c r="K191" i="1"/>
  <c r="F192" i="1" l="1"/>
  <c r="G192" i="1" s="1"/>
  <c r="E193" i="1"/>
  <c r="D191" i="1"/>
  <c r="L191" i="1"/>
  <c r="K192" i="1"/>
  <c r="C191" i="1"/>
  <c r="F193" i="1" l="1"/>
  <c r="G193" i="1" s="1"/>
  <c r="E194" i="1"/>
  <c r="D192" i="1"/>
  <c r="C192" i="1"/>
  <c r="K193" i="1"/>
  <c r="L192" i="1"/>
  <c r="F194" i="1" l="1"/>
  <c r="G194" i="1" s="1"/>
  <c r="E195" i="1"/>
  <c r="D193" i="1"/>
  <c r="L193" i="1"/>
  <c r="K194" i="1"/>
  <c r="C193" i="1"/>
  <c r="F195" i="1" l="1"/>
  <c r="G195" i="1" s="1"/>
  <c r="E196" i="1"/>
  <c r="D194" i="1"/>
  <c r="L194" i="1"/>
  <c r="K195" i="1"/>
  <c r="C194" i="1"/>
  <c r="F196" i="1" l="1"/>
  <c r="G196" i="1" s="1"/>
  <c r="E197" i="1"/>
  <c r="D195" i="1"/>
  <c r="K196" i="1"/>
  <c r="C195" i="1"/>
  <c r="L195" i="1"/>
  <c r="F197" i="1" l="1"/>
  <c r="G197" i="1" s="1"/>
  <c r="E198" i="1"/>
  <c r="D196" i="1"/>
  <c r="K197" i="1"/>
  <c r="C196" i="1"/>
  <c r="L196" i="1"/>
  <c r="F198" i="1" l="1"/>
  <c r="G198" i="1" s="1"/>
  <c r="E199" i="1"/>
  <c r="D197" i="1"/>
  <c r="L197" i="1"/>
  <c r="K198" i="1"/>
  <c r="C197" i="1"/>
  <c r="F199" i="1" l="1"/>
  <c r="G199" i="1" s="1"/>
  <c r="E200" i="1"/>
  <c r="D198" i="1"/>
  <c r="L198" i="1"/>
  <c r="K199" i="1"/>
  <c r="C198" i="1"/>
  <c r="F200" i="1" l="1"/>
  <c r="G200" i="1" s="1"/>
  <c r="E201" i="1"/>
  <c r="D199" i="1"/>
  <c r="K200" i="1"/>
  <c r="C199" i="1"/>
  <c r="L199" i="1"/>
  <c r="F201" i="1" l="1"/>
  <c r="G201" i="1" s="1"/>
  <c r="E202" i="1"/>
  <c r="D200" i="1"/>
  <c r="K201" i="1"/>
  <c r="C200" i="1"/>
  <c r="L200" i="1"/>
  <c r="F202" i="1" l="1"/>
  <c r="G202" i="1" s="1"/>
  <c r="E203" i="1"/>
  <c r="D201" i="1"/>
  <c r="K202" i="1"/>
  <c r="L201" i="1"/>
  <c r="C201" i="1"/>
  <c r="F203" i="1" l="1"/>
  <c r="G203" i="1" s="1"/>
  <c r="E204" i="1"/>
  <c r="D202" i="1"/>
  <c r="L202" i="1"/>
  <c r="K203" i="1"/>
  <c r="C202" i="1"/>
  <c r="F204" i="1" l="1"/>
  <c r="G204" i="1" s="1"/>
  <c r="E205" i="1"/>
  <c r="D203" i="1"/>
  <c r="K204" i="1"/>
  <c r="C203" i="1"/>
  <c r="L203" i="1"/>
  <c r="F205" i="1" l="1"/>
  <c r="G205" i="1" s="1"/>
  <c r="E206" i="1"/>
  <c r="D204" i="1"/>
  <c r="K205" i="1"/>
  <c r="C204" i="1"/>
  <c r="L204" i="1"/>
  <c r="F206" i="1" l="1"/>
  <c r="G206" i="1" s="1"/>
  <c r="E207" i="1"/>
  <c r="D205" i="1"/>
  <c r="L205" i="1"/>
  <c r="K206" i="1"/>
  <c r="C205" i="1"/>
  <c r="F207" i="1" l="1"/>
  <c r="G207" i="1" s="1"/>
  <c r="E208" i="1"/>
  <c r="D206" i="1"/>
  <c r="L206" i="1"/>
  <c r="C206" i="1"/>
  <c r="K207" i="1"/>
  <c r="F208" i="1" l="1"/>
  <c r="G208" i="1" s="1"/>
  <c r="E209" i="1"/>
  <c r="D207" i="1"/>
  <c r="K208" i="1"/>
  <c r="L207" i="1"/>
  <c r="C207" i="1"/>
  <c r="F209" i="1" l="1"/>
  <c r="G209" i="1" s="1"/>
  <c r="E210" i="1"/>
  <c r="D208" i="1"/>
  <c r="K209" i="1"/>
  <c r="L208" i="1"/>
  <c r="C208" i="1"/>
  <c r="F210" i="1" l="1"/>
  <c r="G210" i="1" s="1"/>
  <c r="E211" i="1"/>
  <c r="D209" i="1"/>
  <c r="C209" i="1"/>
  <c r="L209" i="1"/>
  <c r="K210" i="1"/>
  <c r="F211" i="1" l="1"/>
  <c r="G211" i="1" s="1"/>
  <c r="E212" i="1"/>
  <c r="D210" i="1"/>
  <c r="K211" i="1"/>
  <c r="C210" i="1"/>
  <c r="L210" i="1"/>
  <c r="F212" i="1" l="1"/>
  <c r="G212" i="1" s="1"/>
  <c r="E213" i="1"/>
  <c r="D211" i="1"/>
  <c r="L211" i="1"/>
  <c r="K212" i="1"/>
  <c r="C211" i="1"/>
  <c r="F213" i="1" l="1"/>
  <c r="G213" i="1" s="1"/>
  <c r="E214" i="1"/>
  <c r="D212" i="1"/>
  <c r="L212" i="1"/>
  <c r="K213" i="1"/>
  <c r="C212" i="1"/>
  <c r="F214" i="1" l="1"/>
  <c r="G214" i="1" s="1"/>
  <c r="E215" i="1"/>
  <c r="D213" i="1"/>
  <c r="C213" i="1"/>
  <c r="K214" i="1"/>
  <c r="L213" i="1"/>
  <c r="F215" i="1" l="1"/>
  <c r="G215" i="1" s="1"/>
  <c r="E216" i="1"/>
  <c r="D214" i="1"/>
  <c r="K215" i="1"/>
  <c r="L214" i="1"/>
  <c r="C214" i="1"/>
  <c r="F216" i="1" l="1"/>
  <c r="G216" i="1" s="1"/>
  <c r="E217" i="1"/>
  <c r="D215" i="1"/>
  <c r="K216" i="1"/>
  <c r="L215" i="1"/>
  <c r="C215" i="1"/>
  <c r="F217" i="1" l="1"/>
  <c r="G217" i="1" s="1"/>
  <c r="E218" i="1"/>
  <c r="D216" i="1"/>
  <c r="K217" i="1"/>
  <c r="C216" i="1"/>
  <c r="L216" i="1"/>
  <c r="F218" i="1" l="1"/>
  <c r="G218" i="1" s="1"/>
  <c r="E219" i="1"/>
  <c r="D217" i="1"/>
  <c r="K218" i="1"/>
  <c r="L217" i="1"/>
  <c r="C217" i="1"/>
  <c r="F219" i="1" l="1"/>
  <c r="G219" i="1" s="1"/>
  <c r="E220" i="1"/>
  <c r="D218" i="1"/>
  <c r="L218" i="1"/>
  <c r="C218" i="1"/>
  <c r="K219" i="1"/>
  <c r="F220" i="1" l="1"/>
  <c r="G220" i="1" s="1"/>
  <c r="E221" i="1"/>
  <c r="D219" i="1"/>
  <c r="L219" i="1"/>
  <c r="K220" i="1"/>
  <c r="C219" i="1"/>
  <c r="F221" i="1" l="1"/>
  <c r="G221" i="1" s="1"/>
  <c r="E222" i="1"/>
  <c r="D220" i="1"/>
  <c r="L220" i="1"/>
  <c r="K221" i="1"/>
  <c r="C220" i="1"/>
  <c r="F222" i="1" l="1"/>
  <c r="G222" i="1" s="1"/>
  <c r="E223" i="1"/>
  <c r="D221" i="1"/>
  <c r="K222" i="1"/>
  <c r="L221" i="1"/>
  <c r="C221" i="1"/>
  <c r="F223" i="1" l="1"/>
  <c r="G223" i="1" s="1"/>
  <c r="E224" i="1"/>
  <c r="D222" i="1"/>
  <c r="K223" i="1"/>
  <c r="L222" i="1"/>
  <c r="C222" i="1"/>
  <c r="F224" i="1" l="1"/>
  <c r="G224" i="1" s="1"/>
  <c r="E225" i="1"/>
  <c r="D223" i="1"/>
  <c r="L223" i="1"/>
  <c r="K224" i="1"/>
  <c r="C223" i="1"/>
  <c r="F225" i="1" l="1"/>
  <c r="G225" i="1" s="1"/>
  <c r="E226" i="1"/>
  <c r="D224" i="1"/>
  <c r="C224" i="1"/>
  <c r="L224" i="1"/>
  <c r="K225" i="1"/>
  <c r="F226" i="1" l="1"/>
  <c r="G226" i="1" s="1"/>
  <c r="E227" i="1"/>
  <c r="D225" i="1"/>
  <c r="K226" i="1"/>
  <c r="L225" i="1"/>
  <c r="C225" i="1"/>
  <c r="F227" i="1" l="1"/>
  <c r="G227" i="1" s="1"/>
  <c r="E228" i="1"/>
  <c r="D226" i="1"/>
  <c r="L226" i="1"/>
  <c r="C226" i="1"/>
  <c r="K227" i="1"/>
  <c r="F228" i="1" l="1"/>
  <c r="G228" i="1" s="1"/>
  <c r="E229" i="1"/>
  <c r="D227" i="1"/>
  <c r="L227" i="1"/>
  <c r="K228" i="1"/>
  <c r="C227" i="1"/>
  <c r="F229" i="1" l="1"/>
  <c r="G229" i="1" s="1"/>
  <c r="E230" i="1"/>
  <c r="D228" i="1"/>
  <c r="L228" i="1"/>
  <c r="K229" i="1"/>
  <c r="C228" i="1"/>
  <c r="F230" i="1" l="1"/>
  <c r="G230" i="1" s="1"/>
  <c r="E231" i="1"/>
  <c r="D229" i="1"/>
  <c r="K230" i="1"/>
  <c r="L229" i="1"/>
  <c r="C229" i="1"/>
  <c r="F231" i="1" l="1"/>
  <c r="G231" i="1" s="1"/>
  <c r="E232" i="1"/>
  <c r="D230" i="1"/>
  <c r="L230" i="1"/>
  <c r="K231" i="1"/>
  <c r="C230" i="1"/>
  <c r="F232" i="1" l="1"/>
  <c r="G232" i="1" s="1"/>
  <c r="E233" i="1"/>
  <c r="D231" i="1"/>
  <c r="K232" i="1"/>
  <c r="L231" i="1"/>
  <c r="C231" i="1"/>
  <c r="F233" i="1" l="1"/>
  <c r="G233" i="1" s="1"/>
  <c r="E234" i="1"/>
  <c r="D232" i="1"/>
  <c r="L232" i="1"/>
  <c r="K233" i="1"/>
  <c r="C232" i="1"/>
  <c r="F234" i="1" l="1"/>
  <c r="G234" i="1" s="1"/>
  <c r="E235" i="1"/>
  <c r="D233" i="1"/>
  <c r="L233" i="1"/>
  <c r="C233" i="1"/>
  <c r="K234" i="1"/>
  <c r="F235" i="1" l="1"/>
  <c r="G235" i="1" s="1"/>
  <c r="E236" i="1"/>
  <c r="D234" i="1"/>
  <c r="L234" i="1"/>
  <c r="C234" i="1"/>
  <c r="K235" i="1"/>
  <c r="F236" i="1" l="1"/>
  <c r="G236" i="1" s="1"/>
  <c r="E237" i="1"/>
  <c r="D235" i="1"/>
  <c r="K236" i="1"/>
  <c r="C235" i="1"/>
  <c r="L235" i="1"/>
  <c r="F237" i="1" l="1"/>
  <c r="G237" i="1" s="1"/>
  <c r="E238" i="1"/>
  <c r="D236" i="1"/>
  <c r="C236" i="1"/>
  <c r="L236" i="1"/>
  <c r="K237" i="1"/>
  <c r="F238" i="1" l="1"/>
  <c r="G238" i="1" s="1"/>
  <c r="E239" i="1"/>
  <c r="D237" i="1"/>
  <c r="K238" i="1"/>
  <c r="C237" i="1"/>
  <c r="L237" i="1"/>
  <c r="F239" i="1" l="1"/>
  <c r="G239" i="1" s="1"/>
  <c r="E240" i="1"/>
  <c r="D238" i="1"/>
  <c r="L238" i="1"/>
  <c r="K239" i="1"/>
  <c r="C238" i="1"/>
  <c r="F240" i="1" l="1"/>
  <c r="G240" i="1" s="1"/>
  <c r="E241" i="1"/>
  <c r="D239" i="1"/>
  <c r="K240" i="1"/>
  <c r="L239" i="1"/>
  <c r="C239" i="1"/>
  <c r="F241" i="1" l="1"/>
  <c r="G241" i="1" s="1"/>
  <c r="E242" i="1"/>
  <c r="D240" i="1"/>
  <c r="L240" i="1"/>
  <c r="C240" i="1"/>
  <c r="K241" i="1"/>
  <c r="F242" i="1" l="1"/>
  <c r="G242" i="1" s="1"/>
  <c r="E243" i="1"/>
  <c r="D241" i="1"/>
  <c r="K242" i="1"/>
  <c r="L241" i="1"/>
  <c r="C241" i="1"/>
  <c r="F243" i="1" l="1"/>
  <c r="G243" i="1" s="1"/>
  <c r="E244" i="1"/>
  <c r="D242" i="1"/>
  <c r="L242" i="1"/>
  <c r="K243" i="1"/>
  <c r="C242" i="1"/>
  <c r="F244" i="1" l="1"/>
  <c r="G244" i="1" s="1"/>
  <c r="E245" i="1"/>
  <c r="D243" i="1"/>
  <c r="L243" i="1"/>
  <c r="C243" i="1"/>
  <c r="K244" i="1"/>
  <c r="F245" i="1" l="1"/>
  <c r="G245" i="1" s="1"/>
  <c r="E246" i="1"/>
  <c r="D244" i="1"/>
  <c r="L244" i="1"/>
  <c r="K245" i="1"/>
  <c r="C244" i="1"/>
  <c r="E247" i="1" l="1"/>
  <c r="F246" i="1"/>
  <c r="G246" i="1" s="1"/>
  <c r="D245" i="1"/>
  <c r="K246" i="1"/>
  <c r="L245" i="1"/>
  <c r="C245" i="1"/>
  <c r="E248" i="1" l="1"/>
  <c r="F247" i="1"/>
  <c r="G247" i="1" s="1"/>
  <c r="D246" i="1"/>
  <c r="K247" i="1"/>
  <c r="L246" i="1"/>
  <c r="C246" i="1"/>
  <c r="E249" i="1" l="1"/>
  <c r="F248" i="1"/>
  <c r="G248" i="1" s="1"/>
  <c r="D247" i="1"/>
  <c r="L247" i="1"/>
  <c r="C247" i="1"/>
  <c r="K248" i="1"/>
  <c r="F249" i="1" l="1"/>
  <c r="G249" i="1" s="1"/>
  <c r="E250" i="1"/>
  <c r="D248" i="1"/>
  <c r="L248" i="1"/>
  <c r="K249" i="1"/>
  <c r="C248" i="1"/>
  <c r="E251" i="1" l="1"/>
  <c r="F250" i="1"/>
  <c r="G250" i="1" s="1"/>
  <c r="D249" i="1"/>
  <c r="K250" i="1"/>
  <c r="C249" i="1"/>
  <c r="L249" i="1"/>
  <c r="F251" i="1" l="1"/>
  <c r="G251" i="1" s="1"/>
  <c r="E252" i="1"/>
  <c r="D250" i="1"/>
  <c r="L250" i="1"/>
  <c r="C250" i="1"/>
  <c r="K251" i="1"/>
  <c r="E253" i="1" l="1"/>
  <c r="F252" i="1"/>
  <c r="G252" i="1" s="1"/>
  <c r="D251" i="1"/>
  <c r="L251" i="1"/>
  <c r="K252" i="1"/>
  <c r="C251" i="1"/>
  <c r="F253" i="1" l="1"/>
  <c r="G253" i="1" s="1"/>
  <c r="E254" i="1"/>
  <c r="D252" i="1"/>
  <c r="K253" i="1"/>
  <c r="L252" i="1"/>
  <c r="C252" i="1"/>
  <c r="E255" i="1" l="1"/>
  <c r="F254" i="1"/>
  <c r="G254" i="1" s="1"/>
  <c r="D253" i="1"/>
  <c r="L253" i="1"/>
  <c r="C253" i="1"/>
  <c r="K254" i="1"/>
  <c r="E256" i="1" l="1"/>
  <c r="F255" i="1"/>
  <c r="G255" i="1" s="1"/>
  <c r="D254" i="1"/>
  <c r="K255" i="1"/>
  <c r="L254" i="1"/>
  <c r="C254" i="1"/>
  <c r="E257" i="1" l="1"/>
  <c r="F256" i="1"/>
  <c r="G256" i="1" s="1"/>
  <c r="D255" i="1"/>
  <c r="K256" i="1"/>
  <c r="L255" i="1"/>
  <c r="C255" i="1"/>
  <c r="F257" i="1" l="1"/>
  <c r="G257" i="1" s="1"/>
  <c r="E258" i="1"/>
  <c r="D256" i="1"/>
  <c r="K257" i="1"/>
  <c r="L256" i="1"/>
  <c r="C256" i="1"/>
  <c r="E259" i="1" l="1"/>
  <c r="F258" i="1"/>
  <c r="G258" i="1" s="1"/>
  <c r="D257" i="1"/>
  <c r="L257" i="1"/>
  <c r="K258" i="1"/>
  <c r="C257" i="1"/>
  <c r="F259" i="1" l="1"/>
  <c r="G259" i="1" s="1"/>
  <c r="E260" i="1"/>
  <c r="D258" i="1"/>
  <c r="L258" i="1"/>
  <c r="K259" i="1"/>
  <c r="C258" i="1"/>
  <c r="E261" i="1" l="1"/>
  <c r="F260" i="1"/>
  <c r="G260" i="1" s="1"/>
  <c r="D259" i="1"/>
  <c r="K260" i="1"/>
  <c r="L259" i="1"/>
  <c r="C259" i="1"/>
  <c r="F261" i="1" l="1"/>
  <c r="G261" i="1" s="1"/>
  <c r="E262" i="1"/>
  <c r="D260" i="1"/>
  <c r="L260" i="1"/>
  <c r="C260" i="1"/>
  <c r="K261" i="1"/>
  <c r="E263" i="1" l="1"/>
  <c r="F262" i="1"/>
  <c r="G262" i="1" s="1"/>
  <c r="D261" i="1"/>
  <c r="L261" i="1"/>
  <c r="C261" i="1"/>
  <c r="K262" i="1"/>
  <c r="E264" i="1" l="1"/>
  <c r="F263" i="1"/>
  <c r="G263" i="1" s="1"/>
  <c r="D262" i="1"/>
  <c r="K263" i="1"/>
  <c r="C262" i="1"/>
  <c r="L262" i="1"/>
  <c r="E265" i="1" l="1"/>
  <c r="F264" i="1"/>
  <c r="G264" i="1" s="1"/>
  <c r="D263" i="1"/>
  <c r="K264" i="1"/>
  <c r="L263" i="1"/>
  <c r="C263" i="1"/>
  <c r="F265" i="1" l="1"/>
  <c r="G265" i="1" s="1"/>
  <c r="E266" i="1"/>
  <c r="D264" i="1"/>
  <c r="L264" i="1"/>
  <c r="C264" i="1"/>
  <c r="K265" i="1"/>
  <c r="E267" i="1" l="1"/>
  <c r="F266" i="1"/>
  <c r="G266" i="1" s="1"/>
  <c r="D265" i="1"/>
  <c r="L265" i="1"/>
  <c r="K266" i="1"/>
  <c r="C265" i="1"/>
  <c r="F267" i="1" l="1"/>
  <c r="G267" i="1" s="1"/>
  <c r="E268" i="1"/>
  <c r="D266" i="1"/>
  <c r="K267" i="1"/>
  <c r="C266" i="1"/>
  <c r="L266" i="1"/>
  <c r="E269" i="1" l="1"/>
  <c r="F268" i="1"/>
  <c r="G268" i="1" s="1"/>
  <c r="D267" i="1"/>
  <c r="L267" i="1"/>
  <c r="C267" i="1"/>
  <c r="K268" i="1"/>
  <c r="F269" i="1" l="1"/>
  <c r="G269" i="1" s="1"/>
  <c r="E270" i="1"/>
  <c r="D268" i="1"/>
  <c r="L268" i="1"/>
  <c r="K269" i="1"/>
  <c r="C268" i="1"/>
  <c r="E271" i="1" l="1"/>
  <c r="F270" i="1"/>
  <c r="G270" i="1" s="1"/>
  <c r="D269" i="1"/>
  <c r="K270" i="1"/>
  <c r="L269" i="1"/>
  <c r="C269" i="1"/>
  <c r="E272" i="1" l="1"/>
  <c r="F271" i="1"/>
  <c r="G271" i="1" s="1"/>
  <c r="D270" i="1"/>
  <c r="K271" i="1"/>
  <c r="L270" i="1"/>
  <c r="C270" i="1"/>
  <c r="E273" i="1" l="1"/>
  <c r="F272" i="1"/>
  <c r="G272" i="1" s="1"/>
  <c r="D271" i="1"/>
  <c r="K272" i="1"/>
  <c r="L271" i="1"/>
  <c r="C271" i="1"/>
  <c r="F273" i="1" l="1"/>
  <c r="G273" i="1" s="1"/>
  <c r="E274" i="1"/>
  <c r="D272" i="1"/>
  <c r="K273" i="1"/>
  <c r="L272" i="1"/>
  <c r="C272" i="1"/>
  <c r="E275" i="1" l="1"/>
  <c r="F274" i="1"/>
  <c r="G274" i="1" s="1"/>
  <c r="D273" i="1"/>
  <c r="K274" i="1"/>
  <c r="L273" i="1"/>
  <c r="C273" i="1"/>
  <c r="F275" i="1" l="1"/>
  <c r="G275" i="1" s="1"/>
  <c r="E276" i="1"/>
  <c r="D274" i="1"/>
  <c r="K275" i="1"/>
  <c r="L274" i="1"/>
  <c r="C274" i="1"/>
  <c r="E277" i="1" l="1"/>
  <c r="F276" i="1"/>
  <c r="G276" i="1" s="1"/>
  <c r="D275" i="1"/>
  <c r="K276" i="1"/>
  <c r="L275" i="1"/>
  <c r="C275" i="1"/>
  <c r="F277" i="1" l="1"/>
  <c r="G277" i="1" s="1"/>
  <c r="E278" i="1"/>
  <c r="D276" i="1"/>
  <c r="C276" i="1"/>
  <c r="K277" i="1"/>
  <c r="L276" i="1"/>
  <c r="E279" i="1" l="1"/>
  <c r="F278" i="1"/>
  <c r="G278" i="1" s="1"/>
  <c r="D277" i="1"/>
  <c r="L277" i="1"/>
  <c r="C277" i="1"/>
  <c r="K278" i="1"/>
  <c r="E280" i="1" l="1"/>
  <c r="F279" i="1"/>
  <c r="G279" i="1" s="1"/>
  <c r="D278" i="1"/>
  <c r="K279" i="1"/>
  <c r="C278" i="1"/>
  <c r="L278" i="1"/>
  <c r="E281" i="1" l="1"/>
  <c r="F280" i="1"/>
  <c r="G280" i="1" s="1"/>
  <c r="D279" i="1"/>
  <c r="K280" i="1"/>
  <c r="C279" i="1"/>
  <c r="L279" i="1"/>
  <c r="F281" i="1" l="1"/>
  <c r="G281" i="1" s="1"/>
  <c r="E282" i="1"/>
  <c r="D280" i="1"/>
  <c r="K281" i="1"/>
  <c r="L280" i="1"/>
  <c r="C280" i="1"/>
  <c r="E283" i="1" l="1"/>
  <c r="F282" i="1"/>
  <c r="G282" i="1" s="1"/>
  <c r="D281" i="1"/>
  <c r="K282" i="1"/>
  <c r="L281" i="1"/>
  <c r="C281" i="1"/>
  <c r="F283" i="1" l="1"/>
  <c r="G283" i="1" s="1"/>
  <c r="E284" i="1"/>
  <c r="D282" i="1"/>
  <c r="L282" i="1"/>
  <c r="K283" i="1"/>
  <c r="C282" i="1"/>
  <c r="E285" i="1" l="1"/>
  <c r="F284" i="1"/>
  <c r="G284" i="1" s="1"/>
  <c r="D283" i="1"/>
  <c r="K284" i="1"/>
  <c r="L283" i="1"/>
  <c r="C283" i="1"/>
  <c r="F285" i="1" l="1"/>
  <c r="G285" i="1" s="1"/>
  <c r="E286" i="1"/>
  <c r="D284" i="1"/>
  <c r="K285" i="1"/>
  <c r="C284" i="1"/>
  <c r="L284" i="1"/>
  <c r="E287" i="1" l="1"/>
  <c r="F286" i="1"/>
  <c r="G286" i="1" s="1"/>
  <c r="D285" i="1"/>
  <c r="L285" i="1"/>
  <c r="K286" i="1"/>
  <c r="C285" i="1"/>
  <c r="E288" i="1" l="1"/>
  <c r="F287" i="1"/>
  <c r="G287" i="1" s="1"/>
  <c r="D286" i="1"/>
  <c r="L286" i="1"/>
  <c r="K287" i="1"/>
  <c r="C286" i="1"/>
  <c r="E289" i="1" l="1"/>
  <c r="F288" i="1"/>
  <c r="G288" i="1" s="1"/>
  <c r="D287" i="1"/>
  <c r="C287" i="1"/>
  <c r="L287" i="1"/>
  <c r="K288" i="1"/>
  <c r="F289" i="1" l="1"/>
  <c r="G289" i="1" s="1"/>
  <c r="E290" i="1"/>
  <c r="D288" i="1"/>
  <c r="L288" i="1"/>
  <c r="C288" i="1"/>
  <c r="K289" i="1"/>
  <c r="E291" i="1" l="1"/>
  <c r="F290" i="1"/>
  <c r="G290" i="1" s="1"/>
  <c r="D289" i="1"/>
  <c r="K290" i="1"/>
  <c r="L289" i="1"/>
  <c r="C289" i="1"/>
  <c r="F291" i="1" l="1"/>
  <c r="G291" i="1" s="1"/>
  <c r="E292" i="1"/>
  <c r="D290" i="1"/>
  <c r="L290" i="1"/>
  <c r="C290" i="1"/>
  <c r="K291" i="1"/>
  <c r="E293" i="1" l="1"/>
  <c r="F292" i="1"/>
  <c r="G292" i="1" s="1"/>
  <c r="D291" i="1"/>
  <c r="K292" i="1"/>
  <c r="L291" i="1"/>
  <c r="C291" i="1"/>
  <c r="F293" i="1" l="1"/>
  <c r="G293" i="1" s="1"/>
  <c r="E294" i="1"/>
  <c r="D292" i="1"/>
  <c r="K293" i="1"/>
  <c r="L292" i="1"/>
  <c r="C292" i="1"/>
  <c r="E295" i="1" l="1"/>
  <c r="F294" i="1"/>
  <c r="G294" i="1" s="1"/>
  <c r="D293" i="1"/>
  <c r="K294" i="1"/>
  <c r="C293" i="1"/>
  <c r="L293" i="1"/>
  <c r="E296" i="1" l="1"/>
  <c r="F295" i="1"/>
  <c r="G295" i="1" s="1"/>
  <c r="D294" i="1"/>
  <c r="K295" i="1"/>
  <c r="L294" i="1"/>
  <c r="C294" i="1"/>
  <c r="E297" i="1" l="1"/>
  <c r="F296" i="1"/>
  <c r="G296" i="1" s="1"/>
  <c r="D295" i="1"/>
  <c r="K296" i="1"/>
  <c r="C295" i="1"/>
  <c r="L295" i="1"/>
  <c r="F297" i="1" l="1"/>
  <c r="G297" i="1" s="1"/>
  <c r="E298" i="1"/>
  <c r="D296" i="1"/>
  <c r="L296" i="1"/>
  <c r="C296" i="1"/>
  <c r="K297" i="1"/>
  <c r="E299" i="1" l="1"/>
  <c r="F298" i="1"/>
  <c r="G298" i="1" s="1"/>
  <c r="D297" i="1"/>
  <c r="K298" i="1"/>
  <c r="L297" i="1"/>
  <c r="C297" i="1"/>
  <c r="F299" i="1" l="1"/>
  <c r="G299" i="1" s="1"/>
  <c r="E300" i="1"/>
  <c r="D298" i="1"/>
  <c r="K299" i="1"/>
  <c r="L298" i="1"/>
  <c r="C298" i="1"/>
  <c r="E301" i="1" l="1"/>
  <c r="F300" i="1"/>
  <c r="G300" i="1" s="1"/>
  <c r="D299" i="1"/>
  <c r="L299" i="1"/>
  <c r="K300" i="1"/>
  <c r="C299" i="1"/>
  <c r="F301" i="1" l="1"/>
  <c r="G301" i="1" s="1"/>
  <c r="E302" i="1"/>
  <c r="D300" i="1"/>
  <c r="C300" i="1"/>
  <c r="K301" i="1"/>
  <c r="L300" i="1"/>
  <c r="E303" i="1" l="1"/>
  <c r="F302" i="1"/>
  <c r="G302" i="1" s="1"/>
  <c r="D301" i="1"/>
  <c r="K302" i="1"/>
  <c r="L301" i="1"/>
  <c r="C301" i="1"/>
  <c r="E304" i="1" l="1"/>
  <c r="F303" i="1"/>
  <c r="G303" i="1" s="1"/>
  <c r="D302" i="1"/>
  <c r="K303" i="1"/>
  <c r="L302" i="1"/>
  <c r="C302" i="1"/>
  <c r="E305" i="1" l="1"/>
  <c r="F304" i="1"/>
  <c r="G304" i="1" s="1"/>
  <c r="D303" i="1"/>
  <c r="K304" i="1"/>
  <c r="C303" i="1"/>
  <c r="L303" i="1"/>
  <c r="F305" i="1" l="1"/>
  <c r="G305" i="1" s="1"/>
  <c r="E306" i="1"/>
  <c r="D304" i="1"/>
  <c r="K305" i="1"/>
  <c r="L304" i="1"/>
  <c r="C304" i="1"/>
  <c r="E307" i="1" l="1"/>
  <c r="F306" i="1"/>
  <c r="G306" i="1" s="1"/>
  <c r="D305" i="1"/>
  <c r="K306" i="1"/>
  <c r="L305" i="1"/>
  <c r="C305" i="1"/>
  <c r="F307" i="1" l="1"/>
  <c r="G307" i="1" s="1"/>
  <c r="E308" i="1"/>
  <c r="D306" i="1"/>
  <c r="K307" i="1"/>
  <c r="L306" i="1"/>
  <c r="C306" i="1"/>
  <c r="E309" i="1" l="1"/>
  <c r="F308" i="1"/>
  <c r="G308" i="1" s="1"/>
  <c r="D307" i="1"/>
  <c r="K308" i="1"/>
  <c r="L307" i="1"/>
  <c r="C307" i="1"/>
  <c r="F309" i="1" l="1"/>
  <c r="G309" i="1" s="1"/>
  <c r="E310" i="1"/>
  <c r="D308" i="1"/>
  <c r="K309" i="1"/>
  <c r="L308" i="1"/>
  <c r="C308" i="1"/>
  <c r="E311" i="1" l="1"/>
  <c r="F310" i="1"/>
  <c r="G310" i="1" s="1"/>
  <c r="D309" i="1"/>
  <c r="K310" i="1"/>
  <c r="L309" i="1"/>
  <c r="C309" i="1"/>
  <c r="E312" i="1" l="1"/>
  <c r="F311" i="1"/>
  <c r="G311" i="1" s="1"/>
  <c r="D310" i="1"/>
  <c r="K311" i="1"/>
  <c r="L310" i="1"/>
  <c r="C310" i="1"/>
  <c r="E313" i="1" l="1"/>
  <c r="F312" i="1"/>
  <c r="G312" i="1" s="1"/>
  <c r="D311" i="1"/>
  <c r="K312" i="1"/>
  <c r="L311" i="1"/>
  <c r="C311" i="1"/>
  <c r="F313" i="1" l="1"/>
  <c r="G313" i="1" s="1"/>
  <c r="E314" i="1"/>
  <c r="D312" i="1"/>
  <c r="K313" i="1"/>
  <c r="L312" i="1"/>
  <c r="C312" i="1"/>
  <c r="E315" i="1" l="1"/>
  <c r="F314" i="1"/>
  <c r="G314" i="1" s="1"/>
  <c r="D313" i="1"/>
  <c r="L313" i="1"/>
  <c r="C313" i="1"/>
  <c r="K314" i="1"/>
  <c r="F315" i="1" l="1"/>
  <c r="G315" i="1" s="1"/>
  <c r="E316" i="1"/>
  <c r="D314" i="1"/>
  <c r="L314" i="1"/>
  <c r="C314" i="1"/>
  <c r="K315" i="1"/>
  <c r="E317" i="1" l="1"/>
  <c r="F316" i="1"/>
  <c r="G316" i="1" s="1"/>
  <c r="D315" i="1"/>
  <c r="K316" i="1"/>
  <c r="L315" i="1"/>
  <c r="C315" i="1"/>
  <c r="F317" i="1" l="1"/>
  <c r="G317" i="1" s="1"/>
  <c r="E318" i="1"/>
  <c r="D316" i="1"/>
  <c r="K317" i="1"/>
  <c r="L316" i="1"/>
  <c r="C316" i="1"/>
  <c r="E319" i="1" l="1"/>
  <c r="F318" i="1"/>
  <c r="G318" i="1" s="1"/>
  <c r="D317" i="1"/>
  <c r="K318" i="1"/>
  <c r="L317" i="1"/>
  <c r="C317" i="1"/>
  <c r="E320" i="1" l="1"/>
  <c r="F319" i="1"/>
  <c r="G319" i="1" s="1"/>
  <c r="D318" i="1"/>
  <c r="C318" i="1"/>
  <c r="K319" i="1"/>
  <c r="L318" i="1"/>
  <c r="E321" i="1" l="1"/>
  <c r="F320" i="1"/>
  <c r="G320" i="1" s="1"/>
  <c r="D319" i="1"/>
  <c r="K320" i="1"/>
  <c r="L319" i="1"/>
  <c r="C319" i="1"/>
  <c r="F321" i="1" l="1"/>
  <c r="G321" i="1" s="1"/>
  <c r="E322" i="1"/>
  <c r="D320" i="1"/>
  <c r="K321" i="1"/>
  <c r="L320" i="1"/>
  <c r="C320" i="1"/>
  <c r="E323" i="1" l="1"/>
  <c r="F322" i="1"/>
  <c r="G322" i="1" s="1"/>
  <c r="D321" i="1"/>
  <c r="K322" i="1"/>
  <c r="L321" i="1"/>
  <c r="C321" i="1"/>
  <c r="F323" i="1" l="1"/>
  <c r="G323" i="1" s="1"/>
  <c r="E324" i="1"/>
  <c r="D322" i="1"/>
  <c r="K323" i="1"/>
  <c r="L322" i="1"/>
  <c r="C322" i="1"/>
  <c r="E325" i="1" l="1"/>
  <c r="F324" i="1"/>
  <c r="G324" i="1" s="1"/>
  <c r="D323" i="1"/>
  <c r="K324" i="1"/>
  <c r="C323" i="1"/>
  <c r="L323" i="1"/>
  <c r="F325" i="1" l="1"/>
  <c r="G325" i="1" s="1"/>
  <c r="E326" i="1"/>
  <c r="D324" i="1"/>
  <c r="K325" i="1"/>
  <c r="C324" i="1"/>
  <c r="L324" i="1"/>
  <c r="E327" i="1" l="1"/>
  <c r="F326" i="1"/>
  <c r="G326" i="1" s="1"/>
  <c r="D325" i="1"/>
  <c r="L325" i="1"/>
  <c r="K326" i="1"/>
  <c r="C325" i="1"/>
  <c r="E328" i="1" l="1"/>
  <c r="F327" i="1"/>
  <c r="G327" i="1" s="1"/>
  <c r="D326" i="1"/>
  <c r="K327" i="1"/>
  <c r="C326" i="1"/>
  <c r="L326" i="1"/>
  <c r="E329" i="1" l="1"/>
  <c r="F328" i="1"/>
  <c r="G328" i="1" s="1"/>
  <c r="D327" i="1"/>
  <c r="K328" i="1"/>
  <c r="L327" i="1"/>
  <c r="C327" i="1"/>
  <c r="F329" i="1" l="1"/>
  <c r="G329" i="1" s="1"/>
  <c r="E330" i="1"/>
  <c r="D328" i="1"/>
  <c r="K329" i="1"/>
  <c r="L328" i="1"/>
  <c r="C328" i="1"/>
  <c r="E331" i="1" l="1"/>
  <c r="F330" i="1"/>
  <c r="G330" i="1" s="1"/>
  <c r="D329" i="1"/>
  <c r="K330" i="1"/>
  <c r="L329" i="1"/>
  <c r="C329" i="1"/>
  <c r="F331" i="1" l="1"/>
  <c r="G331" i="1" s="1"/>
  <c r="E332" i="1"/>
  <c r="D330" i="1"/>
  <c r="K331" i="1"/>
  <c r="L330" i="1"/>
  <c r="C330" i="1"/>
  <c r="E333" i="1" l="1"/>
  <c r="F332" i="1"/>
  <c r="G332" i="1" s="1"/>
  <c r="D331" i="1"/>
  <c r="K332" i="1"/>
  <c r="C331" i="1"/>
  <c r="L331" i="1"/>
  <c r="F333" i="1" l="1"/>
  <c r="G333" i="1" s="1"/>
  <c r="E334" i="1"/>
  <c r="D332" i="1"/>
  <c r="K333" i="1"/>
  <c r="C332" i="1"/>
  <c r="L332" i="1"/>
  <c r="E335" i="1" l="1"/>
  <c r="F334" i="1"/>
  <c r="G334" i="1" s="1"/>
  <c r="D333" i="1"/>
  <c r="K334" i="1"/>
  <c r="L333" i="1"/>
  <c r="C333" i="1"/>
  <c r="E336" i="1" l="1"/>
  <c r="F335" i="1"/>
  <c r="G335" i="1" s="1"/>
  <c r="D334" i="1"/>
  <c r="K335" i="1"/>
  <c r="C334" i="1"/>
  <c r="L334" i="1"/>
  <c r="E337" i="1" l="1"/>
  <c r="F336" i="1"/>
  <c r="G336" i="1" s="1"/>
  <c r="D335" i="1"/>
  <c r="C335" i="1"/>
  <c r="K336" i="1"/>
  <c r="L335" i="1"/>
  <c r="F337" i="1" l="1"/>
  <c r="G337" i="1" s="1"/>
  <c r="E338" i="1"/>
  <c r="D336" i="1"/>
  <c r="K337" i="1"/>
  <c r="L336" i="1"/>
  <c r="C336" i="1"/>
  <c r="F338" i="1" l="1"/>
  <c r="G338" i="1" s="1"/>
  <c r="E339" i="1"/>
  <c r="D337" i="1"/>
  <c r="K338" i="1"/>
  <c r="L337" i="1"/>
  <c r="C337" i="1"/>
  <c r="F339" i="1" l="1"/>
  <c r="G339" i="1" s="1"/>
  <c r="E340" i="1"/>
  <c r="D338" i="1"/>
  <c r="K339" i="1"/>
  <c r="L338" i="1"/>
  <c r="C338" i="1"/>
  <c r="E341" i="1" l="1"/>
  <c r="F340" i="1"/>
  <c r="G340" i="1" s="1"/>
  <c r="D339" i="1"/>
  <c r="K340" i="1"/>
  <c r="C339" i="1"/>
  <c r="L339" i="1"/>
  <c r="E342" i="1" l="1"/>
  <c r="F341" i="1"/>
  <c r="G341" i="1" s="1"/>
  <c r="D340" i="1"/>
  <c r="K341" i="1"/>
  <c r="L340" i="1"/>
  <c r="C340" i="1"/>
  <c r="E343" i="1" l="1"/>
  <c r="F342" i="1"/>
  <c r="G342" i="1" s="1"/>
  <c r="D341" i="1"/>
  <c r="K342" i="1"/>
  <c r="L341" i="1"/>
  <c r="C341" i="1"/>
  <c r="E344" i="1" l="1"/>
  <c r="F343" i="1"/>
  <c r="G343" i="1" s="1"/>
  <c r="D342" i="1"/>
  <c r="K343" i="1"/>
  <c r="L342" i="1"/>
  <c r="C342" i="1"/>
  <c r="F344" i="1" l="1"/>
  <c r="G344" i="1" s="1"/>
  <c r="E345" i="1"/>
  <c r="D343" i="1"/>
  <c r="L343" i="1"/>
  <c r="C343" i="1"/>
  <c r="K344" i="1"/>
  <c r="F345" i="1" l="1"/>
  <c r="G345" i="1" s="1"/>
  <c r="E346" i="1"/>
  <c r="D344" i="1"/>
  <c r="K345" i="1"/>
  <c r="L344" i="1"/>
  <c r="C344" i="1"/>
  <c r="E347" i="1" l="1"/>
  <c r="F346" i="1"/>
  <c r="G346" i="1" s="1"/>
  <c r="D345" i="1"/>
  <c r="K346" i="1"/>
  <c r="L345" i="1"/>
  <c r="C345" i="1"/>
  <c r="F347" i="1" l="1"/>
  <c r="G347" i="1" s="1"/>
  <c r="E348" i="1"/>
  <c r="D346" i="1"/>
  <c r="K347" i="1"/>
  <c r="L346" i="1"/>
  <c r="C346" i="1"/>
  <c r="E349" i="1" l="1"/>
  <c r="F348" i="1"/>
  <c r="G348" i="1" s="1"/>
  <c r="D347" i="1"/>
  <c r="K348" i="1"/>
  <c r="L347" i="1"/>
  <c r="C347" i="1"/>
  <c r="F349" i="1" l="1"/>
  <c r="G349" i="1" s="1"/>
  <c r="E350" i="1"/>
  <c r="D348" i="1"/>
  <c r="K349" i="1"/>
  <c r="L348" i="1"/>
  <c r="C348" i="1"/>
  <c r="E351" i="1" l="1"/>
  <c r="F350" i="1"/>
  <c r="G350" i="1" s="1"/>
  <c r="D349" i="1"/>
  <c r="C349" i="1"/>
  <c r="K350" i="1"/>
  <c r="L349" i="1"/>
  <c r="F351" i="1" l="1"/>
  <c r="G351" i="1" s="1"/>
  <c r="E352" i="1"/>
  <c r="D350" i="1"/>
  <c r="K351" i="1"/>
  <c r="L350" i="1"/>
  <c r="C350" i="1"/>
  <c r="E353" i="1" l="1"/>
  <c r="F352" i="1"/>
  <c r="G352" i="1" s="1"/>
  <c r="D351" i="1"/>
  <c r="C351" i="1"/>
  <c r="L351" i="1"/>
  <c r="K352" i="1"/>
  <c r="F353" i="1" l="1"/>
  <c r="G353" i="1" s="1"/>
  <c r="E354" i="1"/>
  <c r="D352" i="1"/>
  <c r="K353" i="1"/>
  <c r="L352" i="1"/>
  <c r="C352" i="1"/>
  <c r="E355" i="1" l="1"/>
  <c r="F354" i="1"/>
  <c r="G354" i="1" s="1"/>
  <c r="D353" i="1"/>
  <c r="K354" i="1"/>
  <c r="C353" i="1"/>
  <c r="L353" i="1"/>
  <c r="E356" i="1" l="1"/>
  <c r="F355" i="1"/>
  <c r="G355" i="1" s="1"/>
  <c r="D354" i="1"/>
  <c r="K355" i="1"/>
  <c r="L354" i="1"/>
  <c r="C354" i="1"/>
  <c r="E357" i="1" l="1"/>
  <c r="F356" i="1"/>
  <c r="G356" i="1" s="1"/>
  <c r="D355" i="1"/>
  <c r="K356" i="1"/>
  <c r="C355" i="1"/>
  <c r="L355" i="1"/>
  <c r="F357" i="1" l="1"/>
  <c r="G357" i="1" s="1"/>
  <c r="E358" i="1"/>
  <c r="D356" i="1"/>
  <c r="L356" i="1"/>
  <c r="C356" i="1"/>
  <c r="K357" i="1"/>
  <c r="E359" i="1" l="1"/>
  <c r="F358" i="1"/>
  <c r="G358" i="1" s="1"/>
  <c r="D357" i="1"/>
  <c r="K358" i="1"/>
  <c r="C357" i="1"/>
  <c r="L357" i="1"/>
  <c r="F359" i="1" l="1"/>
  <c r="G359" i="1" s="1"/>
  <c r="E360" i="1"/>
  <c r="D358" i="1"/>
  <c r="K359" i="1"/>
  <c r="C358" i="1"/>
  <c r="L358" i="1"/>
  <c r="E361" i="1" l="1"/>
  <c r="F360" i="1"/>
  <c r="G360" i="1" s="1"/>
  <c r="D359" i="1"/>
  <c r="L359" i="1"/>
  <c r="K360" i="1"/>
  <c r="C359" i="1"/>
  <c r="F361" i="1" l="1"/>
  <c r="G361" i="1" s="1"/>
  <c r="E362" i="1"/>
  <c r="D360" i="1"/>
  <c r="K361" i="1"/>
  <c r="L360" i="1"/>
  <c r="C360" i="1"/>
  <c r="E363" i="1" l="1"/>
  <c r="F362" i="1"/>
  <c r="G362" i="1" s="1"/>
  <c r="D361" i="1"/>
  <c r="K362" i="1"/>
  <c r="L361" i="1"/>
  <c r="C361" i="1"/>
  <c r="F363" i="1" l="1"/>
  <c r="G363" i="1" s="1"/>
  <c r="E364" i="1"/>
  <c r="D362" i="1"/>
  <c r="L362" i="1"/>
  <c r="C362" i="1"/>
  <c r="K363" i="1"/>
  <c r="E365" i="1" l="1"/>
  <c r="F364" i="1"/>
  <c r="G364" i="1" s="1"/>
  <c r="D363" i="1"/>
  <c r="C363" i="1"/>
  <c r="K364" i="1"/>
  <c r="L363" i="1"/>
  <c r="F365" i="1" l="1"/>
  <c r="G365" i="1" s="1"/>
  <c r="E366" i="1"/>
  <c r="D364" i="1"/>
  <c r="K365" i="1"/>
  <c r="C364" i="1"/>
  <c r="L364" i="1"/>
  <c r="E367" i="1" l="1"/>
  <c r="F366" i="1"/>
  <c r="G366" i="1" s="1"/>
  <c r="D365" i="1"/>
  <c r="K366" i="1"/>
  <c r="L365" i="1"/>
  <c r="C365" i="1"/>
  <c r="F367" i="1" l="1"/>
  <c r="G367" i="1" s="1"/>
  <c r="E368" i="1"/>
  <c r="D366" i="1"/>
  <c r="K367" i="1"/>
  <c r="L366" i="1"/>
  <c r="C366" i="1"/>
  <c r="E369" i="1" l="1"/>
  <c r="F368" i="1"/>
  <c r="G368" i="1" s="1"/>
  <c r="D367" i="1"/>
  <c r="K368" i="1"/>
  <c r="L367" i="1"/>
  <c r="C367" i="1"/>
  <c r="F369" i="1" l="1"/>
  <c r="G369" i="1" s="1"/>
  <c r="E370" i="1"/>
  <c r="D368" i="1"/>
  <c r="L368" i="1"/>
  <c r="C368" i="1"/>
  <c r="K369" i="1"/>
  <c r="F370" i="1" l="1"/>
  <c r="G370" i="1" s="1"/>
  <c r="E371" i="1"/>
  <c r="D369" i="1"/>
  <c r="C369" i="1"/>
  <c r="K370" i="1"/>
  <c r="L369" i="1"/>
  <c r="F371" i="1" l="1"/>
  <c r="G371" i="1" s="1"/>
  <c r="E372" i="1"/>
  <c r="D370" i="1"/>
  <c r="K371" i="1"/>
  <c r="L370" i="1"/>
  <c r="C370" i="1"/>
  <c r="E373" i="1" l="1"/>
  <c r="F372" i="1"/>
  <c r="G372" i="1" s="1"/>
  <c r="D371" i="1"/>
  <c r="K372" i="1"/>
  <c r="C371" i="1"/>
  <c r="L371" i="1"/>
  <c r="F373" i="1" l="1"/>
  <c r="G373" i="1" s="1"/>
  <c r="E374" i="1"/>
  <c r="D372" i="1"/>
  <c r="L372" i="1"/>
  <c r="C372" i="1"/>
  <c r="K373" i="1"/>
  <c r="E375" i="1" l="1"/>
  <c r="F374" i="1"/>
  <c r="G374" i="1" s="1"/>
  <c r="D373" i="1"/>
  <c r="K374" i="1"/>
  <c r="L373" i="1"/>
  <c r="C373" i="1"/>
  <c r="F375" i="1" l="1"/>
  <c r="G375" i="1" s="1"/>
  <c r="E376" i="1"/>
  <c r="D374" i="1"/>
  <c r="K375" i="1"/>
  <c r="L374" i="1"/>
  <c r="C374" i="1"/>
  <c r="E377" i="1" l="1"/>
  <c r="F376" i="1"/>
  <c r="G376" i="1" s="1"/>
  <c r="D375" i="1"/>
  <c r="K376" i="1"/>
  <c r="L375" i="1"/>
  <c r="C375" i="1"/>
  <c r="E378" i="1" l="1"/>
  <c r="F377" i="1"/>
  <c r="G377" i="1" s="1"/>
  <c r="D376" i="1"/>
  <c r="K377" i="1"/>
  <c r="L376" i="1"/>
  <c r="C376" i="1"/>
  <c r="E379" i="1" l="1"/>
  <c r="F378" i="1"/>
  <c r="G378" i="1" s="1"/>
  <c r="D377" i="1"/>
  <c r="K378" i="1"/>
  <c r="L377" i="1"/>
  <c r="C377" i="1"/>
  <c r="F379" i="1" l="1"/>
  <c r="G379" i="1" s="1"/>
  <c r="E380" i="1"/>
  <c r="D378" i="1"/>
  <c r="L378" i="1"/>
  <c r="C378" i="1"/>
  <c r="K379" i="1"/>
  <c r="E381" i="1" l="1"/>
  <c r="F380" i="1"/>
  <c r="G380" i="1" s="1"/>
  <c r="D379" i="1"/>
  <c r="K380" i="1"/>
  <c r="L379" i="1"/>
  <c r="C379" i="1"/>
  <c r="F381" i="1" l="1"/>
  <c r="G381" i="1" s="1"/>
  <c r="E382" i="1"/>
  <c r="D380" i="1"/>
  <c r="K381" i="1"/>
  <c r="L380" i="1"/>
  <c r="C380" i="1"/>
  <c r="E383" i="1" l="1"/>
  <c r="F382" i="1"/>
  <c r="G382" i="1" s="1"/>
  <c r="D381" i="1"/>
  <c r="C381" i="1"/>
  <c r="K382" i="1"/>
  <c r="L381" i="1"/>
  <c r="F383" i="1" l="1"/>
  <c r="G383" i="1" s="1"/>
  <c r="E384" i="1"/>
  <c r="D382" i="1"/>
  <c r="K383" i="1"/>
  <c r="L382" i="1"/>
  <c r="C382" i="1"/>
  <c r="E385" i="1" l="1"/>
  <c r="F384" i="1"/>
  <c r="G384" i="1" s="1"/>
  <c r="D383" i="1"/>
  <c r="K384" i="1"/>
  <c r="C383" i="1"/>
  <c r="L383" i="1"/>
  <c r="F385" i="1" l="1"/>
  <c r="G385" i="1" s="1"/>
  <c r="E386" i="1"/>
  <c r="D384" i="1"/>
  <c r="K385" i="1"/>
  <c r="C384" i="1"/>
  <c r="L384" i="1"/>
  <c r="E387" i="1" l="1"/>
  <c r="F386" i="1"/>
  <c r="G386" i="1" s="1"/>
  <c r="D385" i="1"/>
  <c r="L385" i="1"/>
  <c r="K386" i="1"/>
  <c r="C385" i="1"/>
  <c r="F387" i="1" l="1"/>
  <c r="G387" i="1" s="1"/>
  <c r="E388" i="1"/>
  <c r="D386" i="1"/>
  <c r="K387" i="1"/>
  <c r="L386" i="1"/>
  <c r="C386" i="1"/>
  <c r="E389" i="1" l="1"/>
  <c r="F388" i="1"/>
  <c r="G388" i="1" s="1"/>
  <c r="D387" i="1"/>
  <c r="K388" i="1"/>
  <c r="L387" i="1"/>
  <c r="C387" i="1"/>
  <c r="F389" i="1" l="1"/>
  <c r="G389" i="1" s="1"/>
  <c r="E390" i="1"/>
  <c r="D388" i="1"/>
  <c r="L388" i="1"/>
  <c r="C388" i="1"/>
  <c r="K389" i="1"/>
  <c r="E391" i="1" l="1"/>
  <c r="F390" i="1"/>
  <c r="G390" i="1" s="1"/>
  <c r="D389" i="1"/>
  <c r="K390" i="1"/>
  <c r="C389" i="1"/>
  <c r="L389" i="1"/>
  <c r="F391" i="1" l="1"/>
  <c r="G391" i="1" s="1"/>
  <c r="E392" i="1"/>
  <c r="D390" i="1"/>
  <c r="K391" i="1"/>
  <c r="L390" i="1"/>
  <c r="C390" i="1"/>
  <c r="E393" i="1" l="1"/>
  <c r="F392" i="1"/>
  <c r="G392" i="1" s="1"/>
  <c r="D391" i="1"/>
  <c r="L391" i="1"/>
  <c r="K392" i="1"/>
  <c r="C391" i="1"/>
  <c r="F393" i="1" l="1"/>
  <c r="G393" i="1" s="1"/>
  <c r="E394" i="1"/>
  <c r="D392" i="1"/>
  <c r="K393" i="1"/>
  <c r="L392" i="1"/>
  <c r="C392" i="1"/>
  <c r="F394" i="1" l="1"/>
  <c r="G394" i="1" s="1"/>
  <c r="E395" i="1"/>
  <c r="D393" i="1"/>
  <c r="K394" i="1"/>
  <c r="C393" i="1"/>
  <c r="L393" i="1"/>
  <c r="F395" i="1" l="1"/>
  <c r="G395" i="1" s="1"/>
  <c r="E396" i="1"/>
  <c r="D394" i="1"/>
  <c r="L394" i="1"/>
  <c r="C394" i="1"/>
  <c r="K395" i="1"/>
  <c r="E397" i="1" l="1"/>
  <c r="F396" i="1"/>
  <c r="G396" i="1" s="1"/>
  <c r="D395" i="1"/>
  <c r="K396" i="1"/>
  <c r="L395" i="1"/>
  <c r="C395" i="1"/>
  <c r="F397" i="1" l="1"/>
  <c r="G397" i="1" s="1"/>
  <c r="E398" i="1"/>
  <c r="D396" i="1"/>
  <c r="K397" i="1"/>
  <c r="L396" i="1"/>
  <c r="C396" i="1"/>
  <c r="E399" i="1" l="1"/>
  <c r="F398" i="1"/>
  <c r="G398" i="1" s="1"/>
  <c r="D397" i="1"/>
  <c r="K398" i="1"/>
  <c r="C397" i="1"/>
  <c r="L397" i="1"/>
  <c r="F399" i="1" l="1"/>
  <c r="G399" i="1" s="1"/>
  <c r="E400" i="1"/>
  <c r="D398" i="1"/>
  <c r="K399" i="1"/>
  <c r="L398" i="1"/>
  <c r="C398" i="1"/>
  <c r="E401" i="1" l="1"/>
  <c r="F400" i="1"/>
  <c r="G400" i="1" s="1"/>
  <c r="D399" i="1"/>
  <c r="K400" i="1"/>
  <c r="L399" i="1"/>
  <c r="C399" i="1"/>
  <c r="F401" i="1" l="1"/>
  <c r="G401" i="1" s="1"/>
  <c r="E402" i="1"/>
  <c r="D400" i="1"/>
  <c r="K401" i="1"/>
  <c r="L400" i="1"/>
  <c r="C400" i="1"/>
  <c r="E403" i="1" l="1"/>
  <c r="F402" i="1"/>
  <c r="G402" i="1" s="1"/>
  <c r="D401" i="1"/>
  <c r="K402" i="1"/>
  <c r="C401" i="1"/>
  <c r="L401" i="1"/>
  <c r="F403" i="1" l="1"/>
  <c r="G403" i="1" s="1"/>
  <c r="E404" i="1"/>
  <c r="D402" i="1"/>
  <c r="K403" i="1"/>
  <c r="L402" i="1"/>
  <c r="C402" i="1"/>
  <c r="E405" i="1" l="1"/>
  <c r="F404" i="1"/>
  <c r="G404" i="1" s="1"/>
  <c r="D403" i="1"/>
  <c r="K404" i="1"/>
  <c r="C403" i="1"/>
  <c r="L403" i="1"/>
  <c r="F405" i="1" l="1"/>
  <c r="G405" i="1" s="1"/>
  <c r="E406" i="1"/>
  <c r="D404" i="1"/>
  <c r="L404" i="1"/>
  <c r="K405" i="1"/>
  <c r="C404" i="1"/>
  <c r="E407" i="1" l="1"/>
  <c r="F406" i="1"/>
  <c r="G406" i="1" s="1"/>
  <c r="D405" i="1"/>
  <c r="L405" i="1"/>
  <c r="K406" i="1"/>
  <c r="C405" i="1"/>
  <c r="F407" i="1" l="1"/>
  <c r="G407" i="1" s="1"/>
  <c r="E408" i="1"/>
  <c r="D406" i="1"/>
  <c r="L406" i="1"/>
  <c r="K407" i="1"/>
  <c r="C406" i="1"/>
  <c r="E409" i="1" l="1"/>
  <c r="F408" i="1"/>
  <c r="G408" i="1" s="1"/>
  <c r="D407" i="1"/>
  <c r="L407" i="1"/>
  <c r="K408" i="1"/>
  <c r="C407" i="1"/>
  <c r="F409" i="1" l="1"/>
  <c r="G409" i="1" s="1"/>
  <c r="E410" i="1"/>
  <c r="D408" i="1"/>
  <c r="L408" i="1"/>
  <c r="K409" i="1"/>
  <c r="C408" i="1"/>
  <c r="E411" i="1" l="1"/>
  <c r="F410" i="1"/>
  <c r="G410" i="1" s="1"/>
  <c r="D409" i="1"/>
  <c r="L409" i="1"/>
  <c r="K410" i="1"/>
  <c r="C409" i="1"/>
  <c r="F411" i="1" l="1"/>
  <c r="G411" i="1" s="1"/>
  <c r="E412" i="1"/>
  <c r="D410" i="1"/>
  <c r="L410" i="1"/>
  <c r="K411" i="1"/>
  <c r="C410" i="1"/>
  <c r="E413" i="1" l="1"/>
  <c r="F412" i="1"/>
  <c r="G412" i="1" s="1"/>
  <c r="D411" i="1"/>
  <c r="L411" i="1"/>
  <c r="K412" i="1"/>
  <c r="C411" i="1"/>
  <c r="F413" i="1" l="1"/>
  <c r="G413" i="1" s="1"/>
  <c r="E414" i="1"/>
  <c r="D412" i="1"/>
  <c r="L412" i="1"/>
  <c r="K413" i="1"/>
  <c r="C412" i="1"/>
  <c r="E415" i="1" l="1"/>
  <c r="F414" i="1"/>
  <c r="G414" i="1" s="1"/>
  <c r="D413" i="1"/>
  <c r="L413" i="1"/>
  <c r="K414" i="1"/>
  <c r="C413" i="1"/>
  <c r="F415" i="1" l="1"/>
  <c r="G415" i="1" s="1"/>
  <c r="E416" i="1"/>
  <c r="D414" i="1"/>
  <c r="L414" i="1"/>
  <c r="K415" i="1"/>
  <c r="C414" i="1"/>
  <c r="E417" i="1" l="1"/>
  <c r="F416" i="1"/>
  <c r="G416" i="1" s="1"/>
  <c r="D415" i="1"/>
  <c r="L415" i="1"/>
  <c r="K416" i="1"/>
  <c r="C415" i="1"/>
  <c r="F417" i="1" l="1"/>
  <c r="G417" i="1" s="1"/>
  <c r="E418" i="1"/>
  <c r="D416" i="1"/>
  <c r="K417" i="1"/>
  <c r="C416" i="1"/>
  <c r="L416" i="1"/>
  <c r="E419" i="1" l="1"/>
  <c r="F418" i="1"/>
  <c r="G418" i="1" s="1"/>
  <c r="D417" i="1"/>
  <c r="L417" i="1"/>
  <c r="K418" i="1"/>
  <c r="C417" i="1"/>
  <c r="F419" i="1" l="1"/>
  <c r="G419" i="1" s="1"/>
  <c r="E420" i="1"/>
  <c r="D418" i="1"/>
  <c r="L418" i="1"/>
  <c r="K419" i="1"/>
  <c r="C418" i="1"/>
  <c r="F420" i="1" l="1"/>
  <c r="G420" i="1" s="1"/>
  <c r="E421" i="1"/>
  <c r="D419" i="1"/>
  <c r="L419" i="1"/>
  <c r="K420" i="1"/>
  <c r="C419" i="1"/>
  <c r="F421" i="1" l="1"/>
  <c r="G421" i="1" s="1"/>
  <c r="E422" i="1"/>
  <c r="D420" i="1"/>
  <c r="L420" i="1"/>
  <c r="K421" i="1"/>
  <c r="C420" i="1"/>
  <c r="F422" i="1" l="1"/>
  <c r="G422" i="1" s="1"/>
  <c r="E423" i="1"/>
  <c r="D421" i="1"/>
  <c r="L421" i="1"/>
  <c r="K422" i="1"/>
  <c r="C421" i="1"/>
  <c r="F423" i="1" l="1"/>
  <c r="G423" i="1" s="1"/>
  <c r="E424" i="1"/>
  <c r="D422" i="1"/>
  <c r="L422" i="1"/>
  <c r="K423" i="1"/>
  <c r="C422" i="1"/>
  <c r="F424" i="1" l="1"/>
  <c r="G424" i="1" s="1"/>
  <c r="E425" i="1"/>
  <c r="D423" i="1"/>
  <c r="K424" i="1"/>
  <c r="C423" i="1"/>
  <c r="L423" i="1"/>
  <c r="F425" i="1" l="1"/>
  <c r="G425" i="1" s="1"/>
  <c r="E426" i="1"/>
  <c r="D424" i="1"/>
  <c r="L424" i="1"/>
  <c r="C424" i="1"/>
  <c r="K425" i="1"/>
  <c r="E427" i="1" l="1"/>
  <c r="F426" i="1"/>
  <c r="G426" i="1" s="1"/>
  <c r="D425" i="1"/>
  <c r="L425" i="1"/>
  <c r="K426" i="1"/>
  <c r="C425" i="1"/>
  <c r="F427" i="1" l="1"/>
  <c r="G427" i="1" s="1"/>
  <c r="E428" i="1"/>
  <c r="D426" i="1"/>
  <c r="L426" i="1"/>
  <c r="C426" i="1"/>
  <c r="K427" i="1"/>
  <c r="F428" i="1" l="1"/>
  <c r="G428" i="1" s="1"/>
  <c r="E429" i="1"/>
  <c r="D427" i="1"/>
  <c r="L427" i="1"/>
  <c r="K428" i="1"/>
  <c r="C427" i="1"/>
  <c r="F429" i="1" l="1"/>
  <c r="G429" i="1" s="1"/>
  <c r="E430" i="1"/>
  <c r="D428" i="1"/>
  <c r="L428" i="1"/>
  <c r="C428" i="1"/>
  <c r="K429" i="1"/>
  <c r="F430" i="1" l="1"/>
  <c r="G430" i="1" s="1"/>
  <c r="E431" i="1"/>
  <c r="D429" i="1"/>
  <c r="L429" i="1"/>
  <c r="K430" i="1"/>
  <c r="C429" i="1"/>
  <c r="F431" i="1" l="1"/>
  <c r="G431" i="1" s="1"/>
  <c r="E432" i="1"/>
  <c r="D430" i="1"/>
  <c r="L430" i="1"/>
  <c r="K431" i="1"/>
  <c r="C430" i="1"/>
  <c r="F432" i="1" l="1"/>
  <c r="G432" i="1" s="1"/>
  <c r="E433" i="1"/>
  <c r="D431" i="1"/>
  <c r="K432" i="1"/>
  <c r="C431" i="1"/>
  <c r="L431" i="1"/>
  <c r="F433" i="1" l="1"/>
  <c r="G433" i="1" s="1"/>
  <c r="E434" i="1"/>
  <c r="D432" i="1"/>
  <c r="L432" i="1"/>
  <c r="C432" i="1"/>
  <c r="K433" i="1"/>
  <c r="E435" i="1" l="1"/>
  <c r="F434" i="1"/>
  <c r="G434" i="1" s="1"/>
  <c r="D433" i="1"/>
  <c r="L433" i="1"/>
  <c r="K434" i="1"/>
  <c r="C433" i="1"/>
  <c r="F435" i="1" l="1"/>
  <c r="G435" i="1" s="1"/>
  <c r="E436" i="1"/>
  <c r="D434" i="1"/>
  <c r="L434" i="1"/>
  <c r="K435" i="1"/>
  <c r="C434" i="1"/>
  <c r="F436" i="1" l="1"/>
  <c r="G436" i="1" s="1"/>
  <c r="E437" i="1"/>
  <c r="D435" i="1"/>
  <c r="L435" i="1"/>
  <c r="K436" i="1"/>
  <c r="C435" i="1"/>
  <c r="F437" i="1" l="1"/>
  <c r="G437" i="1" s="1"/>
  <c r="E438" i="1"/>
  <c r="D436" i="1"/>
  <c r="L436" i="1"/>
  <c r="K437" i="1"/>
  <c r="C436" i="1"/>
  <c r="F438" i="1" l="1"/>
  <c r="G438" i="1" s="1"/>
  <c r="E439" i="1"/>
  <c r="D437" i="1"/>
  <c r="L437" i="1"/>
  <c r="C437" i="1"/>
  <c r="K438" i="1"/>
  <c r="F439" i="1" l="1"/>
  <c r="G439" i="1" s="1"/>
  <c r="E440" i="1"/>
  <c r="D438" i="1"/>
  <c r="C438" i="1"/>
  <c r="L438" i="1"/>
  <c r="K439" i="1"/>
  <c r="F440" i="1" l="1"/>
  <c r="G440" i="1" s="1"/>
  <c r="E441" i="1"/>
  <c r="D439" i="1"/>
  <c r="L439" i="1"/>
  <c r="K440" i="1"/>
  <c r="C439" i="1"/>
  <c r="F441" i="1" l="1"/>
  <c r="G441" i="1" s="1"/>
  <c r="E442" i="1"/>
  <c r="D440" i="1"/>
  <c r="L440" i="1"/>
  <c r="C440" i="1"/>
  <c r="K441" i="1"/>
  <c r="E443" i="1" l="1"/>
  <c r="F442" i="1"/>
  <c r="G442" i="1" s="1"/>
  <c r="D441" i="1"/>
  <c r="L441" i="1"/>
  <c r="K442" i="1"/>
  <c r="C441" i="1"/>
  <c r="F443" i="1" l="1"/>
  <c r="G443" i="1" s="1"/>
  <c r="E444" i="1"/>
  <c r="D442" i="1"/>
  <c r="L442" i="1"/>
  <c r="K443" i="1"/>
  <c r="C442" i="1"/>
  <c r="F444" i="1" l="1"/>
  <c r="G444" i="1" s="1"/>
  <c r="E445" i="1"/>
  <c r="D443" i="1"/>
  <c r="L443" i="1"/>
  <c r="K444" i="1"/>
  <c r="C443" i="1"/>
  <c r="F445" i="1" l="1"/>
  <c r="G445" i="1" s="1"/>
  <c r="E446" i="1"/>
  <c r="D444" i="1"/>
  <c r="L444" i="1"/>
  <c r="C444" i="1"/>
  <c r="K445" i="1"/>
  <c r="F446" i="1" l="1"/>
  <c r="G446" i="1" s="1"/>
  <c r="E447" i="1"/>
  <c r="D445" i="1"/>
  <c r="L445" i="1"/>
  <c r="K446" i="1"/>
  <c r="C445" i="1"/>
  <c r="F447" i="1" l="1"/>
  <c r="G447" i="1" s="1"/>
  <c r="E448" i="1"/>
  <c r="D446" i="1"/>
  <c r="L446" i="1"/>
  <c r="K447" i="1"/>
  <c r="C446" i="1"/>
  <c r="F448" i="1" l="1"/>
  <c r="G448" i="1" s="1"/>
  <c r="E449" i="1"/>
  <c r="D447" i="1"/>
  <c r="L447" i="1"/>
  <c r="K448" i="1"/>
  <c r="C447" i="1"/>
  <c r="F449" i="1" l="1"/>
  <c r="G449" i="1" s="1"/>
  <c r="E450" i="1"/>
  <c r="D448" i="1"/>
  <c r="L448" i="1"/>
  <c r="C448" i="1"/>
  <c r="K449" i="1"/>
  <c r="E451" i="1" l="1"/>
  <c r="F450" i="1"/>
  <c r="G450" i="1" s="1"/>
  <c r="D449" i="1"/>
  <c r="L449" i="1"/>
  <c r="K450" i="1"/>
  <c r="C449" i="1"/>
  <c r="F451" i="1" l="1"/>
  <c r="G451" i="1" s="1"/>
  <c r="E452" i="1"/>
  <c r="D450" i="1"/>
  <c r="L450" i="1"/>
  <c r="K451" i="1"/>
  <c r="C450" i="1"/>
  <c r="F452" i="1" l="1"/>
  <c r="G452" i="1" s="1"/>
  <c r="E453" i="1"/>
  <c r="D451" i="1"/>
  <c r="L451" i="1"/>
  <c r="C451" i="1"/>
  <c r="K452" i="1"/>
  <c r="F453" i="1" l="1"/>
  <c r="G453" i="1" s="1"/>
  <c r="E454" i="1"/>
  <c r="D452" i="1"/>
  <c r="L452" i="1"/>
  <c r="K453" i="1"/>
  <c r="C452" i="1"/>
  <c r="F454" i="1" l="1"/>
  <c r="G454" i="1" s="1"/>
  <c r="E455" i="1"/>
  <c r="D453" i="1"/>
  <c r="L453" i="1"/>
  <c r="K454" i="1"/>
  <c r="C453" i="1"/>
  <c r="F455" i="1" l="1"/>
  <c r="G455" i="1" s="1"/>
  <c r="E456" i="1"/>
  <c r="D454" i="1"/>
  <c r="L454" i="1"/>
  <c r="K455" i="1"/>
  <c r="C454" i="1"/>
  <c r="F456" i="1" l="1"/>
  <c r="G456" i="1" s="1"/>
  <c r="E457" i="1"/>
  <c r="D455" i="1"/>
  <c r="L455" i="1"/>
  <c r="K456" i="1"/>
  <c r="C455" i="1"/>
  <c r="F457" i="1" l="1"/>
  <c r="G457" i="1" s="1"/>
  <c r="E458" i="1"/>
  <c r="D456" i="1"/>
  <c r="L456" i="1"/>
  <c r="K457" i="1"/>
  <c r="C456" i="1"/>
  <c r="E459" i="1" l="1"/>
  <c r="F458" i="1"/>
  <c r="G458" i="1" s="1"/>
  <c r="D457" i="1"/>
  <c r="L457" i="1"/>
  <c r="K458" i="1"/>
  <c r="C457" i="1"/>
  <c r="F459" i="1" l="1"/>
  <c r="G459" i="1" s="1"/>
  <c r="E460" i="1"/>
  <c r="D458" i="1"/>
  <c r="L458" i="1"/>
  <c r="K459" i="1"/>
  <c r="C458" i="1"/>
  <c r="E461" i="1" l="1"/>
  <c r="F460" i="1"/>
  <c r="G460" i="1" s="1"/>
  <c r="D459" i="1"/>
  <c r="L459" i="1"/>
  <c r="C459" i="1"/>
  <c r="K460" i="1"/>
  <c r="F461" i="1" l="1"/>
  <c r="G461" i="1" s="1"/>
  <c r="E462" i="1"/>
  <c r="D460" i="1"/>
  <c r="L460" i="1"/>
  <c r="K461" i="1"/>
  <c r="C460" i="1"/>
  <c r="F462" i="1" l="1"/>
  <c r="G462" i="1" s="1"/>
  <c r="E463" i="1"/>
  <c r="D461" i="1"/>
  <c r="L461" i="1"/>
  <c r="K462" i="1"/>
  <c r="C461" i="1"/>
  <c r="F463" i="1" l="1"/>
  <c r="G463" i="1" s="1"/>
  <c r="E464" i="1"/>
  <c r="D462" i="1"/>
  <c r="L462" i="1"/>
  <c r="K463" i="1"/>
  <c r="C462" i="1"/>
  <c r="F464" i="1" l="1"/>
  <c r="G464" i="1" s="1"/>
  <c r="E465" i="1"/>
  <c r="D463" i="1"/>
  <c r="L463" i="1"/>
  <c r="K464" i="1"/>
  <c r="C463" i="1"/>
  <c r="F465" i="1" l="1"/>
  <c r="G465" i="1" s="1"/>
  <c r="E466" i="1"/>
  <c r="D464" i="1"/>
  <c r="L464" i="1"/>
  <c r="K465" i="1"/>
  <c r="C464" i="1"/>
  <c r="E467" i="1" l="1"/>
  <c r="F466" i="1"/>
  <c r="G466" i="1" s="1"/>
  <c r="D465" i="1"/>
  <c r="L465" i="1"/>
  <c r="K466" i="1"/>
  <c r="C465" i="1"/>
  <c r="F467" i="1" l="1"/>
  <c r="G467" i="1" s="1"/>
  <c r="E468" i="1"/>
  <c r="D466" i="1"/>
  <c r="L466" i="1"/>
  <c r="K467" i="1"/>
  <c r="C466" i="1"/>
  <c r="F468" i="1" l="1"/>
  <c r="G468" i="1" s="1"/>
  <c r="E469" i="1"/>
  <c r="D467" i="1"/>
  <c r="L467" i="1"/>
  <c r="K468" i="1"/>
  <c r="C467" i="1"/>
  <c r="F469" i="1" l="1"/>
  <c r="G469" i="1" s="1"/>
  <c r="E470" i="1"/>
  <c r="D468" i="1"/>
  <c r="L468" i="1"/>
  <c r="K469" i="1"/>
  <c r="C468" i="1"/>
  <c r="F470" i="1" l="1"/>
  <c r="G470" i="1" s="1"/>
  <c r="E471" i="1"/>
  <c r="D469" i="1"/>
  <c r="L469" i="1"/>
  <c r="K470" i="1"/>
  <c r="C469" i="1"/>
  <c r="F471" i="1" l="1"/>
  <c r="G471" i="1" s="1"/>
  <c r="E472" i="1"/>
  <c r="D470" i="1"/>
  <c r="L470" i="1"/>
  <c r="K471" i="1"/>
  <c r="C470" i="1"/>
  <c r="F472" i="1" l="1"/>
  <c r="G472" i="1" s="1"/>
  <c r="E473" i="1"/>
  <c r="D471" i="1"/>
  <c r="L471" i="1"/>
  <c r="C471" i="1"/>
  <c r="K472" i="1"/>
  <c r="F473" i="1" l="1"/>
  <c r="G473" i="1" s="1"/>
  <c r="E474" i="1"/>
  <c r="D472" i="1"/>
  <c r="L472" i="1"/>
  <c r="C472" i="1"/>
  <c r="K473" i="1"/>
  <c r="E475" i="1" l="1"/>
  <c r="F474" i="1"/>
  <c r="G474" i="1" s="1"/>
  <c r="D473" i="1"/>
  <c r="L473" i="1"/>
  <c r="K474" i="1"/>
  <c r="C473" i="1"/>
  <c r="F475" i="1" l="1"/>
  <c r="G475" i="1" s="1"/>
  <c r="E476" i="1"/>
  <c r="D474" i="1"/>
  <c r="L474" i="1"/>
  <c r="K475" i="1"/>
  <c r="C474" i="1"/>
  <c r="F476" i="1" l="1"/>
  <c r="G476" i="1" s="1"/>
  <c r="E477" i="1"/>
  <c r="D475" i="1"/>
  <c r="L475" i="1"/>
  <c r="K476" i="1"/>
  <c r="C475" i="1"/>
  <c r="F477" i="1" l="1"/>
  <c r="G477" i="1" s="1"/>
  <c r="E478" i="1"/>
  <c r="D476" i="1"/>
  <c r="L476" i="1"/>
  <c r="K477" i="1"/>
  <c r="C476" i="1"/>
  <c r="F478" i="1" l="1"/>
  <c r="G478" i="1" s="1"/>
  <c r="E479" i="1"/>
  <c r="D477" i="1"/>
  <c r="L477" i="1"/>
  <c r="K478" i="1"/>
  <c r="C477" i="1"/>
  <c r="F479" i="1" l="1"/>
  <c r="G479" i="1" s="1"/>
  <c r="E480" i="1"/>
  <c r="D478" i="1"/>
  <c r="L478" i="1"/>
  <c r="K479" i="1"/>
  <c r="C478" i="1"/>
  <c r="F480" i="1" l="1"/>
  <c r="G480" i="1" s="1"/>
  <c r="E481" i="1"/>
  <c r="D479" i="1"/>
  <c r="K480" i="1"/>
  <c r="L479" i="1"/>
  <c r="C479" i="1"/>
  <c r="F481" i="1" l="1"/>
  <c r="G481" i="1" s="1"/>
  <c r="E482" i="1"/>
  <c r="D480" i="1"/>
  <c r="K481" i="1"/>
  <c r="L480" i="1"/>
  <c r="C480" i="1"/>
  <c r="E483" i="1" l="1"/>
  <c r="F482" i="1"/>
  <c r="G482" i="1" s="1"/>
  <c r="D481" i="1"/>
  <c r="L481" i="1"/>
  <c r="C481" i="1"/>
  <c r="K482" i="1"/>
  <c r="F483" i="1" l="1"/>
  <c r="G483" i="1" s="1"/>
  <c r="E484" i="1"/>
  <c r="D482" i="1"/>
  <c r="K483" i="1"/>
  <c r="L482" i="1"/>
  <c r="C482" i="1"/>
  <c r="F484" i="1" l="1"/>
  <c r="G484" i="1" s="1"/>
  <c r="E485" i="1"/>
  <c r="D483" i="1"/>
  <c r="K484" i="1"/>
  <c r="L483" i="1"/>
  <c r="C483" i="1"/>
  <c r="F485" i="1" l="1"/>
  <c r="G485" i="1" s="1"/>
  <c r="E486" i="1"/>
  <c r="D484" i="1"/>
  <c r="K485" i="1"/>
  <c r="L484" i="1"/>
  <c r="C484" i="1"/>
  <c r="F486" i="1" l="1"/>
  <c r="G486" i="1" s="1"/>
  <c r="E487" i="1"/>
  <c r="D485" i="1"/>
  <c r="K486" i="1"/>
  <c r="C485" i="1"/>
  <c r="L485" i="1"/>
  <c r="F487" i="1" l="1"/>
  <c r="G487" i="1" s="1"/>
  <c r="E488" i="1"/>
  <c r="D486" i="1"/>
  <c r="K487" i="1"/>
  <c r="L486" i="1"/>
  <c r="C486" i="1"/>
  <c r="F488" i="1" l="1"/>
  <c r="G488" i="1" s="1"/>
  <c r="E489" i="1"/>
  <c r="D487" i="1"/>
  <c r="L487" i="1"/>
  <c r="K488" i="1"/>
  <c r="C487" i="1"/>
  <c r="F489" i="1" l="1"/>
  <c r="G489" i="1" s="1"/>
  <c r="E490" i="1"/>
  <c r="D488" i="1"/>
  <c r="L488" i="1"/>
  <c r="C488" i="1"/>
  <c r="K489" i="1"/>
  <c r="E491" i="1" l="1"/>
  <c r="F490" i="1"/>
  <c r="G490" i="1" s="1"/>
  <c r="D489" i="1"/>
  <c r="K490" i="1"/>
  <c r="L489" i="1"/>
  <c r="C489" i="1"/>
  <c r="F491" i="1" l="1"/>
  <c r="G491" i="1" s="1"/>
  <c r="E492" i="1"/>
  <c r="D490" i="1"/>
  <c r="K491" i="1"/>
  <c r="C490" i="1"/>
  <c r="L490" i="1"/>
  <c r="F492" i="1" l="1"/>
  <c r="G492" i="1" s="1"/>
  <c r="E493" i="1"/>
  <c r="D491" i="1"/>
  <c r="K492" i="1"/>
  <c r="L491" i="1"/>
  <c r="C491" i="1"/>
  <c r="F493" i="1" l="1"/>
  <c r="G493" i="1" s="1"/>
  <c r="E494" i="1"/>
  <c r="D492" i="1"/>
  <c r="K493" i="1"/>
  <c r="L492" i="1"/>
  <c r="C492" i="1"/>
  <c r="F494" i="1" l="1"/>
  <c r="G494" i="1" s="1"/>
  <c r="E495" i="1"/>
  <c r="D493" i="1"/>
  <c r="K494" i="1"/>
  <c r="L493" i="1"/>
  <c r="C493" i="1"/>
  <c r="F495" i="1" l="1"/>
  <c r="G495" i="1" s="1"/>
  <c r="E496" i="1"/>
  <c r="D494" i="1"/>
  <c r="K495" i="1"/>
  <c r="L494" i="1"/>
  <c r="C494" i="1"/>
  <c r="F496" i="1" l="1"/>
  <c r="G496" i="1" s="1"/>
  <c r="E497" i="1"/>
  <c r="D495" i="1"/>
  <c r="K496" i="1"/>
  <c r="L495" i="1"/>
  <c r="C495" i="1"/>
  <c r="F497" i="1" l="1"/>
  <c r="G497" i="1" s="1"/>
  <c r="E498" i="1"/>
  <c r="D496" i="1"/>
  <c r="K497" i="1"/>
  <c r="L496" i="1"/>
  <c r="C496" i="1"/>
  <c r="E499" i="1" l="1"/>
  <c r="F498" i="1"/>
  <c r="G498" i="1" s="1"/>
  <c r="D497" i="1"/>
  <c r="K498" i="1"/>
  <c r="L497" i="1"/>
  <c r="C497" i="1"/>
  <c r="F499" i="1" l="1"/>
  <c r="G499" i="1" s="1"/>
  <c r="E500" i="1"/>
  <c r="D498" i="1"/>
  <c r="K499" i="1"/>
  <c r="L498" i="1"/>
  <c r="C498" i="1"/>
  <c r="F500" i="1" l="1"/>
  <c r="G500" i="1" s="1"/>
  <c r="E501" i="1"/>
  <c r="D499" i="1"/>
  <c r="K500" i="1"/>
  <c r="L499" i="1"/>
  <c r="C499" i="1"/>
  <c r="F501" i="1" l="1"/>
  <c r="G501" i="1" s="1"/>
  <c r="E502" i="1"/>
  <c r="D500" i="1"/>
  <c r="K501" i="1"/>
  <c r="C500" i="1"/>
  <c r="L500" i="1"/>
  <c r="F502" i="1" l="1"/>
  <c r="G502" i="1" s="1"/>
  <c r="E503" i="1"/>
  <c r="D501" i="1"/>
  <c r="K502" i="1"/>
  <c r="C501" i="1"/>
  <c r="L501" i="1"/>
  <c r="F503" i="1" l="1"/>
  <c r="G503" i="1" s="1"/>
  <c r="E504" i="1"/>
  <c r="D502" i="1"/>
  <c r="K503" i="1"/>
  <c r="L502" i="1"/>
  <c r="C502" i="1"/>
  <c r="F504" i="1" l="1"/>
  <c r="G504" i="1" s="1"/>
  <c r="E505" i="1"/>
  <c r="D503" i="1"/>
  <c r="K504" i="1"/>
  <c r="L503" i="1"/>
  <c r="C503" i="1"/>
  <c r="F505" i="1" l="1"/>
  <c r="G505" i="1" s="1"/>
  <c r="E506" i="1"/>
  <c r="D504" i="1"/>
  <c r="K505" i="1"/>
  <c r="L504" i="1"/>
  <c r="C504" i="1"/>
  <c r="E507" i="1" l="1"/>
  <c r="F506" i="1"/>
  <c r="G506" i="1" s="1"/>
  <c r="D505" i="1"/>
  <c r="C505" i="1"/>
  <c r="K506" i="1"/>
  <c r="L505" i="1"/>
  <c r="F507" i="1" l="1"/>
  <c r="G507" i="1" s="1"/>
  <c r="E508" i="1"/>
  <c r="D506" i="1"/>
  <c r="K507" i="1"/>
  <c r="L506" i="1"/>
  <c r="C506" i="1"/>
  <c r="F508" i="1" l="1"/>
  <c r="G508" i="1" s="1"/>
  <c r="E509" i="1"/>
  <c r="D507" i="1"/>
  <c r="C507" i="1"/>
  <c r="K508" i="1"/>
  <c r="L507" i="1"/>
  <c r="F509" i="1" l="1"/>
  <c r="G509" i="1" s="1"/>
  <c r="E510" i="1"/>
  <c r="D508" i="1"/>
  <c r="K509" i="1"/>
  <c r="C508" i="1"/>
  <c r="L508" i="1"/>
  <c r="F510" i="1" l="1"/>
  <c r="G510" i="1" s="1"/>
  <c r="E511" i="1"/>
  <c r="D509" i="1"/>
  <c r="K510" i="1"/>
  <c r="L509" i="1"/>
  <c r="C509" i="1"/>
  <c r="F511" i="1" l="1"/>
  <c r="G511" i="1" s="1"/>
  <c r="E512" i="1"/>
  <c r="D510" i="1"/>
  <c r="C510" i="1"/>
  <c r="K511" i="1"/>
  <c r="L510" i="1"/>
  <c r="F512" i="1" l="1"/>
  <c r="G512" i="1" s="1"/>
  <c r="E513" i="1"/>
  <c r="D511" i="1"/>
  <c r="K512" i="1"/>
  <c r="C511" i="1"/>
  <c r="L511" i="1"/>
  <c r="F513" i="1" l="1"/>
  <c r="G513" i="1" s="1"/>
  <c r="E514" i="1"/>
  <c r="D512" i="1"/>
  <c r="K513" i="1"/>
  <c r="L512" i="1"/>
  <c r="C512" i="1"/>
  <c r="E515" i="1" l="1"/>
  <c r="F514" i="1"/>
  <c r="G514" i="1" s="1"/>
  <c r="D513" i="1"/>
  <c r="K514" i="1"/>
  <c r="L513" i="1"/>
  <c r="C513" i="1"/>
  <c r="F515" i="1" l="1"/>
  <c r="G515" i="1" s="1"/>
  <c r="E516" i="1"/>
  <c r="D514" i="1"/>
  <c r="K515" i="1"/>
  <c r="L514" i="1"/>
  <c r="C514" i="1"/>
  <c r="F516" i="1" l="1"/>
  <c r="G516" i="1" s="1"/>
  <c r="E517" i="1"/>
  <c r="D515" i="1"/>
  <c r="K516" i="1"/>
  <c r="L515" i="1"/>
  <c r="C515" i="1"/>
  <c r="F517" i="1" l="1"/>
  <c r="G517" i="1" s="1"/>
  <c r="E518" i="1"/>
  <c r="D516" i="1"/>
  <c r="K517" i="1"/>
  <c r="C516" i="1"/>
  <c r="L516" i="1"/>
  <c r="F518" i="1" l="1"/>
  <c r="G518" i="1" s="1"/>
  <c r="E519" i="1"/>
  <c r="F519" i="1" s="1"/>
  <c r="G519" i="1" s="1"/>
  <c r="D517" i="1"/>
  <c r="L517" i="1"/>
  <c r="C517" i="1"/>
  <c r="K518" i="1"/>
  <c r="D518" i="1" l="1"/>
  <c r="K519" i="1"/>
  <c r="L518" i="1"/>
  <c r="C518" i="1"/>
  <c r="D519" i="1" l="1"/>
  <c r="L519" i="1"/>
  <c r="C519" i="1"/>
  <c r="Z13" i="1"/>
  <c r="Z1" i="1" s="1"/>
  <c r="Q3" i="1" l="1"/>
  <c r="R3" i="1"/>
  <c r="AD11" i="1"/>
  <c r="AC13" i="1"/>
  <c r="AC1" i="1" s="1"/>
  <c r="AI11" i="1" l="1"/>
  <c r="AI1" i="1" s="1"/>
  <c r="AM5" i="1" s="1"/>
  <c r="AH11" i="1"/>
  <c r="AD1" i="1"/>
</calcChain>
</file>

<file path=xl/sharedStrings.xml><?xml version="1.0" encoding="utf-8"?>
<sst xmlns="http://schemas.openxmlformats.org/spreadsheetml/2006/main" count="286" uniqueCount="103">
  <si>
    <t>Etablissement</t>
  </si>
  <si>
    <t>Période</t>
  </si>
  <si>
    <t>Indice majoré</t>
  </si>
  <si>
    <t>Valeur du point d'indice</t>
  </si>
  <si>
    <t>Année d'âge</t>
  </si>
  <si>
    <t>Nbre de Trimestre à valider</t>
  </si>
  <si>
    <t>Salaire net mensuel</t>
  </si>
  <si>
    <t>Isoe</t>
  </si>
  <si>
    <t>Durée totale par établissement</t>
  </si>
  <si>
    <t>Statut / Grade / Catégorie</t>
  </si>
  <si>
    <t>Durée totale carrière</t>
  </si>
  <si>
    <t>Echelon</t>
  </si>
  <si>
    <t>2 ans 6 Mois</t>
  </si>
  <si>
    <t>3 ans</t>
  </si>
  <si>
    <t>4 ans</t>
  </si>
  <si>
    <t>Mensuel brut en €</t>
  </si>
  <si>
    <t>Maître Auxiliaire 1</t>
  </si>
  <si>
    <t>Maître Auxiliaire 2</t>
  </si>
  <si>
    <t>Professeur Certifié</t>
  </si>
  <si>
    <t>Professeur Certifié hors classe</t>
  </si>
  <si>
    <t>Professeur Agrégé</t>
  </si>
  <si>
    <t>2 ans</t>
  </si>
  <si>
    <t>1 an</t>
  </si>
  <si>
    <t xml:space="preserve">3 ans </t>
  </si>
  <si>
    <t>3 ans 6 Mois</t>
  </si>
  <si>
    <t>Statut</t>
  </si>
  <si>
    <t>Nbre de Mois</t>
  </si>
  <si>
    <t>Nbre d'Année de W</t>
  </si>
  <si>
    <t>4 Mois</t>
  </si>
  <si>
    <t>8 Mois</t>
  </si>
  <si>
    <t>Depuis le</t>
  </si>
  <si>
    <t>Professeur Agrégé hors classe</t>
  </si>
  <si>
    <t>Nbre de Trimestre</t>
  </si>
  <si>
    <t>Alerte Trim. Non validé</t>
  </si>
  <si>
    <t>Salaire brut Trimestriel minimum validant un trimestre</t>
  </si>
  <si>
    <t>Nbre de Trim. Validé</t>
  </si>
  <si>
    <t>Date de naissance</t>
  </si>
  <si>
    <t>Nb_echelon</t>
  </si>
  <si>
    <t>Pos</t>
  </si>
  <si>
    <t>Total brut</t>
  </si>
  <si>
    <t>Traitement brut mensuel</t>
  </si>
  <si>
    <t>Reste à valider</t>
  </si>
  <si>
    <t>Salaire brut Trimestriel minimum/valider un trimestre</t>
  </si>
  <si>
    <t>Indem. Comp. CSG</t>
  </si>
  <si>
    <t>Charges + régul. Acompte</t>
  </si>
  <si>
    <t>HSE + autres rembt.</t>
  </si>
  <si>
    <t>Indem. résid.</t>
  </si>
  <si>
    <t>Autres Rappels sur Rénum. Princ.</t>
  </si>
  <si>
    <t>Rappel Trait. Brut sur Rénum. Princ.</t>
  </si>
  <si>
    <t>Ech.</t>
  </si>
  <si>
    <t>5 ans</t>
  </si>
  <si>
    <t>6 ans</t>
  </si>
  <si>
    <t>7 ans</t>
  </si>
  <si>
    <t>8 ans</t>
  </si>
  <si>
    <t>9 ans</t>
  </si>
  <si>
    <t>10 ans</t>
  </si>
  <si>
    <t>11 ans</t>
  </si>
  <si>
    <t>12 ans</t>
  </si>
  <si>
    <t>13 ans</t>
  </si>
  <si>
    <t>14 ans</t>
  </si>
  <si>
    <t>15 ans</t>
  </si>
  <si>
    <t>16 ans</t>
  </si>
  <si>
    <t>17 ans</t>
  </si>
  <si>
    <t>18 ans</t>
  </si>
  <si>
    <t>19 ans</t>
  </si>
  <si>
    <t>20 ans</t>
  </si>
  <si>
    <t>21 ans</t>
  </si>
  <si>
    <t>22 ans</t>
  </si>
  <si>
    <t>23 ans</t>
  </si>
  <si>
    <t>24 ans</t>
  </si>
  <si>
    <t>25 ans</t>
  </si>
  <si>
    <t>26 ans</t>
  </si>
  <si>
    <t>27 ans</t>
  </si>
  <si>
    <t>28 ans</t>
  </si>
  <si>
    <t>29 ans</t>
  </si>
  <si>
    <t>30 ans</t>
  </si>
  <si>
    <t>31 ans</t>
  </si>
  <si>
    <t>32 ans</t>
  </si>
  <si>
    <t>33 ans</t>
  </si>
  <si>
    <t>34 ans</t>
  </si>
  <si>
    <t>35 ans</t>
  </si>
  <si>
    <t>36 ans</t>
  </si>
  <si>
    <t>37 ans</t>
  </si>
  <si>
    <t>38 ans</t>
  </si>
  <si>
    <t>39 ans</t>
  </si>
  <si>
    <t>40 ans</t>
  </si>
  <si>
    <t>41 ans</t>
  </si>
  <si>
    <t>42 ans</t>
  </si>
  <si>
    <t>Année en cours</t>
  </si>
  <si>
    <t>Impôt prélevé 
à la source</t>
  </si>
  <si>
    <t>Total Salaire brut Trimestriel</t>
  </si>
  <si>
    <t>Indice</t>
  </si>
  <si>
    <t>jusqu'à la fin</t>
  </si>
  <si>
    <t>Ancienneté</t>
  </si>
  <si>
    <t>Changement de la valeur du point d'indice !</t>
  </si>
  <si>
    <t>Changement de Grade/Catégorie/d'échelon</t>
  </si>
  <si>
    <t>(HEA1, HEA2, HEA3)</t>
  </si>
  <si>
    <t>(HEB1, HEB2, HEB3)</t>
  </si>
  <si>
    <t>Les deux en même temps</t>
  </si>
  <si>
    <t>Prof Certifié classe exceptionnelle</t>
  </si>
  <si>
    <t>Prof Agrégé classe exceptionnelle</t>
  </si>
  <si>
    <t>Prof Agrégé  classe exceptionnelle</t>
  </si>
  <si>
    <t>=CHOISIR(EQUIV($O3;$AY$4:$AY$11;0);Maître_Auxiliaire_2;Maître_Auxiliaire_1;Professeur_Certifié;Prof_Certifié_classe_exceptionnelle;Professeur_Agrégé;Professeur_Agrégé_hors_classe;Prof_Agrégé_classe_exceptionnelle)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</si>
</sst>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\ &quot;€&quot;"/>
    <numFmt numFmtId="165" formatCode="#,##0.00\ &quot;€&quot;"/>
    <numFmt numFmtId="166" formatCode="0.0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name val="Calibri"/>
      <family val="2"/>
    </font>
    <font>
      <b/>
      <sz val="11"/>
      <color rgb="FF0000FF"/>
      <name val="Calibri"/>
      <family val="2"/>
      <scheme val="minor"/>
    </font>
    <font>
      <b/>
      <sz val="10"/>
      <color rgb="FF0000FF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6DDE8"/>
        <bgColor indexed="64"/>
      </patternFill>
    </fill>
    <fill>
      <patternFill patternType="gray125">
        <fgColor theme="3" tint="0.39994506668294322"/>
        <bgColor indexed="65"/>
      </patternFill>
    </fill>
    <fill>
      <patternFill patternType="solid">
        <fgColor rgb="FFB7DEE8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CC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0" fillId="12" borderId="14" applyNumberFormat="0" applyAlignment="0" applyProtection="0"/>
  </cellStyleXfs>
  <cellXfs count="300">
    <xf numFmtId="0" fontId="0" fillId="0" borderId="0" xfId="0"/>
    <xf numFmtId="0" fontId="6" fillId="0" borderId="2" xfId="0" applyFont="1" applyFill="1" applyBorder="1" applyAlignment="1" applyProtection="1">
      <alignment horizontal="center" vertical="center"/>
      <protection locked="0"/>
    </xf>
    <xf numFmtId="0" fontId="0" fillId="8" borderId="2" xfId="0" applyFont="1" applyFill="1" applyBorder="1" applyAlignment="1" applyProtection="1">
      <alignment horizontal="center" vertical="center"/>
      <protection locked="0"/>
    </xf>
    <xf numFmtId="0" fontId="0" fillId="0" borderId="3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8" borderId="4" xfId="0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165" fontId="0" fillId="0" borderId="2" xfId="0" applyNumberFormat="1" applyFont="1" applyBorder="1" applyAlignment="1" applyProtection="1">
      <alignment horizontal="center" vertical="center"/>
      <protection locked="0"/>
    </xf>
    <xf numFmtId="165" fontId="0" fillId="8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65" fontId="0" fillId="0" borderId="3" xfId="0" applyNumberFormat="1" applyFont="1" applyBorder="1" applyAlignment="1" applyProtection="1">
      <alignment horizontal="center" vertical="center"/>
      <protection locked="0"/>
    </xf>
    <xf numFmtId="165" fontId="0" fillId="8" borderId="3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165" fontId="0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</xf>
    <xf numFmtId="10" fontId="1" fillId="0" borderId="0" xfId="0" applyNumberFormat="1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/>
    </xf>
    <xf numFmtId="165" fontId="1" fillId="4" borderId="12" xfId="0" applyNumberFormat="1" applyFont="1" applyFill="1" applyBorder="1" applyAlignment="1" applyProtection="1">
      <alignment horizontal="center" vertical="center" wrapText="1"/>
    </xf>
    <xf numFmtId="165" fontId="1" fillId="4" borderId="5" xfId="0" applyNumberFormat="1" applyFont="1" applyFill="1" applyBorder="1" applyAlignment="1" applyProtection="1">
      <alignment horizontal="center" vertical="center" wrapText="1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11" fillId="12" borderId="14" xfId="1" applyFont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14" fontId="0" fillId="0" borderId="4" xfId="0" applyNumberFormat="1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/>
    </xf>
    <xf numFmtId="14" fontId="0" fillId="0" borderId="3" xfId="0" applyNumberFormat="1" applyFont="1" applyBorder="1" applyAlignment="1" applyProtection="1">
      <alignment horizontal="center" vertical="center"/>
    </xf>
    <xf numFmtId="14" fontId="0" fillId="0" borderId="4" xfId="0" applyNumberFormat="1" applyFont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165" fontId="0" fillId="0" borderId="2" xfId="0" applyNumberFormat="1" applyFont="1" applyFill="1" applyBorder="1" applyAlignment="1" applyProtection="1">
      <alignment horizontal="center" vertical="center"/>
    </xf>
    <xf numFmtId="165" fontId="0" fillId="0" borderId="3" xfId="0" applyNumberFormat="1" applyFont="1" applyBorder="1" applyAlignment="1" applyProtection="1">
      <alignment horizontal="center" vertical="center"/>
    </xf>
    <xf numFmtId="165" fontId="0" fillId="0" borderId="3" xfId="0" applyNumberFormat="1" applyFont="1" applyBorder="1" applyAlignment="1" applyProtection="1">
      <alignment vertical="center"/>
    </xf>
    <xf numFmtId="165" fontId="5" fillId="0" borderId="0" xfId="0" applyNumberFormat="1" applyFont="1" applyBorder="1" applyAlignment="1" applyProtection="1">
      <alignment horizontal="center" vertical="center"/>
    </xf>
    <xf numFmtId="0" fontId="3" fillId="0" borderId="2" xfId="0" applyNumberFormat="1" applyFont="1" applyBorder="1" applyAlignment="1" applyProtection="1">
      <alignment horizontal="center" vertical="center"/>
    </xf>
    <xf numFmtId="9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 wrapText="1"/>
    </xf>
    <xf numFmtId="0" fontId="0" fillId="0" borderId="0" xfId="0" applyFont="1" applyFill="1" applyBorder="1" applyAlignment="1" applyProtection="1">
      <alignment horizontal="center" vertical="center"/>
    </xf>
    <xf numFmtId="164" fontId="4" fillId="0" borderId="0" xfId="0" applyNumberFormat="1" applyFont="1" applyFill="1" applyBorder="1" applyAlignment="1" applyProtection="1">
      <alignment horizontal="center" vertical="center" wrapText="1"/>
    </xf>
    <xf numFmtId="0" fontId="0" fillId="6" borderId="6" xfId="0" applyFont="1" applyFill="1" applyBorder="1" applyAlignment="1" applyProtection="1">
      <alignment horizontal="center" vertical="center"/>
    </xf>
    <xf numFmtId="0" fontId="0" fillId="6" borderId="8" xfId="0" applyFont="1" applyFill="1" applyBorder="1" applyAlignment="1" applyProtection="1">
      <alignment horizontal="center" vertical="center"/>
    </xf>
    <xf numFmtId="165" fontId="0" fillId="6" borderId="6" xfId="0" applyNumberFormat="1" applyFont="1" applyFill="1" applyBorder="1" applyAlignment="1" applyProtection="1">
      <alignment horizontal="center" vertical="center"/>
    </xf>
    <xf numFmtId="0" fontId="4" fillId="3" borderId="1" xfId="0" applyNumberFormat="1" applyFont="1" applyFill="1" applyBorder="1" applyAlignment="1" applyProtection="1">
      <alignment horizontal="center" vertical="center" wrapText="1"/>
    </xf>
    <xf numFmtId="10" fontId="4" fillId="0" borderId="0" xfId="0" applyNumberFormat="1" applyFont="1" applyFill="1" applyBorder="1" applyAlignment="1" applyProtection="1">
      <alignment horizontal="center" vertical="center" wrapText="1"/>
    </xf>
    <xf numFmtId="0" fontId="0" fillId="6" borderId="2" xfId="0" applyFont="1" applyFill="1" applyBorder="1" applyAlignment="1" applyProtection="1">
      <alignment horizontal="center" vertical="center"/>
    </xf>
    <xf numFmtId="0" fontId="0" fillId="6" borderId="3" xfId="0" applyFont="1" applyFill="1" applyBorder="1" applyAlignment="1" applyProtection="1">
      <alignment horizontal="center" vertical="center"/>
    </xf>
    <xf numFmtId="165" fontId="0" fillId="6" borderId="2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14" fontId="1" fillId="3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14" fontId="0" fillId="13" borderId="3" xfId="0" applyNumberFormat="1" applyFont="1" applyFill="1" applyBorder="1" applyAlignment="1" applyProtection="1">
      <alignment horizontal="center" vertical="center"/>
    </xf>
    <xf numFmtId="14" fontId="0" fillId="13" borderId="4" xfId="0" applyNumberFormat="1" applyFont="1" applyFill="1" applyBorder="1" applyAlignment="1" applyProtection="1">
      <alignment horizontal="center" vertical="center"/>
    </xf>
    <xf numFmtId="0" fontId="2" fillId="0" borderId="0" xfId="0" quotePrefix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165" fontId="4" fillId="0" borderId="2" xfId="0" applyNumberFormat="1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6" borderId="7" xfId="0" applyFont="1" applyFill="1" applyBorder="1" applyAlignment="1" applyProtection="1">
      <alignment horizontal="center" vertical="center"/>
    </xf>
    <xf numFmtId="0" fontId="0" fillId="4" borderId="6" xfId="0" applyFont="1" applyFill="1" applyBorder="1" applyAlignment="1" applyProtection="1">
      <alignment horizontal="center" vertical="center"/>
    </xf>
    <xf numFmtId="165" fontId="0" fillId="4" borderId="6" xfId="0" applyNumberFormat="1" applyFont="1" applyFill="1" applyBorder="1" applyAlignment="1" applyProtection="1">
      <alignment horizontal="center" vertical="center"/>
    </xf>
    <xf numFmtId="0" fontId="0" fillId="4" borderId="2" xfId="0" applyFont="1" applyFill="1" applyBorder="1" applyAlignment="1" applyProtection="1">
      <alignment horizontal="center" vertical="center"/>
    </xf>
    <xf numFmtId="165" fontId="0" fillId="4" borderId="2" xfId="0" applyNumberFormat="1" applyFont="1" applyFill="1" applyBorder="1" applyAlignment="1" applyProtection="1">
      <alignment horizontal="center" vertical="center"/>
    </xf>
    <xf numFmtId="14" fontId="0" fillId="2" borderId="4" xfId="0" applyNumberFormat="1" applyFont="1" applyFill="1" applyBorder="1" applyAlignment="1" applyProtection="1">
      <alignment horizontal="center" vertical="center" wrapText="1"/>
    </xf>
    <xf numFmtId="14" fontId="0" fillId="0" borderId="3" xfId="0" applyNumberFormat="1" applyFont="1" applyFill="1" applyBorder="1" applyAlignment="1" applyProtection="1">
      <alignment horizontal="center" vertical="center"/>
    </xf>
    <xf numFmtId="14" fontId="0" fillId="0" borderId="4" xfId="0" applyNumberFormat="1" applyFont="1" applyFill="1" applyBorder="1" applyAlignment="1" applyProtection="1">
      <alignment horizontal="center" vertical="center"/>
    </xf>
    <xf numFmtId="0" fontId="5" fillId="0" borderId="0" xfId="0" quotePrefix="1" applyFont="1" applyAlignment="1" applyProtection="1">
      <alignment horizontal="left" vertical="center"/>
    </xf>
    <xf numFmtId="0" fontId="0" fillId="4" borderId="7" xfId="0" applyFont="1" applyFill="1" applyBorder="1" applyAlignment="1" applyProtection="1">
      <alignment horizontal="center" vertical="center"/>
    </xf>
    <xf numFmtId="0" fontId="0" fillId="7" borderId="8" xfId="0" applyFont="1" applyFill="1" applyBorder="1" applyAlignment="1" applyProtection="1">
      <alignment horizontal="center" vertical="center"/>
    </xf>
    <xf numFmtId="165" fontId="0" fillId="7" borderId="6" xfId="0" applyNumberFormat="1" applyFont="1" applyFill="1" applyBorder="1" applyAlignment="1" applyProtection="1">
      <alignment horizontal="center" vertical="center"/>
    </xf>
    <xf numFmtId="0" fontId="0" fillId="7" borderId="3" xfId="0" applyFont="1" applyFill="1" applyBorder="1" applyAlignment="1" applyProtection="1">
      <alignment horizontal="center" vertical="center"/>
    </xf>
    <xf numFmtId="165" fontId="0" fillId="7" borderId="2" xfId="0" applyNumberFormat="1" applyFont="1" applyFill="1" applyBorder="1" applyAlignment="1" applyProtection="1">
      <alignment horizontal="center" vertical="center"/>
    </xf>
    <xf numFmtId="0" fontId="0" fillId="7" borderId="9" xfId="0" applyFont="1" applyFill="1" applyBorder="1" applyAlignment="1" applyProtection="1">
      <alignment horizontal="center" vertical="center"/>
    </xf>
    <xf numFmtId="0" fontId="0" fillId="9" borderId="6" xfId="0" applyFont="1" applyFill="1" applyBorder="1" applyAlignment="1" applyProtection="1">
      <alignment horizontal="center" vertical="center"/>
    </xf>
    <xf numFmtId="165" fontId="0" fillId="9" borderId="6" xfId="0" applyNumberFormat="1" applyFont="1" applyFill="1" applyBorder="1" applyAlignment="1" applyProtection="1">
      <alignment horizontal="center" vertical="center"/>
    </xf>
    <xf numFmtId="0" fontId="0" fillId="9" borderId="2" xfId="0" applyFont="1" applyFill="1" applyBorder="1" applyAlignment="1" applyProtection="1">
      <alignment horizontal="center" vertical="center"/>
    </xf>
    <xf numFmtId="165" fontId="0" fillId="9" borderId="2" xfId="0" applyNumberFormat="1" applyFont="1" applyFill="1" applyBorder="1" applyAlignment="1" applyProtection="1">
      <alignment horizontal="center" vertical="center"/>
    </xf>
    <xf numFmtId="0" fontId="0" fillId="9" borderId="7" xfId="0" applyFont="1" applyFill="1" applyBorder="1" applyAlignment="1" applyProtection="1">
      <alignment horizontal="center" vertical="center"/>
    </xf>
    <xf numFmtId="14" fontId="0" fillId="0" borderId="4" xfId="0" applyNumberFormat="1" applyFont="1" applyFill="1" applyBorder="1" applyAlignment="1" applyProtection="1">
      <alignment horizontal="center" vertical="center" wrapText="1"/>
    </xf>
    <xf numFmtId="0" fontId="6" fillId="5" borderId="2" xfId="0" applyFont="1" applyFill="1" applyBorder="1" applyAlignment="1" applyProtection="1">
      <alignment horizontal="center" vertical="center"/>
    </xf>
    <xf numFmtId="0" fontId="0" fillId="2" borderId="8" xfId="0" applyFont="1" applyFill="1" applyBorder="1" applyAlignment="1" applyProtection="1">
      <alignment horizontal="center" vertical="center"/>
    </xf>
    <xf numFmtId="0" fontId="0" fillId="2" borderId="6" xfId="0" applyFont="1" applyFill="1" applyBorder="1" applyAlignment="1" applyProtection="1">
      <alignment horizontal="center" vertical="center"/>
    </xf>
    <xf numFmtId="165" fontId="0" fillId="2" borderId="6" xfId="0" applyNumberFormat="1" applyFont="1" applyFill="1" applyBorder="1" applyAlignment="1" applyProtection="1">
      <alignment horizontal="center" vertical="center"/>
    </xf>
    <xf numFmtId="0" fontId="0" fillId="2" borderId="3" xfId="0" applyFont="1" applyFill="1" applyBorder="1" applyAlignment="1" applyProtection="1">
      <alignment horizontal="center" vertical="center"/>
    </xf>
    <xf numFmtId="165" fontId="0" fillId="2" borderId="2" xfId="0" applyNumberFormat="1" applyFont="1" applyFill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8" fillId="10" borderId="6" xfId="0" applyFont="1" applyFill="1" applyBorder="1" applyAlignment="1" applyProtection="1">
      <alignment horizontal="center" vertical="center"/>
    </xf>
    <xf numFmtId="165" fontId="8" fillId="10" borderId="6" xfId="0" applyNumberFormat="1" applyFont="1" applyFill="1" applyBorder="1" applyAlignment="1" applyProtection="1">
      <alignment horizontal="center" vertical="center"/>
    </xf>
    <xf numFmtId="0" fontId="8" fillId="10" borderId="2" xfId="0" applyFont="1" applyFill="1" applyBorder="1" applyAlignment="1" applyProtection="1">
      <alignment horizontal="center" vertical="center"/>
    </xf>
    <xf numFmtId="165" fontId="8" fillId="10" borderId="2" xfId="0" applyNumberFormat="1" applyFont="1" applyFill="1" applyBorder="1" applyAlignment="1" applyProtection="1">
      <alignment horizontal="center" vertical="center"/>
    </xf>
    <xf numFmtId="0" fontId="8" fillId="11" borderId="6" xfId="0" applyFont="1" applyFill="1" applyBorder="1" applyAlignment="1" applyProtection="1">
      <alignment horizontal="center" vertical="center"/>
    </xf>
    <xf numFmtId="165" fontId="8" fillId="11" borderId="6" xfId="0" applyNumberFormat="1" applyFont="1" applyFill="1" applyBorder="1" applyAlignment="1" applyProtection="1">
      <alignment horizontal="center" vertical="center"/>
    </xf>
    <xf numFmtId="165" fontId="8" fillId="11" borderId="2" xfId="0" applyNumberFormat="1" applyFont="1" applyFill="1" applyBorder="1" applyAlignment="1" applyProtection="1">
      <alignment horizontal="center" vertical="center"/>
    </xf>
    <xf numFmtId="0" fontId="8" fillId="11" borderId="2" xfId="0" applyFont="1" applyFill="1" applyBorder="1" applyAlignment="1" applyProtection="1">
      <alignment horizontal="center" vertical="center"/>
    </xf>
    <xf numFmtId="0" fontId="8" fillId="11" borderId="7" xfId="0" applyFont="1" applyFill="1" applyBorder="1" applyAlignment="1" applyProtection="1">
      <alignment horizontal="center" vertical="center"/>
    </xf>
    <xf numFmtId="165" fontId="8" fillId="11" borderId="7" xfId="0" applyNumberFormat="1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</xf>
    <xf numFmtId="10" fontId="0" fillId="0" borderId="2" xfId="0" applyNumberFormat="1" applyFont="1" applyBorder="1" applyAlignment="1" applyProtection="1">
      <alignment horizontal="center" vertical="center" wrapText="1"/>
    </xf>
    <xf numFmtId="165" fontId="6" fillId="0" borderId="4" xfId="0" applyNumberFormat="1" applyFont="1" applyBorder="1" applyAlignment="1" applyProtection="1">
      <alignment horizontal="center" vertical="center"/>
    </xf>
    <xf numFmtId="0" fontId="0" fillId="8" borderId="2" xfId="0" applyFont="1" applyFill="1" applyBorder="1" applyAlignment="1" applyProtection="1">
      <alignment horizontal="center" vertical="center"/>
    </xf>
    <xf numFmtId="0" fontId="6" fillId="8" borderId="2" xfId="0" applyFont="1" applyFill="1" applyBorder="1" applyAlignment="1" applyProtection="1">
      <alignment vertical="center"/>
    </xf>
    <xf numFmtId="0" fontId="0" fillId="8" borderId="4" xfId="0" applyFont="1" applyFill="1" applyBorder="1" applyAlignment="1" applyProtection="1">
      <alignment horizontal="center" vertical="center" wrapText="1"/>
    </xf>
    <xf numFmtId="0" fontId="6" fillId="8" borderId="2" xfId="0" applyFont="1" applyFill="1" applyBorder="1" applyAlignment="1" applyProtection="1">
      <alignment horizontal="center" vertical="center"/>
    </xf>
    <xf numFmtId="0" fontId="0" fillId="8" borderId="4" xfId="0" applyFont="1" applyFill="1" applyBorder="1" applyAlignment="1" applyProtection="1">
      <alignment horizontal="center" vertical="center"/>
    </xf>
    <xf numFmtId="0" fontId="0" fillId="8" borderId="3" xfId="0" applyFont="1" applyFill="1" applyBorder="1" applyAlignment="1" applyProtection="1">
      <alignment horizontal="center" vertical="center"/>
    </xf>
    <xf numFmtId="165" fontId="0" fillId="8" borderId="3" xfId="0" applyNumberFormat="1" applyFont="1" applyFill="1" applyBorder="1" applyAlignment="1" applyProtection="1">
      <alignment vertical="center"/>
    </xf>
    <xf numFmtId="165" fontId="5" fillId="8" borderId="0" xfId="0" applyNumberFormat="1" applyFont="1" applyFill="1" applyBorder="1" applyAlignment="1" applyProtection="1">
      <alignment horizontal="center" vertical="center"/>
    </xf>
    <xf numFmtId="0" fontId="3" fillId="8" borderId="2" xfId="0" applyNumberFormat="1" applyFont="1" applyFill="1" applyBorder="1" applyAlignment="1" applyProtection="1">
      <alignment horizontal="center" vertical="center"/>
    </xf>
    <xf numFmtId="0" fontId="0" fillId="8" borderId="0" xfId="0" applyFont="1" applyFill="1" applyAlignment="1" applyProtection="1">
      <alignment horizontal="center" vertical="center"/>
    </xf>
    <xf numFmtId="0" fontId="1" fillId="8" borderId="0" xfId="0" applyFont="1" applyFill="1" applyAlignment="1" applyProtection="1">
      <alignment horizontal="center" vertical="center"/>
    </xf>
    <xf numFmtId="0" fontId="6" fillId="0" borderId="2" xfId="0" applyFont="1" applyFill="1" applyBorder="1" applyAlignment="1" applyProtection="1">
      <alignment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/>
    </xf>
    <xf numFmtId="165" fontId="0" fillId="5" borderId="2" xfId="0" applyNumberFormat="1" applyFont="1" applyFill="1" applyBorder="1" applyAlignment="1" applyProtection="1">
      <alignment horizontal="center" vertical="center"/>
      <protection locked="0"/>
    </xf>
    <xf numFmtId="165" fontId="0" fillId="5" borderId="2" xfId="0" applyNumberFormat="1" applyFill="1" applyBorder="1" applyAlignment="1" applyProtection="1">
      <alignment horizontal="center" vertical="center"/>
      <protection locked="0"/>
    </xf>
    <xf numFmtId="165" fontId="1" fillId="0" borderId="2" xfId="0" applyNumberFormat="1" applyFont="1" applyBorder="1" applyAlignment="1" applyProtection="1">
      <alignment horizontal="center" vertical="center"/>
      <protection locked="0"/>
    </xf>
    <xf numFmtId="165" fontId="1" fillId="0" borderId="7" xfId="0" applyNumberFormat="1" applyFont="1" applyBorder="1" applyAlignment="1" applyProtection="1">
      <alignment horizontal="center" vertical="center"/>
      <protection locked="0"/>
    </xf>
    <xf numFmtId="0" fontId="11" fillId="12" borderId="21" xfId="1" applyFont="1" applyBorder="1" applyAlignment="1" applyProtection="1">
      <alignment horizontal="center" vertical="center"/>
    </xf>
    <xf numFmtId="0" fontId="0" fillId="14" borderId="2" xfId="0" applyFont="1" applyFill="1" applyBorder="1" applyAlignment="1" applyProtection="1">
      <alignment horizontal="center" vertical="center"/>
      <protection locked="0"/>
    </xf>
    <xf numFmtId="165" fontId="0" fillId="13" borderId="2" xfId="0" applyNumberFormat="1" applyFont="1" applyFill="1" applyBorder="1" applyAlignment="1" applyProtection="1">
      <alignment horizontal="center" vertical="center"/>
    </xf>
    <xf numFmtId="165" fontId="0" fillId="0" borderId="0" xfId="0" applyNumberFormat="1" applyFont="1" applyBorder="1" applyAlignment="1" applyProtection="1">
      <alignment horizontal="center" vertical="center"/>
    </xf>
    <xf numFmtId="165" fontId="0" fillId="0" borderId="0" xfId="0" applyNumberFormat="1" applyFont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165" fontId="0" fillId="5" borderId="3" xfId="0" applyNumberFormat="1" applyFont="1" applyFill="1" applyBorder="1" applyAlignment="1" applyProtection="1">
      <alignment horizontal="center" vertical="center"/>
    </xf>
    <xf numFmtId="165" fontId="1" fillId="15" borderId="5" xfId="0" applyNumberFormat="1" applyFont="1" applyFill="1" applyBorder="1" applyAlignment="1" applyProtection="1">
      <alignment horizontal="center" vertical="center" wrapText="1"/>
    </xf>
    <xf numFmtId="14" fontId="6" fillId="14" borderId="4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165" fontId="0" fillId="16" borderId="3" xfId="0" applyNumberFormat="1" applyFont="1" applyFill="1" applyBorder="1" applyAlignment="1" applyProtection="1">
      <alignment horizontal="center" vertical="center"/>
      <protection locked="0"/>
    </xf>
    <xf numFmtId="165" fontId="1" fillId="17" borderId="5" xfId="0" applyNumberFormat="1" applyFont="1" applyFill="1" applyBorder="1" applyAlignment="1" applyProtection="1">
      <alignment horizontal="center" vertical="center" wrapText="1"/>
    </xf>
    <xf numFmtId="165" fontId="0" fillId="5" borderId="2" xfId="0" applyNumberFormat="1" applyFont="1" applyFill="1" applyBorder="1" applyAlignment="1" applyProtection="1">
      <alignment horizontal="center" vertical="center"/>
    </xf>
    <xf numFmtId="165" fontId="1" fillId="17" borderId="1" xfId="0" applyNumberFormat="1" applyFont="1" applyFill="1" applyBorder="1" applyAlignment="1" applyProtection="1">
      <alignment horizontal="center" vertical="center" wrapText="1"/>
    </xf>
    <xf numFmtId="0" fontId="8" fillId="11" borderId="8" xfId="0" applyFont="1" applyFill="1" applyBorder="1" applyAlignment="1" applyProtection="1">
      <alignment horizontal="center" vertical="center"/>
    </xf>
    <xf numFmtId="0" fontId="8" fillId="11" borderId="3" xfId="0" applyFont="1" applyFill="1" applyBorder="1" applyAlignment="1" applyProtection="1">
      <alignment horizontal="center" vertical="center"/>
    </xf>
    <xf numFmtId="0" fontId="8" fillId="11" borderId="9" xfId="0" applyFont="1" applyFill="1" applyBorder="1" applyAlignment="1" applyProtection="1">
      <alignment horizontal="center" vertical="center"/>
    </xf>
    <xf numFmtId="0" fontId="0" fillId="2" borderId="2" xfId="0" applyFont="1" applyFill="1" applyBorder="1" applyAlignment="1" applyProtection="1">
      <alignment horizontal="center" vertical="center"/>
    </xf>
    <xf numFmtId="0" fontId="8" fillId="10" borderId="8" xfId="0" applyFont="1" applyFill="1" applyBorder="1" applyAlignment="1" applyProtection="1">
      <alignment horizontal="center" vertical="center"/>
    </xf>
    <xf numFmtId="0" fontId="8" fillId="10" borderId="3" xfId="0" applyFont="1" applyFill="1" applyBorder="1" applyAlignment="1" applyProtection="1">
      <alignment horizontal="center" vertical="center"/>
    </xf>
    <xf numFmtId="0" fontId="0" fillId="7" borderId="6" xfId="0" applyFont="1" applyFill="1" applyBorder="1" applyAlignment="1" applyProtection="1">
      <alignment horizontal="center" vertical="center"/>
    </xf>
    <xf numFmtId="0" fontId="0" fillId="7" borderId="2" xfId="0" applyFont="1" applyFill="1" applyBorder="1" applyAlignment="1" applyProtection="1">
      <alignment horizontal="center" vertical="center"/>
    </xf>
    <xf numFmtId="0" fontId="0" fillId="7" borderId="7" xfId="0" applyFont="1" applyFill="1" applyBorder="1" applyAlignment="1" applyProtection="1">
      <alignment horizontal="center" vertical="center"/>
    </xf>
    <xf numFmtId="0" fontId="0" fillId="9" borderId="10" xfId="0" applyFont="1" applyFill="1" applyBorder="1" applyAlignment="1" applyProtection="1">
      <alignment horizontal="center" vertical="center"/>
    </xf>
    <xf numFmtId="0" fontId="0" fillId="9" borderId="4" xfId="0" applyFont="1" applyFill="1" applyBorder="1" applyAlignment="1" applyProtection="1">
      <alignment horizontal="center" vertical="center"/>
    </xf>
    <xf numFmtId="0" fontId="0" fillId="9" borderId="11" xfId="0" applyFont="1" applyFill="1" applyBorder="1" applyAlignment="1" applyProtection="1">
      <alignment horizontal="center" vertical="center"/>
    </xf>
    <xf numFmtId="0" fontId="0" fillId="7" borderId="6" xfId="0" applyFont="1" applyFill="1" applyBorder="1" applyAlignment="1" applyProtection="1">
      <alignment vertical="center"/>
    </xf>
    <xf numFmtId="0" fontId="0" fillId="7" borderId="2" xfId="0" applyFont="1" applyFill="1" applyBorder="1" applyAlignment="1" applyProtection="1">
      <alignment vertical="center"/>
    </xf>
    <xf numFmtId="0" fontId="0" fillId="7" borderId="7" xfId="0" applyFont="1" applyFill="1" applyBorder="1" applyAlignment="1" applyProtection="1">
      <alignment vertical="center"/>
    </xf>
    <xf numFmtId="0" fontId="0" fillId="9" borderId="6" xfId="0" applyFont="1" applyFill="1" applyBorder="1" applyAlignment="1" applyProtection="1">
      <alignment vertical="center" wrapText="1"/>
    </xf>
    <xf numFmtId="0" fontId="0" fillId="9" borderId="2" xfId="0" applyFont="1" applyFill="1" applyBorder="1" applyAlignment="1" applyProtection="1">
      <alignment vertical="center" wrapText="1"/>
    </xf>
    <xf numFmtId="0" fontId="0" fillId="2" borderId="2" xfId="0" applyFont="1" applyFill="1" applyBorder="1" applyAlignment="1" applyProtection="1">
      <alignment vertical="center"/>
    </xf>
    <xf numFmtId="0" fontId="8" fillId="10" borderId="6" xfId="0" applyFont="1" applyFill="1" applyBorder="1" applyAlignment="1" applyProtection="1">
      <alignment vertical="center" wrapText="1"/>
    </xf>
    <xf numFmtId="0" fontId="8" fillId="10" borderId="2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horizontal="center" vertical="center"/>
    </xf>
    <xf numFmtId="165" fontId="0" fillId="0" borderId="0" xfId="0" applyNumberFormat="1" applyFont="1" applyFill="1" applyBorder="1" applyAlignment="1" applyProtection="1">
      <alignment horizontal="center" vertical="center"/>
    </xf>
    <xf numFmtId="165" fontId="8" fillId="0" borderId="0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14" fontId="4" fillId="3" borderId="1" xfId="0" applyNumberFormat="1" applyFont="1" applyFill="1" applyBorder="1" applyAlignment="1" applyProtection="1">
      <alignment horizontal="center" vertical="center"/>
    </xf>
    <xf numFmtId="166" fontId="4" fillId="3" borderId="1" xfId="0" applyNumberFormat="1" applyFont="1" applyFill="1" applyBorder="1" applyAlignment="1" applyProtection="1">
      <alignment horizontal="center" vertical="center" wrapText="1"/>
    </xf>
    <xf numFmtId="14" fontId="4" fillId="3" borderId="1" xfId="0" applyNumberFormat="1" applyFont="1" applyFill="1" applyBorder="1" applyAlignment="1" applyProtection="1">
      <alignment horizontal="center" vertical="center" wrapText="1"/>
    </xf>
    <xf numFmtId="14" fontId="0" fillId="3" borderId="1" xfId="0" applyNumberFormat="1" applyFont="1" applyFill="1" applyBorder="1" applyAlignment="1" applyProtection="1">
      <alignment horizontal="center" vertical="center"/>
    </xf>
    <xf numFmtId="166" fontId="0" fillId="3" borderId="1" xfId="0" applyNumberFormat="1" applyFont="1" applyFill="1" applyBorder="1" applyAlignment="1" applyProtection="1">
      <alignment horizontal="center" vertical="center"/>
    </xf>
    <xf numFmtId="14" fontId="2" fillId="3" borderId="1" xfId="0" quotePrefix="1" applyNumberFormat="1" applyFont="1" applyFill="1" applyBorder="1" applyAlignment="1" applyProtection="1">
      <alignment horizontal="center" vertical="center" wrapText="1"/>
    </xf>
    <xf numFmtId="166" fontId="2" fillId="3" borderId="1" xfId="0" quotePrefix="1" applyNumberFormat="1" applyFont="1" applyFill="1" applyBorder="1" applyAlignment="1" applyProtection="1">
      <alignment horizontal="center" vertical="center" wrapText="1"/>
    </xf>
    <xf numFmtId="14" fontId="4" fillId="0" borderId="0" xfId="0" applyNumberFormat="1" applyFont="1" applyFill="1" applyBorder="1" applyAlignment="1" applyProtection="1">
      <alignment horizontal="center" vertical="center"/>
    </xf>
    <xf numFmtId="165" fontId="1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14" fontId="1" fillId="0" borderId="0" xfId="0" applyNumberFormat="1" applyFont="1" applyFill="1" applyBorder="1" applyAlignment="1" applyProtection="1">
      <alignment horizontal="center" vertical="center"/>
    </xf>
    <xf numFmtId="166" fontId="1" fillId="3" borderId="1" xfId="0" applyNumberFormat="1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0" fillId="18" borderId="6" xfId="0" applyFont="1" applyFill="1" applyBorder="1" applyAlignment="1" applyProtection="1">
      <alignment horizontal="center" vertical="center"/>
    </xf>
    <xf numFmtId="0" fontId="0" fillId="18" borderId="8" xfId="0" applyFont="1" applyFill="1" applyBorder="1" applyAlignment="1" applyProtection="1">
      <alignment horizontal="center" vertical="center"/>
    </xf>
    <xf numFmtId="165" fontId="0" fillId="18" borderId="6" xfId="0" applyNumberFormat="1" applyFont="1" applyFill="1" applyBorder="1" applyAlignment="1" applyProtection="1">
      <alignment horizontal="center" vertical="center"/>
    </xf>
    <xf numFmtId="0" fontId="0" fillId="18" borderId="2" xfId="0" applyFont="1" applyFill="1" applyBorder="1" applyAlignment="1" applyProtection="1">
      <alignment horizontal="center" vertical="center"/>
    </xf>
    <xf numFmtId="0" fontId="0" fillId="18" borderId="3" xfId="0" applyFont="1" applyFill="1" applyBorder="1" applyAlignment="1" applyProtection="1">
      <alignment horizontal="center" vertical="center"/>
    </xf>
    <xf numFmtId="165" fontId="0" fillId="18" borderId="2" xfId="0" applyNumberFormat="1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left" vertical="center"/>
    </xf>
    <xf numFmtId="0" fontId="1" fillId="3" borderId="10" xfId="0" applyFont="1" applyFill="1" applyBorder="1" applyAlignment="1" applyProtection="1">
      <alignment horizontal="left" vertical="center"/>
    </xf>
    <xf numFmtId="10" fontId="12" fillId="5" borderId="2" xfId="0" applyNumberFormat="1" applyFont="1" applyFill="1" applyBorder="1" applyAlignment="1" applyProtection="1">
      <alignment horizontal="center" vertical="center"/>
    </xf>
    <xf numFmtId="0" fontId="0" fillId="6" borderId="2" xfId="0" applyFill="1" applyBorder="1" applyAlignment="1" applyProtection="1">
      <alignment vertical="center" wrapText="1"/>
    </xf>
    <xf numFmtId="0" fontId="0" fillId="18" borderId="7" xfId="0" applyFont="1" applyFill="1" applyBorder="1" applyAlignment="1" applyProtection="1">
      <alignment horizontal="center" vertical="center"/>
    </xf>
    <xf numFmtId="0" fontId="0" fillId="18" borderId="9" xfId="0" applyFont="1" applyFill="1" applyBorder="1" applyAlignment="1" applyProtection="1">
      <alignment horizontal="center" vertical="center"/>
    </xf>
    <xf numFmtId="0" fontId="0" fillId="18" borderId="6" xfId="0" applyFont="1" applyFill="1" applyBorder="1" applyAlignment="1" applyProtection="1">
      <alignment vertical="center" wrapText="1"/>
    </xf>
    <xf numFmtId="0" fontId="0" fillId="18" borderId="2" xfId="0" applyFont="1" applyFill="1" applyBorder="1" applyAlignment="1" applyProtection="1">
      <alignment vertical="center" wrapText="1"/>
    </xf>
    <xf numFmtId="0" fontId="0" fillId="18" borderId="7" xfId="0" applyFont="1" applyFill="1" applyBorder="1" applyAlignment="1" applyProtection="1">
      <alignment vertical="center" wrapText="1"/>
    </xf>
    <xf numFmtId="0" fontId="0" fillId="4" borderId="6" xfId="0" applyFill="1" applyBorder="1" applyAlignment="1" applyProtection="1">
      <alignment vertical="center" wrapText="1"/>
    </xf>
    <xf numFmtId="0" fontId="0" fillId="4" borderId="2" xfId="0" applyFill="1" applyBorder="1" applyAlignment="1" applyProtection="1">
      <alignment vertical="center" wrapText="1"/>
    </xf>
    <xf numFmtId="0" fontId="0" fillId="4" borderId="7" xfId="0" applyFill="1" applyBorder="1" applyAlignment="1" applyProtection="1">
      <alignment vertical="center" wrapText="1"/>
    </xf>
    <xf numFmtId="0" fontId="0" fillId="4" borderId="10" xfId="0" applyFont="1" applyFill="1" applyBorder="1" applyAlignment="1" applyProtection="1">
      <alignment horizontal="center" vertical="center"/>
    </xf>
    <xf numFmtId="0" fontId="0" fillId="4" borderId="4" xfId="0" applyFont="1" applyFill="1" applyBorder="1" applyAlignment="1" applyProtection="1">
      <alignment horizontal="center" vertical="center"/>
    </xf>
    <xf numFmtId="0" fontId="0" fillId="4" borderId="11" xfId="0" applyFont="1" applyFill="1" applyBorder="1" applyAlignment="1" applyProtection="1">
      <alignment horizontal="center" vertical="center"/>
    </xf>
    <xf numFmtId="0" fontId="0" fillId="7" borderId="10" xfId="0" applyFont="1" applyFill="1" applyBorder="1" applyAlignment="1" applyProtection="1">
      <alignment horizontal="center" vertical="center"/>
    </xf>
    <xf numFmtId="0" fontId="0" fillId="7" borderId="4" xfId="0" applyFont="1" applyFill="1" applyBorder="1" applyAlignment="1" applyProtection="1">
      <alignment horizontal="center" vertical="center"/>
    </xf>
    <xf numFmtId="0" fontId="0" fillId="7" borderId="11" xfId="0" applyFont="1" applyFill="1" applyBorder="1" applyAlignment="1" applyProtection="1">
      <alignment horizontal="center" vertical="center"/>
    </xf>
    <xf numFmtId="0" fontId="0" fillId="18" borderId="10" xfId="0" applyFont="1" applyFill="1" applyBorder="1" applyAlignment="1" applyProtection="1">
      <alignment horizontal="center" vertical="center"/>
    </xf>
    <xf numFmtId="0" fontId="0" fillId="18" borderId="4" xfId="0" applyFont="1" applyFill="1" applyBorder="1" applyAlignment="1" applyProtection="1">
      <alignment horizontal="center" vertical="center"/>
    </xf>
    <xf numFmtId="0" fontId="0" fillId="2" borderId="10" xfId="0" applyFont="1" applyFill="1" applyBorder="1" applyAlignment="1" applyProtection="1">
      <alignment horizontal="center" vertical="center"/>
    </xf>
    <xf numFmtId="0" fontId="0" fillId="2" borderId="4" xfId="0" applyFont="1" applyFill="1" applyBorder="1" applyAlignment="1" applyProtection="1">
      <alignment horizontal="center" vertical="center"/>
    </xf>
    <xf numFmtId="0" fontId="8" fillId="10" borderId="10" xfId="0" applyFont="1" applyFill="1" applyBorder="1" applyAlignment="1" applyProtection="1">
      <alignment horizontal="center" vertical="center"/>
    </xf>
    <xf numFmtId="0" fontId="8" fillId="10" borderId="4" xfId="0" applyFont="1" applyFill="1" applyBorder="1" applyAlignment="1" applyProtection="1">
      <alignment horizontal="center" vertical="center"/>
    </xf>
    <xf numFmtId="0" fontId="0" fillId="14" borderId="2" xfId="0" applyFont="1" applyFill="1" applyBorder="1" applyAlignment="1" applyProtection="1">
      <alignment horizontal="center" vertical="center"/>
    </xf>
    <xf numFmtId="0" fontId="1" fillId="4" borderId="4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/>
    </xf>
    <xf numFmtId="0" fontId="0" fillId="13" borderId="2" xfId="0" applyFont="1" applyFill="1" applyBorder="1" applyAlignment="1" applyProtection="1">
      <alignment horizontal="center" vertical="center"/>
      <protection locked="0"/>
    </xf>
    <xf numFmtId="0" fontId="0" fillId="13" borderId="2" xfId="0" applyFont="1" applyFill="1" applyBorder="1" applyAlignment="1" applyProtection="1">
      <alignment horizontal="center" vertical="center"/>
    </xf>
    <xf numFmtId="14" fontId="0" fillId="14" borderId="3" xfId="0" applyNumberFormat="1" applyFont="1" applyFill="1" applyBorder="1" applyAlignment="1" applyProtection="1">
      <alignment horizontal="center" vertical="center"/>
    </xf>
    <xf numFmtId="14" fontId="0" fillId="14" borderId="4" xfId="0" applyNumberFormat="1" applyFont="1" applyFill="1" applyBorder="1" applyAlignment="1" applyProtection="1">
      <alignment horizontal="center" vertical="center"/>
    </xf>
    <xf numFmtId="165" fontId="0" fillId="14" borderId="2" xfId="0" applyNumberFormat="1" applyFont="1" applyFill="1" applyBorder="1" applyAlignment="1" applyProtection="1">
      <alignment horizontal="center" vertical="center"/>
    </xf>
    <xf numFmtId="165" fontId="12" fillId="5" borderId="13" xfId="0" applyNumberFormat="1" applyFont="1" applyFill="1" applyBorder="1" applyAlignment="1" applyProtection="1">
      <alignment horizontal="center" vertical="center"/>
    </xf>
    <xf numFmtId="165" fontId="0" fillId="8" borderId="3" xfId="0" applyNumberFormat="1" applyFont="1" applyFill="1" applyBorder="1" applyAlignment="1" applyProtection="1">
      <alignment horizontal="center" vertical="center"/>
    </xf>
    <xf numFmtId="165" fontId="0" fillId="8" borderId="2" xfId="0" applyNumberFormat="1" applyFont="1" applyFill="1" applyBorder="1" applyAlignment="1" applyProtection="1">
      <alignment horizontal="center" vertical="center"/>
    </xf>
    <xf numFmtId="0" fontId="0" fillId="8" borderId="0" xfId="0" applyFont="1" applyFill="1" applyBorder="1" applyAlignment="1" applyProtection="1">
      <alignment horizontal="center" vertical="center"/>
    </xf>
    <xf numFmtId="9" fontId="0" fillId="0" borderId="3" xfId="0" applyNumberFormat="1" applyFont="1" applyBorder="1" applyAlignment="1" applyProtection="1">
      <alignment horizontal="center" vertical="center" wrapText="1"/>
    </xf>
    <xf numFmtId="165" fontId="0" fillId="0" borderId="0" xfId="0" applyNumberFormat="1" applyFont="1" applyBorder="1" applyAlignment="1" applyProtection="1">
      <alignment vertical="center"/>
    </xf>
    <xf numFmtId="165" fontId="6" fillId="0" borderId="4" xfId="0" applyNumberFormat="1" applyFont="1" applyBorder="1" applyAlignment="1" applyProtection="1">
      <alignment vertical="center"/>
    </xf>
    <xf numFmtId="0" fontId="0" fillId="18" borderId="11" xfId="0" applyFont="1" applyFill="1" applyBorder="1" applyAlignment="1" applyProtection="1">
      <alignment horizontal="center" vertical="center"/>
    </xf>
    <xf numFmtId="0" fontId="11" fillId="12" borderId="22" xfId="1" applyFont="1" applyBorder="1" applyAlignment="1" applyProtection="1">
      <alignment horizontal="center" vertical="center"/>
    </xf>
    <xf numFmtId="0" fontId="11" fillId="0" borderId="0" xfId="1" applyFont="1" applyFill="1" applyBorder="1" applyAlignment="1" applyProtection="1">
      <alignment horizontal="center" vertical="center"/>
    </xf>
    <xf numFmtId="0" fontId="11" fillId="12" borderId="1" xfId="1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</xf>
    <xf numFmtId="0" fontId="8" fillId="11" borderId="10" xfId="0" applyFont="1" applyFill="1" applyBorder="1" applyAlignment="1" applyProtection="1">
      <alignment horizontal="center" vertical="center"/>
    </xf>
    <xf numFmtId="0" fontId="8" fillId="11" borderId="4" xfId="0" applyFont="1" applyFill="1" applyBorder="1" applyAlignment="1" applyProtection="1">
      <alignment horizontal="center" vertical="center"/>
    </xf>
    <xf numFmtId="0" fontId="8" fillId="11" borderId="11" xfId="0" applyFont="1" applyFill="1" applyBorder="1" applyAlignment="1" applyProtection="1">
      <alignment horizontal="center" vertical="center"/>
    </xf>
    <xf numFmtId="0" fontId="8" fillId="11" borderId="6" xfId="0" applyFont="1" applyFill="1" applyBorder="1" applyAlignment="1" applyProtection="1">
      <alignment horizontal="left" vertical="center"/>
    </xf>
    <xf numFmtId="0" fontId="8" fillId="11" borderId="2" xfId="0" applyFont="1" applyFill="1" applyBorder="1" applyAlignment="1" applyProtection="1">
      <alignment horizontal="left" vertical="center"/>
    </xf>
    <xf numFmtId="0" fontId="8" fillId="11" borderId="7" xfId="0" applyFont="1" applyFill="1" applyBorder="1" applyAlignment="1" applyProtection="1">
      <alignment horizontal="left" vertical="center"/>
    </xf>
    <xf numFmtId="0" fontId="13" fillId="9" borderId="5" xfId="0" applyFont="1" applyFill="1" applyBorder="1" applyAlignment="1" applyProtection="1">
      <alignment horizontal="center" vertical="center"/>
    </xf>
    <xf numFmtId="0" fontId="13" fillId="9" borderId="12" xfId="0" applyFont="1" applyFill="1" applyBorder="1" applyAlignment="1" applyProtection="1">
      <alignment horizontal="center" vertical="center"/>
    </xf>
    <xf numFmtId="0" fontId="13" fillId="9" borderId="13" xfId="0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center" vertical="center"/>
    </xf>
    <xf numFmtId="0" fontId="1" fillId="4" borderId="4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center" vertical="center"/>
    </xf>
    <xf numFmtId="0" fontId="3" fillId="0" borderId="2" xfId="0" applyNumberFormat="1" applyFont="1" applyBorder="1" applyAlignment="1" applyProtection="1">
      <alignment horizontal="center" vertical="center"/>
    </xf>
    <xf numFmtId="10" fontId="1" fillId="4" borderId="4" xfId="0" applyNumberFormat="1" applyFont="1" applyFill="1" applyBorder="1" applyAlignment="1" applyProtection="1">
      <alignment horizontal="center" vertical="center" wrapText="1"/>
    </xf>
    <xf numFmtId="10" fontId="1" fillId="4" borderId="7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Border="1" applyAlignment="1" applyProtection="1">
      <alignment horizontal="center" vertical="center"/>
    </xf>
    <xf numFmtId="0" fontId="2" fillId="0" borderId="7" xfId="0" applyNumberFormat="1" applyFont="1" applyBorder="1" applyAlignment="1" applyProtection="1">
      <alignment horizontal="center" vertical="center"/>
    </xf>
    <xf numFmtId="165" fontId="0" fillId="0" borderId="15" xfId="0" applyNumberFormat="1" applyFont="1" applyBorder="1" applyAlignment="1" applyProtection="1">
      <alignment horizontal="center" vertical="center"/>
    </xf>
    <xf numFmtId="165" fontId="0" fillId="0" borderId="16" xfId="0" applyNumberFormat="1" applyFont="1" applyBorder="1" applyAlignment="1" applyProtection="1">
      <alignment horizontal="center" vertical="center"/>
    </xf>
    <xf numFmtId="165" fontId="0" fillId="0" borderId="17" xfId="0" applyNumberFormat="1" applyFont="1" applyBorder="1" applyAlignment="1" applyProtection="1">
      <alignment horizontal="center" vertical="center"/>
    </xf>
    <xf numFmtId="0" fontId="0" fillId="0" borderId="5" xfId="0" applyNumberFormat="1" applyFont="1" applyBorder="1" applyAlignment="1" applyProtection="1">
      <alignment horizontal="center" vertical="center" wrapText="1"/>
    </xf>
    <xf numFmtId="0" fontId="0" fillId="0" borderId="1" xfId="0" applyNumberFormat="1" applyFont="1" applyBorder="1" applyAlignment="1" applyProtection="1">
      <alignment horizontal="center" vertical="center" wrapText="1"/>
    </xf>
    <xf numFmtId="165" fontId="6" fillId="0" borderId="0" xfId="0" applyNumberFormat="1" applyFont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165" fontId="6" fillId="0" borderId="18" xfId="0" applyNumberFormat="1" applyFont="1" applyBorder="1" applyAlignment="1" applyProtection="1">
      <alignment horizontal="center" vertical="center"/>
    </xf>
    <xf numFmtId="165" fontId="6" fillId="0" borderId="19" xfId="0" applyNumberFormat="1" applyFont="1" applyBorder="1" applyAlignment="1" applyProtection="1">
      <alignment horizontal="center" vertical="center"/>
    </xf>
    <xf numFmtId="165" fontId="6" fillId="0" borderId="20" xfId="0" applyNumberFormat="1" applyFont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 wrapText="1"/>
    </xf>
    <xf numFmtId="0" fontId="4" fillId="4" borderId="7" xfId="0" applyFont="1" applyFill="1" applyBorder="1" applyAlignment="1" applyProtection="1">
      <alignment horizontal="center" vertical="center" wrapText="1"/>
    </xf>
    <xf numFmtId="165" fontId="4" fillId="4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Border="1" applyProtection="1"/>
    <xf numFmtId="165" fontId="4" fillId="4" borderId="2" xfId="0" applyNumberFormat="1" applyFont="1" applyFill="1" applyBorder="1" applyAlignment="1" applyProtection="1">
      <alignment horizontal="center" vertical="center" wrapText="1"/>
    </xf>
    <xf numFmtId="165" fontId="4" fillId="4" borderId="7" xfId="0" applyNumberFormat="1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/>
    </xf>
    <xf numFmtId="0" fontId="1" fillId="4" borderId="7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 wrapText="1"/>
    </xf>
    <xf numFmtId="0" fontId="1" fillId="4" borderId="9" xfId="0" applyFont="1" applyFill="1" applyBorder="1" applyAlignment="1" applyProtection="1">
      <alignment horizontal="center" vertical="center"/>
    </xf>
    <xf numFmtId="0" fontId="1" fillId="4" borderId="11" xfId="0" applyFont="1" applyFill="1" applyBorder="1" applyAlignment="1" applyProtection="1">
      <alignment horizontal="center" vertical="center"/>
    </xf>
    <xf numFmtId="165" fontId="12" fillId="5" borderId="8" xfId="0" applyNumberFormat="1" applyFont="1" applyFill="1" applyBorder="1" applyAlignment="1" applyProtection="1">
      <alignment horizontal="center" vertical="center"/>
    </xf>
    <xf numFmtId="165" fontId="12" fillId="5" borderId="9" xfId="0" applyNumberFormat="1" applyFont="1" applyFill="1" applyBorder="1" applyAlignment="1" applyProtection="1">
      <alignment horizontal="center" vertical="center"/>
    </xf>
    <xf numFmtId="165" fontId="2" fillId="5" borderId="1" xfId="0" applyNumberFormat="1" applyFont="1" applyFill="1" applyBorder="1" applyAlignment="1" applyProtection="1">
      <alignment horizontal="center" vertical="center"/>
    </xf>
    <xf numFmtId="165" fontId="12" fillId="0" borderId="2" xfId="0" applyNumberFormat="1" applyFont="1" applyBorder="1" applyAlignment="1" applyProtection="1">
      <alignment horizontal="center" vertical="center"/>
    </xf>
    <xf numFmtId="165" fontId="12" fillId="0" borderId="7" xfId="0" applyNumberFormat="1" applyFont="1" applyBorder="1" applyAlignment="1" applyProtection="1">
      <alignment horizontal="center" vertical="center"/>
    </xf>
    <xf numFmtId="165" fontId="2" fillId="5" borderId="2" xfId="0" applyNumberFormat="1" applyFont="1" applyFill="1" applyBorder="1" applyAlignment="1" applyProtection="1">
      <alignment horizontal="center" vertical="center"/>
    </xf>
    <xf numFmtId="165" fontId="2" fillId="5" borderId="7" xfId="0" applyNumberFormat="1" applyFont="1" applyFill="1" applyBorder="1" applyAlignment="1" applyProtection="1">
      <alignment horizontal="center" vertical="center"/>
    </xf>
    <xf numFmtId="165" fontId="12" fillId="0" borderId="8" xfId="0" applyNumberFormat="1" applyFont="1" applyBorder="1" applyAlignment="1" applyProtection="1">
      <alignment horizontal="center" vertical="center"/>
    </xf>
    <xf numFmtId="165" fontId="12" fillId="0" borderId="9" xfId="0" applyNumberFormat="1" applyFont="1" applyBorder="1" applyAlignment="1" applyProtection="1">
      <alignment horizontal="center" vertical="center"/>
    </xf>
    <xf numFmtId="165" fontId="12" fillId="0" borderId="10" xfId="0" applyNumberFormat="1" applyFont="1" applyBorder="1" applyAlignment="1" applyProtection="1">
      <alignment horizontal="center" vertical="center"/>
    </xf>
    <xf numFmtId="165" fontId="12" fillId="0" borderId="11" xfId="0" applyNumberFormat="1" applyFont="1" applyBorder="1" applyAlignment="1" applyProtection="1">
      <alignment horizontal="center" vertical="center"/>
    </xf>
    <xf numFmtId="165" fontId="2" fillId="5" borderId="8" xfId="0" applyNumberFormat="1" applyFont="1" applyFill="1" applyBorder="1" applyAlignment="1" applyProtection="1">
      <alignment horizontal="center" vertical="center"/>
    </xf>
    <xf numFmtId="165" fontId="2" fillId="5" borderId="9" xfId="0" applyNumberFormat="1" applyFont="1" applyFill="1" applyBorder="1" applyAlignment="1" applyProtection="1">
      <alignment horizontal="center" vertical="center"/>
    </xf>
    <xf numFmtId="0" fontId="2" fillId="0" borderId="5" xfId="0" quotePrefix="1" applyFont="1" applyFill="1" applyBorder="1" applyAlignment="1" applyProtection="1">
      <alignment horizontal="center" vertical="center" wrapText="1"/>
    </xf>
    <xf numFmtId="0" fontId="2" fillId="0" borderId="12" xfId="0" quotePrefix="1" applyFont="1" applyFill="1" applyBorder="1" applyAlignment="1" applyProtection="1">
      <alignment horizontal="center" vertical="center" wrapText="1"/>
    </xf>
    <xf numFmtId="0" fontId="2" fillId="0" borderId="13" xfId="0" quotePrefix="1" applyFont="1" applyFill="1" applyBorder="1" applyAlignment="1" applyProtection="1">
      <alignment horizontal="center" vertical="center" wrapText="1"/>
    </xf>
    <xf numFmtId="0" fontId="1" fillId="13" borderId="5" xfId="0" applyFont="1" applyFill="1" applyBorder="1" applyAlignment="1" applyProtection="1">
      <alignment horizontal="center" vertical="center" wrapText="1"/>
    </xf>
    <xf numFmtId="0" fontId="1" fillId="13" borderId="12" xfId="0" applyFont="1" applyFill="1" applyBorder="1" applyAlignment="1" applyProtection="1">
      <alignment horizontal="center" vertical="center" wrapText="1"/>
    </xf>
    <xf numFmtId="0" fontId="1" fillId="13" borderId="13" xfId="0" applyFont="1" applyFill="1" applyBorder="1" applyAlignment="1" applyProtection="1">
      <alignment horizontal="center" vertical="center" wrapText="1"/>
    </xf>
    <xf numFmtId="0" fontId="1" fillId="14" borderId="5" xfId="0" applyFont="1" applyFill="1" applyBorder="1" applyAlignment="1" applyProtection="1">
      <alignment horizontal="center" vertical="center" wrapText="1"/>
      <protection locked="0"/>
    </xf>
    <xf numFmtId="0" fontId="1" fillId="14" borderId="12" xfId="0" applyFont="1" applyFill="1" applyBorder="1" applyAlignment="1" applyProtection="1">
      <alignment horizontal="center" vertical="center" wrapText="1"/>
      <protection locked="0"/>
    </xf>
    <xf numFmtId="0" fontId="1" fillId="14" borderId="13" xfId="0" applyFont="1" applyFill="1" applyBorder="1" applyAlignment="1" applyProtection="1">
      <alignment horizontal="center" vertical="center" wrapText="1"/>
      <protection locked="0"/>
    </xf>
    <xf numFmtId="0" fontId="1" fillId="19" borderId="6" xfId="0" applyFont="1" applyFill="1" applyBorder="1" applyAlignment="1" applyProtection="1">
      <alignment horizontal="center" vertical="center" wrapText="1"/>
    </xf>
    <xf numFmtId="0" fontId="1" fillId="19" borderId="7" xfId="0" applyFont="1" applyFill="1" applyBorder="1" applyAlignment="1" applyProtection="1">
      <alignment horizontal="center" vertical="center" wrapText="1"/>
    </xf>
    <xf numFmtId="165" fontId="1" fillId="4" borderId="3" xfId="0" applyNumberFormat="1" applyFont="1" applyFill="1" applyBorder="1" applyAlignment="1" applyProtection="1">
      <alignment horizontal="center" vertical="center" wrapText="1"/>
    </xf>
    <xf numFmtId="165" fontId="1" fillId="4" borderId="11" xfId="0" applyNumberFormat="1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left" vertical="center"/>
    </xf>
    <xf numFmtId="0" fontId="1" fillId="3" borderId="4" xfId="0" applyFont="1" applyFill="1" applyBorder="1" applyAlignment="1" applyProtection="1">
      <alignment horizontal="left" vertical="center"/>
    </xf>
    <xf numFmtId="0" fontId="1" fillId="3" borderId="9" xfId="0" applyFont="1" applyFill="1" applyBorder="1" applyAlignment="1" applyProtection="1">
      <alignment horizontal="left" vertical="center"/>
    </xf>
    <xf numFmtId="0" fontId="1" fillId="3" borderId="11" xfId="0" applyFont="1" applyFill="1" applyBorder="1" applyAlignment="1" applyProtection="1">
      <alignment horizontal="left" vertical="center"/>
    </xf>
  </cellXfs>
  <cellStyles count="2">
    <cellStyle name="Normal" xfId="0" builtinId="0"/>
    <cellStyle name="Sortie" xfId="1" builtinId="21"/>
  </cellStyles>
  <dxfs count="1"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0CC00"/>
      <color rgb="FF00B050"/>
      <color rgb="FF00B0F0"/>
      <color rgb="FFB7DEE8"/>
      <color rgb="FF0000FF"/>
      <color rgb="FFC0C0C0"/>
      <color rgb="FFCC99FF"/>
      <color rgb="FFB6DDE8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523"/>
  <sheetViews>
    <sheetView showGridLines="0" tabSelected="1" zoomScaleNormal="100" workbookViewId="0">
      <pane ySplit="3" topLeftCell="A4" activePane="bottomLeft" state="frozen"/>
      <selection pane="bottomLeft" activeCell="N64" sqref="N64"/>
    </sheetView>
  </sheetViews>
  <sheetFormatPr baseColWidth="10" defaultRowHeight="15" outlineLevelCol="1" x14ac:dyDescent="0.25"/>
  <cols>
    <col min="1" max="1" width="5.42578125" style="4" bestFit="1" customWidth="1"/>
    <col min="2" max="2" width="8.85546875" style="33" hidden="1" customWidth="1" outlineLevel="1"/>
    <col min="3" max="3" width="6.7109375" style="33" hidden="1" customWidth="1" outlineLevel="1"/>
    <col min="4" max="4" width="6.7109375" style="28" hidden="1" customWidth="1" outlineLevel="1"/>
    <col min="5" max="6" width="10.7109375" style="117" hidden="1" customWidth="1" outlineLevel="1"/>
    <col min="7" max="7" width="22.7109375" style="30" hidden="1" customWidth="1" outlineLevel="1"/>
    <col min="8" max="8" width="8.5703125" style="30" hidden="1" customWidth="1" outlineLevel="1"/>
    <col min="9" max="9" width="92.7109375" style="5" hidden="1" customWidth="1" outlineLevel="1"/>
    <col min="10" max="10" width="22.7109375" style="117" hidden="1" customWidth="1" outlineLevel="1"/>
    <col min="11" max="11" width="10.7109375" style="118" hidden="1" customWidth="1" outlineLevel="1"/>
    <col min="12" max="12" width="11.42578125" style="89" hidden="1" customWidth="1" outlineLevel="1"/>
    <col min="13" max="13" width="22.85546875" style="89" hidden="1" customWidth="1" outlineLevel="1"/>
    <col min="14" max="14" width="38" style="7" bestFit="1" customWidth="1" collapsed="1"/>
    <col min="15" max="15" width="7.140625" style="33" bestFit="1" customWidth="1"/>
    <col min="16" max="16" width="7.7109375" style="7" customWidth="1"/>
    <col min="17" max="17" width="13.85546875" style="33" bestFit="1" customWidth="1"/>
    <col min="18" max="18" width="11.42578125" style="33" bestFit="1" customWidth="1"/>
    <col min="19" max="19" width="11.7109375" style="119" customWidth="1"/>
    <col min="20" max="20" width="8" style="8" bestFit="1" customWidth="1"/>
    <col min="21" max="21" width="9.42578125" style="8" bestFit="1" customWidth="1"/>
    <col min="22" max="22" width="9.42578125" style="11" bestFit="1" customWidth="1"/>
    <col min="23" max="23" width="8" style="11" customWidth="1"/>
    <col min="24" max="25" width="10.42578125" style="15" bestFit="1" customWidth="1"/>
    <col min="26" max="26" width="10.42578125" style="129" bestFit="1" customWidth="1"/>
    <col min="27" max="27" width="10.42578125" style="11" bestFit="1" customWidth="1"/>
    <col min="28" max="28" width="10.42578125" style="11" customWidth="1"/>
    <col min="29" max="29" width="10.42578125" style="135" bestFit="1" customWidth="1"/>
    <col min="30" max="30" width="15" style="35" customWidth="1"/>
    <col min="31" max="31" width="0.85546875" style="35" customWidth="1"/>
    <col min="32" max="32" width="17.140625" style="102" hidden="1" customWidth="1"/>
    <col min="33" max="33" width="15.7109375" style="103" customWidth="1"/>
    <col min="34" max="34" width="7.85546875" style="37" customWidth="1"/>
    <col min="35" max="35" width="7.140625" style="38" customWidth="1"/>
    <col min="36" max="36" width="1.7109375" style="16" customWidth="1"/>
    <col min="37" max="37" width="7.85546875" style="23" customWidth="1" outlineLevel="1"/>
    <col min="38" max="38" width="17.7109375" style="23" customWidth="1" outlineLevel="1"/>
    <col min="39" max="39" width="12.7109375" style="23" customWidth="1" outlineLevel="1"/>
    <col min="40" max="40" width="2.7109375" style="54" customWidth="1" outlineLevel="1"/>
    <col min="41" max="41" width="12.7109375" style="16" customWidth="1" outlineLevel="1"/>
    <col min="42" max="42" width="22.42578125" style="16" customWidth="1" outlineLevel="1"/>
    <col min="43" max="43" width="3.140625" style="19" customWidth="1" outlineLevel="1"/>
    <col min="44" max="44" width="38" style="16" customWidth="1" outlineLevel="1"/>
    <col min="45" max="45" width="8" style="16" customWidth="1" outlineLevel="1"/>
    <col min="46" max="46" width="31.28515625" style="16" customWidth="1" outlineLevel="1"/>
    <col min="47" max="47" width="7.85546875" style="16" customWidth="1" outlineLevel="1"/>
    <col min="48" max="48" width="17.28515625" style="16" customWidth="1" outlineLevel="1"/>
    <col min="49" max="49" width="2.7109375" style="41" customWidth="1" outlineLevel="1"/>
    <col min="50" max="50" width="38" style="16" customWidth="1" outlineLevel="1"/>
    <col min="51" max="51" width="12.140625" style="16" customWidth="1" outlineLevel="1"/>
    <col min="52" max="52" width="11.42578125" style="16" customWidth="1" outlineLevel="1"/>
    <col min="53" max="55" width="11.7109375" style="16" customWidth="1"/>
    <col min="56" max="16384" width="11.42578125" style="16"/>
  </cols>
  <sheetData>
    <row r="1" spans="1:55" ht="15" customHeight="1" x14ac:dyDescent="0.25">
      <c r="A1" s="258" t="s">
        <v>26</v>
      </c>
      <c r="B1" s="258" t="s">
        <v>27</v>
      </c>
      <c r="C1" s="258" t="s">
        <v>4</v>
      </c>
      <c r="D1" s="258" t="s">
        <v>88</v>
      </c>
      <c r="E1" s="238" t="s">
        <v>1</v>
      </c>
      <c r="F1" s="239"/>
      <c r="G1" s="240" t="s">
        <v>10</v>
      </c>
      <c r="H1" s="240"/>
      <c r="I1" s="264" t="s">
        <v>0</v>
      </c>
      <c r="J1" s="266" t="s">
        <v>8</v>
      </c>
      <c r="K1" s="286" t="s">
        <v>94</v>
      </c>
      <c r="L1" s="287"/>
      <c r="M1" s="287"/>
      <c r="N1" s="287"/>
      <c r="O1" s="287"/>
      <c r="P1" s="288"/>
      <c r="Q1" s="292" t="s">
        <v>98</v>
      </c>
      <c r="R1" s="270">
        <f>SUM(Q4:Q519,T1:W1,Y1)</f>
        <v>99188.562000000005</v>
      </c>
      <c r="S1" s="272">
        <f>SUM(S4:S519)</f>
        <v>0</v>
      </c>
      <c r="T1" s="273">
        <f>SUM(T4:T519)</f>
        <v>0</v>
      </c>
      <c r="U1" s="273">
        <f>SUM(U4:U519)</f>
        <v>0</v>
      </c>
      <c r="V1" s="273">
        <f t="shared" ref="V1:Y1" si="0">SUM(V4:V519)</f>
        <v>0</v>
      </c>
      <c r="W1" s="273">
        <f t="shared" si="0"/>
        <v>0</v>
      </c>
      <c r="X1" s="273">
        <f t="shared" si="0"/>
        <v>0</v>
      </c>
      <c r="Y1" s="273">
        <f t="shared" si="0"/>
        <v>0</v>
      </c>
      <c r="Z1" s="275">
        <f>SUM(Z4:Z519)</f>
        <v>0</v>
      </c>
      <c r="AA1" s="273">
        <f t="shared" ref="AA1:AC1" si="1">SUM(AA4:AA519)</f>
        <v>0</v>
      </c>
      <c r="AB1" s="273">
        <f t="shared" si="1"/>
        <v>0</v>
      </c>
      <c r="AC1" s="281">
        <f t="shared" si="1"/>
        <v>0</v>
      </c>
      <c r="AD1" s="277">
        <f>SUM(AD4:AD519)</f>
        <v>0</v>
      </c>
      <c r="AE1" s="279"/>
      <c r="AF1" s="243" t="s">
        <v>32</v>
      </c>
      <c r="AG1" s="260" t="s">
        <v>34</v>
      </c>
      <c r="AH1" s="262" t="s">
        <v>33</v>
      </c>
      <c r="AI1" s="245">
        <f>SUM(AI4:AI519)</f>
        <v>0</v>
      </c>
      <c r="AK1" s="17"/>
      <c r="AM1" s="18"/>
      <c r="AN1" s="170"/>
    </row>
    <row r="2" spans="1:55" ht="15" customHeight="1" x14ac:dyDescent="0.25">
      <c r="A2" s="258"/>
      <c r="B2" s="258"/>
      <c r="C2" s="258"/>
      <c r="D2" s="258"/>
      <c r="E2" s="238"/>
      <c r="F2" s="239"/>
      <c r="G2" s="240"/>
      <c r="H2" s="240"/>
      <c r="I2" s="264"/>
      <c r="J2" s="266"/>
      <c r="K2" s="289" t="s">
        <v>95</v>
      </c>
      <c r="L2" s="290"/>
      <c r="M2" s="290"/>
      <c r="N2" s="290"/>
      <c r="O2" s="290"/>
      <c r="P2" s="291"/>
      <c r="Q2" s="293"/>
      <c r="R2" s="271"/>
      <c r="S2" s="272"/>
      <c r="T2" s="274"/>
      <c r="U2" s="274"/>
      <c r="V2" s="274"/>
      <c r="W2" s="274"/>
      <c r="X2" s="274"/>
      <c r="Y2" s="274"/>
      <c r="Z2" s="276"/>
      <c r="AA2" s="274"/>
      <c r="AB2" s="274"/>
      <c r="AC2" s="282"/>
      <c r="AD2" s="278"/>
      <c r="AE2" s="280"/>
      <c r="AF2" s="243"/>
      <c r="AG2" s="260"/>
      <c r="AH2" s="262"/>
      <c r="AI2" s="246"/>
      <c r="AK2" s="17"/>
      <c r="AM2" s="18"/>
      <c r="AN2" s="170"/>
    </row>
    <row r="3" spans="1:55" s="23" customFormat="1" ht="80.099999999999994" customHeight="1" x14ac:dyDescent="0.25">
      <c r="A3" s="259"/>
      <c r="B3" s="259"/>
      <c r="C3" s="259"/>
      <c r="D3" s="259"/>
      <c r="E3" s="268"/>
      <c r="F3" s="269"/>
      <c r="G3" s="240"/>
      <c r="H3" s="241"/>
      <c r="I3" s="265"/>
      <c r="J3" s="267"/>
      <c r="K3" s="238" t="s">
        <v>1</v>
      </c>
      <c r="L3" s="239"/>
      <c r="M3" s="208" t="s">
        <v>1</v>
      </c>
      <c r="N3" s="209" t="s">
        <v>9</v>
      </c>
      <c r="O3" s="211" t="s">
        <v>49</v>
      </c>
      <c r="P3" s="210" t="s">
        <v>2</v>
      </c>
      <c r="Q3" s="185">
        <f>Z1/R1</f>
        <v>0</v>
      </c>
      <c r="R3" s="217">
        <f>R1-Z1</f>
        <v>99188.562000000005</v>
      </c>
      <c r="S3" s="20" t="s">
        <v>40</v>
      </c>
      <c r="T3" s="21" t="s">
        <v>46</v>
      </c>
      <c r="U3" s="21" t="s">
        <v>7</v>
      </c>
      <c r="V3" s="21" t="s">
        <v>45</v>
      </c>
      <c r="W3" s="134" t="s">
        <v>43</v>
      </c>
      <c r="X3" s="134" t="s">
        <v>48</v>
      </c>
      <c r="Y3" s="130" t="s">
        <v>47</v>
      </c>
      <c r="Z3" s="130" t="s">
        <v>39</v>
      </c>
      <c r="AA3" s="21" t="s">
        <v>44</v>
      </c>
      <c r="AB3" s="21" t="s">
        <v>89</v>
      </c>
      <c r="AC3" s="136" t="s">
        <v>6</v>
      </c>
      <c r="AD3" s="294" t="s">
        <v>90</v>
      </c>
      <c r="AE3" s="295"/>
      <c r="AF3" s="244"/>
      <c r="AG3" s="261"/>
      <c r="AH3" s="263"/>
      <c r="AI3" s="22" t="s">
        <v>35</v>
      </c>
      <c r="AM3" s="24"/>
      <c r="AN3" s="25"/>
      <c r="AO3" s="24"/>
      <c r="AP3" s="24"/>
      <c r="AQ3" s="25"/>
      <c r="AV3" s="174">
        <v>4.6859999999999999</v>
      </c>
      <c r="AW3" s="52"/>
      <c r="AY3" s="26" t="s">
        <v>37</v>
      </c>
      <c r="AZ3" s="123" t="s">
        <v>38</v>
      </c>
      <c r="BA3" s="235"/>
      <c r="BB3" s="236"/>
      <c r="BC3" s="237"/>
    </row>
    <row r="4" spans="1:55" ht="15" customHeight="1" thickBot="1" x14ac:dyDescent="0.3">
      <c r="A4" s="1">
        <v>1</v>
      </c>
      <c r="B4" s="253" t="s">
        <v>28</v>
      </c>
      <c r="C4" s="27"/>
      <c r="E4" s="29"/>
      <c r="F4" s="29"/>
      <c r="I4" s="10"/>
      <c r="J4" s="29"/>
      <c r="K4" s="31">
        <v>42614</v>
      </c>
      <c r="L4" s="32">
        <f t="shared" ref="L4:L67" si="2">IF(A4="","",EOMONTH(K4,0))</f>
        <v>42643</v>
      </c>
      <c r="M4" s="32" t="str">
        <f t="shared" ref="M4:M34" si="3">IF(A4="","",DATEDIF($K$4,L4,"y")&amp;IF(DATEDIF($K$4,L4,"y")&gt;1," ans, "," an, ")&amp;DATEDIF($K$4,L4,"ym")&amp;" mois et "&amp;DATEDIF($K$4,L4,"md")&amp;IF(DATEDIF(
$K$4,L4,"md")&gt;1," jours"," jour"))</f>
        <v>0 an, 0 mois et 29 jours</v>
      </c>
      <c r="N4" s="7" t="s">
        <v>17</v>
      </c>
      <c r="O4" s="33">
        <f>IFERROR(INDEX($AS$5:$AS$66,SUMPRODUCT(MATCH(1,($AR$5:$AR$66=$N4)*($AU$5:$AU$66=$P4),0))),"")</f>
        <v>1</v>
      </c>
      <c r="P4" s="7">
        <v>321</v>
      </c>
      <c r="Q4" s="34">
        <f t="shared" ref="Q4:Q8" si="4">P4*$AP$6</f>
        <v>1504.2059999999999</v>
      </c>
      <c r="R4" s="34">
        <f>S4-Q4</f>
        <v>-1504.2059999999999</v>
      </c>
      <c r="Z4" s="129" t="str">
        <f>IF(S4="","",SUM(S4:Y4))</f>
        <v/>
      </c>
      <c r="AB4" s="133"/>
      <c r="AC4" s="129" t="str">
        <f t="shared" ref="AC4:AC31" si="5">IF(Z4="","",Z4-AA4)</f>
        <v/>
      </c>
      <c r="AD4" s="36"/>
      <c r="AE4" s="222"/>
      <c r="AF4" s="221"/>
      <c r="AG4" s="223"/>
      <c r="AJ4" s="39"/>
      <c r="AK4" s="183" t="s">
        <v>5</v>
      </c>
      <c r="AL4" s="184"/>
      <c r="AM4" s="46">
        <f>516/12*4</f>
        <v>172</v>
      </c>
      <c r="AN4" s="169"/>
      <c r="AO4" s="160" t="s">
        <v>30</v>
      </c>
      <c r="AP4" s="161" t="s">
        <v>3</v>
      </c>
      <c r="AQ4" s="40"/>
      <c r="AR4" s="175" t="s">
        <v>25</v>
      </c>
      <c r="AS4" s="175" t="s">
        <v>11</v>
      </c>
      <c r="AT4" s="175" t="s">
        <v>93</v>
      </c>
      <c r="AU4" s="176" t="s">
        <v>91</v>
      </c>
      <c r="AV4" s="175" t="s">
        <v>15</v>
      </c>
      <c r="AW4" s="157"/>
      <c r="AX4" s="16" t="s">
        <v>17</v>
      </c>
      <c r="AY4" s="26">
        <v>8</v>
      </c>
      <c r="AZ4" s="26">
        <v>4</v>
      </c>
    </row>
    <row r="5" spans="1:55" ht="15" customHeight="1" x14ac:dyDescent="0.25">
      <c r="A5" s="1">
        <v>2</v>
      </c>
      <c r="B5" s="253"/>
      <c r="C5" s="27"/>
      <c r="E5" s="29"/>
      <c r="F5" s="29"/>
      <c r="I5" s="10"/>
      <c r="J5" s="29"/>
      <c r="K5" s="31">
        <f t="shared" ref="K5:K68" si="6">IF(A5="","",EDATE(K4,1))</f>
        <v>42644</v>
      </c>
      <c r="L5" s="32">
        <f t="shared" si="2"/>
        <v>42674</v>
      </c>
      <c r="M5" s="32" t="str">
        <f t="shared" si="3"/>
        <v>0 an, 1 mois et 30 jours</v>
      </c>
      <c r="N5" s="7" t="s">
        <v>17</v>
      </c>
      <c r="O5" s="33">
        <f t="shared" ref="O5:O36" si="7">IFERROR(INDEX($AS$4:$AS$66,SUMPRODUCT(MATCH(1,($AR$4:$AR$66=$N5)*($AU$4:$AU$66=$P5),0))),"")</f>
        <v>1</v>
      </c>
      <c r="P5" s="7">
        <v>321</v>
      </c>
      <c r="Q5" s="34">
        <f t="shared" si="4"/>
        <v>1504.2059999999999</v>
      </c>
      <c r="R5" s="34">
        <f t="shared" ref="R5:R68" si="8">S5-Q5</f>
        <v>-1504.2059999999999</v>
      </c>
      <c r="S5" s="120"/>
      <c r="Z5" s="129" t="str">
        <f>IF(S5="","",SUM(S5:Y5))</f>
        <v/>
      </c>
      <c r="AB5" s="133"/>
      <c r="AC5" s="135" t="str">
        <f t="shared" si="5"/>
        <v/>
      </c>
      <c r="AD5" s="247">
        <f>SUM(Z5:Z7)</f>
        <v>0</v>
      </c>
      <c r="AE5" s="126"/>
      <c r="AF5" s="250">
        <v>1</v>
      </c>
      <c r="AG5" s="254">
        <f ca="1">OFFSET($AL$9,((MOD(ROW(AF5)*4,3)/2)+1)*COUNTA(AF5)+IF(((MOD(ROW(AF5)*4,3)/2)+1)*COUNTA(AF5)=2,INT(ROW(AF1)/12),0),)</f>
        <v>1450.5</v>
      </c>
      <c r="AH5" s="252" t="str">
        <f>IF(AD5=0,"",IF(AD5&lt;AG5,"Alerte !",""))</f>
        <v/>
      </c>
      <c r="AI5" s="242" t="str">
        <f>IF(AD5=0,"",IF(AD5&lt;AG5,"",1))</f>
        <v/>
      </c>
      <c r="AJ5" s="41"/>
      <c r="AK5" s="296" t="s">
        <v>41</v>
      </c>
      <c r="AL5" s="297"/>
      <c r="AM5" s="51">
        <f>AM4-AI1</f>
        <v>172</v>
      </c>
      <c r="AN5" s="42"/>
      <c r="AO5" s="162">
        <v>42552</v>
      </c>
      <c r="AP5" s="163">
        <v>4.6581000000000001</v>
      </c>
      <c r="AQ5" s="42"/>
      <c r="AR5" s="192" t="s">
        <v>17</v>
      </c>
      <c r="AS5" s="195">
        <v>1</v>
      </c>
      <c r="AT5" s="195" t="s">
        <v>13</v>
      </c>
      <c r="AU5" s="63">
        <v>321</v>
      </c>
      <c r="AV5" s="64">
        <f>$AV$3*AU5</f>
        <v>1504.2059999999999</v>
      </c>
      <c r="AW5" s="158"/>
      <c r="AX5" s="16" t="s">
        <v>16</v>
      </c>
      <c r="AY5" s="26">
        <v>8</v>
      </c>
      <c r="AZ5" s="26">
        <f t="shared" ref="AZ5:AZ11" si="9">AZ4+AY4</f>
        <v>12</v>
      </c>
      <c r="BA5" s="132"/>
    </row>
    <row r="6" spans="1:55" ht="15" customHeight="1" x14ac:dyDescent="0.25">
      <c r="A6" s="1">
        <v>3</v>
      </c>
      <c r="B6" s="253"/>
      <c r="C6" s="27"/>
      <c r="E6" s="29"/>
      <c r="F6" s="29"/>
      <c r="I6" s="10"/>
      <c r="J6" s="29"/>
      <c r="K6" s="31">
        <f t="shared" si="6"/>
        <v>42675</v>
      </c>
      <c r="L6" s="32">
        <f t="shared" si="2"/>
        <v>42704</v>
      </c>
      <c r="M6" s="32" t="str">
        <f t="shared" si="3"/>
        <v>0 an, 2 mois et 29 jours</v>
      </c>
      <c r="N6" s="7" t="s">
        <v>17</v>
      </c>
      <c r="O6" s="33">
        <f t="shared" si="7"/>
        <v>1</v>
      </c>
      <c r="P6" s="7">
        <v>321</v>
      </c>
      <c r="Q6" s="34">
        <f t="shared" si="4"/>
        <v>1504.2059999999999</v>
      </c>
      <c r="R6" s="34">
        <f t="shared" si="8"/>
        <v>-1504.2059999999999</v>
      </c>
      <c r="Z6" s="129" t="str">
        <f t="shared" ref="Z6:Z35" si="10">IF(S6="","",SUM(S6:Y6))</f>
        <v/>
      </c>
      <c r="AB6" s="133"/>
      <c r="AC6" s="135" t="str">
        <f t="shared" si="5"/>
        <v/>
      </c>
      <c r="AD6" s="248"/>
      <c r="AE6" s="126"/>
      <c r="AF6" s="250"/>
      <c r="AG6" s="255"/>
      <c r="AH6" s="252"/>
      <c r="AI6" s="242"/>
      <c r="AJ6" s="41"/>
      <c r="AK6" s="298" t="s">
        <v>36</v>
      </c>
      <c r="AL6" s="299"/>
      <c r="AM6" s="53">
        <v>33982</v>
      </c>
      <c r="AN6" s="171"/>
      <c r="AO6" s="164">
        <v>42767</v>
      </c>
      <c r="AP6" s="163">
        <v>4.6859999999999999</v>
      </c>
      <c r="AQ6" s="47"/>
      <c r="AR6" s="193" t="s">
        <v>17</v>
      </c>
      <c r="AS6" s="196">
        <v>2</v>
      </c>
      <c r="AT6" s="196" t="s">
        <v>13</v>
      </c>
      <c r="AU6" s="65">
        <v>335</v>
      </c>
      <c r="AV6" s="66">
        <f t="shared" ref="AV6:AV12" si="11">$AV$3*AU6</f>
        <v>1569.81</v>
      </c>
      <c r="AW6" s="158"/>
      <c r="AX6" s="16" t="s">
        <v>18</v>
      </c>
      <c r="AY6" s="26">
        <v>11</v>
      </c>
      <c r="AZ6" s="26">
        <f t="shared" si="9"/>
        <v>20</v>
      </c>
      <c r="BA6" s="132"/>
    </row>
    <row r="7" spans="1:55" ht="15" customHeight="1" thickBot="1" x14ac:dyDescent="0.3">
      <c r="A7" s="1">
        <v>4</v>
      </c>
      <c r="B7" s="253"/>
      <c r="C7" s="27"/>
      <c r="E7" s="29"/>
      <c r="F7" s="29"/>
      <c r="I7" s="10"/>
      <c r="J7" s="29"/>
      <c r="K7" s="31">
        <f t="shared" si="6"/>
        <v>42705</v>
      </c>
      <c r="L7" s="32">
        <f t="shared" si="2"/>
        <v>42735</v>
      </c>
      <c r="M7" s="32" t="str">
        <f t="shared" si="3"/>
        <v>0 an, 3 mois et 30 jours</v>
      </c>
      <c r="N7" s="7" t="s">
        <v>17</v>
      </c>
      <c r="O7" s="33">
        <f t="shared" si="7"/>
        <v>1</v>
      </c>
      <c r="P7" s="7">
        <v>321</v>
      </c>
      <c r="Q7" s="34">
        <f t="shared" si="4"/>
        <v>1504.2059999999999</v>
      </c>
      <c r="R7" s="34">
        <f t="shared" si="8"/>
        <v>-1504.2059999999999</v>
      </c>
      <c r="Z7" s="129" t="str">
        <f t="shared" si="10"/>
        <v/>
      </c>
      <c r="AB7" s="133"/>
      <c r="AC7" s="135" t="str">
        <f t="shared" si="5"/>
        <v/>
      </c>
      <c r="AD7" s="249"/>
      <c r="AE7" s="126"/>
      <c r="AF7" s="250"/>
      <c r="AG7" s="256"/>
      <c r="AH7" s="252"/>
      <c r="AI7" s="242"/>
      <c r="AJ7" s="41"/>
      <c r="AN7" s="172"/>
      <c r="AO7" s="165"/>
      <c r="AP7" s="166"/>
      <c r="AQ7" s="41"/>
      <c r="AR7" s="193" t="s">
        <v>17</v>
      </c>
      <c r="AS7" s="196">
        <v>3</v>
      </c>
      <c r="AT7" s="196" t="s">
        <v>13</v>
      </c>
      <c r="AU7" s="65">
        <v>351</v>
      </c>
      <c r="AV7" s="66">
        <f t="shared" si="11"/>
        <v>1644.7860000000001</v>
      </c>
      <c r="AW7" s="158"/>
      <c r="AX7" s="16" t="s">
        <v>19</v>
      </c>
      <c r="AY7" s="26">
        <v>7</v>
      </c>
      <c r="AZ7" s="26">
        <f t="shared" si="9"/>
        <v>31</v>
      </c>
    </row>
    <row r="8" spans="1:55" ht="15" customHeight="1" x14ac:dyDescent="0.25">
      <c r="A8" s="1">
        <v>5</v>
      </c>
      <c r="B8" s="253" t="s">
        <v>22</v>
      </c>
      <c r="C8" s="27"/>
      <c r="E8" s="29"/>
      <c r="F8" s="29"/>
      <c r="I8" s="10"/>
      <c r="J8" s="29"/>
      <c r="K8" s="31">
        <f t="shared" si="6"/>
        <v>42736</v>
      </c>
      <c r="L8" s="32">
        <f t="shared" si="2"/>
        <v>42766</v>
      </c>
      <c r="M8" s="32" t="str">
        <f t="shared" si="3"/>
        <v>0 an, 4 mois et 30 jours</v>
      </c>
      <c r="N8" s="7" t="s">
        <v>17</v>
      </c>
      <c r="O8" s="33">
        <f t="shared" si="7"/>
        <v>1</v>
      </c>
      <c r="P8" s="7">
        <v>321</v>
      </c>
      <c r="Q8" s="34">
        <f t="shared" si="4"/>
        <v>1504.2059999999999</v>
      </c>
      <c r="R8" s="34">
        <f t="shared" si="8"/>
        <v>-1504.2059999999999</v>
      </c>
      <c r="Z8" s="129" t="str">
        <f t="shared" si="10"/>
        <v/>
      </c>
      <c r="AB8" s="133"/>
      <c r="AC8" s="135" t="str">
        <f t="shared" si="5"/>
        <v/>
      </c>
      <c r="AD8" s="247">
        <f>SUM(Z8:Z10)</f>
        <v>0</v>
      </c>
      <c r="AE8" s="126"/>
      <c r="AF8" s="251">
        <v>2</v>
      </c>
      <c r="AG8" s="254">
        <f ca="1">OFFSET($AL$9,((MOD(ROW(AF8)*4,3)/2)+1)*COUNTA(AF8)+IF(((MOD(ROW(AF8)*4,3)/2)+1)*COUNTA(AF8)=2,INT(ROW(AF4)/12),0),)</f>
        <v>1450.5</v>
      </c>
      <c r="AH8" s="252" t="str">
        <f>IF(AD8=0,"",IF(AD8&lt;AG8,"Alerte !",""))</f>
        <v/>
      </c>
      <c r="AI8" s="242" t="str">
        <f>IF(AD8=0,"",IF(AD8&lt;AG8,"",1))</f>
        <v/>
      </c>
      <c r="AN8" s="173"/>
      <c r="AO8" s="165"/>
      <c r="AP8" s="166"/>
      <c r="AR8" s="193" t="s">
        <v>17</v>
      </c>
      <c r="AS8" s="196">
        <v>4</v>
      </c>
      <c r="AT8" s="196" t="s">
        <v>14</v>
      </c>
      <c r="AU8" s="65">
        <v>368</v>
      </c>
      <c r="AV8" s="66">
        <f t="shared" si="11"/>
        <v>1724.4479999999999</v>
      </c>
      <c r="AW8" s="158"/>
      <c r="AX8" s="16" t="s">
        <v>99</v>
      </c>
      <c r="AY8" s="26">
        <v>7</v>
      </c>
      <c r="AZ8" s="26">
        <f t="shared" si="9"/>
        <v>38</v>
      </c>
      <c r="BA8" s="228" t="s">
        <v>96</v>
      </c>
    </row>
    <row r="9" spans="1:55" ht="15" customHeight="1" x14ac:dyDescent="0.25">
      <c r="A9" s="1">
        <v>6</v>
      </c>
      <c r="B9" s="253"/>
      <c r="C9" s="27"/>
      <c r="E9" s="29"/>
      <c r="F9" s="29"/>
      <c r="I9" s="10"/>
      <c r="J9" s="29"/>
      <c r="K9" s="55">
        <f t="shared" si="6"/>
        <v>42767</v>
      </c>
      <c r="L9" s="56">
        <f t="shared" si="2"/>
        <v>42794</v>
      </c>
      <c r="M9" s="56" t="str">
        <f t="shared" si="3"/>
        <v>0 an, 5 mois et 27 jours</v>
      </c>
      <c r="N9" s="212" t="s">
        <v>17</v>
      </c>
      <c r="O9" s="213">
        <f t="shared" si="7"/>
        <v>1</v>
      </c>
      <c r="P9" s="212">
        <v>321</v>
      </c>
      <c r="Q9" s="125">
        <f t="shared" ref="Q9:Q72" si="12">P9*$AP$6</f>
        <v>1504.2059999999999</v>
      </c>
      <c r="R9" s="34">
        <f t="shared" si="8"/>
        <v>-1504.2059999999999</v>
      </c>
      <c r="Z9" s="129" t="str">
        <f t="shared" si="10"/>
        <v/>
      </c>
      <c r="AB9" s="133"/>
      <c r="AC9" s="135" t="str">
        <f t="shared" si="5"/>
        <v/>
      </c>
      <c r="AD9" s="248"/>
      <c r="AE9" s="126"/>
      <c r="AF9" s="251"/>
      <c r="AG9" s="255"/>
      <c r="AH9" s="252"/>
      <c r="AI9" s="242"/>
      <c r="AO9" s="165"/>
      <c r="AP9" s="166"/>
      <c r="AR9" s="193" t="s">
        <v>17</v>
      </c>
      <c r="AS9" s="196">
        <v>5</v>
      </c>
      <c r="AT9" s="196" t="s">
        <v>14</v>
      </c>
      <c r="AU9" s="65">
        <v>384</v>
      </c>
      <c r="AV9" s="66">
        <f t="shared" si="11"/>
        <v>1799.424</v>
      </c>
      <c r="AW9" s="158"/>
      <c r="AX9" s="16" t="s">
        <v>20</v>
      </c>
      <c r="AY9" s="225">
        <v>11</v>
      </c>
      <c r="AZ9" s="225">
        <f t="shared" si="9"/>
        <v>45</v>
      </c>
    </row>
    <row r="10" spans="1:55" ht="15" customHeight="1" thickBot="1" x14ac:dyDescent="0.3">
      <c r="A10" s="1">
        <v>7</v>
      </c>
      <c r="B10" s="253"/>
      <c r="C10" s="27"/>
      <c r="E10" s="29"/>
      <c r="F10" s="29"/>
      <c r="I10" s="10"/>
      <c r="J10" s="29"/>
      <c r="K10" s="31">
        <f t="shared" si="6"/>
        <v>42795</v>
      </c>
      <c r="L10" s="32">
        <f t="shared" si="2"/>
        <v>42825</v>
      </c>
      <c r="M10" s="32" t="str">
        <f t="shared" si="3"/>
        <v>0 an, 6 mois et 30 jours</v>
      </c>
      <c r="N10" s="7" t="s">
        <v>17</v>
      </c>
      <c r="O10" s="33">
        <f t="shared" si="7"/>
        <v>1</v>
      </c>
      <c r="P10" s="7">
        <v>321</v>
      </c>
      <c r="Q10" s="34">
        <f t="shared" si="12"/>
        <v>1504.2059999999999</v>
      </c>
      <c r="R10" s="34">
        <f t="shared" si="8"/>
        <v>-1504.2059999999999</v>
      </c>
      <c r="Z10" s="129" t="str">
        <f t="shared" si="10"/>
        <v/>
      </c>
      <c r="AB10" s="133"/>
      <c r="AC10" s="135" t="str">
        <f t="shared" si="5"/>
        <v/>
      </c>
      <c r="AD10" s="249"/>
      <c r="AE10" s="126"/>
      <c r="AF10" s="251"/>
      <c r="AG10" s="256"/>
      <c r="AH10" s="252"/>
      <c r="AI10" s="242"/>
      <c r="AK10" s="283" t="s">
        <v>42</v>
      </c>
      <c r="AL10" s="284"/>
      <c r="AM10" s="285"/>
      <c r="AN10" s="57"/>
      <c r="AO10" s="165"/>
      <c r="AP10" s="166"/>
      <c r="AQ10" s="57"/>
      <c r="AR10" s="193" t="s">
        <v>17</v>
      </c>
      <c r="AS10" s="196">
        <v>6</v>
      </c>
      <c r="AT10" s="196" t="s">
        <v>14</v>
      </c>
      <c r="AU10" s="65">
        <v>395</v>
      </c>
      <c r="AV10" s="66">
        <f t="shared" si="11"/>
        <v>1850.97</v>
      </c>
      <c r="AW10" s="158"/>
      <c r="AX10" s="16" t="s">
        <v>31</v>
      </c>
      <c r="AY10" s="227">
        <v>6</v>
      </c>
      <c r="AZ10" s="227">
        <f t="shared" si="9"/>
        <v>56</v>
      </c>
      <c r="BA10" s="228" t="s">
        <v>96</v>
      </c>
    </row>
    <row r="11" spans="1:55" ht="15" customHeight="1" x14ac:dyDescent="0.25">
      <c r="A11" s="1">
        <v>8</v>
      </c>
      <c r="B11" s="253"/>
      <c r="C11" s="27"/>
      <c r="E11" s="29"/>
      <c r="F11" s="29"/>
      <c r="I11" s="10"/>
      <c r="J11" s="29"/>
      <c r="K11" s="31">
        <f t="shared" si="6"/>
        <v>42826</v>
      </c>
      <c r="L11" s="32">
        <f t="shared" si="2"/>
        <v>42855</v>
      </c>
      <c r="M11" s="32" t="str">
        <f t="shared" si="3"/>
        <v>0 an, 7 mois et 29 jours</v>
      </c>
      <c r="N11" s="7" t="s">
        <v>17</v>
      </c>
      <c r="O11" s="33">
        <f t="shared" si="7"/>
        <v>1</v>
      </c>
      <c r="P11" s="7">
        <v>321</v>
      </c>
      <c r="Q11" s="34">
        <f t="shared" si="12"/>
        <v>1504.2059999999999</v>
      </c>
      <c r="R11" s="34">
        <f t="shared" si="8"/>
        <v>-1504.2059999999999</v>
      </c>
      <c r="S11" s="120"/>
      <c r="Z11" s="129" t="str">
        <f t="shared" si="10"/>
        <v/>
      </c>
      <c r="AB11" s="133"/>
      <c r="AC11" s="135" t="str">
        <f t="shared" si="5"/>
        <v/>
      </c>
      <c r="AD11" s="247">
        <f>SUM(Z11:Z13)</f>
        <v>0</v>
      </c>
      <c r="AE11" s="126"/>
      <c r="AF11" s="251">
        <v>3</v>
      </c>
      <c r="AG11" s="254">
        <f ca="1">OFFSET($AL$9,((MOD(ROW(AF11)*4,3)/2)+1)*COUNTA(AF11)+IF(((MOD(ROW(AF11)*4,3)/2)+1)*COUNTA(AF11)=2,INT(ROW(AF7)/12),0),)</f>
        <v>1450.5</v>
      </c>
      <c r="AH11" s="252" t="str">
        <f>IF(AD11=0,"",IF(AD11&lt;AG11,"Alerte !",""))</f>
        <v/>
      </c>
      <c r="AI11" s="242" t="str">
        <f>IF(AD11=0,"",IF(AD11&lt;AG11,"",1))</f>
        <v/>
      </c>
      <c r="AK11" s="58">
        <v>1</v>
      </c>
      <c r="AL11" s="59">
        <v>1450.5</v>
      </c>
      <c r="AM11" s="60">
        <v>2016</v>
      </c>
      <c r="AN11" s="52"/>
      <c r="AO11" s="167"/>
      <c r="AP11" s="168"/>
      <c r="AQ11" s="57"/>
      <c r="AR11" s="193" t="s">
        <v>17</v>
      </c>
      <c r="AS11" s="196">
        <v>7</v>
      </c>
      <c r="AT11" s="196" t="s">
        <v>14</v>
      </c>
      <c r="AU11" s="65">
        <v>416</v>
      </c>
      <c r="AV11" s="66">
        <f t="shared" si="11"/>
        <v>1949.376</v>
      </c>
      <c r="AW11" s="158"/>
      <c r="AX11" s="16" t="s">
        <v>100</v>
      </c>
      <c r="AY11" s="227">
        <v>4</v>
      </c>
      <c r="AZ11" s="227">
        <f t="shared" si="9"/>
        <v>62</v>
      </c>
      <c r="BA11" s="228" t="s">
        <v>97</v>
      </c>
    </row>
    <row r="12" spans="1:55" ht="15" customHeight="1" x14ac:dyDescent="0.25">
      <c r="A12" s="1">
        <v>9</v>
      </c>
      <c r="B12" s="253"/>
      <c r="C12" s="27"/>
      <c r="E12" s="29"/>
      <c r="F12" s="29"/>
      <c r="I12" s="10"/>
      <c r="J12" s="29"/>
      <c r="K12" s="31">
        <f t="shared" si="6"/>
        <v>42856</v>
      </c>
      <c r="L12" s="32">
        <f t="shared" si="2"/>
        <v>42886</v>
      </c>
      <c r="M12" s="32" t="str">
        <f t="shared" si="3"/>
        <v>0 an, 8 mois et 30 jours</v>
      </c>
      <c r="N12" s="7" t="s">
        <v>17</v>
      </c>
      <c r="O12" s="33">
        <f t="shared" si="7"/>
        <v>1</v>
      </c>
      <c r="P12" s="7">
        <v>321</v>
      </c>
      <c r="Q12" s="34">
        <f t="shared" si="12"/>
        <v>1504.2059999999999</v>
      </c>
      <c r="R12" s="34">
        <f t="shared" si="8"/>
        <v>-1504.2059999999999</v>
      </c>
      <c r="Z12" s="129" t="str">
        <f t="shared" si="10"/>
        <v/>
      </c>
      <c r="AB12" s="133"/>
      <c r="AC12" s="135" t="str">
        <f t="shared" si="5"/>
        <v/>
      </c>
      <c r="AD12" s="248"/>
      <c r="AE12" s="126"/>
      <c r="AF12" s="251"/>
      <c r="AG12" s="255"/>
      <c r="AH12" s="252"/>
      <c r="AI12" s="242"/>
      <c r="AK12" s="58">
        <v>2</v>
      </c>
      <c r="AL12" s="59">
        <v>1464</v>
      </c>
      <c r="AM12" s="60">
        <v>2017</v>
      </c>
      <c r="AN12" s="52"/>
      <c r="AO12" s="165"/>
      <c r="AP12" s="166"/>
      <c r="AQ12" s="41"/>
      <c r="AR12" s="194" t="s">
        <v>17</v>
      </c>
      <c r="AS12" s="197">
        <v>8</v>
      </c>
      <c r="AT12" s="197" t="s">
        <v>92</v>
      </c>
      <c r="AU12" s="71">
        <v>447</v>
      </c>
      <c r="AV12" s="66">
        <f t="shared" si="11"/>
        <v>2094.6419999999998</v>
      </c>
      <c r="AW12" s="158"/>
      <c r="AY12" s="226"/>
      <c r="AZ12" s="226"/>
    </row>
    <row r="13" spans="1:55" ht="15" customHeight="1" thickBot="1" x14ac:dyDescent="0.3">
      <c r="A13" s="1">
        <v>10</v>
      </c>
      <c r="B13" s="253"/>
      <c r="C13" s="27"/>
      <c r="E13" s="29"/>
      <c r="F13" s="29"/>
      <c r="I13" s="10"/>
      <c r="J13" s="29"/>
      <c r="K13" s="31">
        <f t="shared" si="6"/>
        <v>42887</v>
      </c>
      <c r="L13" s="32">
        <f t="shared" si="2"/>
        <v>42916</v>
      </c>
      <c r="M13" s="32" t="str">
        <f t="shared" si="3"/>
        <v>0 an, 9 mois et 29 jours</v>
      </c>
      <c r="N13" s="7" t="s">
        <v>17</v>
      </c>
      <c r="O13" s="33">
        <f t="shared" si="7"/>
        <v>1</v>
      </c>
      <c r="P13" s="7">
        <v>321</v>
      </c>
      <c r="Q13" s="34">
        <f t="shared" si="12"/>
        <v>1504.2059999999999</v>
      </c>
      <c r="R13" s="34">
        <f t="shared" si="8"/>
        <v>-1504.2059999999999</v>
      </c>
      <c r="Z13" s="129" t="str">
        <f t="shared" si="10"/>
        <v/>
      </c>
      <c r="AB13" s="133"/>
      <c r="AC13" s="135" t="str">
        <f t="shared" si="5"/>
        <v/>
      </c>
      <c r="AD13" s="249"/>
      <c r="AE13" s="126"/>
      <c r="AF13" s="251"/>
      <c r="AG13" s="256"/>
      <c r="AH13" s="252"/>
      <c r="AI13" s="242"/>
      <c r="AK13" s="58">
        <v>3</v>
      </c>
      <c r="AL13" s="59">
        <v>1482</v>
      </c>
      <c r="AM13" s="60">
        <v>2018</v>
      </c>
      <c r="AN13" s="52"/>
      <c r="AO13" s="165"/>
      <c r="AP13" s="166"/>
      <c r="AQ13" s="41"/>
      <c r="AR13" s="186" t="s">
        <v>16</v>
      </c>
      <c r="AS13" s="43">
        <v>1</v>
      </c>
      <c r="AT13" s="43" t="s">
        <v>12</v>
      </c>
      <c r="AU13" s="44">
        <v>349</v>
      </c>
      <c r="AV13" s="45">
        <f>$AV$3*AU13</f>
        <v>1635.414</v>
      </c>
      <c r="AW13" s="158"/>
      <c r="AY13" s="226"/>
      <c r="AZ13" s="226"/>
    </row>
    <row r="14" spans="1:55" ht="15" customHeight="1" x14ac:dyDescent="0.25">
      <c r="A14" s="1">
        <v>11</v>
      </c>
      <c r="B14" s="253"/>
      <c r="C14" s="27"/>
      <c r="E14" s="29"/>
      <c r="F14" s="29"/>
      <c r="I14" s="10"/>
      <c r="J14" s="29"/>
      <c r="K14" s="31">
        <f t="shared" si="6"/>
        <v>42917</v>
      </c>
      <c r="L14" s="32">
        <f t="shared" si="2"/>
        <v>42947</v>
      </c>
      <c r="M14" s="32" t="str">
        <f t="shared" si="3"/>
        <v>0 an, 10 mois et 30 jours</v>
      </c>
      <c r="N14" s="7" t="s">
        <v>17</v>
      </c>
      <c r="O14" s="33">
        <f t="shared" si="7"/>
        <v>1</v>
      </c>
      <c r="P14" s="7">
        <v>321</v>
      </c>
      <c r="Q14" s="34">
        <f t="shared" si="12"/>
        <v>1504.2059999999999</v>
      </c>
      <c r="R14" s="34">
        <f t="shared" si="8"/>
        <v>-1504.2059999999999</v>
      </c>
      <c r="Z14" s="129" t="str">
        <f t="shared" si="10"/>
        <v/>
      </c>
      <c r="AB14" s="133"/>
      <c r="AC14" s="135" t="str">
        <f t="shared" si="5"/>
        <v/>
      </c>
      <c r="AD14" s="247">
        <f>SUM(Z14:Z16)</f>
        <v>0</v>
      </c>
      <c r="AE14" s="126"/>
      <c r="AF14" s="251">
        <v>4</v>
      </c>
      <c r="AG14" s="254">
        <f ca="1">OFFSET($AL$9,((MOD(ROW(AF14)*4,3)/2)+1)*COUNTA(AF14)+IF(((MOD(ROW(AF14)*4,3)/2)+1)*COUNTA(AF14)=2,INT(ROW(AF10)/12),0),)</f>
        <v>1450.5</v>
      </c>
      <c r="AH14" s="252" t="str">
        <f>IF(AD14=0,"",IF(AD14&lt;AG14,"Alerte !",""))</f>
        <v/>
      </c>
      <c r="AI14" s="242" t="str">
        <f>IF(AD14=0,"",IF(AD14&lt;AG14,"",1))</f>
        <v/>
      </c>
      <c r="AK14" s="58">
        <v>4</v>
      </c>
      <c r="AL14" s="59">
        <v>1504.5</v>
      </c>
      <c r="AM14" s="60">
        <v>2019</v>
      </c>
      <c r="AN14" s="52"/>
      <c r="AO14" s="165"/>
      <c r="AP14" s="166"/>
      <c r="AQ14" s="41"/>
      <c r="AR14" s="186" t="s">
        <v>16</v>
      </c>
      <c r="AS14" s="48">
        <v>2</v>
      </c>
      <c r="AT14" s="48" t="s">
        <v>12</v>
      </c>
      <c r="AU14" s="49">
        <v>376</v>
      </c>
      <c r="AV14" s="50">
        <f t="shared" ref="AV14:AV20" si="13">$AV$3*AU14</f>
        <v>1761.9359999999999</v>
      </c>
      <c r="AW14" s="158"/>
      <c r="AY14" s="226"/>
      <c r="AZ14" s="226"/>
    </row>
    <row r="15" spans="1:55" ht="15" customHeight="1" x14ac:dyDescent="0.25">
      <c r="A15" s="1">
        <v>12</v>
      </c>
      <c r="B15" s="253"/>
      <c r="C15" s="27"/>
      <c r="E15" s="29"/>
      <c r="F15" s="29"/>
      <c r="I15" s="13"/>
      <c r="J15" s="67"/>
      <c r="K15" s="68">
        <f t="shared" si="6"/>
        <v>42948</v>
      </c>
      <c r="L15" s="69">
        <f t="shared" si="2"/>
        <v>42978</v>
      </c>
      <c r="M15" s="32" t="str">
        <f t="shared" si="3"/>
        <v>0 an, 11 mois et 30 jours</v>
      </c>
      <c r="N15" s="7" t="s">
        <v>17</v>
      </c>
      <c r="O15" s="33">
        <f t="shared" si="7"/>
        <v>1</v>
      </c>
      <c r="P15" s="7">
        <v>321</v>
      </c>
      <c r="Q15" s="34">
        <f t="shared" si="12"/>
        <v>1504.2059999999999</v>
      </c>
      <c r="R15" s="34">
        <f t="shared" si="8"/>
        <v>-1504.2059999999999</v>
      </c>
      <c r="Z15" s="129" t="str">
        <f t="shared" si="10"/>
        <v/>
      </c>
      <c r="AB15" s="133"/>
      <c r="AC15" s="135" t="str">
        <f t="shared" si="5"/>
        <v/>
      </c>
      <c r="AD15" s="248"/>
      <c r="AE15" s="126"/>
      <c r="AF15" s="251"/>
      <c r="AG15" s="255"/>
      <c r="AH15" s="252"/>
      <c r="AI15" s="242"/>
      <c r="AK15" s="58">
        <v>5</v>
      </c>
      <c r="AL15" s="121">
        <v>1522.5</v>
      </c>
      <c r="AM15" s="60">
        <v>2020</v>
      </c>
      <c r="AN15" s="52"/>
      <c r="AO15" s="165"/>
      <c r="AP15" s="166"/>
      <c r="AQ15" s="41"/>
      <c r="AR15" s="186" t="s">
        <v>16</v>
      </c>
      <c r="AS15" s="48">
        <v>3</v>
      </c>
      <c r="AT15" s="48" t="s">
        <v>12</v>
      </c>
      <c r="AU15" s="49">
        <v>395</v>
      </c>
      <c r="AV15" s="50">
        <f t="shared" si="13"/>
        <v>1850.97</v>
      </c>
      <c r="AW15" s="158"/>
      <c r="AY15" s="226"/>
      <c r="AZ15" s="226"/>
    </row>
    <row r="16" spans="1:55" ht="15" customHeight="1" thickBot="1" x14ac:dyDescent="0.3">
      <c r="A16" s="1">
        <v>13</v>
      </c>
      <c r="B16" s="253"/>
      <c r="C16" s="27"/>
      <c r="E16" s="29"/>
      <c r="F16" s="29"/>
      <c r="I16" s="10"/>
      <c r="J16" s="29"/>
      <c r="K16" s="31">
        <f t="shared" si="6"/>
        <v>42979</v>
      </c>
      <c r="L16" s="32">
        <f t="shared" si="2"/>
        <v>43008</v>
      </c>
      <c r="M16" s="32" t="str">
        <f t="shared" si="3"/>
        <v>1 an, 0 mois et 29 jours</v>
      </c>
      <c r="N16" s="7" t="s">
        <v>17</v>
      </c>
      <c r="O16" s="33">
        <f t="shared" si="7"/>
        <v>1</v>
      </c>
      <c r="P16" s="7">
        <v>321</v>
      </c>
      <c r="Q16" s="34">
        <f t="shared" si="12"/>
        <v>1504.2059999999999</v>
      </c>
      <c r="R16" s="34">
        <f t="shared" si="8"/>
        <v>-1504.2059999999999</v>
      </c>
      <c r="Z16" s="129" t="str">
        <f>IF(S16="","",SUM(S16:Y16))</f>
        <v/>
      </c>
      <c r="AB16" s="133"/>
      <c r="AC16" s="135" t="str">
        <f t="shared" si="5"/>
        <v/>
      </c>
      <c r="AD16" s="249"/>
      <c r="AE16" s="126"/>
      <c r="AF16" s="251"/>
      <c r="AG16" s="256"/>
      <c r="AH16" s="252"/>
      <c r="AI16" s="242"/>
      <c r="AK16" s="58">
        <v>6</v>
      </c>
      <c r="AL16" s="121"/>
      <c r="AM16" s="60">
        <v>2021</v>
      </c>
      <c r="AN16" s="52"/>
      <c r="AO16" s="165"/>
      <c r="AP16" s="166"/>
      <c r="AQ16" s="41"/>
      <c r="AR16" s="186" t="s">
        <v>16</v>
      </c>
      <c r="AS16" s="48">
        <v>4</v>
      </c>
      <c r="AT16" s="48" t="s">
        <v>13</v>
      </c>
      <c r="AU16" s="49">
        <v>416</v>
      </c>
      <c r="AV16" s="50">
        <f t="shared" si="13"/>
        <v>1949.376</v>
      </c>
      <c r="AW16" s="158"/>
      <c r="AY16" s="226"/>
      <c r="AZ16" s="226"/>
    </row>
    <row r="17" spans="1:54" ht="15" customHeight="1" x14ac:dyDescent="0.25">
      <c r="A17" s="1">
        <v>14</v>
      </c>
      <c r="B17" s="253"/>
      <c r="C17" s="27"/>
      <c r="E17" s="29"/>
      <c r="F17" s="29"/>
      <c r="I17" s="10"/>
      <c r="J17" s="29"/>
      <c r="K17" s="31">
        <f t="shared" si="6"/>
        <v>43009</v>
      </c>
      <c r="L17" s="32">
        <f t="shared" si="2"/>
        <v>43039</v>
      </c>
      <c r="M17" s="32" t="str">
        <f t="shared" si="3"/>
        <v>1 an, 1 mois et 30 jours</v>
      </c>
      <c r="N17" s="7" t="s">
        <v>17</v>
      </c>
      <c r="O17" s="33">
        <f t="shared" si="7"/>
        <v>1</v>
      </c>
      <c r="P17" s="7">
        <v>321</v>
      </c>
      <c r="Q17" s="34">
        <f t="shared" si="12"/>
        <v>1504.2059999999999</v>
      </c>
      <c r="R17" s="34">
        <f t="shared" si="8"/>
        <v>-1504.2059999999999</v>
      </c>
      <c r="Z17" s="129" t="str">
        <f t="shared" si="10"/>
        <v/>
      </c>
      <c r="AB17" s="133"/>
      <c r="AC17" s="135" t="str">
        <f t="shared" si="5"/>
        <v/>
      </c>
      <c r="AD17" s="247">
        <f>SUM(Z17:Z19)</f>
        <v>0</v>
      </c>
      <c r="AE17" s="126"/>
      <c r="AF17" s="251">
        <v>5</v>
      </c>
      <c r="AG17" s="254">
        <f ca="1">OFFSET($AL$9,((MOD(ROW(AF17)*4,3)/2)+1)*COUNTA(AF17)+IF(((MOD(ROW(AF17)*4,3)/2)+1)*COUNTA(AF17)=2,INT(ROW(AF13)/12),0),)</f>
        <v>1464</v>
      </c>
      <c r="AH17" s="252" t="str">
        <f>IF(AD17=0,"",IF(AD17&lt;AG17,"Alerte !",""))</f>
        <v/>
      </c>
      <c r="AI17" s="242" t="str">
        <f>IF(AD17=0,"",IF(AD17&lt;AG17,"",1))</f>
        <v/>
      </c>
      <c r="AK17" s="58">
        <v>7</v>
      </c>
      <c r="AL17" s="121"/>
      <c r="AM17" s="60">
        <v>2022</v>
      </c>
      <c r="AN17" s="52"/>
      <c r="AO17" s="165"/>
      <c r="AP17" s="166"/>
      <c r="AQ17" s="41"/>
      <c r="AR17" s="186" t="s">
        <v>16</v>
      </c>
      <c r="AS17" s="48">
        <v>5</v>
      </c>
      <c r="AT17" s="48" t="s">
        <v>13</v>
      </c>
      <c r="AU17" s="49">
        <v>439</v>
      </c>
      <c r="AV17" s="50">
        <f t="shared" si="13"/>
        <v>2057.154</v>
      </c>
      <c r="AW17" s="158"/>
      <c r="AY17" s="226"/>
      <c r="AZ17" s="226"/>
    </row>
    <row r="18" spans="1:54" ht="15" customHeight="1" x14ac:dyDescent="0.25">
      <c r="A18" s="1">
        <v>15</v>
      </c>
      <c r="B18" s="253"/>
      <c r="C18" s="27"/>
      <c r="E18" s="29"/>
      <c r="F18" s="29"/>
      <c r="I18" s="10"/>
      <c r="J18" s="29"/>
      <c r="K18" s="31">
        <f t="shared" si="6"/>
        <v>43040</v>
      </c>
      <c r="L18" s="32">
        <f t="shared" si="2"/>
        <v>43069</v>
      </c>
      <c r="M18" s="32" t="str">
        <f t="shared" si="3"/>
        <v>1 an, 2 mois et 29 jours</v>
      </c>
      <c r="N18" s="7" t="s">
        <v>17</v>
      </c>
      <c r="O18" s="33">
        <f t="shared" si="7"/>
        <v>1</v>
      </c>
      <c r="P18" s="7">
        <v>321</v>
      </c>
      <c r="Q18" s="34">
        <f t="shared" si="12"/>
        <v>1504.2059999999999</v>
      </c>
      <c r="R18" s="34">
        <f t="shared" si="8"/>
        <v>-1504.2059999999999</v>
      </c>
      <c r="Z18" s="129" t="str">
        <f t="shared" si="10"/>
        <v/>
      </c>
      <c r="AB18" s="133"/>
      <c r="AC18" s="135" t="str">
        <f t="shared" si="5"/>
        <v/>
      </c>
      <c r="AD18" s="248"/>
      <c r="AE18" s="126"/>
      <c r="AF18" s="251"/>
      <c r="AG18" s="255"/>
      <c r="AH18" s="252"/>
      <c r="AI18" s="242"/>
      <c r="AK18" s="58">
        <v>8</v>
      </c>
      <c r="AL18" s="121"/>
      <c r="AM18" s="60">
        <v>2023</v>
      </c>
      <c r="AN18" s="52"/>
      <c r="AO18" s="165"/>
      <c r="AP18" s="166"/>
      <c r="AQ18" s="41"/>
      <c r="AR18" s="186" t="s">
        <v>16</v>
      </c>
      <c r="AS18" s="48">
        <v>6</v>
      </c>
      <c r="AT18" s="48" t="s">
        <v>13</v>
      </c>
      <c r="AU18" s="49">
        <v>460</v>
      </c>
      <c r="AV18" s="50">
        <f t="shared" si="13"/>
        <v>2155.56</v>
      </c>
      <c r="AW18" s="158"/>
      <c r="AY18" s="226"/>
      <c r="AZ18" s="226"/>
    </row>
    <row r="19" spans="1:54" ht="15" customHeight="1" thickBot="1" x14ac:dyDescent="0.3">
      <c r="A19" s="1">
        <v>16</v>
      </c>
      <c r="B19" s="253"/>
      <c r="C19" s="27"/>
      <c r="E19" s="29"/>
      <c r="F19" s="29"/>
      <c r="I19" s="10"/>
      <c r="J19" s="29"/>
      <c r="K19" s="31">
        <f t="shared" si="6"/>
        <v>43070</v>
      </c>
      <c r="L19" s="32">
        <f t="shared" si="2"/>
        <v>43100</v>
      </c>
      <c r="M19" s="32" t="str">
        <f t="shared" si="3"/>
        <v>1 an, 3 mois et 30 jours</v>
      </c>
      <c r="N19" s="7" t="s">
        <v>17</v>
      </c>
      <c r="O19" s="33">
        <f t="shared" si="7"/>
        <v>1</v>
      </c>
      <c r="P19" s="7">
        <v>321</v>
      </c>
      <c r="Q19" s="34">
        <f t="shared" si="12"/>
        <v>1504.2059999999999</v>
      </c>
      <c r="R19" s="34">
        <f t="shared" si="8"/>
        <v>-1504.2059999999999</v>
      </c>
      <c r="Z19" s="129" t="str">
        <f t="shared" si="10"/>
        <v/>
      </c>
      <c r="AB19" s="133"/>
      <c r="AC19" s="135" t="str">
        <f t="shared" si="5"/>
        <v/>
      </c>
      <c r="AD19" s="249"/>
      <c r="AE19" s="126"/>
      <c r="AF19" s="251"/>
      <c r="AG19" s="256"/>
      <c r="AH19" s="252"/>
      <c r="AI19" s="242"/>
      <c r="AK19" s="58">
        <v>9</v>
      </c>
      <c r="AL19" s="121"/>
      <c r="AM19" s="60">
        <v>2024</v>
      </c>
      <c r="AN19" s="52"/>
      <c r="AO19" s="165"/>
      <c r="AP19" s="166"/>
      <c r="AQ19" s="41"/>
      <c r="AR19" s="186" t="s">
        <v>16</v>
      </c>
      <c r="AS19" s="48">
        <v>7</v>
      </c>
      <c r="AT19" s="48" t="s">
        <v>13</v>
      </c>
      <c r="AU19" s="49">
        <v>484</v>
      </c>
      <c r="AV19" s="50">
        <f t="shared" si="13"/>
        <v>2268.0239999999999</v>
      </c>
      <c r="AW19" s="158"/>
      <c r="AY19" s="226"/>
      <c r="AZ19" s="226"/>
    </row>
    <row r="20" spans="1:54" ht="15" customHeight="1" x14ac:dyDescent="0.25">
      <c r="A20" s="1">
        <v>17</v>
      </c>
      <c r="B20" s="253" t="s">
        <v>21</v>
      </c>
      <c r="C20" s="27"/>
      <c r="E20" s="29"/>
      <c r="F20" s="29"/>
      <c r="I20" s="10"/>
      <c r="J20" s="29"/>
      <c r="K20" s="31">
        <f t="shared" si="6"/>
        <v>43101</v>
      </c>
      <c r="L20" s="32">
        <f t="shared" si="2"/>
        <v>43131</v>
      </c>
      <c r="M20" s="32" t="str">
        <f t="shared" si="3"/>
        <v>1 an, 4 mois et 30 jours</v>
      </c>
      <c r="N20" s="7" t="s">
        <v>17</v>
      </c>
      <c r="O20" s="33">
        <f t="shared" si="7"/>
        <v>1</v>
      </c>
      <c r="P20" s="7">
        <v>321</v>
      </c>
      <c r="Q20" s="34">
        <f t="shared" si="12"/>
        <v>1504.2059999999999</v>
      </c>
      <c r="R20" s="34">
        <f t="shared" si="8"/>
        <v>-1504.2059999999999</v>
      </c>
      <c r="Z20" s="129" t="str">
        <f t="shared" si="10"/>
        <v/>
      </c>
      <c r="AB20" s="133"/>
      <c r="AC20" s="135" t="str">
        <f t="shared" si="5"/>
        <v/>
      </c>
      <c r="AD20" s="247">
        <f>SUM(Z20:Z22)</f>
        <v>0</v>
      </c>
      <c r="AE20" s="126"/>
      <c r="AF20" s="251">
        <v>6</v>
      </c>
      <c r="AG20" s="254">
        <f t="shared" ref="AG20" ca="1" si="14">OFFSET($AL$9,((MOD(ROW(AF20)*4,3)/2)+1)*COUNTA(AF20)+IF(((MOD(ROW(AF20)*4,3)/2)+1)*COUNTA(AF20)=2,INT(ROW(AF16)/12),0),)</f>
        <v>1464</v>
      </c>
      <c r="AH20" s="252" t="str">
        <f>IF(AD20=0,"",IF(AD20&lt;AG20,"Alerte !",""))</f>
        <v/>
      </c>
      <c r="AI20" s="242" t="str">
        <f>IF(AD20=0,"",IF(AD20&lt;AG20,"",1))</f>
        <v/>
      </c>
      <c r="AK20" s="58">
        <v>10</v>
      </c>
      <c r="AL20" s="121"/>
      <c r="AM20" s="60">
        <v>2025</v>
      </c>
      <c r="AN20" s="52"/>
      <c r="AO20" s="165"/>
      <c r="AP20" s="166"/>
      <c r="AQ20" s="41"/>
      <c r="AR20" s="186" t="s">
        <v>16</v>
      </c>
      <c r="AS20" s="62">
        <v>8</v>
      </c>
      <c r="AT20" s="48" t="s">
        <v>92</v>
      </c>
      <c r="AU20" s="49">
        <v>507</v>
      </c>
      <c r="AV20" s="50">
        <f t="shared" si="13"/>
        <v>2375.8020000000001</v>
      </c>
      <c r="AW20" s="158"/>
      <c r="AY20" s="226"/>
      <c r="AZ20" s="226"/>
    </row>
    <row r="21" spans="1:54" ht="15" customHeight="1" x14ac:dyDescent="0.25">
      <c r="A21" s="1">
        <v>18</v>
      </c>
      <c r="B21" s="253"/>
      <c r="C21" s="27"/>
      <c r="E21" s="29"/>
      <c r="F21" s="29"/>
      <c r="I21" s="10"/>
      <c r="J21" s="29"/>
      <c r="K21" s="31">
        <f t="shared" si="6"/>
        <v>43132</v>
      </c>
      <c r="L21" s="32">
        <f t="shared" si="2"/>
        <v>43159</v>
      </c>
      <c r="M21" s="32" t="str">
        <f t="shared" si="3"/>
        <v>1 an, 5 mois et 27 jours</v>
      </c>
      <c r="N21" s="7" t="s">
        <v>17</v>
      </c>
      <c r="O21" s="33">
        <f t="shared" si="7"/>
        <v>1</v>
      </c>
      <c r="P21" s="7">
        <v>321</v>
      </c>
      <c r="Q21" s="34">
        <f t="shared" si="12"/>
        <v>1504.2059999999999</v>
      </c>
      <c r="R21" s="34">
        <f t="shared" si="8"/>
        <v>-1504.2059999999999</v>
      </c>
      <c r="Z21" s="129" t="str">
        <f t="shared" si="10"/>
        <v/>
      </c>
      <c r="AB21" s="133"/>
      <c r="AC21" s="135" t="str">
        <f t="shared" si="5"/>
        <v/>
      </c>
      <c r="AD21" s="248"/>
      <c r="AE21" s="126"/>
      <c r="AF21" s="251"/>
      <c r="AG21" s="255"/>
      <c r="AH21" s="252"/>
      <c r="AI21" s="242"/>
      <c r="AK21" s="58">
        <v>11</v>
      </c>
      <c r="AL21" s="121"/>
      <c r="AM21" s="60">
        <v>2026</v>
      </c>
      <c r="AN21" s="52"/>
      <c r="AO21" s="165"/>
      <c r="AP21" s="166"/>
      <c r="AQ21" s="41"/>
      <c r="AR21" s="149" t="s">
        <v>18</v>
      </c>
      <c r="AS21" s="198">
        <v>1</v>
      </c>
      <c r="AT21" s="143" t="s">
        <v>22</v>
      </c>
      <c r="AU21" s="72">
        <v>390</v>
      </c>
      <c r="AV21" s="73">
        <f>$AV$3*AU21</f>
        <v>1827.54</v>
      </c>
      <c r="AW21" s="158"/>
    </row>
    <row r="22" spans="1:54" ht="15" customHeight="1" thickBot="1" x14ac:dyDescent="0.3">
      <c r="A22" s="1">
        <v>19</v>
      </c>
      <c r="B22" s="253"/>
      <c r="C22" s="27"/>
      <c r="E22" s="29"/>
      <c r="F22" s="29"/>
      <c r="I22" s="10"/>
      <c r="J22" s="29"/>
      <c r="K22" s="31">
        <f t="shared" si="6"/>
        <v>43160</v>
      </c>
      <c r="L22" s="32">
        <f t="shared" si="2"/>
        <v>43190</v>
      </c>
      <c r="M22" s="32" t="str">
        <f t="shared" si="3"/>
        <v>1 an, 6 mois et 30 jours</v>
      </c>
      <c r="N22" s="7" t="s">
        <v>17</v>
      </c>
      <c r="O22" s="33">
        <f t="shared" si="7"/>
        <v>1</v>
      </c>
      <c r="P22" s="7">
        <v>321</v>
      </c>
      <c r="Q22" s="34">
        <f t="shared" si="12"/>
        <v>1504.2059999999999</v>
      </c>
      <c r="R22" s="34">
        <f t="shared" si="8"/>
        <v>-1504.2059999999999</v>
      </c>
      <c r="Z22" s="129" t="str">
        <f t="shared" si="10"/>
        <v/>
      </c>
      <c r="AB22" s="133"/>
      <c r="AC22" s="135" t="str">
        <f t="shared" si="5"/>
        <v/>
      </c>
      <c r="AD22" s="249"/>
      <c r="AE22" s="126"/>
      <c r="AF22" s="251"/>
      <c r="AG22" s="256"/>
      <c r="AH22" s="252"/>
      <c r="AI22" s="242"/>
      <c r="AK22" s="58">
        <v>12</v>
      </c>
      <c r="AL22" s="121"/>
      <c r="AM22" s="60">
        <v>2027</v>
      </c>
      <c r="AN22" s="52"/>
      <c r="AO22" s="165"/>
      <c r="AP22" s="166"/>
      <c r="AQ22" s="41"/>
      <c r="AR22" s="150" t="s">
        <v>18</v>
      </c>
      <c r="AS22" s="199">
        <v>2</v>
      </c>
      <c r="AT22" s="144" t="s">
        <v>22</v>
      </c>
      <c r="AU22" s="74">
        <v>441</v>
      </c>
      <c r="AV22" s="75">
        <f t="shared" ref="AV22:AV31" si="15">$AV$3*AU22</f>
        <v>2066.5259999999998</v>
      </c>
      <c r="AW22" s="158"/>
    </row>
    <row r="23" spans="1:54" ht="15" customHeight="1" x14ac:dyDescent="0.25">
      <c r="A23" s="1">
        <v>20</v>
      </c>
      <c r="B23" s="253"/>
      <c r="C23" s="27"/>
      <c r="E23" s="29"/>
      <c r="F23" s="29"/>
      <c r="I23" s="10"/>
      <c r="J23" s="29"/>
      <c r="K23" s="31">
        <f t="shared" si="6"/>
        <v>43191</v>
      </c>
      <c r="L23" s="32">
        <f t="shared" si="2"/>
        <v>43220</v>
      </c>
      <c r="M23" s="32" t="str">
        <f t="shared" si="3"/>
        <v>1 an, 7 mois et 29 jours</v>
      </c>
      <c r="N23" s="7" t="s">
        <v>17</v>
      </c>
      <c r="O23" s="33">
        <f t="shared" si="7"/>
        <v>1</v>
      </c>
      <c r="P23" s="7">
        <v>321</v>
      </c>
      <c r="Q23" s="34">
        <f t="shared" si="12"/>
        <v>1504.2059999999999</v>
      </c>
      <c r="R23" s="34">
        <f t="shared" si="8"/>
        <v>-1504.2059999999999</v>
      </c>
      <c r="Z23" s="129" t="str">
        <f t="shared" si="10"/>
        <v/>
      </c>
      <c r="AB23" s="133"/>
      <c r="AC23" s="135" t="str">
        <f t="shared" si="5"/>
        <v/>
      </c>
      <c r="AD23" s="247">
        <f>SUM(Z23:Z25)</f>
        <v>0</v>
      </c>
      <c r="AE23" s="126"/>
      <c r="AF23" s="251">
        <v>7</v>
      </c>
      <c r="AG23" s="254">
        <f t="shared" ref="AG23" ca="1" si="16">OFFSET($AL$9,((MOD(ROW(AF23)*4,3)/2)+1)*COUNTA(AF23)+IF(((MOD(ROW(AF23)*4,3)/2)+1)*COUNTA(AF23)=2,INT(ROW(AF19)/12),0),)</f>
        <v>1464</v>
      </c>
      <c r="AH23" s="252" t="str">
        <f>IF(AD23=0,"",IF(AD23&lt;AG23,"Alerte !",""))</f>
        <v/>
      </c>
      <c r="AI23" s="242" t="str">
        <f>IF(AD23=0,"",IF(AD23&lt;AG23,"",1))</f>
        <v/>
      </c>
      <c r="AK23" s="58">
        <v>13</v>
      </c>
      <c r="AL23" s="121"/>
      <c r="AM23" s="60">
        <v>2028</v>
      </c>
      <c r="AN23" s="52"/>
      <c r="AO23" s="165"/>
      <c r="AP23" s="166"/>
      <c r="AQ23" s="41"/>
      <c r="AR23" s="150" t="s">
        <v>18</v>
      </c>
      <c r="AS23" s="199">
        <v>3</v>
      </c>
      <c r="AT23" s="144" t="s">
        <v>21</v>
      </c>
      <c r="AU23" s="74">
        <v>448</v>
      </c>
      <c r="AV23" s="75">
        <f t="shared" si="15"/>
        <v>2099.328</v>
      </c>
      <c r="AW23" s="158"/>
    </row>
    <row r="24" spans="1:54" ht="15" customHeight="1" x14ac:dyDescent="0.25">
      <c r="A24" s="1">
        <v>21</v>
      </c>
      <c r="B24" s="253"/>
      <c r="C24" s="27"/>
      <c r="E24" s="29"/>
      <c r="F24" s="29"/>
      <c r="I24" s="10"/>
      <c r="J24" s="29"/>
      <c r="K24" s="31">
        <f t="shared" si="6"/>
        <v>43221</v>
      </c>
      <c r="L24" s="32">
        <f t="shared" si="2"/>
        <v>43251</v>
      </c>
      <c r="M24" s="32" t="str">
        <f t="shared" si="3"/>
        <v>1 an, 8 mois et 30 jours</v>
      </c>
      <c r="N24" s="7" t="s">
        <v>17</v>
      </c>
      <c r="O24" s="33">
        <f t="shared" si="7"/>
        <v>1</v>
      </c>
      <c r="P24" s="7">
        <v>321</v>
      </c>
      <c r="Q24" s="34">
        <f t="shared" si="12"/>
        <v>1504.2059999999999</v>
      </c>
      <c r="R24" s="34">
        <f t="shared" si="8"/>
        <v>-1504.2059999999999</v>
      </c>
      <c r="Z24" s="129" t="str">
        <f t="shared" si="10"/>
        <v/>
      </c>
      <c r="AB24" s="133"/>
      <c r="AC24" s="135" t="str">
        <f t="shared" si="5"/>
        <v/>
      </c>
      <c r="AD24" s="248"/>
      <c r="AE24" s="126"/>
      <c r="AF24" s="251"/>
      <c r="AG24" s="255"/>
      <c r="AH24" s="252"/>
      <c r="AI24" s="242"/>
      <c r="AK24" s="58">
        <v>14</v>
      </c>
      <c r="AL24" s="121"/>
      <c r="AM24" s="60">
        <v>2029</v>
      </c>
      <c r="AN24" s="52"/>
      <c r="AO24" s="165"/>
      <c r="AP24" s="166"/>
      <c r="AQ24" s="41"/>
      <c r="AR24" s="150" t="s">
        <v>18</v>
      </c>
      <c r="AS24" s="199">
        <v>4</v>
      </c>
      <c r="AT24" s="144" t="s">
        <v>21</v>
      </c>
      <c r="AU24" s="74">
        <v>461</v>
      </c>
      <c r="AV24" s="75">
        <f t="shared" si="15"/>
        <v>2160.2460000000001</v>
      </c>
      <c r="AW24" s="158"/>
      <c r="BB24" s="127"/>
    </row>
    <row r="25" spans="1:54" ht="15" customHeight="1" thickBot="1" x14ac:dyDescent="0.3">
      <c r="A25" s="1">
        <v>22</v>
      </c>
      <c r="B25" s="253"/>
      <c r="C25" s="27"/>
      <c r="E25" s="29"/>
      <c r="F25" s="29"/>
      <c r="I25" s="10"/>
      <c r="J25" s="29"/>
      <c r="K25" s="31">
        <f t="shared" si="6"/>
        <v>43252</v>
      </c>
      <c r="L25" s="32">
        <f t="shared" si="2"/>
        <v>43281</v>
      </c>
      <c r="M25" s="32" t="str">
        <f t="shared" si="3"/>
        <v>1 an, 9 mois et 29 jours</v>
      </c>
      <c r="N25" s="7" t="s">
        <v>17</v>
      </c>
      <c r="O25" s="33">
        <f t="shared" si="7"/>
        <v>1</v>
      </c>
      <c r="P25" s="7">
        <v>321</v>
      </c>
      <c r="Q25" s="34">
        <f t="shared" si="12"/>
        <v>1504.2059999999999</v>
      </c>
      <c r="R25" s="34">
        <f t="shared" si="8"/>
        <v>-1504.2059999999999</v>
      </c>
      <c r="Z25" s="129" t="str">
        <f t="shared" si="10"/>
        <v/>
      </c>
      <c r="AB25" s="133"/>
      <c r="AC25" s="135" t="str">
        <f t="shared" si="5"/>
        <v/>
      </c>
      <c r="AD25" s="249"/>
      <c r="AE25" s="126"/>
      <c r="AF25" s="251"/>
      <c r="AG25" s="256"/>
      <c r="AH25" s="252"/>
      <c r="AI25" s="242"/>
      <c r="AK25" s="58">
        <v>15</v>
      </c>
      <c r="AL25" s="121"/>
      <c r="AM25" s="60">
        <v>2030</v>
      </c>
      <c r="AN25" s="52"/>
      <c r="AO25" s="165"/>
      <c r="AP25" s="166"/>
      <c r="AQ25" s="41"/>
      <c r="AR25" s="150" t="s">
        <v>18</v>
      </c>
      <c r="AS25" s="199">
        <v>5</v>
      </c>
      <c r="AT25" s="144" t="s">
        <v>12</v>
      </c>
      <c r="AU25" s="74">
        <v>476</v>
      </c>
      <c r="AV25" s="75">
        <f t="shared" si="15"/>
        <v>2230.5360000000001</v>
      </c>
      <c r="AW25" s="158"/>
    </row>
    <row r="26" spans="1:54" ht="15" customHeight="1" x14ac:dyDescent="0.25">
      <c r="A26" s="1">
        <v>23</v>
      </c>
      <c r="B26" s="253"/>
      <c r="C26" s="27"/>
      <c r="E26" s="29"/>
      <c r="F26" s="29"/>
      <c r="I26" s="10"/>
      <c r="J26" s="29"/>
      <c r="K26" s="31">
        <f t="shared" si="6"/>
        <v>43282</v>
      </c>
      <c r="L26" s="32">
        <f t="shared" si="2"/>
        <v>43312</v>
      </c>
      <c r="M26" s="32" t="str">
        <f t="shared" si="3"/>
        <v>1 an, 10 mois et 30 jours</v>
      </c>
      <c r="N26" s="7" t="s">
        <v>17</v>
      </c>
      <c r="O26" s="33">
        <f t="shared" si="7"/>
        <v>1</v>
      </c>
      <c r="P26" s="7">
        <v>321</v>
      </c>
      <c r="Q26" s="34">
        <f t="shared" si="12"/>
        <v>1504.2059999999999</v>
      </c>
      <c r="R26" s="34">
        <f t="shared" si="8"/>
        <v>-1504.2059999999999</v>
      </c>
      <c r="Z26" s="129" t="str">
        <f>IF(S26="","",SUM(S26:Y26))</f>
        <v/>
      </c>
      <c r="AB26" s="133"/>
      <c r="AC26" s="135" t="str">
        <f t="shared" si="5"/>
        <v/>
      </c>
      <c r="AD26" s="247">
        <f>SUM(Z26:Z28)</f>
        <v>0</v>
      </c>
      <c r="AE26" s="126"/>
      <c r="AF26" s="251">
        <v>8</v>
      </c>
      <c r="AG26" s="254">
        <f t="shared" ref="AG26" ca="1" si="17">OFFSET($AL$9,((MOD(ROW(AF26)*4,3)/2)+1)*COUNTA(AF26)+IF(((MOD(ROW(AF26)*4,3)/2)+1)*COUNTA(AF26)=2,INT(ROW(AF22)/12),0),)</f>
        <v>1464</v>
      </c>
      <c r="AH26" s="252" t="str">
        <f>IF(AD26=0,"",IF(AD26&lt;AG26,"Alerte !",""))</f>
        <v/>
      </c>
      <c r="AI26" s="242" t="str">
        <f>IF(AD26=0,"",IF(AD26&lt;AG26,"",1))</f>
        <v/>
      </c>
      <c r="AK26" s="58">
        <v>16</v>
      </c>
      <c r="AL26" s="121"/>
      <c r="AM26" s="60">
        <v>2031</v>
      </c>
      <c r="AN26" s="52"/>
      <c r="AO26" s="165"/>
      <c r="AP26" s="166"/>
      <c r="AQ26" s="41"/>
      <c r="AR26" s="150" t="s">
        <v>18</v>
      </c>
      <c r="AS26" s="199">
        <v>6</v>
      </c>
      <c r="AT26" s="144" t="s">
        <v>23</v>
      </c>
      <c r="AU26" s="74">
        <v>492</v>
      </c>
      <c r="AV26" s="75">
        <f t="shared" si="15"/>
        <v>2305.5120000000002</v>
      </c>
      <c r="AW26" s="158"/>
    </row>
    <row r="27" spans="1:54" ht="15" customHeight="1" x14ac:dyDescent="0.25">
      <c r="A27" s="1">
        <v>24</v>
      </c>
      <c r="B27" s="253"/>
      <c r="C27" s="27"/>
      <c r="E27" s="29"/>
      <c r="F27" s="29"/>
      <c r="I27" s="13"/>
      <c r="J27" s="67"/>
      <c r="K27" s="68">
        <f t="shared" si="6"/>
        <v>43313</v>
      </c>
      <c r="L27" s="69">
        <f t="shared" si="2"/>
        <v>43343</v>
      </c>
      <c r="M27" s="32" t="str">
        <f t="shared" si="3"/>
        <v>1 an, 11 mois et 30 jours</v>
      </c>
      <c r="N27" s="7" t="s">
        <v>17</v>
      </c>
      <c r="O27" s="33">
        <f t="shared" si="7"/>
        <v>1</v>
      </c>
      <c r="P27" s="7">
        <v>321</v>
      </c>
      <c r="Q27" s="34">
        <f t="shared" si="12"/>
        <v>1504.2059999999999</v>
      </c>
      <c r="R27" s="34">
        <f t="shared" si="8"/>
        <v>-1504.2059999999999</v>
      </c>
      <c r="Z27" s="129" t="str">
        <f t="shared" si="10"/>
        <v/>
      </c>
      <c r="AB27" s="133"/>
      <c r="AC27" s="135" t="str">
        <f t="shared" si="5"/>
        <v/>
      </c>
      <c r="AD27" s="248"/>
      <c r="AE27" s="126"/>
      <c r="AF27" s="251"/>
      <c r="AG27" s="255"/>
      <c r="AH27" s="252"/>
      <c r="AI27" s="242"/>
      <c r="AK27" s="58">
        <v>17</v>
      </c>
      <c r="AL27" s="121"/>
      <c r="AM27" s="60">
        <v>2032</v>
      </c>
      <c r="AN27" s="52"/>
      <c r="AO27" s="165"/>
      <c r="AP27" s="166"/>
      <c r="AQ27" s="41"/>
      <c r="AR27" s="150" t="s">
        <v>18</v>
      </c>
      <c r="AS27" s="199">
        <v>7</v>
      </c>
      <c r="AT27" s="144" t="s">
        <v>23</v>
      </c>
      <c r="AU27" s="74">
        <v>519</v>
      </c>
      <c r="AV27" s="75">
        <f t="shared" si="15"/>
        <v>2432.0340000000001</v>
      </c>
      <c r="AW27" s="158"/>
      <c r="AX27" s="70" t="s">
        <v>102</v>
      </c>
    </row>
    <row r="28" spans="1:54" ht="15" customHeight="1" thickBot="1" x14ac:dyDescent="0.3">
      <c r="A28" s="1">
        <v>25</v>
      </c>
      <c r="B28" s="253"/>
      <c r="C28" s="27"/>
      <c r="E28" s="29"/>
      <c r="F28" s="29"/>
      <c r="I28" s="10"/>
      <c r="J28" s="29"/>
      <c r="K28" s="31">
        <f t="shared" si="6"/>
        <v>43344</v>
      </c>
      <c r="L28" s="32">
        <f t="shared" si="2"/>
        <v>43373</v>
      </c>
      <c r="M28" s="32" t="str">
        <f t="shared" si="3"/>
        <v>2 ans, 0 mois et 29 jours</v>
      </c>
      <c r="N28" s="7" t="s">
        <v>17</v>
      </c>
      <c r="O28" s="33">
        <f t="shared" si="7"/>
        <v>1</v>
      </c>
      <c r="P28" s="7">
        <v>321</v>
      </c>
      <c r="Q28" s="34">
        <f t="shared" si="12"/>
        <v>1504.2059999999999</v>
      </c>
      <c r="R28" s="34">
        <f t="shared" si="8"/>
        <v>-1504.2059999999999</v>
      </c>
      <c r="Z28" s="129" t="str">
        <f t="shared" si="10"/>
        <v/>
      </c>
      <c r="AB28" s="133"/>
      <c r="AC28" s="135" t="str">
        <f t="shared" si="5"/>
        <v/>
      </c>
      <c r="AD28" s="249"/>
      <c r="AE28" s="126"/>
      <c r="AF28" s="251"/>
      <c r="AG28" s="256"/>
      <c r="AH28" s="252"/>
      <c r="AI28" s="242"/>
      <c r="AK28" s="58">
        <v>18</v>
      </c>
      <c r="AL28" s="121"/>
      <c r="AM28" s="60">
        <v>2033</v>
      </c>
      <c r="AN28" s="52"/>
      <c r="AO28" s="165"/>
      <c r="AP28" s="166"/>
      <c r="AQ28" s="41"/>
      <c r="AR28" s="150" t="s">
        <v>18</v>
      </c>
      <c r="AS28" s="199">
        <v>8</v>
      </c>
      <c r="AT28" s="144" t="s">
        <v>24</v>
      </c>
      <c r="AU28" s="74">
        <v>557</v>
      </c>
      <c r="AV28" s="75">
        <f t="shared" si="15"/>
        <v>2610.1019999999999</v>
      </c>
      <c r="AW28" s="158"/>
    </row>
    <row r="29" spans="1:54" ht="15" customHeight="1" x14ac:dyDescent="0.25">
      <c r="A29" s="1">
        <v>26</v>
      </c>
      <c r="B29" s="253"/>
      <c r="C29" s="27"/>
      <c r="E29" s="29"/>
      <c r="F29" s="29"/>
      <c r="I29" s="10"/>
      <c r="J29" s="29"/>
      <c r="K29" s="31">
        <f t="shared" si="6"/>
        <v>43374</v>
      </c>
      <c r="L29" s="32">
        <f t="shared" si="2"/>
        <v>43404</v>
      </c>
      <c r="M29" s="32" t="str">
        <f t="shared" si="3"/>
        <v>2 ans, 1 mois et 30 jours</v>
      </c>
      <c r="N29" s="7" t="s">
        <v>17</v>
      </c>
      <c r="O29" s="33">
        <f t="shared" si="7"/>
        <v>1</v>
      </c>
      <c r="P29" s="7">
        <v>321</v>
      </c>
      <c r="Q29" s="34">
        <f t="shared" si="12"/>
        <v>1504.2059999999999</v>
      </c>
      <c r="R29" s="34">
        <f t="shared" si="8"/>
        <v>-1504.2059999999999</v>
      </c>
      <c r="Z29" s="129" t="str">
        <f t="shared" si="10"/>
        <v/>
      </c>
      <c r="AB29" s="133"/>
      <c r="AC29" s="135" t="str">
        <f t="shared" si="5"/>
        <v/>
      </c>
      <c r="AD29" s="247">
        <f>SUM(Z29:Z31)</f>
        <v>0</v>
      </c>
      <c r="AE29" s="126"/>
      <c r="AF29" s="251">
        <v>9</v>
      </c>
      <c r="AG29" s="254">
        <f t="shared" ref="AG29" ca="1" si="18">OFFSET($AL$9,((MOD(ROW(AF29)*4,3)/2)+1)*COUNTA(AF29)+IF(((MOD(ROW(AF29)*4,3)/2)+1)*COUNTA(AF29)=2,INT(ROW(AF25)/12),0),)</f>
        <v>1482</v>
      </c>
      <c r="AH29" s="252" t="str">
        <f>IF(AD29=0,"",IF(AD29&lt;AG29,"Alerte !",""))</f>
        <v/>
      </c>
      <c r="AI29" s="242" t="str">
        <f>IF(AD29=0,"",IF(AD29&lt;AG29,"",1))</f>
        <v/>
      </c>
      <c r="AK29" s="58">
        <v>19</v>
      </c>
      <c r="AL29" s="121"/>
      <c r="AM29" s="60">
        <v>2034</v>
      </c>
      <c r="AN29" s="52"/>
      <c r="AO29" s="165"/>
      <c r="AP29" s="166"/>
      <c r="AQ29" s="41"/>
      <c r="AR29" s="150" t="s">
        <v>18</v>
      </c>
      <c r="AS29" s="199">
        <v>9</v>
      </c>
      <c r="AT29" s="144" t="s">
        <v>14</v>
      </c>
      <c r="AU29" s="74">
        <v>590</v>
      </c>
      <c r="AV29" s="75">
        <f t="shared" si="15"/>
        <v>2764.74</v>
      </c>
      <c r="AW29" s="158"/>
    </row>
    <row r="30" spans="1:54" ht="15" customHeight="1" x14ac:dyDescent="0.25">
      <c r="A30" s="1">
        <v>27</v>
      </c>
      <c r="B30" s="253"/>
      <c r="C30" s="27"/>
      <c r="E30" s="29"/>
      <c r="F30" s="29"/>
      <c r="I30" s="10"/>
      <c r="J30" s="29"/>
      <c r="K30" s="31">
        <f t="shared" si="6"/>
        <v>43405</v>
      </c>
      <c r="L30" s="32">
        <f t="shared" si="2"/>
        <v>43434</v>
      </c>
      <c r="M30" s="32" t="str">
        <f t="shared" si="3"/>
        <v>2 ans, 2 mois et 29 jours</v>
      </c>
      <c r="N30" s="7" t="s">
        <v>17</v>
      </c>
      <c r="O30" s="33">
        <f t="shared" si="7"/>
        <v>1</v>
      </c>
      <c r="P30" s="7">
        <v>321</v>
      </c>
      <c r="Q30" s="34">
        <f t="shared" si="12"/>
        <v>1504.2059999999999</v>
      </c>
      <c r="R30" s="34">
        <f t="shared" si="8"/>
        <v>-1504.2059999999999</v>
      </c>
      <c r="Z30" s="129" t="str">
        <f t="shared" si="10"/>
        <v/>
      </c>
      <c r="AB30" s="133"/>
      <c r="AC30" s="135" t="str">
        <f t="shared" si="5"/>
        <v/>
      </c>
      <c r="AD30" s="248"/>
      <c r="AE30" s="126"/>
      <c r="AF30" s="251"/>
      <c r="AG30" s="255"/>
      <c r="AH30" s="252"/>
      <c r="AI30" s="242"/>
      <c r="AK30" s="58">
        <v>20</v>
      </c>
      <c r="AL30" s="121"/>
      <c r="AM30" s="60">
        <v>2035</v>
      </c>
      <c r="AN30" s="52"/>
      <c r="AO30" s="165"/>
      <c r="AP30" s="166"/>
      <c r="AQ30" s="41"/>
      <c r="AR30" s="150" t="s">
        <v>18</v>
      </c>
      <c r="AS30" s="199">
        <v>10</v>
      </c>
      <c r="AT30" s="144" t="s">
        <v>14</v>
      </c>
      <c r="AU30" s="74">
        <v>629</v>
      </c>
      <c r="AV30" s="75">
        <f t="shared" si="15"/>
        <v>2947.4940000000001</v>
      </c>
      <c r="AW30" s="158"/>
    </row>
    <row r="31" spans="1:54" ht="15" customHeight="1" thickBot="1" x14ac:dyDescent="0.3">
      <c r="A31" s="1">
        <v>28</v>
      </c>
      <c r="B31" s="253"/>
      <c r="C31" s="27"/>
      <c r="E31" s="29"/>
      <c r="F31" s="29"/>
      <c r="I31" s="10"/>
      <c r="J31" s="29"/>
      <c r="K31" s="31">
        <f t="shared" si="6"/>
        <v>43435</v>
      </c>
      <c r="L31" s="32">
        <f t="shared" si="2"/>
        <v>43465</v>
      </c>
      <c r="M31" s="32" t="str">
        <f t="shared" si="3"/>
        <v>2 ans, 3 mois et 30 jours</v>
      </c>
      <c r="N31" s="7" t="s">
        <v>17</v>
      </c>
      <c r="O31" s="33">
        <f t="shared" si="7"/>
        <v>1</v>
      </c>
      <c r="P31" s="7">
        <v>321</v>
      </c>
      <c r="Q31" s="34">
        <f t="shared" si="12"/>
        <v>1504.2059999999999</v>
      </c>
      <c r="R31" s="34">
        <f t="shared" si="8"/>
        <v>-1504.2059999999999</v>
      </c>
      <c r="Z31" s="129" t="str">
        <f t="shared" si="10"/>
        <v/>
      </c>
      <c r="AB31" s="133"/>
      <c r="AC31" s="135" t="str">
        <f t="shared" si="5"/>
        <v/>
      </c>
      <c r="AD31" s="249"/>
      <c r="AE31" s="126"/>
      <c r="AF31" s="251"/>
      <c r="AG31" s="256"/>
      <c r="AH31" s="252"/>
      <c r="AI31" s="242"/>
      <c r="AK31" s="58">
        <v>21</v>
      </c>
      <c r="AL31" s="121"/>
      <c r="AM31" s="60">
        <v>2036</v>
      </c>
      <c r="AN31" s="52"/>
      <c r="AO31" s="165"/>
      <c r="AP31" s="166"/>
      <c r="AQ31" s="41"/>
      <c r="AR31" s="151" t="s">
        <v>18</v>
      </c>
      <c r="AS31" s="200">
        <v>11</v>
      </c>
      <c r="AT31" s="145" t="s">
        <v>92</v>
      </c>
      <c r="AU31" s="76">
        <v>673</v>
      </c>
      <c r="AV31" s="75">
        <f t="shared" si="15"/>
        <v>3153.6779999999999</v>
      </c>
      <c r="AW31" s="158"/>
    </row>
    <row r="32" spans="1:54" ht="15" customHeight="1" x14ac:dyDescent="0.25">
      <c r="A32" s="1">
        <v>29</v>
      </c>
      <c r="B32" s="253" t="s">
        <v>13</v>
      </c>
      <c r="C32" s="27"/>
      <c r="E32" s="29"/>
      <c r="F32" s="29"/>
      <c r="G32" s="128"/>
      <c r="I32" s="10"/>
      <c r="J32" s="29"/>
      <c r="K32" s="31">
        <f t="shared" si="6"/>
        <v>43466</v>
      </c>
      <c r="L32" s="32">
        <f t="shared" si="2"/>
        <v>43496</v>
      </c>
      <c r="M32" s="32" t="str">
        <f t="shared" si="3"/>
        <v>2 ans, 4 mois et 30 jours</v>
      </c>
      <c r="N32" s="7" t="s">
        <v>17</v>
      </c>
      <c r="O32" s="33">
        <f t="shared" si="7"/>
        <v>1</v>
      </c>
      <c r="P32" s="7">
        <v>321</v>
      </c>
      <c r="Q32" s="34">
        <f t="shared" si="12"/>
        <v>1504.2059999999999</v>
      </c>
      <c r="R32" s="34">
        <f t="shared" si="8"/>
        <v>-1504.2059999999999</v>
      </c>
      <c r="Z32" s="129" t="str">
        <f t="shared" si="10"/>
        <v/>
      </c>
      <c r="AC32" s="135" t="str">
        <f t="shared" ref="AC32:AC95" si="19">IF(Z32="","",Z32-AA32-AB32)</f>
        <v/>
      </c>
      <c r="AD32" s="247">
        <f>SUM(Z32:Z34)</f>
        <v>0</v>
      </c>
      <c r="AE32" s="126"/>
      <c r="AF32" s="251">
        <v>10</v>
      </c>
      <c r="AG32" s="254">
        <f t="shared" ref="AG32" ca="1" si="20">OFFSET($AL$9,((MOD(ROW(AF32)*4,3)/2)+1)*COUNTA(AF32)+IF(((MOD(ROW(AF32)*4,3)/2)+1)*COUNTA(AF32)=2,INT(ROW(AF28)/12),0),)</f>
        <v>1482</v>
      </c>
      <c r="AH32" s="252" t="str">
        <f>IF(AD32=0,"",IF(AD32&lt;AG32,"Alerte !",""))</f>
        <v/>
      </c>
      <c r="AI32" s="242" t="str">
        <f>IF(AD32=0,"",IF(AD32&lt;AG32,"",1))</f>
        <v/>
      </c>
      <c r="AK32" s="58">
        <v>22</v>
      </c>
      <c r="AL32" s="121"/>
      <c r="AM32" s="60">
        <v>2037</v>
      </c>
      <c r="AN32" s="52"/>
      <c r="AO32" s="165"/>
      <c r="AP32" s="166"/>
      <c r="AQ32" s="41"/>
      <c r="AR32" s="152" t="s">
        <v>19</v>
      </c>
      <c r="AS32" s="146">
        <v>1</v>
      </c>
      <c r="AT32" s="77" t="s">
        <v>21</v>
      </c>
      <c r="AU32" s="77">
        <v>590</v>
      </c>
      <c r="AV32" s="78">
        <f>$AV$3*AU32</f>
        <v>2764.74</v>
      </c>
      <c r="AW32" s="158"/>
    </row>
    <row r="33" spans="1:54" ht="15" customHeight="1" x14ac:dyDescent="0.25">
      <c r="A33" s="1">
        <v>30</v>
      </c>
      <c r="B33" s="253"/>
      <c r="C33" s="27"/>
      <c r="E33" s="29"/>
      <c r="F33" s="29"/>
      <c r="I33" s="10"/>
      <c r="J33" s="29"/>
      <c r="K33" s="31">
        <f t="shared" si="6"/>
        <v>43497</v>
      </c>
      <c r="L33" s="32">
        <f t="shared" si="2"/>
        <v>43524</v>
      </c>
      <c r="M33" s="32" t="str">
        <f t="shared" si="3"/>
        <v>2 ans, 5 mois et 27 jours</v>
      </c>
      <c r="N33" s="7" t="s">
        <v>17</v>
      </c>
      <c r="O33" s="33">
        <f t="shared" si="7"/>
        <v>1</v>
      </c>
      <c r="P33" s="7">
        <v>321</v>
      </c>
      <c r="Q33" s="34">
        <f t="shared" si="12"/>
        <v>1504.2059999999999</v>
      </c>
      <c r="R33" s="34">
        <f t="shared" si="8"/>
        <v>-1504.2059999999999</v>
      </c>
      <c r="Z33" s="129" t="str">
        <f t="shared" si="10"/>
        <v/>
      </c>
      <c r="AC33" s="135" t="str">
        <f t="shared" si="19"/>
        <v/>
      </c>
      <c r="AD33" s="248"/>
      <c r="AE33" s="126"/>
      <c r="AF33" s="251"/>
      <c r="AG33" s="255"/>
      <c r="AH33" s="252"/>
      <c r="AI33" s="242"/>
      <c r="AK33" s="58">
        <v>23</v>
      </c>
      <c r="AL33" s="121"/>
      <c r="AM33" s="60">
        <v>2038</v>
      </c>
      <c r="AN33" s="52"/>
      <c r="AO33" s="165"/>
      <c r="AP33" s="166"/>
      <c r="AQ33" s="41"/>
      <c r="AR33" s="153" t="s">
        <v>19</v>
      </c>
      <c r="AS33" s="147">
        <v>2</v>
      </c>
      <c r="AT33" s="79" t="s">
        <v>21</v>
      </c>
      <c r="AU33" s="79">
        <v>624</v>
      </c>
      <c r="AV33" s="80">
        <f t="shared" ref="AV33:AV38" si="21">$AV$3*AU33</f>
        <v>2924.0639999999999</v>
      </c>
      <c r="AW33" s="158"/>
    </row>
    <row r="34" spans="1:54" ht="15" customHeight="1" thickBot="1" x14ac:dyDescent="0.3">
      <c r="A34" s="1">
        <v>31</v>
      </c>
      <c r="B34" s="253"/>
      <c r="C34" s="27"/>
      <c r="E34" s="29"/>
      <c r="F34" s="29"/>
      <c r="G34" s="128"/>
      <c r="I34" s="10"/>
      <c r="J34" s="29"/>
      <c r="K34" s="214">
        <f t="shared" si="6"/>
        <v>43525</v>
      </c>
      <c r="L34" s="215">
        <f t="shared" si="2"/>
        <v>43555</v>
      </c>
      <c r="M34" s="131" t="str">
        <f t="shared" si="3"/>
        <v>2 ans, 6 mois et 30 jours</v>
      </c>
      <c r="N34" s="124" t="s">
        <v>16</v>
      </c>
      <c r="O34" s="207">
        <f t="shared" si="7"/>
        <v>1</v>
      </c>
      <c r="P34" s="124">
        <v>349</v>
      </c>
      <c r="Q34" s="216">
        <f t="shared" si="12"/>
        <v>1635.414</v>
      </c>
      <c r="R34" s="34">
        <f t="shared" si="8"/>
        <v>-1635.414</v>
      </c>
      <c r="Z34" s="129" t="str">
        <f t="shared" si="10"/>
        <v/>
      </c>
      <c r="AC34" s="135" t="str">
        <f t="shared" si="19"/>
        <v/>
      </c>
      <c r="AD34" s="249"/>
      <c r="AE34" s="126"/>
      <c r="AF34" s="251"/>
      <c r="AG34" s="256"/>
      <c r="AH34" s="252"/>
      <c r="AI34" s="242"/>
      <c r="AK34" s="58">
        <v>24</v>
      </c>
      <c r="AL34" s="121"/>
      <c r="AM34" s="60">
        <v>2039</v>
      </c>
      <c r="AN34" s="52"/>
      <c r="AO34" s="165"/>
      <c r="AP34" s="166"/>
      <c r="AQ34" s="41"/>
      <c r="AR34" s="153" t="s">
        <v>19</v>
      </c>
      <c r="AS34" s="147">
        <v>3</v>
      </c>
      <c r="AT34" s="79" t="s">
        <v>12</v>
      </c>
      <c r="AU34" s="79">
        <v>668</v>
      </c>
      <c r="AV34" s="80">
        <f t="shared" si="21"/>
        <v>3130.248</v>
      </c>
      <c r="AW34" s="158"/>
    </row>
    <row r="35" spans="1:54" ht="15" customHeight="1" x14ac:dyDescent="0.25">
      <c r="A35" s="1">
        <v>32</v>
      </c>
      <c r="B35" s="253"/>
      <c r="C35" s="27"/>
      <c r="E35" s="29"/>
      <c r="F35" s="29"/>
      <c r="I35" s="10"/>
      <c r="J35" s="29"/>
      <c r="K35" s="31">
        <f t="shared" si="6"/>
        <v>43556</v>
      </c>
      <c r="L35" s="32">
        <f t="shared" si="2"/>
        <v>43585</v>
      </c>
      <c r="M35" s="32" t="str">
        <f t="shared" ref="M35:M63" si="22">IF(A35="","",DATEDIF($K$35,L35,"y")&amp;IF(DATEDIF($K$35,L35,"y")&gt;1," ans, "," an, ")&amp;DATEDIF($K$35,L35,"ym")&amp;" mois et "&amp;DATEDIF($K$35,L35,"md")&amp;IF(DATEDIF(
$K$35,L35,"md")&gt;1," jours"," jour"))</f>
        <v>0 an, 0 mois et 29 jours</v>
      </c>
      <c r="N35" s="7" t="s">
        <v>16</v>
      </c>
      <c r="O35" s="33">
        <f t="shared" si="7"/>
        <v>1</v>
      </c>
      <c r="P35" s="7">
        <v>349</v>
      </c>
      <c r="Q35" s="34">
        <f t="shared" si="12"/>
        <v>1635.414</v>
      </c>
      <c r="R35" s="34">
        <f t="shared" si="8"/>
        <v>-1635.414</v>
      </c>
      <c r="Z35" s="129" t="str">
        <f t="shared" si="10"/>
        <v/>
      </c>
      <c r="AC35" s="135" t="str">
        <f t="shared" si="19"/>
        <v/>
      </c>
      <c r="AD35" s="247">
        <f>SUM(Z35:Z37)</f>
        <v>0</v>
      </c>
      <c r="AE35" s="126"/>
      <c r="AF35" s="251">
        <v>11</v>
      </c>
      <c r="AG35" s="254">
        <f t="shared" ref="AG35" ca="1" si="23">OFFSET($AL$9,((MOD(ROW(AF35)*4,3)/2)+1)*COUNTA(AF35)+IF(((MOD(ROW(AF35)*4,3)/2)+1)*COUNTA(AF35)=2,INT(ROW(AF31)/12),0),)</f>
        <v>1482</v>
      </c>
      <c r="AH35" s="252" t="str">
        <f>IF(AD35=0,"",IF(AD35&lt;AG35,"Alerte !",""))</f>
        <v/>
      </c>
      <c r="AI35" s="242" t="str">
        <f>IF(AD35=0,"",IF(AD35&lt;AG35,"",1))</f>
        <v/>
      </c>
      <c r="AK35" s="58">
        <v>25</v>
      </c>
      <c r="AL35" s="121"/>
      <c r="AM35" s="60">
        <v>2040</v>
      </c>
      <c r="AN35" s="52"/>
      <c r="AO35" s="61"/>
      <c r="AP35" s="61"/>
      <c r="AQ35" s="41"/>
      <c r="AR35" s="153" t="s">
        <v>19</v>
      </c>
      <c r="AS35" s="147">
        <v>4</v>
      </c>
      <c r="AT35" s="79" t="s">
        <v>12</v>
      </c>
      <c r="AU35" s="79">
        <v>715</v>
      </c>
      <c r="AV35" s="80">
        <f t="shared" si="21"/>
        <v>3350.49</v>
      </c>
      <c r="AW35" s="158"/>
    </row>
    <row r="36" spans="1:54" ht="15" customHeight="1" x14ac:dyDescent="0.25">
      <c r="A36" s="1">
        <v>33</v>
      </c>
      <c r="B36" s="253"/>
      <c r="C36" s="27"/>
      <c r="E36" s="29"/>
      <c r="F36" s="29"/>
      <c r="I36" s="10"/>
      <c r="J36" s="29"/>
      <c r="K36" s="31">
        <f t="shared" si="6"/>
        <v>43586</v>
      </c>
      <c r="L36" s="32">
        <f t="shared" si="2"/>
        <v>43616</v>
      </c>
      <c r="M36" s="32" t="str">
        <f t="shared" si="22"/>
        <v>0 an, 1 mois et 30 jours</v>
      </c>
      <c r="N36" s="7" t="s">
        <v>16</v>
      </c>
      <c r="O36" s="33">
        <f t="shared" si="7"/>
        <v>1</v>
      </c>
      <c r="P36" s="7">
        <v>349</v>
      </c>
      <c r="Q36" s="34">
        <f t="shared" si="12"/>
        <v>1635.414</v>
      </c>
      <c r="R36" s="34">
        <f t="shared" si="8"/>
        <v>-1635.414</v>
      </c>
      <c r="Z36" s="129" t="str">
        <f t="shared" ref="Z36:Z67" si="24">IF(S36="","",SUM(S36:Y36))</f>
        <v/>
      </c>
      <c r="AC36" s="135" t="str">
        <f t="shared" si="19"/>
        <v/>
      </c>
      <c r="AD36" s="248"/>
      <c r="AE36" s="126"/>
      <c r="AF36" s="251"/>
      <c r="AG36" s="255"/>
      <c r="AH36" s="252"/>
      <c r="AI36" s="242"/>
      <c r="AK36" s="58">
        <v>26</v>
      </c>
      <c r="AL36" s="121"/>
      <c r="AM36" s="60">
        <v>2041</v>
      </c>
      <c r="AN36" s="52"/>
      <c r="AO36" s="61"/>
      <c r="AP36" s="61"/>
      <c r="AQ36" s="41"/>
      <c r="AR36" s="153" t="s">
        <v>19</v>
      </c>
      <c r="AS36" s="147">
        <v>5</v>
      </c>
      <c r="AT36" s="79" t="s">
        <v>13</v>
      </c>
      <c r="AU36" s="79">
        <v>763</v>
      </c>
      <c r="AV36" s="80">
        <f t="shared" si="21"/>
        <v>3575.4180000000001</v>
      </c>
      <c r="AW36" s="158"/>
    </row>
    <row r="37" spans="1:54" ht="15" customHeight="1" thickBot="1" x14ac:dyDescent="0.3">
      <c r="A37" s="1">
        <v>34</v>
      </c>
      <c r="B37" s="253"/>
      <c r="C37" s="27"/>
      <c r="E37" s="29"/>
      <c r="F37" s="29"/>
      <c r="I37" s="10"/>
      <c r="J37" s="29"/>
      <c r="K37" s="31">
        <f t="shared" si="6"/>
        <v>43617</v>
      </c>
      <c r="L37" s="32">
        <f t="shared" si="2"/>
        <v>43646</v>
      </c>
      <c r="M37" s="32" t="str">
        <f t="shared" si="22"/>
        <v>0 an, 2 mois et 29 jours</v>
      </c>
      <c r="N37" s="7" t="s">
        <v>16</v>
      </c>
      <c r="O37" s="33">
        <f t="shared" ref="O37:O69" si="25">IFERROR(INDEX($AS$4:$AS$66,SUMPRODUCT(MATCH(1,($AR$4:$AR$66=$N37)*($AU$4:$AU$66=$P37),0))),"")</f>
        <v>1</v>
      </c>
      <c r="P37" s="7">
        <v>349</v>
      </c>
      <c r="Q37" s="34">
        <f t="shared" si="12"/>
        <v>1635.414</v>
      </c>
      <c r="R37" s="34">
        <f t="shared" si="8"/>
        <v>-1635.414</v>
      </c>
      <c r="Z37" s="129" t="str">
        <f t="shared" si="24"/>
        <v/>
      </c>
      <c r="AC37" s="135" t="str">
        <f t="shared" si="19"/>
        <v/>
      </c>
      <c r="AD37" s="249"/>
      <c r="AE37" s="126"/>
      <c r="AF37" s="251"/>
      <c r="AG37" s="256"/>
      <c r="AH37" s="252"/>
      <c r="AI37" s="242"/>
      <c r="AK37" s="58">
        <v>27</v>
      </c>
      <c r="AL37" s="121"/>
      <c r="AM37" s="60">
        <v>2042</v>
      </c>
      <c r="AN37" s="52"/>
      <c r="AO37" s="61"/>
      <c r="AP37" s="61"/>
      <c r="AQ37" s="41"/>
      <c r="AR37" s="153" t="s">
        <v>19</v>
      </c>
      <c r="AS37" s="147">
        <v>6</v>
      </c>
      <c r="AT37" s="79" t="s">
        <v>13</v>
      </c>
      <c r="AU37" s="79">
        <v>806</v>
      </c>
      <c r="AV37" s="80">
        <f t="shared" si="21"/>
        <v>3776.9160000000002</v>
      </c>
      <c r="AW37" s="158"/>
    </row>
    <row r="38" spans="1:54" ht="15" customHeight="1" x14ac:dyDescent="0.25">
      <c r="A38" s="1">
        <v>35</v>
      </c>
      <c r="B38" s="253"/>
      <c r="C38" s="27"/>
      <c r="E38" s="29"/>
      <c r="F38" s="29"/>
      <c r="I38" s="10"/>
      <c r="J38" s="29"/>
      <c r="K38" s="31">
        <f t="shared" si="6"/>
        <v>43647</v>
      </c>
      <c r="L38" s="32">
        <f t="shared" si="2"/>
        <v>43677</v>
      </c>
      <c r="M38" s="32" t="str">
        <f t="shared" si="22"/>
        <v>0 an, 3 mois et 30 jours</v>
      </c>
      <c r="N38" s="7" t="s">
        <v>16</v>
      </c>
      <c r="O38" s="33">
        <f t="shared" si="25"/>
        <v>1</v>
      </c>
      <c r="P38" s="7">
        <v>349</v>
      </c>
      <c r="Q38" s="34">
        <f t="shared" si="12"/>
        <v>1635.414</v>
      </c>
      <c r="R38" s="34">
        <f t="shared" si="8"/>
        <v>-1635.414</v>
      </c>
      <c r="Z38" s="129" t="str">
        <f t="shared" si="24"/>
        <v/>
      </c>
      <c r="AC38" s="135" t="str">
        <f t="shared" si="19"/>
        <v/>
      </c>
      <c r="AD38" s="247">
        <f>SUM(Z38:Z40)</f>
        <v>0</v>
      </c>
      <c r="AE38" s="126"/>
      <c r="AF38" s="251">
        <v>12</v>
      </c>
      <c r="AG38" s="254">
        <f t="shared" ref="AG38" ca="1" si="26">OFFSET($AL$9,((MOD(ROW(AF38)*4,3)/2)+1)*COUNTA(AF38)+IF(((MOD(ROW(AF38)*4,3)/2)+1)*COUNTA(AF38)=2,INT(ROW(AF34)/12),0),)</f>
        <v>1482</v>
      </c>
      <c r="AH38" s="252" t="str">
        <f>IF(AD38=0,"",IF(AD38&lt;AG38,"Alerte !",""))</f>
        <v/>
      </c>
      <c r="AI38" s="242" t="str">
        <f>IF(AD38=0,"",IF(AD38&lt;AG38,"",1))</f>
        <v/>
      </c>
      <c r="AK38" s="58">
        <v>28</v>
      </c>
      <c r="AL38" s="121"/>
      <c r="AM38" s="60">
        <v>2043</v>
      </c>
      <c r="AN38" s="52"/>
      <c r="AO38" s="61"/>
      <c r="AP38" s="61"/>
      <c r="AQ38" s="41"/>
      <c r="AR38" s="153" t="s">
        <v>19</v>
      </c>
      <c r="AS38" s="148">
        <v>7</v>
      </c>
      <c r="AT38" s="81" t="s">
        <v>92</v>
      </c>
      <c r="AU38" s="81">
        <v>821</v>
      </c>
      <c r="AV38" s="80">
        <f t="shared" si="21"/>
        <v>3847.2060000000001</v>
      </c>
      <c r="AW38" s="158"/>
    </row>
    <row r="39" spans="1:54" ht="15" customHeight="1" x14ac:dyDescent="0.25">
      <c r="A39" s="1">
        <v>36</v>
      </c>
      <c r="B39" s="253"/>
      <c r="C39" s="27"/>
      <c r="E39" s="29"/>
      <c r="F39" s="29"/>
      <c r="I39" s="14"/>
      <c r="J39" s="82"/>
      <c r="K39" s="68">
        <f t="shared" si="6"/>
        <v>43678</v>
      </c>
      <c r="L39" s="69">
        <f t="shared" si="2"/>
        <v>43708</v>
      </c>
      <c r="M39" s="32" t="str">
        <f t="shared" si="22"/>
        <v>0 an, 4 mois et 30 jours</v>
      </c>
      <c r="N39" s="7" t="s">
        <v>16</v>
      </c>
      <c r="O39" s="33">
        <f t="shared" si="25"/>
        <v>1</v>
      </c>
      <c r="P39" s="7">
        <v>349</v>
      </c>
      <c r="Q39" s="34">
        <f t="shared" si="12"/>
        <v>1635.414</v>
      </c>
      <c r="R39" s="34">
        <f t="shared" si="8"/>
        <v>-1635.414</v>
      </c>
      <c r="Z39" s="129" t="str">
        <f t="shared" si="24"/>
        <v/>
      </c>
      <c r="AC39" s="135" t="str">
        <f t="shared" si="19"/>
        <v/>
      </c>
      <c r="AD39" s="248"/>
      <c r="AE39" s="126"/>
      <c r="AF39" s="251"/>
      <c r="AG39" s="255"/>
      <c r="AH39" s="252"/>
      <c r="AI39" s="242"/>
      <c r="AK39" s="58">
        <v>29</v>
      </c>
      <c r="AL39" s="121"/>
      <c r="AM39" s="60">
        <v>2044</v>
      </c>
      <c r="AN39" s="52"/>
      <c r="AO39" s="61"/>
      <c r="AP39" s="61"/>
      <c r="AQ39" s="41"/>
      <c r="AR39" s="189" t="s">
        <v>99</v>
      </c>
      <c r="AS39" s="201">
        <v>1</v>
      </c>
      <c r="AT39" s="177" t="s">
        <v>21</v>
      </c>
      <c r="AU39" s="178">
        <v>695</v>
      </c>
      <c r="AV39" s="179">
        <f>$AV$3*AU39</f>
        <v>3256.77</v>
      </c>
      <c r="AW39" s="158"/>
    </row>
    <row r="40" spans="1:54" ht="15" customHeight="1" thickBot="1" x14ac:dyDescent="0.3">
      <c r="A40" s="1">
        <v>37</v>
      </c>
      <c r="B40" s="253"/>
      <c r="C40" s="27"/>
      <c r="E40" s="29"/>
      <c r="F40" s="29"/>
      <c r="H40" s="83"/>
      <c r="I40" s="14"/>
      <c r="J40" s="82"/>
      <c r="K40" s="31">
        <f t="shared" si="6"/>
        <v>43709</v>
      </c>
      <c r="L40" s="32">
        <f t="shared" si="2"/>
        <v>43738</v>
      </c>
      <c r="M40" s="32" t="str">
        <f t="shared" si="22"/>
        <v>0 an, 5 mois et 29 jours</v>
      </c>
      <c r="N40" s="7" t="s">
        <v>16</v>
      </c>
      <c r="O40" s="33">
        <f t="shared" si="25"/>
        <v>1</v>
      </c>
      <c r="P40" s="7">
        <v>349</v>
      </c>
      <c r="Q40" s="34">
        <f t="shared" si="12"/>
        <v>1635.414</v>
      </c>
      <c r="R40" s="34">
        <f>S40-Q40</f>
        <v>-1635.414</v>
      </c>
      <c r="Z40" s="129" t="str">
        <f>IF(S40="","",SUM(S40:Y40))</f>
        <v/>
      </c>
      <c r="AC40" s="135" t="str">
        <f t="shared" si="19"/>
        <v/>
      </c>
      <c r="AD40" s="249"/>
      <c r="AE40" s="126"/>
      <c r="AF40" s="251"/>
      <c r="AG40" s="256"/>
      <c r="AH40" s="252"/>
      <c r="AI40" s="242"/>
      <c r="AK40" s="58">
        <v>30</v>
      </c>
      <c r="AL40" s="121"/>
      <c r="AM40" s="60">
        <v>2045</v>
      </c>
      <c r="AN40" s="52"/>
      <c r="AO40" s="61"/>
      <c r="AP40" s="61"/>
      <c r="AQ40" s="41"/>
      <c r="AR40" s="190" t="s">
        <v>99</v>
      </c>
      <c r="AS40" s="202">
        <v>2</v>
      </c>
      <c r="AT40" s="180" t="s">
        <v>21</v>
      </c>
      <c r="AU40" s="181">
        <v>735</v>
      </c>
      <c r="AV40" s="182">
        <f t="shared" ref="AV40:AV45" si="27">$AV$3*AU40</f>
        <v>3444.21</v>
      </c>
      <c r="AW40" s="158"/>
      <c r="BB40" s="127"/>
    </row>
    <row r="41" spans="1:54" ht="15" customHeight="1" x14ac:dyDescent="0.25">
      <c r="A41" s="1">
        <v>38</v>
      </c>
      <c r="B41" s="253"/>
      <c r="C41" s="27"/>
      <c r="E41" s="29"/>
      <c r="F41" s="29"/>
      <c r="I41" s="14"/>
      <c r="J41" s="82"/>
      <c r="K41" s="31">
        <f t="shared" si="6"/>
        <v>43739</v>
      </c>
      <c r="L41" s="32">
        <f t="shared" si="2"/>
        <v>43769</v>
      </c>
      <c r="M41" s="32" t="str">
        <f t="shared" si="22"/>
        <v>0 an, 6 mois et 30 jours</v>
      </c>
      <c r="N41" s="7" t="s">
        <v>16</v>
      </c>
      <c r="O41" s="33">
        <f t="shared" si="25"/>
        <v>1</v>
      </c>
      <c r="P41" s="7">
        <v>349</v>
      </c>
      <c r="Q41" s="34">
        <f t="shared" si="12"/>
        <v>1635.414</v>
      </c>
      <c r="R41" s="34">
        <f>S41-Q41</f>
        <v>-1635.414</v>
      </c>
      <c r="Z41" s="129" t="str">
        <f>IF(S41="","",SUM(S41:Y41))</f>
        <v/>
      </c>
      <c r="AC41" s="135" t="str">
        <f t="shared" si="19"/>
        <v/>
      </c>
      <c r="AD41" s="247">
        <f>SUM(Z41:Z43)</f>
        <v>0</v>
      </c>
      <c r="AE41" s="126"/>
      <c r="AF41" s="251">
        <v>13</v>
      </c>
      <c r="AG41" s="254">
        <f t="shared" ref="AG41" ca="1" si="28">OFFSET($AL$9,((MOD(ROW(AF41)*4,3)/2)+1)*COUNTA(AF41)+IF(((MOD(ROW(AF41)*4,3)/2)+1)*COUNTA(AF41)=2,INT(ROW(AF37)/12),0),)</f>
        <v>1504.5</v>
      </c>
      <c r="AH41" s="252" t="str">
        <f>IF(AD41=0,"",IF(AD41&lt;AG41,"Alerte !",""))</f>
        <v/>
      </c>
      <c r="AI41" s="242" t="str">
        <f>IF(AD41=0,"",IF(AD41&lt;AG41,"",1))</f>
        <v/>
      </c>
      <c r="AK41" s="58">
        <v>31</v>
      </c>
      <c r="AL41" s="121"/>
      <c r="AM41" s="60">
        <v>2046</v>
      </c>
      <c r="AN41" s="52"/>
      <c r="AO41" s="61"/>
      <c r="AP41" s="61"/>
      <c r="AQ41" s="41"/>
      <c r="AR41" s="190" t="s">
        <v>99</v>
      </c>
      <c r="AS41" s="202">
        <v>3</v>
      </c>
      <c r="AT41" s="180" t="s">
        <v>12</v>
      </c>
      <c r="AU41" s="181">
        <v>775</v>
      </c>
      <c r="AV41" s="182">
        <f t="shared" si="27"/>
        <v>3631.65</v>
      </c>
      <c r="AW41" s="158"/>
      <c r="BB41" s="127"/>
    </row>
    <row r="42" spans="1:54" ht="15" customHeight="1" x14ac:dyDescent="0.25">
      <c r="A42" s="1">
        <v>39</v>
      </c>
      <c r="B42" s="253"/>
      <c r="C42" s="27"/>
      <c r="E42" s="29"/>
      <c r="F42" s="29"/>
      <c r="I42" s="14"/>
      <c r="J42" s="82"/>
      <c r="K42" s="31">
        <f t="shared" si="6"/>
        <v>43770</v>
      </c>
      <c r="L42" s="32">
        <f t="shared" si="2"/>
        <v>43799</v>
      </c>
      <c r="M42" s="32" t="str">
        <f t="shared" si="22"/>
        <v>0 an, 7 mois et 29 jours</v>
      </c>
      <c r="N42" s="7" t="s">
        <v>16</v>
      </c>
      <c r="O42" s="33">
        <f t="shared" si="25"/>
        <v>1</v>
      </c>
      <c r="P42" s="7">
        <v>349</v>
      </c>
      <c r="Q42" s="34">
        <f t="shared" si="12"/>
        <v>1635.414</v>
      </c>
      <c r="R42" s="34">
        <f>S42-Q42</f>
        <v>-1635.414</v>
      </c>
      <c r="Z42" s="129" t="str">
        <f t="shared" si="24"/>
        <v/>
      </c>
      <c r="AC42" s="135" t="str">
        <f t="shared" si="19"/>
        <v/>
      </c>
      <c r="AD42" s="248"/>
      <c r="AE42" s="126"/>
      <c r="AF42" s="251"/>
      <c r="AG42" s="255"/>
      <c r="AH42" s="252"/>
      <c r="AI42" s="242"/>
      <c r="AK42" s="58">
        <v>32</v>
      </c>
      <c r="AL42" s="121"/>
      <c r="AM42" s="60">
        <v>2047</v>
      </c>
      <c r="AN42" s="52"/>
      <c r="AO42" s="61"/>
      <c r="AP42" s="61"/>
      <c r="AQ42" s="41"/>
      <c r="AR42" s="190" t="s">
        <v>99</v>
      </c>
      <c r="AS42" s="202">
        <v>4</v>
      </c>
      <c r="AT42" s="180" t="s">
        <v>13</v>
      </c>
      <c r="AU42" s="181">
        <v>830</v>
      </c>
      <c r="AV42" s="182">
        <f t="shared" si="27"/>
        <v>3889.38</v>
      </c>
      <c r="AW42" s="158"/>
      <c r="BB42" s="127"/>
    </row>
    <row r="43" spans="1:54" ht="15" customHeight="1" thickBot="1" x14ac:dyDescent="0.3">
      <c r="A43" s="1">
        <v>40</v>
      </c>
      <c r="B43" s="253"/>
      <c r="C43" s="27"/>
      <c r="E43" s="29"/>
      <c r="F43" s="29"/>
      <c r="I43" s="14"/>
      <c r="J43" s="82"/>
      <c r="K43" s="31">
        <f t="shared" si="6"/>
        <v>43800</v>
      </c>
      <c r="L43" s="32">
        <f t="shared" si="2"/>
        <v>43830</v>
      </c>
      <c r="M43" s="32" t="str">
        <f t="shared" si="22"/>
        <v>0 an, 8 mois et 30 jours</v>
      </c>
      <c r="N43" s="7" t="s">
        <v>16</v>
      </c>
      <c r="O43" s="33">
        <f t="shared" si="25"/>
        <v>1</v>
      </c>
      <c r="P43" s="7">
        <v>349</v>
      </c>
      <c r="Q43" s="34">
        <f t="shared" si="12"/>
        <v>1635.414</v>
      </c>
      <c r="R43" s="34">
        <f>S43-Q43</f>
        <v>-1635.414</v>
      </c>
      <c r="Z43" s="129" t="str">
        <f t="shared" si="24"/>
        <v/>
      </c>
      <c r="AC43" s="135" t="str">
        <f t="shared" si="19"/>
        <v/>
      </c>
      <c r="AD43" s="249"/>
      <c r="AE43" s="126"/>
      <c r="AF43" s="251"/>
      <c r="AG43" s="256"/>
      <c r="AH43" s="252"/>
      <c r="AI43" s="242"/>
      <c r="AK43" s="58">
        <v>33</v>
      </c>
      <c r="AL43" s="121"/>
      <c r="AM43" s="60">
        <v>2048</v>
      </c>
      <c r="AN43" s="52"/>
      <c r="AO43" s="61"/>
      <c r="AP43" s="61"/>
      <c r="AQ43" s="41"/>
      <c r="AR43" s="190" t="s">
        <v>99</v>
      </c>
      <c r="AS43" s="202">
        <v>5</v>
      </c>
      <c r="AT43" s="180" t="s">
        <v>22</v>
      </c>
      <c r="AU43" s="181">
        <v>890</v>
      </c>
      <c r="AV43" s="182">
        <f t="shared" si="27"/>
        <v>4170.54</v>
      </c>
      <c r="AW43" s="158"/>
    </row>
    <row r="44" spans="1:54" ht="15" customHeight="1" x14ac:dyDescent="0.25">
      <c r="A44" s="1">
        <v>41</v>
      </c>
      <c r="B44" s="253" t="s">
        <v>14</v>
      </c>
      <c r="C44" s="27"/>
      <c r="E44" s="29"/>
      <c r="F44" s="29"/>
      <c r="I44" s="14"/>
      <c r="J44" s="82"/>
      <c r="K44" s="31">
        <f t="shared" si="6"/>
        <v>43831</v>
      </c>
      <c r="L44" s="32">
        <f t="shared" si="2"/>
        <v>43861</v>
      </c>
      <c r="M44" s="32" t="str">
        <f t="shared" si="22"/>
        <v>0 an, 9 mois et 30 jours</v>
      </c>
      <c r="N44" s="7" t="s">
        <v>16</v>
      </c>
      <c r="O44" s="33">
        <f t="shared" si="25"/>
        <v>1</v>
      </c>
      <c r="P44" s="7">
        <v>349</v>
      </c>
      <c r="Q44" s="34">
        <f t="shared" si="12"/>
        <v>1635.414</v>
      </c>
      <c r="R44" s="34">
        <f>S44-Q44</f>
        <v>-1635.414</v>
      </c>
      <c r="Z44" s="129" t="str">
        <f>IF(S44="","",SUM(S44:Y44))</f>
        <v/>
      </c>
      <c r="AC44" s="135" t="str">
        <f t="shared" si="19"/>
        <v/>
      </c>
      <c r="AD44" s="247">
        <f>SUM(Z44:Z46)</f>
        <v>0</v>
      </c>
      <c r="AE44" s="126"/>
      <c r="AF44" s="251">
        <v>14</v>
      </c>
      <c r="AG44" s="254">
        <f t="shared" ref="AG44" ca="1" si="29">OFFSET($AL$9,((MOD(ROW(AF44)*4,3)/2)+1)*COUNTA(AF44)+IF(((MOD(ROW(AF44)*4,3)/2)+1)*COUNTA(AF44)=2,INT(ROW(AF40)/12),0),)</f>
        <v>1504.5</v>
      </c>
      <c r="AH44" s="252" t="str">
        <f>IF(AD44=0,"",IF(AD44&lt;AG44,"Alerte !",""))</f>
        <v/>
      </c>
      <c r="AI44" s="242" t="str">
        <f>IF(AD44=0,"",IF(AD44&lt;AG44,"",1))</f>
        <v/>
      </c>
      <c r="AK44" s="58">
        <v>34</v>
      </c>
      <c r="AL44" s="121"/>
      <c r="AM44" s="60">
        <v>2049</v>
      </c>
      <c r="AN44" s="52"/>
      <c r="AO44" s="61"/>
      <c r="AP44" s="61"/>
      <c r="AQ44" s="41"/>
      <c r="AR44" s="190" t="s">
        <v>99</v>
      </c>
      <c r="AS44" s="202">
        <v>6</v>
      </c>
      <c r="AT44" s="180" t="s">
        <v>22</v>
      </c>
      <c r="AU44" s="181">
        <v>925</v>
      </c>
      <c r="AV44" s="182">
        <f t="shared" si="27"/>
        <v>4334.55</v>
      </c>
      <c r="AW44" s="158"/>
    </row>
    <row r="45" spans="1:54" ht="15" customHeight="1" x14ac:dyDescent="0.25">
      <c r="A45" s="1">
        <v>42</v>
      </c>
      <c r="B45" s="253"/>
      <c r="C45" s="27"/>
      <c r="E45" s="29"/>
      <c r="F45" s="29"/>
      <c r="I45" s="14"/>
      <c r="J45" s="82"/>
      <c r="K45" s="31">
        <f t="shared" si="6"/>
        <v>43862</v>
      </c>
      <c r="L45" s="32">
        <f t="shared" si="2"/>
        <v>43890</v>
      </c>
      <c r="M45" s="32" t="str">
        <f t="shared" si="22"/>
        <v>0 an, 10 mois et 28 jours</v>
      </c>
      <c r="N45" s="7" t="s">
        <v>16</v>
      </c>
      <c r="O45" s="33">
        <f t="shared" si="25"/>
        <v>1</v>
      </c>
      <c r="P45" s="7">
        <v>349</v>
      </c>
      <c r="Q45" s="34">
        <f t="shared" si="12"/>
        <v>1635.414</v>
      </c>
      <c r="R45" s="34">
        <f t="shared" si="8"/>
        <v>-1635.414</v>
      </c>
      <c r="Z45" s="129" t="str">
        <f t="shared" si="24"/>
        <v/>
      </c>
      <c r="AC45" s="135" t="str">
        <f t="shared" si="19"/>
        <v/>
      </c>
      <c r="AD45" s="248"/>
      <c r="AE45" s="126"/>
      <c r="AF45" s="251"/>
      <c r="AG45" s="255"/>
      <c r="AH45" s="252"/>
      <c r="AI45" s="242"/>
      <c r="AK45" s="58">
        <v>35</v>
      </c>
      <c r="AL45" s="121"/>
      <c r="AM45" s="60">
        <v>2050</v>
      </c>
      <c r="AN45" s="52"/>
      <c r="AO45" s="61"/>
      <c r="AP45" s="61"/>
      <c r="AQ45" s="41"/>
      <c r="AR45" s="191" t="s">
        <v>99</v>
      </c>
      <c r="AS45" s="224">
        <v>7</v>
      </c>
      <c r="AT45" s="187" t="s">
        <v>92</v>
      </c>
      <c r="AU45" s="188">
        <v>972</v>
      </c>
      <c r="AV45" s="182">
        <f t="shared" si="27"/>
        <v>4554.7920000000004</v>
      </c>
      <c r="AW45" s="158"/>
    </row>
    <row r="46" spans="1:54" ht="15" customHeight="1" thickBot="1" x14ac:dyDescent="0.3">
      <c r="A46" s="1">
        <v>43</v>
      </c>
      <c r="B46" s="253"/>
      <c r="C46" s="27"/>
      <c r="E46" s="29"/>
      <c r="F46" s="29"/>
      <c r="I46" s="14"/>
      <c r="J46" s="82"/>
      <c r="K46" s="31">
        <f t="shared" si="6"/>
        <v>43891</v>
      </c>
      <c r="L46" s="32">
        <f t="shared" si="2"/>
        <v>43921</v>
      </c>
      <c r="M46" s="32" t="str">
        <f t="shared" si="22"/>
        <v>0 an, 11 mois et 30 jours</v>
      </c>
      <c r="N46" s="7" t="s">
        <v>16</v>
      </c>
      <c r="O46" s="33">
        <f t="shared" si="25"/>
        <v>1</v>
      </c>
      <c r="P46" s="7">
        <v>349</v>
      </c>
      <c r="Q46" s="34">
        <f t="shared" si="12"/>
        <v>1635.414</v>
      </c>
      <c r="R46" s="34">
        <f t="shared" si="8"/>
        <v>-1635.414</v>
      </c>
      <c r="Z46" s="129" t="str">
        <f t="shared" si="24"/>
        <v/>
      </c>
      <c r="AC46" s="135" t="str">
        <f t="shared" si="19"/>
        <v/>
      </c>
      <c r="AD46" s="249"/>
      <c r="AE46" s="126"/>
      <c r="AF46" s="251"/>
      <c r="AG46" s="256"/>
      <c r="AH46" s="252"/>
      <c r="AI46" s="242"/>
      <c r="AK46" s="58">
        <v>36</v>
      </c>
      <c r="AL46" s="121"/>
      <c r="AM46" s="60">
        <v>2051</v>
      </c>
      <c r="AN46" s="52"/>
      <c r="AO46" s="61"/>
      <c r="AP46" s="61"/>
      <c r="AQ46" s="41"/>
      <c r="AR46" s="154" t="s">
        <v>20</v>
      </c>
      <c r="AS46" s="203">
        <v>1</v>
      </c>
      <c r="AT46" s="85" t="s">
        <v>22</v>
      </c>
      <c r="AU46" s="84">
        <v>450</v>
      </c>
      <c r="AV46" s="86">
        <f>$AV$3*AU46</f>
        <v>2108.6999999999998</v>
      </c>
      <c r="AW46" s="158"/>
    </row>
    <row r="47" spans="1:54" ht="15" customHeight="1" x14ac:dyDescent="0.25">
      <c r="A47" s="1">
        <v>44</v>
      </c>
      <c r="B47" s="253"/>
      <c r="C47" s="27"/>
      <c r="E47" s="29"/>
      <c r="F47" s="29"/>
      <c r="I47" s="14"/>
      <c r="J47" s="82"/>
      <c r="K47" s="31">
        <f t="shared" si="6"/>
        <v>43922</v>
      </c>
      <c r="L47" s="32">
        <f t="shared" si="2"/>
        <v>43951</v>
      </c>
      <c r="M47" s="32" t="str">
        <f t="shared" si="22"/>
        <v>1 an, 0 mois et 29 jours</v>
      </c>
      <c r="N47" s="7" t="s">
        <v>16</v>
      </c>
      <c r="O47" s="33">
        <f t="shared" si="25"/>
        <v>1</v>
      </c>
      <c r="P47" s="7">
        <v>349</v>
      </c>
      <c r="Q47" s="34">
        <f t="shared" si="12"/>
        <v>1635.414</v>
      </c>
      <c r="R47" s="34">
        <f t="shared" si="8"/>
        <v>-1635.414</v>
      </c>
      <c r="Z47" s="129" t="str">
        <f>IF(S47="","",SUM(S47:Y47))</f>
        <v/>
      </c>
      <c r="AC47" s="135" t="str">
        <f t="shared" si="19"/>
        <v/>
      </c>
      <c r="AD47" s="247">
        <f>SUM(Z47:Z49)</f>
        <v>0</v>
      </c>
      <c r="AE47" s="126"/>
      <c r="AF47" s="251">
        <v>15</v>
      </c>
      <c r="AG47" s="254">
        <f t="shared" ref="AG47" ca="1" si="30">OFFSET($AL$9,((MOD(ROW(AF47)*4,3)/2)+1)*COUNTA(AF47)+IF(((MOD(ROW(AF47)*4,3)/2)+1)*COUNTA(AF47)=2,INT(ROW(AF43)/12),0),)</f>
        <v>1504.5</v>
      </c>
      <c r="AH47" s="252" t="str">
        <f>IF(AD47=0,"",IF(AD47&lt;AG47,"Alerte !",""))</f>
        <v/>
      </c>
      <c r="AI47" s="242" t="str">
        <f>IF(AD47=0,"",IF(AD47&lt;AG47,"",1))</f>
        <v/>
      </c>
      <c r="AK47" s="58">
        <v>37</v>
      </c>
      <c r="AL47" s="121"/>
      <c r="AM47" s="60">
        <v>2052</v>
      </c>
      <c r="AN47" s="52"/>
      <c r="AO47" s="61"/>
      <c r="AP47" s="61"/>
      <c r="AQ47" s="41"/>
      <c r="AR47" s="154" t="s">
        <v>20</v>
      </c>
      <c r="AS47" s="204">
        <v>2</v>
      </c>
      <c r="AT47" s="140" t="s">
        <v>22</v>
      </c>
      <c r="AU47" s="87">
        <v>498</v>
      </c>
      <c r="AV47" s="88">
        <f t="shared" ref="AV47:AV56" si="31">$AV$3*AU47</f>
        <v>2333.6280000000002</v>
      </c>
      <c r="AW47" s="158"/>
    </row>
    <row r="48" spans="1:54" ht="15" customHeight="1" x14ac:dyDescent="0.25">
      <c r="A48" s="1">
        <v>45</v>
      </c>
      <c r="B48" s="253"/>
      <c r="C48" s="27"/>
      <c r="E48" s="29"/>
      <c r="F48" s="29"/>
      <c r="I48" s="14"/>
      <c r="J48" s="82"/>
      <c r="K48" s="31">
        <f t="shared" si="6"/>
        <v>43952</v>
      </c>
      <c r="L48" s="32">
        <f t="shared" si="2"/>
        <v>43982</v>
      </c>
      <c r="M48" s="32" t="str">
        <f t="shared" si="22"/>
        <v>1 an, 1 mois et 30 jours</v>
      </c>
      <c r="N48" s="7" t="s">
        <v>16</v>
      </c>
      <c r="O48" s="33">
        <f t="shared" si="25"/>
        <v>1</v>
      </c>
      <c r="P48" s="7">
        <v>349</v>
      </c>
      <c r="Q48" s="34">
        <f t="shared" si="12"/>
        <v>1635.414</v>
      </c>
      <c r="R48" s="34">
        <f t="shared" si="8"/>
        <v>-1635.414</v>
      </c>
      <c r="Z48" s="129" t="str">
        <f>IF(S48="","",SUM(S48:Y48))</f>
        <v/>
      </c>
      <c r="AC48" s="135" t="str">
        <f t="shared" si="19"/>
        <v/>
      </c>
      <c r="AD48" s="248"/>
      <c r="AE48" s="126"/>
      <c r="AF48" s="251"/>
      <c r="AG48" s="255"/>
      <c r="AH48" s="252"/>
      <c r="AI48" s="242"/>
      <c r="AK48" s="58">
        <v>38</v>
      </c>
      <c r="AL48" s="121"/>
      <c r="AM48" s="60">
        <v>2053</v>
      </c>
      <c r="AN48" s="52"/>
      <c r="AO48" s="61"/>
      <c r="AP48" s="61"/>
      <c r="AQ48" s="41"/>
      <c r="AR48" s="154" t="s">
        <v>20</v>
      </c>
      <c r="AS48" s="204">
        <v>3</v>
      </c>
      <c r="AT48" s="140" t="s">
        <v>21</v>
      </c>
      <c r="AU48" s="87">
        <v>513</v>
      </c>
      <c r="AV48" s="88">
        <f t="shared" si="31"/>
        <v>2403.9180000000001</v>
      </c>
      <c r="AW48" s="158"/>
    </row>
    <row r="49" spans="1:49" ht="15" customHeight="1" thickBot="1" x14ac:dyDescent="0.3">
      <c r="A49" s="1">
        <v>46</v>
      </c>
      <c r="B49" s="253"/>
      <c r="C49" s="27"/>
      <c r="E49" s="29"/>
      <c r="F49" s="29"/>
      <c r="I49" s="14"/>
      <c r="J49" s="82"/>
      <c r="K49" s="31">
        <f t="shared" si="6"/>
        <v>43983</v>
      </c>
      <c r="L49" s="32">
        <f t="shared" si="2"/>
        <v>44012</v>
      </c>
      <c r="M49" s="32" t="str">
        <f t="shared" si="22"/>
        <v>1 an, 2 mois et 29 jours</v>
      </c>
      <c r="N49" s="7" t="s">
        <v>16</v>
      </c>
      <c r="O49" s="33">
        <f t="shared" si="25"/>
        <v>1</v>
      </c>
      <c r="P49" s="7">
        <v>349</v>
      </c>
      <c r="Q49" s="34">
        <f t="shared" si="12"/>
        <v>1635.414</v>
      </c>
      <c r="R49" s="34">
        <f t="shared" si="8"/>
        <v>-1635.414</v>
      </c>
      <c r="Z49" s="129" t="str">
        <f t="shared" si="24"/>
        <v/>
      </c>
      <c r="AC49" s="135" t="str">
        <f t="shared" si="19"/>
        <v/>
      </c>
      <c r="AD49" s="249"/>
      <c r="AE49" s="126"/>
      <c r="AF49" s="251"/>
      <c r="AG49" s="256"/>
      <c r="AH49" s="252"/>
      <c r="AI49" s="242"/>
      <c r="AK49" s="58">
        <v>39</v>
      </c>
      <c r="AL49" s="121"/>
      <c r="AM49" s="60">
        <v>2054</v>
      </c>
      <c r="AN49" s="52"/>
      <c r="AO49" s="61"/>
      <c r="AP49" s="61"/>
      <c r="AQ49" s="41"/>
      <c r="AR49" s="154" t="s">
        <v>20</v>
      </c>
      <c r="AS49" s="204">
        <v>4</v>
      </c>
      <c r="AT49" s="140" t="s">
        <v>21</v>
      </c>
      <c r="AU49" s="87">
        <v>542</v>
      </c>
      <c r="AV49" s="88">
        <f t="shared" si="31"/>
        <v>2539.8119999999999</v>
      </c>
      <c r="AW49" s="158"/>
    </row>
    <row r="50" spans="1:49" ht="15" customHeight="1" x14ac:dyDescent="0.25">
      <c r="A50" s="1">
        <v>47</v>
      </c>
      <c r="B50" s="253"/>
      <c r="C50" s="27"/>
      <c r="E50" s="29"/>
      <c r="F50" s="29"/>
      <c r="I50" s="14"/>
      <c r="J50" s="82"/>
      <c r="K50" s="31">
        <f t="shared" si="6"/>
        <v>44013</v>
      </c>
      <c r="L50" s="32">
        <f t="shared" si="2"/>
        <v>44043</v>
      </c>
      <c r="M50" s="32" t="str">
        <f t="shared" si="22"/>
        <v>1 an, 3 mois et 30 jours</v>
      </c>
      <c r="N50" s="7" t="s">
        <v>16</v>
      </c>
      <c r="O50" s="33">
        <f t="shared" si="25"/>
        <v>1</v>
      </c>
      <c r="P50" s="7">
        <v>349</v>
      </c>
      <c r="Q50" s="34">
        <f t="shared" si="12"/>
        <v>1635.414</v>
      </c>
      <c r="R50" s="34">
        <f t="shared" si="8"/>
        <v>-1635.414</v>
      </c>
      <c r="Z50" s="129" t="str">
        <f t="shared" si="24"/>
        <v/>
      </c>
      <c r="AC50" s="135" t="str">
        <f t="shared" si="19"/>
        <v/>
      </c>
      <c r="AD50" s="247">
        <f>SUM(Z50:Z52)</f>
        <v>0</v>
      </c>
      <c r="AE50" s="126"/>
      <c r="AF50" s="251">
        <v>16</v>
      </c>
      <c r="AG50" s="254">
        <f t="shared" ref="AG50" ca="1" si="32">OFFSET($AL$9,((MOD(ROW(AF50)*4,3)/2)+1)*COUNTA(AF50)+IF(((MOD(ROW(AF50)*4,3)/2)+1)*COUNTA(AF50)=2,INT(ROW(AF46)/12),0),)</f>
        <v>1504.5</v>
      </c>
      <c r="AH50" s="252" t="str">
        <f>IF(AD50=0,"",IF(AD50&lt;AG50,"Alerte !",""))</f>
        <v/>
      </c>
      <c r="AI50" s="242" t="str">
        <f>IF(AD50=0,"",IF(AD50&lt;AG50,"",1))</f>
        <v/>
      </c>
      <c r="AK50" s="58">
        <v>40</v>
      </c>
      <c r="AL50" s="121"/>
      <c r="AM50" s="60">
        <v>2055</v>
      </c>
      <c r="AN50" s="52"/>
      <c r="AO50" s="61"/>
      <c r="AP50" s="61"/>
      <c r="AQ50" s="41"/>
      <c r="AR50" s="154" t="s">
        <v>20</v>
      </c>
      <c r="AS50" s="204">
        <v>5</v>
      </c>
      <c r="AT50" s="140" t="s">
        <v>12</v>
      </c>
      <c r="AU50" s="87">
        <v>579</v>
      </c>
      <c r="AV50" s="88">
        <f t="shared" si="31"/>
        <v>2713.194</v>
      </c>
      <c r="AW50" s="158"/>
    </row>
    <row r="51" spans="1:49" ht="15" customHeight="1" x14ac:dyDescent="0.25">
      <c r="A51" s="1">
        <v>48</v>
      </c>
      <c r="B51" s="253"/>
      <c r="C51" s="27"/>
      <c r="E51" s="29"/>
      <c r="F51" s="29"/>
      <c r="I51" s="13"/>
      <c r="J51" s="67"/>
      <c r="K51" s="31">
        <f t="shared" si="6"/>
        <v>44044</v>
      </c>
      <c r="L51" s="32">
        <f t="shared" si="2"/>
        <v>44074</v>
      </c>
      <c r="M51" s="32" t="str">
        <f t="shared" si="22"/>
        <v>1 an, 4 mois et 30 jours</v>
      </c>
      <c r="N51" s="7" t="s">
        <v>16</v>
      </c>
      <c r="O51" s="33">
        <f t="shared" si="25"/>
        <v>1</v>
      </c>
      <c r="P51" s="7">
        <v>349</v>
      </c>
      <c r="Q51" s="34">
        <f t="shared" si="12"/>
        <v>1635.414</v>
      </c>
      <c r="R51" s="34">
        <f t="shared" si="8"/>
        <v>-1635.414</v>
      </c>
      <c r="Z51" s="129" t="str">
        <f t="shared" si="24"/>
        <v/>
      </c>
      <c r="AC51" s="135" t="str">
        <f t="shared" si="19"/>
        <v/>
      </c>
      <c r="AD51" s="248"/>
      <c r="AE51" s="126"/>
      <c r="AF51" s="251"/>
      <c r="AG51" s="255"/>
      <c r="AH51" s="252"/>
      <c r="AI51" s="242"/>
      <c r="AK51" s="58">
        <v>41</v>
      </c>
      <c r="AL51" s="121"/>
      <c r="AM51" s="60">
        <v>2056</v>
      </c>
      <c r="AN51" s="52"/>
      <c r="AO51" s="61"/>
      <c r="AP51" s="61"/>
      <c r="AQ51" s="41"/>
      <c r="AR51" s="154" t="s">
        <v>20</v>
      </c>
      <c r="AS51" s="204">
        <v>6</v>
      </c>
      <c r="AT51" s="140" t="s">
        <v>13</v>
      </c>
      <c r="AU51" s="87">
        <v>618</v>
      </c>
      <c r="AV51" s="88">
        <f t="shared" si="31"/>
        <v>2895.9479999999999</v>
      </c>
      <c r="AW51" s="158"/>
    </row>
    <row r="52" spans="1:49" ht="15" customHeight="1" thickBot="1" x14ac:dyDescent="0.3">
      <c r="A52" s="1">
        <v>49</v>
      </c>
      <c r="B52" s="253"/>
      <c r="C52" s="27"/>
      <c r="E52" s="29"/>
      <c r="F52" s="29"/>
      <c r="J52" s="29"/>
      <c r="K52" s="31">
        <f t="shared" si="6"/>
        <v>44075</v>
      </c>
      <c r="L52" s="32">
        <f t="shared" si="2"/>
        <v>44104</v>
      </c>
      <c r="M52" s="32" t="str">
        <f t="shared" si="22"/>
        <v>1 an, 5 mois et 29 jours</v>
      </c>
      <c r="N52" s="7" t="s">
        <v>16</v>
      </c>
      <c r="O52" s="33">
        <f t="shared" si="25"/>
        <v>1</v>
      </c>
      <c r="P52" s="7">
        <v>349</v>
      </c>
      <c r="Q52" s="34">
        <f t="shared" si="12"/>
        <v>1635.414</v>
      </c>
      <c r="R52" s="34">
        <f t="shared" si="8"/>
        <v>-1635.414</v>
      </c>
      <c r="Z52" s="129" t="str">
        <f t="shared" si="24"/>
        <v/>
      </c>
      <c r="AC52" s="135" t="str">
        <f t="shared" si="19"/>
        <v/>
      </c>
      <c r="AD52" s="249"/>
      <c r="AE52" s="126"/>
      <c r="AF52" s="251"/>
      <c r="AG52" s="256"/>
      <c r="AH52" s="252"/>
      <c r="AI52" s="242"/>
      <c r="AK52" s="58">
        <v>42</v>
      </c>
      <c r="AL52" s="121"/>
      <c r="AM52" s="60">
        <v>2057</v>
      </c>
      <c r="AN52" s="52"/>
      <c r="AO52" s="61"/>
      <c r="AP52" s="61"/>
      <c r="AQ52" s="41"/>
      <c r="AR52" s="154" t="s">
        <v>20</v>
      </c>
      <c r="AS52" s="204">
        <v>7</v>
      </c>
      <c r="AT52" s="140" t="s">
        <v>13</v>
      </c>
      <c r="AU52" s="87">
        <v>659</v>
      </c>
      <c r="AV52" s="88">
        <f t="shared" si="31"/>
        <v>3088.0740000000001</v>
      </c>
      <c r="AW52" s="158"/>
    </row>
    <row r="53" spans="1:49" ht="15" customHeight="1" x14ac:dyDescent="0.25">
      <c r="A53" s="1">
        <v>50</v>
      </c>
      <c r="B53" s="253"/>
      <c r="C53" s="27"/>
      <c r="E53" s="29"/>
      <c r="F53" s="29"/>
      <c r="J53" s="29"/>
      <c r="K53" s="31">
        <f t="shared" si="6"/>
        <v>44105</v>
      </c>
      <c r="L53" s="32">
        <f t="shared" si="2"/>
        <v>44135</v>
      </c>
      <c r="M53" s="32" t="str">
        <f t="shared" si="22"/>
        <v>1 an, 6 mois et 30 jours</v>
      </c>
      <c r="N53" s="7" t="s">
        <v>16</v>
      </c>
      <c r="O53" s="33">
        <f t="shared" si="25"/>
        <v>1</v>
      </c>
      <c r="P53" s="7">
        <v>349</v>
      </c>
      <c r="Q53" s="34">
        <f t="shared" si="12"/>
        <v>1635.414</v>
      </c>
      <c r="R53" s="34">
        <f t="shared" si="8"/>
        <v>-1635.414</v>
      </c>
      <c r="Z53" s="129" t="str">
        <f t="shared" si="24"/>
        <v/>
      </c>
      <c r="AC53" s="135" t="str">
        <f t="shared" si="19"/>
        <v/>
      </c>
      <c r="AD53" s="247">
        <f>SUM(Z53:Z55)</f>
        <v>0</v>
      </c>
      <c r="AE53" s="126"/>
      <c r="AF53" s="251">
        <v>17</v>
      </c>
      <c r="AG53" s="254">
        <f t="shared" ref="AG53" ca="1" si="33">OFFSET($AL$9,((MOD(ROW(AF53)*4,3)/2)+1)*COUNTA(AF53)+IF(((MOD(ROW(AF53)*4,3)/2)+1)*COUNTA(AF53)=2,INT(ROW(AF49)/12),0),)</f>
        <v>1522.5</v>
      </c>
      <c r="AH53" s="252" t="str">
        <f>IF(AD53=0,"",IF(AD53&lt;AG53,"Alerte !",""))</f>
        <v/>
      </c>
      <c r="AI53" s="242" t="str">
        <f>IF(AD53=0,"",IF(AD53&lt;AG53,"",1))</f>
        <v/>
      </c>
      <c r="AK53" s="58">
        <v>43</v>
      </c>
      <c r="AL53" s="121"/>
      <c r="AM53" s="60">
        <v>2058</v>
      </c>
      <c r="AN53" s="52"/>
      <c r="AO53" s="61"/>
      <c r="AP53" s="61"/>
      <c r="AQ53" s="41"/>
      <c r="AR53" s="154" t="s">
        <v>20</v>
      </c>
      <c r="AS53" s="204">
        <v>8</v>
      </c>
      <c r="AT53" s="140" t="s">
        <v>24</v>
      </c>
      <c r="AU53" s="87">
        <v>710</v>
      </c>
      <c r="AV53" s="88">
        <f t="shared" si="31"/>
        <v>3327.06</v>
      </c>
      <c r="AW53" s="158"/>
    </row>
    <row r="54" spans="1:49" ht="15" customHeight="1" x14ac:dyDescent="0.25">
      <c r="A54" s="1">
        <v>51</v>
      </c>
      <c r="B54" s="253"/>
      <c r="C54" s="27"/>
      <c r="E54" s="29"/>
      <c r="F54" s="29"/>
      <c r="J54" s="29"/>
      <c r="K54" s="31">
        <f t="shared" si="6"/>
        <v>44136</v>
      </c>
      <c r="L54" s="32">
        <f t="shared" si="2"/>
        <v>44165</v>
      </c>
      <c r="M54" s="32" t="str">
        <f t="shared" si="22"/>
        <v>1 an, 7 mois et 29 jours</v>
      </c>
      <c r="N54" s="7" t="s">
        <v>16</v>
      </c>
      <c r="O54" s="33">
        <f t="shared" si="25"/>
        <v>1</v>
      </c>
      <c r="P54" s="7">
        <v>349</v>
      </c>
      <c r="Q54" s="34">
        <f t="shared" si="12"/>
        <v>1635.414</v>
      </c>
      <c r="R54" s="34">
        <f t="shared" si="8"/>
        <v>-1635.414</v>
      </c>
      <c r="Z54" s="129" t="str">
        <f t="shared" si="24"/>
        <v/>
      </c>
      <c r="AC54" s="135" t="str">
        <f t="shared" si="19"/>
        <v/>
      </c>
      <c r="AD54" s="248"/>
      <c r="AE54" s="126"/>
      <c r="AF54" s="251"/>
      <c r="AG54" s="255"/>
      <c r="AH54" s="252"/>
      <c r="AI54" s="242"/>
      <c r="AK54" s="58">
        <v>44</v>
      </c>
      <c r="AL54" s="122"/>
      <c r="AM54" s="90">
        <v>2059</v>
      </c>
      <c r="AN54" s="52"/>
      <c r="AO54" s="61"/>
      <c r="AP54" s="61"/>
      <c r="AQ54" s="41"/>
      <c r="AR54" s="154" t="s">
        <v>20</v>
      </c>
      <c r="AS54" s="204">
        <v>9</v>
      </c>
      <c r="AT54" s="140" t="s">
        <v>14</v>
      </c>
      <c r="AU54" s="87">
        <v>757</v>
      </c>
      <c r="AV54" s="88">
        <f t="shared" si="31"/>
        <v>3547.3020000000001</v>
      </c>
      <c r="AW54" s="158"/>
    </row>
    <row r="55" spans="1:49" ht="15" customHeight="1" thickBot="1" x14ac:dyDescent="0.3">
      <c r="A55" s="1">
        <v>52</v>
      </c>
      <c r="B55" s="253"/>
      <c r="C55" s="27"/>
      <c r="E55" s="29"/>
      <c r="F55" s="29"/>
      <c r="J55" s="29"/>
      <c r="K55" s="31">
        <f t="shared" si="6"/>
        <v>44166</v>
      </c>
      <c r="L55" s="32">
        <f t="shared" si="2"/>
        <v>44196</v>
      </c>
      <c r="M55" s="32" t="str">
        <f t="shared" si="22"/>
        <v>1 an, 8 mois et 30 jours</v>
      </c>
      <c r="N55" s="7" t="s">
        <v>16</v>
      </c>
      <c r="O55" s="33">
        <f t="shared" si="25"/>
        <v>1</v>
      </c>
      <c r="P55" s="7">
        <v>349</v>
      </c>
      <c r="Q55" s="34">
        <f t="shared" si="12"/>
        <v>1635.414</v>
      </c>
      <c r="R55" s="34">
        <f t="shared" si="8"/>
        <v>-1635.414</v>
      </c>
      <c r="Z55" s="129" t="str">
        <f t="shared" si="24"/>
        <v/>
      </c>
      <c r="AC55" s="135" t="str">
        <f t="shared" si="19"/>
        <v/>
      </c>
      <c r="AD55" s="249"/>
      <c r="AE55" s="126"/>
      <c r="AF55" s="251"/>
      <c r="AG55" s="256"/>
      <c r="AH55" s="252"/>
      <c r="AI55" s="242"/>
      <c r="AO55" s="61"/>
      <c r="AP55" s="61"/>
      <c r="AQ55" s="41"/>
      <c r="AR55" s="154" t="s">
        <v>20</v>
      </c>
      <c r="AS55" s="204">
        <v>10</v>
      </c>
      <c r="AT55" s="140" t="s">
        <v>14</v>
      </c>
      <c r="AU55" s="87">
        <v>800</v>
      </c>
      <c r="AV55" s="88">
        <f t="shared" si="31"/>
        <v>3748.8</v>
      </c>
      <c r="AW55" s="158"/>
    </row>
    <row r="56" spans="1:49" ht="15" customHeight="1" x14ac:dyDescent="0.25">
      <c r="A56" s="1">
        <v>53</v>
      </c>
      <c r="B56" s="253" t="s">
        <v>50</v>
      </c>
      <c r="C56" s="27"/>
      <c r="E56" s="29"/>
      <c r="F56" s="29"/>
      <c r="J56" s="29"/>
      <c r="K56" s="31">
        <f t="shared" si="6"/>
        <v>44197</v>
      </c>
      <c r="L56" s="32">
        <f t="shared" si="2"/>
        <v>44227</v>
      </c>
      <c r="M56" s="32" t="str">
        <f t="shared" si="22"/>
        <v>1 an, 9 mois et 30 jours</v>
      </c>
      <c r="N56" s="7" t="s">
        <v>16</v>
      </c>
      <c r="O56" s="33">
        <f t="shared" si="25"/>
        <v>1</v>
      </c>
      <c r="P56" s="7">
        <v>349</v>
      </c>
      <c r="Q56" s="34">
        <f t="shared" si="12"/>
        <v>1635.414</v>
      </c>
      <c r="R56" s="34">
        <f t="shared" si="8"/>
        <v>-1635.414</v>
      </c>
      <c r="Z56" s="129" t="str">
        <f t="shared" si="24"/>
        <v/>
      </c>
      <c r="AC56" s="135" t="str">
        <f t="shared" si="19"/>
        <v/>
      </c>
      <c r="AD56" s="247">
        <f>SUM(Z56:Z58)</f>
        <v>0</v>
      </c>
      <c r="AE56" s="126"/>
      <c r="AF56" s="251">
        <v>18</v>
      </c>
      <c r="AG56" s="254">
        <f t="shared" ref="AG56" ca="1" si="34">OFFSET($AL$9,((MOD(ROW(AF56)*4,3)/2)+1)*COUNTA(AF56)+IF(((MOD(ROW(AF56)*4,3)/2)+1)*COUNTA(AF56)=2,INT(ROW(AF52)/12),0),)</f>
        <v>1522.5</v>
      </c>
      <c r="AH56" s="252" t="str">
        <f>IF(AD56=0,"",IF(AD56&lt;AG56,"Alerte !",""))</f>
        <v/>
      </c>
      <c r="AI56" s="242" t="str">
        <f>IF(AD56=0,"",IF(AD56&lt;AG56,"",1))</f>
        <v/>
      </c>
      <c r="AR56" s="154" t="s">
        <v>20</v>
      </c>
      <c r="AS56" s="204">
        <v>11</v>
      </c>
      <c r="AT56" s="140" t="s">
        <v>92</v>
      </c>
      <c r="AU56" s="87">
        <v>830</v>
      </c>
      <c r="AV56" s="88">
        <f t="shared" si="31"/>
        <v>3889.38</v>
      </c>
      <c r="AW56" s="159"/>
    </row>
    <row r="57" spans="1:49" ht="15" customHeight="1" x14ac:dyDescent="0.25">
      <c r="A57" s="1">
        <v>54</v>
      </c>
      <c r="B57" s="253"/>
      <c r="C57" s="27"/>
      <c r="E57" s="29"/>
      <c r="F57" s="29"/>
      <c r="J57" s="29"/>
      <c r="K57" s="31">
        <f t="shared" si="6"/>
        <v>44228</v>
      </c>
      <c r="L57" s="32">
        <f t="shared" si="2"/>
        <v>44255</v>
      </c>
      <c r="M57" s="32" t="str">
        <f t="shared" si="22"/>
        <v>1 an, 10 mois et 27 jours</v>
      </c>
      <c r="N57" s="7" t="s">
        <v>16</v>
      </c>
      <c r="O57" s="33">
        <f t="shared" si="25"/>
        <v>1</v>
      </c>
      <c r="P57" s="7">
        <v>349</v>
      </c>
      <c r="Q57" s="34">
        <f t="shared" si="12"/>
        <v>1635.414</v>
      </c>
      <c r="R57" s="34">
        <f t="shared" si="8"/>
        <v>-1635.414</v>
      </c>
      <c r="Z57" s="129" t="str">
        <f t="shared" si="24"/>
        <v/>
      </c>
      <c r="AC57" s="135" t="str">
        <f t="shared" si="19"/>
        <v/>
      </c>
      <c r="AD57" s="248"/>
      <c r="AE57" s="126"/>
      <c r="AF57" s="251"/>
      <c r="AG57" s="255"/>
      <c r="AH57" s="252"/>
      <c r="AI57" s="242"/>
      <c r="AR57" s="155" t="s">
        <v>31</v>
      </c>
      <c r="AS57" s="205">
        <v>1</v>
      </c>
      <c r="AT57" s="91" t="s">
        <v>21</v>
      </c>
      <c r="AU57" s="141">
        <v>757</v>
      </c>
      <c r="AV57" s="92">
        <f>$AV$3*AU57</f>
        <v>3547.3020000000001</v>
      </c>
      <c r="AW57" s="159"/>
    </row>
    <row r="58" spans="1:49" ht="15" customHeight="1" thickBot="1" x14ac:dyDescent="0.3">
      <c r="A58" s="1">
        <v>55</v>
      </c>
      <c r="B58" s="253"/>
      <c r="C58" s="27"/>
      <c r="E58" s="29"/>
      <c r="F58" s="29"/>
      <c r="J58" s="29"/>
      <c r="K58" s="31">
        <f t="shared" si="6"/>
        <v>44256</v>
      </c>
      <c r="L58" s="32">
        <f t="shared" si="2"/>
        <v>44286</v>
      </c>
      <c r="M58" s="32" t="str">
        <f t="shared" si="22"/>
        <v>1 an, 11 mois et 30 jours</v>
      </c>
      <c r="N58" s="7" t="s">
        <v>16</v>
      </c>
      <c r="O58" s="33">
        <f t="shared" si="25"/>
        <v>1</v>
      </c>
      <c r="P58" s="7">
        <v>349</v>
      </c>
      <c r="Q58" s="34">
        <f t="shared" si="12"/>
        <v>1635.414</v>
      </c>
      <c r="R58" s="34">
        <f t="shared" si="8"/>
        <v>-1635.414</v>
      </c>
      <c r="Z58" s="129" t="str">
        <f t="shared" si="24"/>
        <v/>
      </c>
      <c r="AC58" s="135" t="str">
        <f t="shared" si="19"/>
        <v/>
      </c>
      <c r="AD58" s="249"/>
      <c r="AE58" s="126"/>
      <c r="AF58" s="251"/>
      <c r="AG58" s="256"/>
      <c r="AH58" s="252"/>
      <c r="AI58" s="242"/>
      <c r="AR58" s="156" t="s">
        <v>31</v>
      </c>
      <c r="AS58" s="206">
        <v>2</v>
      </c>
      <c r="AT58" s="93" t="s">
        <v>21</v>
      </c>
      <c r="AU58" s="142">
        <v>800</v>
      </c>
      <c r="AV58" s="94">
        <f t="shared" ref="AV58:AV62" si="35">$AV$3*AU58</f>
        <v>3748.8</v>
      </c>
      <c r="AW58" s="159"/>
    </row>
    <row r="59" spans="1:49" ht="15" customHeight="1" x14ac:dyDescent="0.25">
      <c r="A59" s="1">
        <v>56</v>
      </c>
      <c r="B59" s="253"/>
      <c r="C59" s="27"/>
      <c r="E59" s="29"/>
      <c r="F59" s="29"/>
      <c r="J59" s="29"/>
      <c r="K59" s="31">
        <f t="shared" si="6"/>
        <v>44287</v>
      </c>
      <c r="L59" s="32">
        <f t="shared" si="2"/>
        <v>44316</v>
      </c>
      <c r="M59" s="32" t="str">
        <f t="shared" si="22"/>
        <v>2 ans, 0 mois et 29 jours</v>
      </c>
      <c r="N59" s="7" t="s">
        <v>16</v>
      </c>
      <c r="O59" s="33">
        <f t="shared" si="25"/>
        <v>1</v>
      </c>
      <c r="P59" s="7">
        <v>349</v>
      </c>
      <c r="Q59" s="34">
        <f t="shared" si="12"/>
        <v>1635.414</v>
      </c>
      <c r="R59" s="34">
        <f t="shared" si="8"/>
        <v>-1635.414</v>
      </c>
      <c r="Z59" s="129" t="str">
        <f t="shared" si="24"/>
        <v/>
      </c>
      <c r="AC59" s="135" t="str">
        <f t="shared" si="19"/>
        <v/>
      </c>
      <c r="AD59" s="247">
        <f>SUM(Z59:Z61)</f>
        <v>0</v>
      </c>
      <c r="AE59" s="126"/>
      <c r="AF59" s="251">
        <v>19</v>
      </c>
      <c r="AG59" s="254">
        <f t="shared" ref="AG59" ca="1" si="36">OFFSET($AL$9,((MOD(ROW(AF59)*4,3)/2)+1)*COUNTA(AF59)+IF(((MOD(ROW(AF59)*4,3)/2)+1)*COUNTA(AF59)=2,INT(ROW(AF55)/12),0),)</f>
        <v>1522.5</v>
      </c>
      <c r="AH59" s="252" t="str">
        <f>IF(AD59=0,"",IF(AD59&lt;AG59,"Alerte !",""))</f>
        <v/>
      </c>
      <c r="AI59" s="242" t="str">
        <f>IF(AD59=0,"",IF(AD59&lt;AG59,"",1))</f>
        <v/>
      </c>
      <c r="AR59" s="156" t="s">
        <v>31</v>
      </c>
      <c r="AS59" s="206">
        <v>3</v>
      </c>
      <c r="AT59" s="93" t="s">
        <v>13</v>
      </c>
      <c r="AU59" s="142">
        <v>830</v>
      </c>
      <c r="AV59" s="94">
        <f t="shared" si="35"/>
        <v>3889.38</v>
      </c>
      <c r="AW59" s="159"/>
    </row>
    <row r="60" spans="1:49" ht="15" customHeight="1" x14ac:dyDescent="0.25">
      <c r="A60" s="1">
        <v>57</v>
      </c>
      <c r="B60" s="253"/>
      <c r="C60" s="27"/>
      <c r="E60" s="29"/>
      <c r="F60" s="29"/>
      <c r="J60" s="29"/>
      <c r="K60" s="31">
        <f t="shared" si="6"/>
        <v>44317</v>
      </c>
      <c r="L60" s="32">
        <f t="shared" si="2"/>
        <v>44347</v>
      </c>
      <c r="M60" s="32" t="str">
        <f t="shared" si="22"/>
        <v>2 ans, 1 mois et 30 jours</v>
      </c>
      <c r="N60" s="7" t="s">
        <v>16</v>
      </c>
      <c r="O60" s="33">
        <f t="shared" si="25"/>
        <v>1</v>
      </c>
      <c r="P60" s="7">
        <v>349</v>
      </c>
      <c r="Q60" s="34">
        <f t="shared" si="12"/>
        <v>1635.414</v>
      </c>
      <c r="R60" s="34">
        <f t="shared" si="8"/>
        <v>-1635.414</v>
      </c>
      <c r="Z60" s="129" t="str">
        <f t="shared" si="24"/>
        <v/>
      </c>
      <c r="AC60" s="135" t="str">
        <f t="shared" si="19"/>
        <v/>
      </c>
      <c r="AD60" s="248"/>
      <c r="AE60" s="126"/>
      <c r="AF60" s="251"/>
      <c r="AG60" s="255"/>
      <c r="AH60" s="252"/>
      <c r="AI60" s="242"/>
      <c r="AR60" s="156" t="s">
        <v>31</v>
      </c>
      <c r="AS60" s="206">
        <v>4</v>
      </c>
      <c r="AT60" s="93" t="s">
        <v>22</v>
      </c>
      <c r="AU60" s="142">
        <v>890</v>
      </c>
      <c r="AV60" s="94">
        <f t="shared" si="35"/>
        <v>4170.54</v>
      </c>
      <c r="AW60" s="159"/>
    </row>
    <row r="61" spans="1:49" ht="15" customHeight="1" thickBot="1" x14ac:dyDescent="0.3">
      <c r="A61" s="1">
        <v>58</v>
      </c>
      <c r="B61" s="253"/>
      <c r="C61" s="27"/>
      <c r="E61" s="29"/>
      <c r="F61" s="29"/>
      <c r="J61" s="29"/>
      <c r="K61" s="31">
        <f t="shared" si="6"/>
        <v>44348</v>
      </c>
      <c r="L61" s="32">
        <f t="shared" si="2"/>
        <v>44377</v>
      </c>
      <c r="M61" s="32" t="str">
        <f t="shared" si="22"/>
        <v>2 ans, 2 mois et 29 jours</v>
      </c>
      <c r="N61" s="7" t="s">
        <v>16</v>
      </c>
      <c r="O61" s="33">
        <f t="shared" si="25"/>
        <v>1</v>
      </c>
      <c r="P61" s="7">
        <v>349</v>
      </c>
      <c r="Q61" s="34">
        <f t="shared" si="12"/>
        <v>1635.414</v>
      </c>
      <c r="R61" s="34">
        <f t="shared" si="8"/>
        <v>-1635.414</v>
      </c>
      <c r="Z61" s="129" t="str">
        <f t="shared" si="24"/>
        <v/>
      </c>
      <c r="AC61" s="135" t="str">
        <f t="shared" si="19"/>
        <v/>
      </c>
      <c r="AD61" s="249"/>
      <c r="AE61" s="126"/>
      <c r="AF61" s="251"/>
      <c r="AG61" s="256"/>
      <c r="AH61" s="252"/>
      <c r="AI61" s="242"/>
      <c r="AR61" s="156" t="s">
        <v>31</v>
      </c>
      <c r="AS61" s="206">
        <v>5</v>
      </c>
      <c r="AT61" s="93" t="s">
        <v>22</v>
      </c>
      <c r="AU61" s="142">
        <v>925</v>
      </c>
      <c r="AV61" s="94">
        <f t="shared" si="35"/>
        <v>4334.55</v>
      </c>
      <c r="AW61" s="159"/>
    </row>
    <row r="62" spans="1:49" ht="15" customHeight="1" x14ac:dyDescent="0.25">
      <c r="A62" s="1">
        <v>59</v>
      </c>
      <c r="B62" s="253"/>
      <c r="C62" s="27"/>
      <c r="E62" s="29"/>
      <c r="F62" s="29"/>
      <c r="J62" s="29"/>
      <c r="K62" s="31">
        <f t="shared" si="6"/>
        <v>44378</v>
      </c>
      <c r="L62" s="32">
        <f t="shared" si="2"/>
        <v>44408</v>
      </c>
      <c r="M62" s="32" t="str">
        <f t="shared" si="22"/>
        <v>2 ans, 3 mois et 30 jours</v>
      </c>
      <c r="N62" s="7" t="s">
        <v>16</v>
      </c>
      <c r="O62" s="33">
        <f t="shared" si="25"/>
        <v>1</v>
      </c>
      <c r="P62" s="7">
        <v>349</v>
      </c>
      <c r="Q62" s="34">
        <f t="shared" si="12"/>
        <v>1635.414</v>
      </c>
      <c r="R62" s="34">
        <f t="shared" si="8"/>
        <v>-1635.414</v>
      </c>
      <c r="Z62" s="129" t="str">
        <f t="shared" si="24"/>
        <v/>
      </c>
      <c r="AC62" s="135" t="str">
        <f t="shared" si="19"/>
        <v/>
      </c>
      <c r="AD62" s="247">
        <f>SUM(Z62:Z64)</f>
        <v>0</v>
      </c>
      <c r="AE62" s="126"/>
      <c r="AF62" s="251">
        <v>20</v>
      </c>
      <c r="AG62" s="254">
        <f t="shared" ref="AG62" ca="1" si="37">OFFSET($AL$9,((MOD(ROW(AF62)*4,3)/2)+1)*COUNTA(AF62)+IF(((MOD(ROW(AF62)*4,3)/2)+1)*COUNTA(AF62)=2,INT(ROW(AF58)/12),0),)</f>
        <v>1522.5</v>
      </c>
      <c r="AH62" s="252" t="str">
        <f>IF(AD62=0,"",IF(AD62&lt;AG62,"Alerte !",""))</f>
        <v/>
      </c>
      <c r="AI62" s="242" t="str">
        <f>IF(AD62=0,"",IF(AD62&lt;AG62,"",1))</f>
        <v/>
      </c>
      <c r="AR62" s="156" t="s">
        <v>31</v>
      </c>
      <c r="AS62" s="206">
        <v>6</v>
      </c>
      <c r="AT62" s="93" t="s">
        <v>92</v>
      </c>
      <c r="AU62" s="142">
        <v>972</v>
      </c>
      <c r="AV62" s="94">
        <f t="shared" si="35"/>
        <v>4554.7920000000004</v>
      </c>
      <c r="AW62" s="159"/>
    </row>
    <row r="63" spans="1:49" ht="15" customHeight="1" x14ac:dyDescent="0.25">
      <c r="A63" s="1">
        <v>60</v>
      </c>
      <c r="B63" s="253"/>
      <c r="C63" s="27"/>
      <c r="E63" s="29"/>
      <c r="F63" s="29"/>
      <c r="J63" s="29"/>
      <c r="K63" s="31">
        <f t="shared" si="6"/>
        <v>44409</v>
      </c>
      <c r="L63" s="32">
        <f t="shared" si="2"/>
        <v>44439</v>
      </c>
      <c r="M63" s="32" t="str">
        <f t="shared" si="22"/>
        <v>2 ans, 4 mois et 30 jours</v>
      </c>
      <c r="N63" s="7" t="s">
        <v>16</v>
      </c>
      <c r="O63" s="33">
        <f t="shared" si="25"/>
        <v>1</v>
      </c>
      <c r="P63" s="7">
        <v>349</v>
      </c>
      <c r="Q63" s="34">
        <f t="shared" si="12"/>
        <v>1635.414</v>
      </c>
      <c r="R63" s="34">
        <f t="shared" si="8"/>
        <v>-1635.414</v>
      </c>
      <c r="Z63" s="129" t="str">
        <f t="shared" si="24"/>
        <v/>
      </c>
      <c r="AC63" s="135" t="str">
        <f t="shared" si="19"/>
        <v/>
      </c>
      <c r="AD63" s="248"/>
      <c r="AE63" s="126"/>
      <c r="AF63" s="251"/>
      <c r="AG63" s="255"/>
      <c r="AH63" s="252"/>
      <c r="AI63" s="242"/>
      <c r="AR63" s="232" t="s">
        <v>101</v>
      </c>
      <c r="AS63" s="229">
        <v>1</v>
      </c>
      <c r="AT63" s="137" t="s">
        <v>12</v>
      </c>
      <c r="AU63" s="95">
        <v>830</v>
      </c>
      <c r="AV63" s="96">
        <f>$AV$3*AU63</f>
        <v>3889.38</v>
      </c>
      <c r="AW63" s="159"/>
    </row>
    <row r="64" spans="1:49" ht="15" customHeight="1" thickBot="1" x14ac:dyDescent="0.3">
      <c r="A64" s="1"/>
      <c r="B64" s="253"/>
      <c r="C64" s="27"/>
      <c r="E64" s="29"/>
      <c r="F64" s="29"/>
      <c r="J64" s="29"/>
      <c r="K64" s="31" t="str">
        <f t="shared" si="6"/>
        <v/>
      </c>
      <c r="L64" s="32" t="str">
        <f t="shared" si="2"/>
        <v/>
      </c>
      <c r="M64" s="32"/>
      <c r="N64" s="7" t="s">
        <v>100</v>
      </c>
      <c r="O64" s="33" t="str">
        <f>IFERROR(INDEX($AS$4:$AS$66,SUMPRODUCT(MATCH(1,($AR$4:$AR$66=$N64)*($AU$4:$AU$66=$P64),0))),"")</f>
        <v/>
      </c>
      <c r="P64" s="7">
        <v>1067</v>
      </c>
      <c r="Q64" s="34">
        <f t="shared" si="12"/>
        <v>4999.9619999999995</v>
      </c>
      <c r="R64" s="34">
        <f t="shared" si="8"/>
        <v>-4999.9619999999995</v>
      </c>
      <c r="Z64" s="129" t="str">
        <f t="shared" si="24"/>
        <v/>
      </c>
      <c r="AC64" s="135" t="str">
        <f t="shared" si="19"/>
        <v/>
      </c>
      <c r="AD64" s="249"/>
      <c r="AE64" s="126"/>
      <c r="AF64" s="251"/>
      <c r="AG64" s="256"/>
      <c r="AH64" s="252"/>
      <c r="AI64" s="242"/>
      <c r="AR64" s="233" t="s">
        <v>101</v>
      </c>
      <c r="AS64" s="230">
        <v>2</v>
      </c>
      <c r="AT64" s="138" t="s">
        <v>22</v>
      </c>
      <c r="AU64" s="98">
        <v>972</v>
      </c>
      <c r="AV64" s="97">
        <f t="shared" ref="AV64:AV66" si="38">$AV$3*AU64</f>
        <v>4554.7920000000004</v>
      </c>
      <c r="AW64" s="159"/>
    </row>
    <row r="65" spans="1:49" ht="15" customHeight="1" x14ac:dyDescent="0.25">
      <c r="A65" s="1"/>
      <c r="B65" s="253"/>
      <c r="C65" s="27"/>
      <c r="E65" s="29"/>
      <c r="F65" s="29"/>
      <c r="J65" s="29"/>
      <c r="K65" s="31" t="str">
        <f t="shared" si="6"/>
        <v/>
      </c>
      <c r="L65" s="32" t="str">
        <f t="shared" si="2"/>
        <v/>
      </c>
      <c r="M65" s="32"/>
      <c r="O65" s="33" t="str">
        <f t="shared" si="25"/>
        <v/>
      </c>
      <c r="Q65" s="34">
        <f t="shared" si="12"/>
        <v>0</v>
      </c>
      <c r="R65" s="34">
        <f t="shared" si="8"/>
        <v>0</v>
      </c>
      <c r="Z65" s="129" t="str">
        <f t="shared" si="24"/>
        <v/>
      </c>
      <c r="AC65" s="135" t="str">
        <f t="shared" si="19"/>
        <v/>
      </c>
      <c r="AD65" s="247">
        <f>SUM(Z65:Z67)</f>
        <v>0</v>
      </c>
      <c r="AE65" s="126"/>
      <c r="AF65" s="251">
        <v>21</v>
      </c>
      <c r="AG65" s="254">
        <f t="shared" ref="AG65" ca="1" si="39">OFFSET($AL$9,((MOD(ROW(AF65)*4,3)/2)+1)*COUNTA(AF65)+IF(((MOD(ROW(AF65)*4,3)/2)+1)*COUNTA(AF65)=2,INT(ROW(AF61)/12),0),)</f>
        <v>0</v>
      </c>
      <c r="AH65" s="252" t="str">
        <f>IF(AD65=0,"",IF(AD65&lt;AG65,"Alerte !",""))</f>
        <v/>
      </c>
      <c r="AI65" s="242" t="str">
        <f>IF(AD65=0,"",IF(AD65&lt;AG65,"",1))</f>
        <v/>
      </c>
      <c r="AR65" s="233" t="s">
        <v>101</v>
      </c>
      <c r="AS65" s="230">
        <v>3</v>
      </c>
      <c r="AT65" s="138" t="s">
        <v>22</v>
      </c>
      <c r="AU65" s="98">
        <v>1013</v>
      </c>
      <c r="AV65" s="97">
        <f t="shared" si="38"/>
        <v>4746.9179999999997</v>
      </c>
      <c r="AW65" s="159"/>
    </row>
    <row r="66" spans="1:49" ht="15" customHeight="1" x14ac:dyDescent="0.25">
      <c r="A66" s="1"/>
      <c r="B66" s="253"/>
      <c r="C66" s="27"/>
      <c r="E66" s="29"/>
      <c r="F66" s="29"/>
      <c r="J66" s="29"/>
      <c r="K66" s="31" t="str">
        <f t="shared" si="6"/>
        <v/>
      </c>
      <c r="L66" s="32" t="str">
        <f t="shared" si="2"/>
        <v/>
      </c>
      <c r="M66" s="32"/>
      <c r="O66" s="33" t="str">
        <f t="shared" si="25"/>
        <v/>
      </c>
      <c r="Q66" s="34">
        <f t="shared" si="12"/>
        <v>0</v>
      </c>
      <c r="R66" s="34">
        <f t="shared" si="8"/>
        <v>0</v>
      </c>
      <c r="Z66" s="129" t="str">
        <f t="shared" si="24"/>
        <v/>
      </c>
      <c r="AC66" s="135" t="str">
        <f t="shared" si="19"/>
        <v/>
      </c>
      <c r="AD66" s="248"/>
      <c r="AE66" s="126"/>
      <c r="AF66" s="251"/>
      <c r="AG66" s="255"/>
      <c r="AH66" s="252"/>
      <c r="AI66" s="242"/>
      <c r="AR66" s="234" t="s">
        <v>101</v>
      </c>
      <c r="AS66" s="231">
        <v>4</v>
      </c>
      <c r="AT66" s="139" t="s">
        <v>92</v>
      </c>
      <c r="AU66" s="99">
        <v>1067</v>
      </c>
      <c r="AV66" s="100">
        <f t="shared" si="38"/>
        <v>4999.9619999999995</v>
      </c>
      <c r="AW66" s="159"/>
    </row>
    <row r="67" spans="1:49" ht="15" customHeight="1" thickBot="1" x14ac:dyDescent="0.3">
      <c r="A67" s="1"/>
      <c r="B67" s="253"/>
      <c r="C67" s="27" t="str">
        <f t="shared" ref="C67" si="40">IF(A67="","",DATEDIF($AM$6,K67,"y")&amp;IF(DATEDIF($AM$6,K67,"y")&gt;1," ans "," an "))</f>
        <v/>
      </c>
      <c r="D67" s="28" t="str">
        <f t="shared" ref="D67" si="41">IF(A67="","",YEAR(K67))</f>
        <v/>
      </c>
      <c r="E67" s="29" t="str">
        <f t="shared" ref="E67:E68" si="42">IF(A67="","",EDATE(E66,1))</f>
        <v/>
      </c>
      <c r="F67" s="29" t="str">
        <f t="shared" ref="F67:F68" si="43">IF(A67="","",EOMONTH(E67,0))</f>
        <v/>
      </c>
      <c r="G67" s="30" t="str">
        <f t="shared" ref="G67" si="44">IF(A67="","",DATEDIF($E$4,F67,"y")&amp;IF(DATEDIF($E$4,F67,"y")&gt;1," ans, "," an, ")&amp;DATEDIF($E$4,F67,"ym")&amp;" mois et "&amp;DATEDIF($E$4,F67,"md")&amp;IF(DATEDIF(
$E$4,F67,"md")&gt;1," jours"," jour"))</f>
        <v/>
      </c>
      <c r="J67" s="29"/>
      <c r="K67" s="31" t="str">
        <f t="shared" si="6"/>
        <v/>
      </c>
      <c r="L67" s="32" t="str">
        <f t="shared" si="2"/>
        <v/>
      </c>
      <c r="M67" s="32"/>
      <c r="O67" s="33" t="str">
        <f t="shared" si="25"/>
        <v/>
      </c>
      <c r="Q67" s="34">
        <f t="shared" si="12"/>
        <v>0</v>
      </c>
      <c r="R67" s="34">
        <f t="shared" si="8"/>
        <v>0</v>
      </c>
      <c r="Z67" s="129" t="str">
        <f t="shared" si="24"/>
        <v/>
      </c>
      <c r="AC67" s="135" t="str">
        <f t="shared" si="19"/>
        <v/>
      </c>
      <c r="AD67" s="249"/>
      <c r="AE67" s="126"/>
      <c r="AF67" s="251"/>
      <c r="AG67" s="256"/>
      <c r="AH67" s="252"/>
      <c r="AI67" s="242"/>
      <c r="AW67" s="159"/>
    </row>
    <row r="68" spans="1:49" ht="15" customHeight="1" x14ac:dyDescent="0.25">
      <c r="A68" s="1"/>
      <c r="B68" s="253" t="s">
        <v>51</v>
      </c>
      <c r="C68" s="27" t="str">
        <f t="shared" ref="C68:C131" si="45">IF(A68="","",DATEDIF($AM$6,K68,"y")&amp;IF(DATEDIF($AM$6,K68,"y")&gt;1," ans "," an "))</f>
        <v/>
      </c>
      <c r="D68" s="28" t="str">
        <f t="shared" ref="D68:D131" si="46">IF(A68="","",YEAR(K68))</f>
        <v/>
      </c>
      <c r="E68" s="29" t="str">
        <f t="shared" si="42"/>
        <v/>
      </c>
      <c r="F68" s="29" t="str">
        <f t="shared" si="43"/>
        <v/>
      </c>
      <c r="G68" s="30" t="str">
        <f t="shared" ref="G68:G131" si="47">IF(A68="","",DATEDIF($E$4,F68,"y")&amp;IF(DATEDIF($E$4,F68,"y")&gt;1," ans, "," an, ")&amp;DATEDIF($E$4,F68,"ym")&amp;" mois et "&amp;DATEDIF($E$4,F68,"md")&amp;IF(DATEDIF(
$E$4,F68,"md")&gt;1," jours"," jour"))</f>
        <v/>
      </c>
      <c r="J68" s="29"/>
      <c r="K68" s="31" t="str">
        <f t="shared" si="6"/>
        <v/>
      </c>
      <c r="L68" s="32" t="str">
        <f t="shared" ref="L68:L131" si="48">IF(A68="","",EOMONTH(K68,0))</f>
        <v/>
      </c>
      <c r="M68" s="32"/>
      <c r="O68" s="33" t="str">
        <f t="shared" si="25"/>
        <v/>
      </c>
      <c r="Q68" s="34">
        <f t="shared" si="12"/>
        <v>0</v>
      </c>
      <c r="R68" s="34">
        <f t="shared" si="8"/>
        <v>0</v>
      </c>
      <c r="Z68" s="129" t="str">
        <f t="shared" ref="Z68:Z131" si="49">IF(S68="","",SUM(S68:Y68))</f>
        <v/>
      </c>
      <c r="AC68" s="135" t="str">
        <f t="shared" si="19"/>
        <v/>
      </c>
      <c r="AD68" s="247">
        <f>SUM(Z68:Z70)</f>
        <v>0</v>
      </c>
      <c r="AE68" s="126"/>
      <c r="AF68" s="251">
        <v>22</v>
      </c>
      <c r="AG68" s="254">
        <f t="shared" ref="AG68" ca="1" si="50">OFFSET($AL$9,((MOD(ROW(AF68)*4,3)/2)+1)*COUNTA(AF68)+IF(((MOD(ROW(AF68)*4,3)/2)+1)*COUNTA(AF68)=2,INT(ROW(AF64)/12),0),)</f>
        <v>0</v>
      </c>
      <c r="AH68" s="252" t="str">
        <f>IF(AD68=0,"",IF(AD68&lt;AG68,"Alerte !",""))</f>
        <v/>
      </c>
      <c r="AI68" s="242" t="str">
        <f>IF(AD68=0,"",IF(AD68&lt;AG68,"",1))</f>
        <v/>
      </c>
      <c r="AW68" s="159"/>
    </row>
    <row r="69" spans="1:49" ht="15" customHeight="1" x14ac:dyDescent="0.25">
      <c r="A69" s="1"/>
      <c r="B69" s="253"/>
      <c r="C69" s="27" t="str">
        <f t="shared" si="45"/>
        <v/>
      </c>
      <c r="D69" s="28" t="str">
        <f t="shared" si="46"/>
        <v/>
      </c>
      <c r="E69" s="29" t="str">
        <f t="shared" ref="E69:E132" si="51">IF(A69="","",EDATE(E68,1))</f>
        <v/>
      </c>
      <c r="F69" s="29" t="str">
        <f t="shared" ref="F69:F132" si="52">IF(A69="","",EOMONTH(E69,0))</f>
        <v/>
      </c>
      <c r="G69" s="30" t="str">
        <f t="shared" si="47"/>
        <v/>
      </c>
      <c r="J69" s="29"/>
      <c r="K69" s="31" t="str">
        <f t="shared" ref="K69:K132" si="53">IF(A69="","",EDATE(K68,1))</f>
        <v/>
      </c>
      <c r="L69" s="32" t="str">
        <f t="shared" si="48"/>
        <v/>
      </c>
      <c r="M69" s="32"/>
      <c r="O69" s="33" t="str">
        <f t="shared" si="25"/>
        <v/>
      </c>
      <c r="Q69" s="34">
        <f t="shared" si="12"/>
        <v>0</v>
      </c>
      <c r="R69" s="34">
        <f t="shared" ref="R69:R132" si="54">S69-Q69</f>
        <v>0</v>
      </c>
      <c r="Z69" s="129" t="str">
        <f t="shared" si="49"/>
        <v/>
      </c>
      <c r="AC69" s="135" t="str">
        <f t="shared" si="19"/>
        <v/>
      </c>
      <c r="AD69" s="248"/>
      <c r="AE69" s="126"/>
      <c r="AF69" s="251"/>
      <c r="AG69" s="255"/>
      <c r="AH69" s="252"/>
      <c r="AI69" s="242"/>
    </row>
    <row r="70" spans="1:49" ht="15" customHeight="1" thickBot="1" x14ac:dyDescent="0.3">
      <c r="A70" s="1"/>
      <c r="B70" s="253"/>
      <c r="C70" s="27" t="str">
        <f t="shared" si="45"/>
        <v/>
      </c>
      <c r="D70" s="28" t="str">
        <f t="shared" si="46"/>
        <v/>
      </c>
      <c r="E70" s="29" t="str">
        <f t="shared" si="51"/>
        <v/>
      </c>
      <c r="F70" s="29" t="str">
        <f t="shared" si="52"/>
        <v/>
      </c>
      <c r="G70" s="30" t="str">
        <f t="shared" si="47"/>
        <v/>
      </c>
      <c r="J70" s="29"/>
      <c r="K70" s="31" t="str">
        <f t="shared" si="53"/>
        <v/>
      </c>
      <c r="L70" s="32" t="str">
        <f t="shared" si="48"/>
        <v/>
      </c>
      <c r="M70" s="32"/>
      <c r="O70" s="33" t="str">
        <f t="shared" ref="O70:O133" ca="1" si="55">IF(P70="","",MATCH(P70,OFFSET($AV$4,VLOOKUP(N70,$AX$4:$AZ$11,4,FALSE)-3,,VLOOKUP(N70,$AX$4:$AZ$11,3,FALSE))))</f>
        <v/>
      </c>
      <c r="Q70" s="34">
        <f t="shared" si="12"/>
        <v>0</v>
      </c>
      <c r="R70" s="34">
        <f t="shared" si="54"/>
        <v>0</v>
      </c>
      <c r="Z70" s="129" t="str">
        <f t="shared" si="49"/>
        <v/>
      </c>
      <c r="AC70" s="135" t="str">
        <f t="shared" si="19"/>
        <v/>
      </c>
      <c r="AD70" s="249"/>
      <c r="AE70" s="126"/>
      <c r="AF70" s="251"/>
      <c r="AG70" s="256"/>
      <c r="AH70" s="252"/>
      <c r="AI70" s="242"/>
    </row>
    <row r="71" spans="1:49" ht="15" customHeight="1" x14ac:dyDescent="0.25">
      <c r="A71" s="1"/>
      <c r="B71" s="253"/>
      <c r="C71" s="27" t="str">
        <f t="shared" si="45"/>
        <v/>
      </c>
      <c r="D71" s="28" t="str">
        <f t="shared" si="46"/>
        <v/>
      </c>
      <c r="E71" s="29" t="str">
        <f t="shared" si="51"/>
        <v/>
      </c>
      <c r="F71" s="29" t="str">
        <f t="shared" si="52"/>
        <v/>
      </c>
      <c r="G71" s="30" t="str">
        <f t="shared" si="47"/>
        <v/>
      </c>
      <c r="J71" s="29"/>
      <c r="K71" s="31" t="str">
        <f t="shared" si="53"/>
        <v/>
      </c>
      <c r="L71" s="32" t="str">
        <f t="shared" si="48"/>
        <v/>
      </c>
      <c r="M71" s="32"/>
      <c r="O71" s="33" t="str">
        <f t="shared" ca="1" si="55"/>
        <v/>
      </c>
      <c r="Q71" s="34">
        <f t="shared" si="12"/>
        <v>0</v>
      </c>
      <c r="R71" s="34">
        <f t="shared" si="54"/>
        <v>0</v>
      </c>
      <c r="Z71" s="129" t="str">
        <f t="shared" si="49"/>
        <v/>
      </c>
      <c r="AC71" s="135" t="str">
        <f t="shared" si="19"/>
        <v/>
      </c>
      <c r="AD71" s="247">
        <f>SUM(Z71:Z73)</f>
        <v>0</v>
      </c>
      <c r="AE71" s="126"/>
      <c r="AF71" s="251">
        <v>23</v>
      </c>
      <c r="AG71" s="254">
        <f t="shared" ref="AG71" ca="1" si="56">OFFSET($AL$9,((MOD(ROW(AF71)*4,3)/2)+1)*COUNTA(AF71)+IF(((MOD(ROW(AF71)*4,3)/2)+1)*COUNTA(AF71)=2,INT(ROW(AF67)/12),0),)</f>
        <v>0</v>
      </c>
      <c r="AH71" s="252" t="str">
        <f>IF(AD71=0,"",IF(AD71&lt;AG71,"Alerte !",""))</f>
        <v/>
      </c>
      <c r="AI71" s="242" t="str">
        <f>IF(AD71=0,"",IF(AD71&lt;AG71,"",1))</f>
        <v/>
      </c>
    </row>
    <row r="72" spans="1:49" ht="15" customHeight="1" x14ac:dyDescent="0.25">
      <c r="A72" s="1"/>
      <c r="B72" s="253"/>
      <c r="C72" s="27" t="str">
        <f t="shared" si="45"/>
        <v/>
      </c>
      <c r="D72" s="28" t="str">
        <f t="shared" si="46"/>
        <v/>
      </c>
      <c r="E72" s="29" t="str">
        <f t="shared" si="51"/>
        <v/>
      </c>
      <c r="F72" s="29" t="str">
        <f t="shared" si="52"/>
        <v/>
      </c>
      <c r="G72" s="30" t="str">
        <f t="shared" si="47"/>
        <v/>
      </c>
      <c r="J72" s="29"/>
      <c r="K72" s="31" t="str">
        <f t="shared" si="53"/>
        <v/>
      </c>
      <c r="L72" s="32" t="str">
        <f t="shared" si="48"/>
        <v/>
      </c>
      <c r="M72" s="32"/>
      <c r="O72" s="33" t="str">
        <f t="shared" ca="1" si="55"/>
        <v/>
      </c>
      <c r="Q72" s="34">
        <f t="shared" si="12"/>
        <v>0</v>
      </c>
      <c r="R72" s="34">
        <f t="shared" si="54"/>
        <v>0</v>
      </c>
      <c r="Z72" s="129" t="str">
        <f t="shared" si="49"/>
        <v/>
      </c>
      <c r="AC72" s="135" t="str">
        <f t="shared" si="19"/>
        <v/>
      </c>
      <c r="AD72" s="248"/>
      <c r="AE72" s="126"/>
      <c r="AF72" s="251"/>
      <c r="AG72" s="255"/>
      <c r="AH72" s="252"/>
      <c r="AI72" s="242"/>
    </row>
    <row r="73" spans="1:49" ht="15" customHeight="1" thickBot="1" x14ac:dyDescent="0.3">
      <c r="A73" s="1"/>
      <c r="B73" s="253"/>
      <c r="C73" s="27" t="str">
        <f t="shared" si="45"/>
        <v/>
      </c>
      <c r="D73" s="28" t="str">
        <f t="shared" si="46"/>
        <v/>
      </c>
      <c r="E73" s="29" t="str">
        <f t="shared" si="51"/>
        <v/>
      </c>
      <c r="F73" s="29" t="str">
        <f t="shared" si="52"/>
        <v/>
      </c>
      <c r="G73" s="30" t="str">
        <f t="shared" si="47"/>
        <v/>
      </c>
      <c r="J73" s="29"/>
      <c r="K73" s="31" t="str">
        <f t="shared" si="53"/>
        <v/>
      </c>
      <c r="L73" s="32" t="str">
        <f t="shared" si="48"/>
        <v/>
      </c>
      <c r="M73" s="32"/>
      <c r="O73" s="33" t="str">
        <f t="shared" ca="1" si="55"/>
        <v/>
      </c>
      <c r="Q73" s="34">
        <f t="shared" ref="Q73:Q136" si="57">P73*$AP$6</f>
        <v>0</v>
      </c>
      <c r="R73" s="34">
        <f t="shared" si="54"/>
        <v>0</v>
      </c>
      <c r="Z73" s="129" t="str">
        <f t="shared" si="49"/>
        <v/>
      </c>
      <c r="AC73" s="135" t="str">
        <f t="shared" si="19"/>
        <v/>
      </c>
      <c r="AD73" s="249"/>
      <c r="AE73" s="126"/>
      <c r="AF73" s="251"/>
      <c r="AG73" s="256"/>
      <c r="AH73" s="252"/>
      <c r="AI73" s="242"/>
    </row>
    <row r="74" spans="1:49" ht="15" customHeight="1" x14ac:dyDescent="0.25">
      <c r="A74" s="1"/>
      <c r="B74" s="253"/>
      <c r="C74" s="27" t="str">
        <f t="shared" si="45"/>
        <v/>
      </c>
      <c r="D74" s="28" t="str">
        <f t="shared" si="46"/>
        <v/>
      </c>
      <c r="E74" s="29" t="str">
        <f t="shared" si="51"/>
        <v/>
      </c>
      <c r="F74" s="29" t="str">
        <f t="shared" si="52"/>
        <v/>
      </c>
      <c r="G74" s="30" t="str">
        <f t="shared" si="47"/>
        <v/>
      </c>
      <c r="J74" s="29"/>
      <c r="K74" s="31" t="str">
        <f t="shared" si="53"/>
        <v/>
      </c>
      <c r="L74" s="32" t="str">
        <f t="shared" si="48"/>
        <v/>
      </c>
      <c r="M74" s="32"/>
      <c r="O74" s="33" t="str">
        <f t="shared" ca="1" si="55"/>
        <v/>
      </c>
      <c r="Q74" s="34">
        <f t="shared" si="57"/>
        <v>0</v>
      </c>
      <c r="R74" s="34">
        <f t="shared" si="54"/>
        <v>0</v>
      </c>
      <c r="Z74" s="129" t="str">
        <f t="shared" si="49"/>
        <v/>
      </c>
      <c r="AC74" s="135" t="str">
        <f t="shared" si="19"/>
        <v/>
      </c>
      <c r="AD74" s="247">
        <f>SUM(Z74:Z76)</f>
        <v>0</v>
      </c>
      <c r="AE74" s="126"/>
      <c r="AF74" s="251">
        <v>24</v>
      </c>
      <c r="AG74" s="254">
        <f t="shared" ref="AG74" ca="1" si="58">OFFSET($AL$9,((MOD(ROW(AF74)*4,3)/2)+1)*COUNTA(AF74)+IF(((MOD(ROW(AF74)*4,3)/2)+1)*COUNTA(AF74)=2,INT(ROW(AF70)/12),0),)</f>
        <v>0</v>
      </c>
      <c r="AH74" s="252" t="str">
        <f>IF(AD74=0,"",IF(AD74&lt;AG74,"Alerte !",""))</f>
        <v/>
      </c>
      <c r="AI74" s="242" t="str">
        <f>IF(AD74=0,"",IF(AD74&lt;AG74,"",1))</f>
        <v/>
      </c>
    </row>
    <row r="75" spans="1:49" ht="15" customHeight="1" x14ac:dyDescent="0.25">
      <c r="A75" s="1"/>
      <c r="B75" s="253"/>
      <c r="C75" s="27" t="str">
        <f t="shared" si="45"/>
        <v/>
      </c>
      <c r="D75" s="28" t="str">
        <f t="shared" si="46"/>
        <v/>
      </c>
      <c r="E75" s="29" t="str">
        <f t="shared" si="51"/>
        <v/>
      </c>
      <c r="F75" s="29" t="str">
        <f t="shared" si="52"/>
        <v/>
      </c>
      <c r="G75" s="30" t="str">
        <f t="shared" si="47"/>
        <v/>
      </c>
      <c r="J75" s="29"/>
      <c r="K75" s="31" t="str">
        <f t="shared" si="53"/>
        <v/>
      </c>
      <c r="L75" s="32" t="str">
        <f t="shared" si="48"/>
        <v/>
      </c>
      <c r="M75" s="32"/>
      <c r="O75" s="33" t="str">
        <f t="shared" ca="1" si="55"/>
        <v/>
      </c>
      <c r="Q75" s="34">
        <f t="shared" si="57"/>
        <v>0</v>
      </c>
      <c r="R75" s="34">
        <f t="shared" si="54"/>
        <v>0</v>
      </c>
      <c r="Z75" s="129" t="str">
        <f t="shared" si="49"/>
        <v/>
      </c>
      <c r="AC75" s="135" t="str">
        <f t="shared" si="19"/>
        <v/>
      </c>
      <c r="AD75" s="248"/>
      <c r="AE75" s="126"/>
      <c r="AF75" s="251"/>
      <c r="AG75" s="255"/>
      <c r="AH75" s="252"/>
      <c r="AI75" s="242"/>
    </row>
    <row r="76" spans="1:49" ht="15" customHeight="1" thickBot="1" x14ac:dyDescent="0.3">
      <c r="A76" s="1"/>
      <c r="B76" s="253"/>
      <c r="C76" s="27" t="str">
        <f t="shared" si="45"/>
        <v/>
      </c>
      <c r="D76" s="28" t="str">
        <f t="shared" si="46"/>
        <v/>
      </c>
      <c r="E76" s="29" t="str">
        <f t="shared" si="51"/>
        <v/>
      </c>
      <c r="F76" s="29" t="str">
        <f t="shared" si="52"/>
        <v/>
      </c>
      <c r="G76" s="30" t="str">
        <f t="shared" si="47"/>
        <v/>
      </c>
      <c r="J76" s="29"/>
      <c r="K76" s="31" t="str">
        <f t="shared" si="53"/>
        <v/>
      </c>
      <c r="L76" s="32" t="str">
        <f t="shared" si="48"/>
        <v/>
      </c>
      <c r="M76" s="32"/>
      <c r="O76" s="33" t="str">
        <f t="shared" ca="1" si="55"/>
        <v/>
      </c>
      <c r="Q76" s="34">
        <f t="shared" si="57"/>
        <v>0</v>
      </c>
      <c r="R76" s="34">
        <f t="shared" si="54"/>
        <v>0</v>
      </c>
      <c r="Z76" s="129" t="str">
        <f t="shared" si="49"/>
        <v/>
      </c>
      <c r="AC76" s="135" t="str">
        <f t="shared" si="19"/>
        <v/>
      </c>
      <c r="AD76" s="249"/>
      <c r="AE76" s="126"/>
      <c r="AF76" s="251"/>
      <c r="AG76" s="256"/>
      <c r="AH76" s="252"/>
      <c r="AI76" s="242"/>
    </row>
    <row r="77" spans="1:49" ht="15" customHeight="1" x14ac:dyDescent="0.25">
      <c r="A77" s="1"/>
      <c r="B77" s="253"/>
      <c r="C77" s="27" t="str">
        <f t="shared" si="45"/>
        <v/>
      </c>
      <c r="D77" s="28" t="str">
        <f t="shared" si="46"/>
        <v/>
      </c>
      <c r="E77" s="29" t="str">
        <f t="shared" si="51"/>
        <v/>
      </c>
      <c r="F77" s="29" t="str">
        <f t="shared" si="52"/>
        <v/>
      </c>
      <c r="G77" s="30" t="str">
        <f t="shared" si="47"/>
        <v/>
      </c>
      <c r="J77" s="29"/>
      <c r="K77" s="31" t="str">
        <f t="shared" si="53"/>
        <v/>
      </c>
      <c r="L77" s="32" t="str">
        <f t="shared" si="48"/>
        <v/>
      </c>
      <c r="M77" s="32"/>
      <c r="O77" s="33" t="str">
        <f t="shared" ca="1" si="55"/>
        <v/>
      </c>
      <c r="Q77" s="34">
        <f t="shared" si="57"/>
        <v>0</v>
      </c>
      <c r="R77" s="34">
        <f t="shared" si="54"/>
        <v>0</v>
      </c>
      <c r="Z77" s="129" t="str">
        <f t="shared" si="49"/>
        <v/>
      </c>
      <c r="AC77" s="135" t="str">
        <f t="shared" si="19"/>
        <v/>
      </c>
      <c r="AD77" s="247">
        <f>SUM(Z77:Z79)</f>
        <v>0</v>
      </c>
      <c r="AE77" s="126"/>
      <c r="AF77" s="251">
        <v>25</v>
      </c>
      <c r="AG77" s="254">
        <f t="shared" ref="AG77" ca="1" si="59">OFFSET($AL$9,((MOD(ROW(AF77)*4,3)/2)+1)*COUNTA(AF77)+IF(((MOD(ROW(AF77)*4,3)/2)+1)*COUNTA(AF77)=2,INT(ROW(AF73)/12),0),)</f>
        <v>0</v>
      </c>
      <c r="AH77" s="252" t="str">
        <f>IF(AD77=0,"",IF(AD77&lt;AG77,"Alerte !",""))</f>
        <v/>
      </c>
      <c r="AI77" s="242" t="str">
        <f>IF(AD77=0,"",IF(AD77&lt;AG77,"",1))</f>
        <v/>
      </c>
    </row>
    <row r="78" spans="1:49" ht="15" customHeight="1" x14ac:dyDescent="0.25">
      <c r="A78" s="1"/>
      <c r="B78" s="253"/>
      <c r="C78" s="27" t="str">
        <f t="shared" si="45"/>
        <v/>
      </c>
      <c r="D78" s="28" t="str">
        <f t="shared" si="46"/>
        <v/>
      </c>
      <c r="E78" s="29" t="str">
        <f t="shared" si="51"/>
        <v/>
      </c>
      <c r="F78" s="29" t="str">
        <f t="shared" si="52"/>
        <v/>
      </c>
      <c r="G78" s="30" t="str">
        <f t="shared" si="47"/>
        <v/>
      </c>
      <c r="J78" s="29"/>
      <c r="K78" s="31" t="str">
        <f t="shared" si="53"/>
        <v/>
      </c>
      <c r="L78" s="32" t="str">
        <f t="shared" si="48"/>
        <v/>
      </c>
      <c r="M78" s="32"/>
      <c r="O78" s="33" t="str">
        <f t="shared" ca="1" si="55"/>
        <v/>
      </c>
      <c r="Q78" s="34">
        <f t="shared" si="57"/>
        <v>0</v>
      </c>
      <c r="R78" s="34">
        <f t="shared" si="54"/>
        <v>0</v>
      </c>
      <c r="Z78" s="129" t="str">
        <f t="shared" si="49"/>
        <v/>
      </c>
      <c r="AC78" s="135" t="str">
        <f t="shared" si="19"/>
        <v/>
      </c>
      <c r="AD78" s="248"/>
      <c r="AE78" s="126"/>
      <c r="AF78" s="251"/>
      <c r="AG78" s="255"/>
      <c r="AH78" s="252"/>
      <c r="AI78" s="242"/>
    </row>
    <row r="79" spans="1:49" ht="15" customHeight="1" thickBot="1" x14ac:dyDescent="0.3">
      <c r="A79" s="1"/>
      <c r="B79" s="253"/>
      <c r="C79" s="27" t="str">
        <f t="shared" si="45"/>
        <v/>
      </c>
      <c r="D79" s="28" t="str">
        <f t="shared" si="46"/>
        <v/>
      </c>
      <c r="E79" s="29" t="str">
        <f t="shared" si="51"/>
        <v/>
      </c>
      <c r="F79" s="29" t="str">
        <f t="shared" si="52"/>
        <v/>
      </c>
      <c r="G79" s="30" t="str">
        <f t="shared" si="47"/>
        <v/>
      </c>
      <c r="J79" s="29"/>
      <c r="K79" s="31" t="str">
        <f t="shared" si="53"/>
        <v/>
      </c>
      <c r="L79" s="32" t="str">
        <f t="shared" si="48"/>
        <v/>
      </c>
      <c r="M79" s="32"/>
      <c r="O79" s="33" t="str">
        <f t="shared" ca="1" si="55"/>
        <v/>
      </c>
      <c r="Q79" s="34">
        <f t="shared" si="57"/>
        <v>0</v>
      </c>
      <c r="R79" s="34">
        <f t="shared" si="54"/>
        <v>0</v>
      </c>
      <c r="Z79" s="129" t="str">
        <f t="shared" si="49"/>
        <v/>
      </c>
      <c r="AC79" s="135" t="str">
        <f t="shared" si="19"/>
        <v/>
      </c>
      <c r="AD79" s="249"/>
      <c r="AE79" s="126"/>
      <c r="AF79" s="251"/>
      <c r="AG79" s="256"/>
      <c r="AH79" s="252"/>
      <c r="AI79" s="242"/>
    </row>
    <row r="80" spans="1:49" ht="15" customHeight="1" x14ac:dyDescent="0.25">
      <c r="A80" s="1"/>
      <c r="B80" s="253" t="s">
        <v>52</v>
      </c>
      <c r="C80" s="27" t="str">
        <f t="shared" si="45"/>
        <v/>
      </c>
      <c r="D80" s="28" t="str">
        <f t="shared" si="46"/>
        <v/>
      </c>
      <c r="E80" s="29" t="str">
        <f t="shared" si="51"/>
        <v/>
      </c>
      <c r="F80" s="29" t="str">
        <f t="shared" si="52"/>
        <v/>
      </c>
      <c r="G80" s="30" t="str">
        <f t="shared" si="47"/>
        <v/>
      </c>
      <c r="J80" s="29"/>
      <c r="K80" s="31" t="str">
        <f t="shared" si="53"/>
        <v/>
      </c>
      <c r="L80" s="32" t="str">
        <f t="shared" si="48"/>
        <v/>
      </c>
      <c r="M80" s="32"/>
      <c r="O80" s="33" t="str">
        <f t="shared" ca="1" si="55"/>
        <v/>
      </c>
      <c r="Q80" s="34">
        <f t="shared" si="57"/>
        <v>0</v>
      </c>
      <c r="R80" s="34">
        <f t="shared" si="54"/>
        <v>0</v>
      </c>
      <c r="Z80" s="129" t="str">
        <f t="shared" si="49"/>
        <v/>
      </c>
      <c r="AC80" s="135" t="str">
        <f t="shared" si="19"/>
        <v/>
      </c>
      <c r="AD80" s="247">
        <f>SUM(Z80:Z82)</f>
        <v>0</v>
      </c>
      <c r="AE80" s="126"/>
      <c r="AF80" s="251">
        <v>26</v>
      </c>
      <c r="AG80" s="254">
        <f t="shared" ref="AG80" ca="1" si="60">OFFSET($AL$9,((MOD(ROW(AF80)*4,3)/2)+1)*COUNTA(AF80)+IF(((MOD(ROW(AF80)*4,3)/2)+1)*COUNTA(AF80)=2,INT(ROW(AF76)/12),0),)</f>
        <v>0</v>
      </c>
      <c r="AH80" s="252" t="str">
        <f>IF(AD80=0,"",IF(AD80&lt;AG80,"Alerte !",""))</f>
        <v/>
      </c>
      <c r="AI80" s="242" t="str">
        <f>IF(AD80=0,"",IF(AD80&lt;AG80,"",1))</f>
        <v/>
      </c>
    </row>
    <row r="81" spans="1:35" ht="15" customHeight="1" x14ac:dyDescent="0.25">
      <c r="A81" s="1"/>
      <c r="B81" s="253"/>
      <c r="C81" s="27" t="str">
        <f t="shared" si="45"/>
        <v/>
      </c>
      <c r="D81" s="28" t="str">
        <f t="shared" si="46"/>
        <v/>
      </c>
      <c r="E81" s="29" t="str">
        <f t="shared" si="51"/>
        <v/>
      </c>
      <c r="F81" s="29" t="str">
        <f t="shared" si="52"/>
        <v/>
      </c>
      <c r="G81" s="30" t="str">
        <f t="shared" si="47"/>
        <v/>
      </c>
      <c r="J81" s="29"/>
      <c r="K81" s="31" t="str">
        <f t="shared" si="53"/>
        <v/>
      </c>
      <c r="L81" s="32" t="str">
        <f t="shared" si="48"/>
        <v/>
      </c>
      <c r="M81" s="32"/>
      <c r="O81" s="33" t="str">
        <f t="shared" ca="1" si="55"/>
        <v/>
      </c>
      <c r="Q81" s="34">
        <f t="shared" si="57"/>
        <v>0</v>
      </c>
      <c r="R81" s="34">
        <f t="shared" si="54"/>
        <v>0</v>
      </c>
      <c r="Z81" s="129" t="str">
        <f t="shared" si="49"/>
        <v/>
      </c>
      <c r="AC81" s="135" t="str">
        <f t="shared" si="19"/>
        <v/>
      </c>
      <c r="AD81" s="248"/>
      <c r="AE81" s="126"/>
      <c r="AF81" s="251"/>
      <c r="AG81" s="255"/>
      <c r="AH81" s="252"/>
      <c r="AI81" s="242"/>
    </row>
    <row r="82" spans="1:35" ht="15" customHeight="1" thickBot="1" x14ac:dyDescent="0.3">
      <c r="A82" s="1"/>
      <c r="B82" s="253"/>
      <c r="C82" s="27" t="str">
        <f t="shared" si="45"/>
        <v/>
      </c>
      <c r="D82" s="28" t="str">
        <f t="shared" si="46"/>
        <v/>
      </c>
      <c r="E82" s="29" t="str">
        <f t="shared" si="51"/>
        <v/>
      </c>
      <c r="F82" s="29" t="str">
        <f t="shared" si="52"/>
        <v/>
      </c>
      <c r="G82" s="30" t="str">
        <f t="shared" si="47"/>
        <v/>
      </c>
      <c r="J82" s="29"/>
      <c r="K82" s="31" t="str">
        <f t="shared" si="53"/>
        <v/>
      </c>
      <c r="L82" s="32" t="str">
        <f t="shared" si="48"/>
        <v/>
      </c>
      <c r="M82" s="32"/>
      <c r="O82" s="33" t="str">
        <f t="shared" ca="1" si="55"/>
        <v/>
      </c>
      <c r="Q82" s="34">
        <f t="shared" si="57"/>
        <v>0</v>
      </c>
      <c r="R82" s="34">
        <f t="shared" si="54"/>
        <v>0</v>
      </c>
      <c r="Z82" s="129" t="str">
        <f t="shared" si="49"/>
        <v/>
      </c>
      <c r="AC82" s="135" t="str">
        <f t="shared" si="19"/>
        <v/>
      </c>
      <c r="AD82" s="249"/>
      <c r="AE82" s="126"/>
      <c r="AF82" s="251"/>
      <c r="AG82" s="256"/>
      <c r="AH82" s="252"/>
      <c r="AI82" s="242"/>
    </row>
    <row r="83" spans="1:35" ht="15" customHeight="1" x14ac:dyDescent="0.25">
      <c r="A83" s="1"/>
      <c r="B83" s="253"/>
      <c r="C83" s="27" t="str">
        <f t="shared" si="45"/>
        <v/>
      </c>
      <c r="D83" s="28" t="str">
        <f t="shared" si="46"/>
        <v/>
      </c>
      <c r="E83" s="29" t="str">
        <f t="shared" si="51"/>
        <v/>
      </c>
      <c r="F83" s="29" t="str">
        <f t="shared" si="52"/>
        <v/>
      </c>
      <c r="G83" s="30" t="str">
        <f t="shared" si="47"/>
        <v/>
      </c>
      <c r="J83" s="29"/>
      <c r="K83" s="31" t="str">
        <f t="shared" si="53"/>
        <v/>
      </c>
      <c r="L83" s="32" t="str">
        <f t="shared" si="48"/>
        <v/>
      </c>
      <c r="M83" s="32"/>
      <c r="O83" s="33" t="str">
        <f t="shared" ca="1" si="55"/>
        <v/>
      </c>
      <c r="Q83" s="34">
        <f t="shared" si="57"/>
        <v>0</v>
      </c>
      <c r="R83" s="34">
        <f t="shared" si="54"/>
        <v>0</v>
      </c>
      <c r="Z83" s="129" t="str">
        <f t="shared" si="49"/>
        <v/>
      </c>
      <c r="AC83" s="135" t="str">
        <f t="shared" si="19"/>
        <v/>
      </c>
      <c r="AD83" s="247">
        <f>SUM(Z83:Z85)</f>
        <v>0</v>
      </c>
      <c r="AE83" s="126"/>
      <c r="AF83" s="251">
        <v>27</v>
      </c>
      <c r="AG83" s="254">
        <f t="shared" ref="AG83" ca="1" si="61">OFFSET($AL$9,((MOD(ROW(AF83)*4,3)/2)+1)*COUNTA(AF83)+IF(((MOD(ROW(AF83)*4,3)/2)+1)*COUNTA(AF83)=2,INT(ROW(AF79)/12),0),)</f>
        <v>0</v>
      </c>
      <c r="AH83" s="252" t="str">
        <f>IF(AD83=0,"",IF(AD83&lt;AG83,"Alerte !",""))</f>
        <v/>
      </c>
      <c r="AI83" s="242" t="str">
        <f>IF(AD83=0,"",IF(AD83&lt;AG83,"",1))</f>
        <v/>
      </c>
    </row>
    <row r="84" spans="1:35" ht="15" customHeight="1" x14ac:dyDescent="0.25">
      <c r="A84" s="1"/>
      <c r="B84" s="253"/>
      <c r="C84" s="27" t="str">
        <f t="shared" si="45"/>
        <v/>
      </c>
      <c r="D84" s="28" t="str">
        <f t="shared" si="46"/>
        <v/>
      </c>
      <c r="E84" s="29" t="str">
        <f t="shared" si="51"/>
        <v/>
      </c>
      <c r="F84" s="29" t="str">
        <f t="shared" si="52"/>
        <v/>
      </c>
      <c r="G84" s="30" t="str">
        <f t="shared" si="47"/>
        <v/>
      </c>
      <c r="J84" s="29"/>
      <c r="K84" s="31" t="str">
        <f t="shared" si="53"/>
        <v/>
      </c>
      <c r="L84" s="32" t="str">
        <f t="shared" si="48"/>
        <v/>
      </c>
      <c r="M84" s="32"/>
      <c r="O84" s="33" t="str">
        <f t="shared" ca="1" si="55"/>
        <v/>
      </c>
      <c r="Q84" s="34">
        <f t="shared" si="57"/>
        <v>0</v>
      </c>
      <c r="R84" s="34">
        <f t="shared" si="54"/>
        <v>0</v>
      </c>
      <c r="Z84" s="129" t="str">
        <f t="shared" si="49"/>
        <v/>
      </c>
      <c r="AC84" s="135" t="str">
        <f t="shared" si="19"/>
        <v/>
      </c>
      <c r="AD84" s="248"/>
      <c r="AE84" s="126"/>
      <c r="AF84" s="251"/>
      <c r="AG84" s="255"/>
      <c r="AH84" s="252"/>
      <c r="AI84" s="242"/>
    </row>
    <row r="85" spans="1:35" ht="15" customHeight="1" thickBot="1" x14ac:dyDescent="0.3">
      <c r="A85" s="1"/>
      <c r="B85" s="253"/>
      <c r="C85" s="27" t="str">
        <f t="shared" si="45"/>
        <v/>
      </c>
      <c r="D85" s="28" t="str">
        <f t="shared" si="46"/>
        <v/>
      </c>
      <c r="E85" s="29" t="str">
        <f t="shared" si="51"/>
        <v/>
      </c>
      <c r="F85" s="29" t="str">
        <f t="shared" si="52"/>
        <v/>
      </c>
      <c r="G85" s="30" t="str">
        <f t="shared" si="47"/>
        <v/>
      </c>
      <c r="J85" s="29"/>
      <c r="K85" s="31" t="str">
        <f t="shared" si="53"/>
        <v/>
      </c>
      <c r="L85" s="32" t="str">
        <f t="shared" si="48"/>
        <v/>
      </c>
      <c r="M85" s="32"/>
      <c r="O85" s="33" t="str">
        <f t="shared" ca="1" si="55"/>
        <v/>
      </c>
      <c r="Q85" s="34">
        <f t="shared" si="57"/>
        <v>0</v>
      </c>
      <c r="R85" s="34">
        <f t="shared" si="54"/>
        <v>0</v>
      </c>
      <c r="Z85" s="129" t="str">
        <f t="shared" si="49"/>
        <v/>
      </c>
      <c r="AC85" s="135" t="str">
        <f t="shared" si="19"/>
        <v/>
      </c>
      <c r="AD85" s="249"/>
      <c r="AE85" s="126"/>
      <c r="AF85" s="251"/>
      <c r="AG85" s="256"/>
      <c r="AH85" s="252"/>
      <c r="AI85" s="242"/>
    </row>
    <row r="86" spans="1:35" ht="15" customHeight="1" x14ac:dyDescent="0.25">
      <c r="A86" s="1"/>
      <c r="B86" s="253"/>
      <c r="C86" s="27" t="str">
        <f t="shared" si="45"/>
        <v/>
      </c>
      <c r="D86" s="28" t="str">
        <f t="shared" si="46"/>
        <v/>
      </c>
      <c r="E86" s="29" t="str">
        <f t="shared" si="51"/>
        <v/>
      </c>
      <c r="F86" s="29" t="str">
        <f t="shared" si="52"/>
        <v/>
      </c>
      <c r="G86" s="30" t="str">
        <f t="shared" si="47"/>
        <v/>
      </c>
      <c r="J86" s="29"/>
      <c r="K86" s="31" t="str">
        <f t="shared" si="53"/>
        <v/>
      </c>
      <c r="L86" s="32" t="str">
        <f t="shared" si="48"/>
        <v/>
      </c>
      <c r="M86" s="32"/>
      <c r="O86" s="33" t="str">
        <f t="shared" ca="1" si="55"/>
        <v/>
      </c>
      <c r="Q86" s="34">
        <f t="shared" si="57"/>
        <v>0</v>
      </c>
      <c r="R86" s="34">
        <f t="shared" si="54"/>
        <v>0</v>
      </c>
      <c r="Z86" s="129" t="str">
        <f t="shared" si="49"/>
        <v/>
      </c>
      <c r="AC86" s="135" t="str">
        <f t="shared" si="19"/>
        <v/>
      </c>
      <c r="AD86" s="247">
        <f>SUM(Z86:Z88)</f>
        <v>0</v>
      </c>
      <c r="AE86" s="126"/>
      <c r="AF86" s="251">
        <v>28</v>
      </c>
      <c r="AG86" s="254">
        <f t="shared" ref="AG86" ca="1" si="62">OFFSET($AL$9,((MOD(ROW(AF86)*4,3)/2)+1)*COUNTA(AF86)+IF(((MOD(ROW(AF86)*4,3)/2)+1)*COUNTA(AF86)=2,INT(ROW(AF82)/12),0),)</f>
        <v>0</v>
      </c>
      <c r="AH86" s="252" t="str">
        <f>IF(AD86=0,"",IF(AD86&lt;AG86,"Alerte !",""))</f>
        <v/>
      </c>
      <c r="AI86" s="242" t="str">
        <f>IF(AD86=0,"",IF(AD86&lt;AG86,"",1))</f>
        <v/>
      </c>
    </row>
    <row r="87" spans="1:35" ht="15" customHeight="1" x14ac:dyDescent="0.25">
      <c r="A87" s="1"/>
      <c r="B87" s="253"/>
      <c r="C87" s="27" t="str">
        <f t="shared" si="45"/>
        <v/>
      </c>
      <c r="D87" s="28" t="str">
        <f t="shared" si="46"/>
        <v/>
      </c>
      <c r="E87" s="29" t="str">
        <f t="shared" si="51"/>
        <v/>
      </c>
      <c r="F87" s="29" t="str">
        <f t="shared" si="52"/>
        <v/>
      </c>
      <c r="G87" s="30" t="str">
        <f t="shared" si="47"/>
        <v/>
      </c>
      <c r="J87" s="29"/>
      <c r="K87" s="31" t="str">
        <f t="shared" si="53"/>
        <v/>
      </c>
      <c r="L87" s="32" t="str">
        <f t="shared" si="48"/>
        <v/>
      </c>
      <c r="M87" s="32"/>
      <c r="O87" s="33" t="str">
        <f t="shared" ca="1" si="55"/>
        <v/>
      </c>
      <c r="Q87" s="34">
        <f t="shared" si="57"/>
        <v>0</v>
      </c>
      <c r="R87" s="34">
        <f t="shared" si="54"/>
        <v>0</v>
      </c>
      <c r="Z87" s="129" t="str">
        <f t="shared" si="49"/>
        <v/>
      </c>
      <c r="AC87" s="135" t="str">
        <f t="shared" si="19"/>
        <v/>
      </c>
      <c r="AD87" s="248"/>
      <c r="AE87" s="126"/>
      <c r="AF87" s="251"/>
      <c r="AG87" s="255"/>
      <c r="AH87" s="252"/>
      <c r="AI87" s="242"/>
    </row>
    <row r="88" spans="1:35" ht="15" customHeight="1" thickBot="1" x14ac:dyDescent="0.3">
      <c r="A88" s="1"/>
      <c r="B88" s="253"/>
      <c r="C88" s="27" t="str">
        <f t="shared" si="45"/>
        <v/>
      </c>
      <c r="D88" s="28" t="str">
        <f t="shared" si="46"/>
        <v/>
      </c>
      <c r="E88" s="29" t="str">
        <f t="shared" si="51"/>
        <v/>
      </c>
      <c r="F88" s="29" t="str">
        <f t="shared" si="52"/>
        <v/>
      </c>
      <c r="G88" s="30" t="str">
        <f t="shared" si="47"/>
        <v/>
      </c>
      <c r="J88" s="29"/>
      <c r="K88" s="31" t="str">
        <f t="shared" si="53"/>
        <v/>
      </c>
      <c r="L88" s="32" t="str">
        <f t="shared" si="48"/>
        <v/>
      </c>
      <c r="M88" s="32"/>
      <c r="O88" s="33" t="str">
        <f t="shared" ca="1" si="55"/>
        <v/>
      </c>
      <c r="Q88" s="34">
        <f t="shared" si="57"/>
        <v>0</v>
      </c>
      <c r="R88" s="34">
        <f t="shared" si="54"/>
        <v>0</v>
      </c>
      <c r="Z88" s="129" t="str">
        <f t="shared" si="49"/>
        <v/>
      </c>
      <c r="AC88" s="135" t="str">
        <f t="shared" si="19"/>
        <v/>
      </c>
      <c r="AD88" s="249"/>
      <c r="AE88" s="126"/>
      <c r="AF88" s="251"/>
      <c r="AG88" s="256"/>
      <c r="AH88" s="252"/>
      <c r="AI88" s="242"/>
    </row>
    <row r="89" spans="1:35" ht="15" customHeight="1" x14ac:dyDescent="0.25">
      <c r="A89" s="1"/>
      <c r="B89" s="253"/>
      <c r="C89" s="27" t="str">
        <f t="shared" si="45"/>
        <v/>
      </c>
      <c r="D89" s="28" t="str">
        <f t="shared" si="46"/>
        <v/>
      </c>
      <c r="E89" s="29" t="str">
        <f t="shared" si="51"/>
        <v/>
      </c>
      <c r="F89" s="29" t="str">
        <f t="shared" si="52"/>
        <v/>
      </c>
      <c r="G89" s="30" t="str">
        <f t="shared" si="47"/>
        <v/>
      </c>
      <c r="J89" s="29"/>
      <c r="K89" s="31" t="str">
        <f t="shared" si="53"/>
        <v/>
      </c>
      <c r="L89" s="32" t="str">
        <f t="shared" si="48"/>
        <v/>
      </c>
      <c r="M89" s="32"/>
      <c r="O89" s="33" t="str">
        <f t="shared" ca="1" si="55"/>
        <v/>
      </c>
      <c r="Q89" s="34">
        <f t="shared" si="57"/>
        <v>0</v>
      </c>
      <c r="R89" s="34">
        <f t="shared" si="54"/>
        <v>0</v>
      </c>
      <c r="Z89" s="129" t="str">
        <f t="shared" si="49"/>
        <v/>
      </c>
      <c r="AC89" s="135" t="str">
        <f t="shared" si="19"/>
        <v/>
      </c>
      <c r="AD89" s="247">
        <f>SUM(Z89:Z91)</f>
        <v>0</v>
      </c>
      <c r="AE89" s="126"/>
      <c r="AF89" s="251">
        <v>29</v>
      </c>
      <c r="AG89" s="254">
        <f t="shared" ref="AG89" ca="1" si="63">OFFSET($AL$9,((MOD(ROW(AF89)*4,3)/2)+1)*COUNTA(AF89)+IF(((MOD(ROW(AF89)*4,3)/2)+1)*COUNTA(AF89)=2,INT(ROW(AF85)/12),0),)</f>
        <v>0</v>
      </c>
      <c r="AH89" s="252" t="str">
        <f>IF(AD89=0,"",IF(AD89&lt;AG89,"Alerte !",""))</f>
        <v/>
      </c>
      <c r="AI89" s="242" t="str">
        <f>IF(AD89=0,"",IF(AD89&lt;AG89,"",1))</f>
        <v/>
      </c>
    </row>
    <row r="90" spans="1:35" ht="15" customHeight="1" x14ac:dyDescent="0.25">
      <c r="A90" s="1"/>
      <c r="B90" s="253"/>
      <c r="C90" s="27" t="str">
        <f t="shared" si="45"/>
        <v/>
      </c>
      <c r="D90" s="28" t="str">
        <f t="shared" si="46"/>
        <v/>
      </c>
      <c r="E90" s="29" t="str">
        <f t="shared" si="51"/>
        <v/>
      </c>
      <c r="F90" s="29" t="str">
        <f t="shared" si="52"/>
        <v/>
      </c>
      <c r="G90" s="30" t="str">
        <f t="shared" si="47"/>
        <v/>
      </c>
      <c r="J90" s="29"/>
      <c r="K90" s="31" t="str">
        <f t="shared" si="53"/>
        <v/>
      </c>
      <c r="L90" s="32" t="str">
        <f t="shared" si="48"/>
        <v/>
      </c>
      <c r="M90" s="32"/>
      <c r="O90" s="33" t="str">
        <f t="shared" ca="1" si="55"/>
        <v/>
      </c>
      <c r="Q90" s="34">
        <f t="shared" si="57"/>
        <v>0</v>
      </c>
      <c r="R90" s="34">
        <f t="shared" si="54"/>
        <v>0</v>
      </c>
      <c r="Z90" s="129" t="str">
        <f t="shared" si="49"/>
        <v/>
      </c>
      <c r="AC90" s="135" t="str">
        <f t="shared" si="19"/>
        <v/>
      </c>
      <c r="AD90" s="248"/>
      <c r="AE90" s="126"/>
      <c r="AF90" s="251"/>
      <c r="AG90" s="255"/>
      <c r="AH90" s="252"/>
      <c r="AI90" s="242"/>
    </row>
    <row r="91" spans="1:35" ht="15" customHeight="1" thickBot="1" x14ac:dyDescent="0.3">
      <c r="A91" s="1"/>
      <c r="B91" s="253"/>
      <c r="C91" s="27" t="str">
        <f t="shared" si="45"/>
        <v/>
      </c>
      <c r="D91" s="28" t="str">
        <f t="shared" si="46"/>
        <v/>
      </c>
      <c r="E91" s="29" t="str">
        <f t="shared" si="51"/>
        <v/>
      </c>
      <c r="F91" s="29" t="str">
        <f t="shared" si="52"/>
        <v/>
      </c>
      <c r="G91" s="30" t="str">
        <f t="shared" si="47"/>
        <v/>
      </c>
      <c r="J91" s="29"/>
      <c r="K91" s="31" t="str">
        <f t="shared" si="53"/>
        <v/>
      </c>
      <c r="L91" s="32" t="str">
        <f t="shared" si="48"/>
        <v/>
      </c>
      <c r="M91" s="32"/>
      <c r="O91" s="33" t="str">
        <f t="shared" ca="1" si="55"/>
        <v/>
      </c>
      <c r="Q91" s="34">
        <f t="shared" si="57"/>
        <v>0</v>
      </c>
      <c r="R91" s="34">
        <f t="shared" si="54"/>
        <v>0</v>
      </c>
      <c r="Z91" s="129" t="str">
        <f t="shared" si="49"/>
        <v/>
      </c>
      <c r="AC91" s="135" t="str">
        <f t="shared" si="19"/>
        <v/>
      </c>
      <c r="AD91" s="249"/>
      <c r="AE91" s="126"/>
      <c r="AF91" s="251"/>
      <c r="AG91" s="256"/>
      <c r="AH91" s="252"/>
      <c r="AI91" s="242"/>
    </row>
    <row r="92" spans="1:35" ht="15" customHeight="1" x14ac:dyDescent="0.25">
      <c r="A92" s="1"/>
      <c r="B92" s="253" t="s">
        <v>53</v>
      </c>
      <c r="C92" s="27" t="str">
        <f t="shared" si="45"/>
        <v/>
      </c>
      <c r="D92" s="28" t="str">
        <f t="shared" si="46"/>
        <v/>
      </c>
      <c r="E92" s="29" t="str">
        <f t="shared" si="51"/>
        <v/>
      </c>
      <c r="F92" s="29" t="str">
        <f t="shared" si="52"/>
        <v/>
      </c>
      <c r="G92" s="30" t="str">
        <f t="shared" si="47"/>
        <v/>
      </c>
      <c r="J92" s="29"/>
      <c r="K92" s="31" t="str">
        <f t="shared" si="53"/>
        <v/>
      </c>
      <c r="L92" s="32" t="str">
        <f t="shared" si="48"/>
        <v/>
      </c>
      <c r="M92" s="32"/>
      <c r="O92" s="33" t="str">
        <f t="shared" ca="1" si="55"/>
        <v/>
      </c>
      <c r="Q92" s="34">
        <f t="shared" si="57"/>
        <v>0</v>
      </c>
      <c r="R92" s="34">
        <f t="shared" si="54"/>
        <v>0</v>
      </c>
      <c r="Z92" s="129" t="str">
        <f t="shared" si="49"/>
        <v/>
      </c>
      <c r="AC92" s="135" t="str">
        <f t="shared" si="19"/>
        <v/>
      </c>
      <c r="AD92" s="247">
        <f>SUM(Z92:Z94)</f>
        <v>0</v>
      </c>
      <c r="AE92" s="126"/>
      <c r="AF92" s="251">
        <v>30</v>
      </c>
      <c r="AG92" s="254">
        <f t="shared" ref="AG92" ca="1" si="64">OFFSET($AL$9,((MOD(ROW(AF92)*4,3)/2)+1)*COUNTA(AF92)+IF(((MOD(ROW(AF92)*4,3)/2)+1)*COUNTA(AF92)=2,INT(ROW(AF88)/12),0),)</f>
        <v>0</v>
      </c>
      <c r="AH92" s="252" t="str">
        <f>IF(AD92=0,"",IF(AD92&lt;AG92,"Alerte !",""))</f>
        <v/>
      </c>
      <c r="AI92" s="242" t="str">
        <f>IF(AD92=0,"",IF(AD92&lt;AG92,"",1))</f>
        <v/>
      </c>
    </row>
    <row r="93" spans="1:35" ht="15" customHeight="1" x14ac:dyDescent="0.25">
      <c r="A93" s="1"/>
      <c r="B93" s="253"/>
      <c r="C93" s="27" t="str">
        <f t="shared" si="45"/>
        <v/>
      </c>
      <c r="D93" s="28" t="str">
        <f t="shared" si="46"/>
        <v/>
      </c>
      <c r="E93" s="29" t="str">
        <f t="shared" si="51"/>
        <v/>
      </c>
      <c r="F93" s="29" t="str">
        <f t="shared" si="52"/>
        <v/>
      </c>
      <c r="G93" s="30" t="str">
        <f t="shared" si="47"/>
        <v/>
      </c>
      <c r="J93" s="29"/>
      <c r="K93" s="31" t="str">
        <f t="shared" si="53"/>
        <v/>
      </c>
      <c r="L93" s="32" t="str">
        <f t="shared" si="48"/>
        <v/>
      </c>
      <c r="M93" s="32"/>
      <c r="O93" s="33" t="str">
        <f t="shared" ca="1" si="55"/>
        <v/>
      </c>
      <c r="Q93" s="34">
        <f t="shared" si="57"/>
        <v>0</v>
      </c>
      <c r="R93" s="34">
        <f t="shared" si="54"/>
        <v>0</v>
      </c>
      <c r="Z93" s="129" t="str">
        <f t="shared" si="49"/>
        <v/>
      </c>
      <c r="AC93" s="135" t="str">
        <f t="shared" si="19"/>
        <v/>
      </c>
      <c r="AD93" s="248"/>
      <c r="AE93" s="126"/>
      <c r="AF93" s="251"/>
      <c r="AG93" s="255"/>
      <c r="AH93" s="252"/>
      <c r="AI93" s="242"/>
    </row>
    <row r="94" spans="1:35" ht="15" customHeight="1" thickBot="1" x14ac:dyDescent="0.3">
      <c r="A94" s="1"/>
      <c r="B94" s="253"/>
      <c r="C94" s="27" t="str">
        <f t="shared" si="45"/>
        <v/>
      </c>
      <c r="D94" s="28" t="str">
        <f t="shared" si="46"/>
        <v/>
      </c>
      <c r="E94" s="29" t="str">
        <f t="shared" si="51"/>
        <v/>
      </c>
      <c r="F94" s="29" t="str">
        <f t="shared" si="52"/>
        <v/>
      </c>
      <c r="G94" s="30" t="str">
        <f t="shared" si="47"/>
        <v/>
      </c>
      <c r="J94" s="29"/>
      <c r="K94" s="31" t="str">
        <f t="shared" si="53"/>
        <v/>
      </c>
      <c r="L94" s="32" t="str">
        <f t="shared" si="48"/>
        <v/>
      </c>
      <c r="M94" s="32"/>
      <c r="O94" s="33" t="str">
        <f t="shared" ca="1" si="55"/>
        <v/>
      </c>
      <c r="Q94" s="34">
        <f t="shared" si="57"/>
        <v>0</v>
      </c>
      <c r="R94" s="34">
        <f t="shared" si="54"/>
        <v>0</v>
      </c>
      <c r="Z94" s="129" t="str">
        <f t="shared" si="49"/>
        <v/>
      </c>
      <c r="AC94" s="135" t="str">
        <f t="shared" si="19"/>
        <v/>
      </c>
      <c r="AD94" s="249"/>
      <c r="AE94" s="126"/>
      <c r="AF94" s="251"/>
      <c r="AG94" s="256"/>
      <c r="AH94" s="252"/>
      <c r="AI94" s="242"/>
    </row>
    <row r="95" spans="1:35" ht="15" customHeight="1" x14ac:dyDescent="0.25">
      <c r="A95" s="1"/>
      <c r="B95" s="253"/>
      <c r="C95" s="27" t="str">
        <f t="shared" si="45"/>
        <v/>
      </c>
      <c r="D95" s="28" t="str">
        <f t="shared" si="46"/>
        <v/>
      </c>
      <c r="E95" s="29" t="str">
        <f t="shared" si="51"/>
        <v/>
      </c>
      <c r="F95" s="29" t="str">
        <f t="shared" si="52"/>
        <v/>
      </c>
      <c r="G95" s="30" t="str">
        <f t="shared" si="47"/>
        <v/>
      </c>
      <c r="J95" s="29"/>
      <c r="K95" s="31" t="str">
        <f t="shared" si="53"/>
        <v/>
      </c>
      <c r="L95" s="32" t="str">
        <f t="shared" si="48"/>
        <v/>
      </c>
      <c r="M95" s="32"/>
      <c r="O95" s="33" t="str">
        <f t="shared" ca="1" si="55"/>
        <v/>
      </c>
      <c r="Q95" s="34">
        <f t="shared" si="57"/>
        <v>0</v>
      </c>
      <c r="R95" s="34">
        <f t="shared" si="54"/>
        <v>0</v>
      </c>
      <c r="Z95" s="129" t="str">
        <f t="shared" si="49"/>
        <v/>
      </c>
      <c r="AC95" s="135" t="str">
        <f t="shared" si="19"/>
        <v/>
      </c>
      <c r="AD95" s="247">
        <f>SUM(Z95:Z97)</f>
        <v>0</v>
      </c>
      <c r="AE95" s="126"/>
      <c r="AF95" s="251">
        <v>31</v>
      </c>
      <c r="AG95" s="254">
        <f t="shared" ref="AG95" ca="1" si="65">OFFSET($AL$9,((MOD(ROW(AF95)*4,3)/2)+1)*COUNTA(AF95)+IF(((MOD(ROW(AF95)*4,3)/2)+1)*COUNTA(AF95)=2,INT(ROW(AF91)/12),0),)</f>
        <v>0</v>
      </c>
      <c r="AH95" s="252" t="str">
        <f>IF(AD95=0,"",IF(AD95&lt;AG95,"Alerte !",""))</f>
        <v/>
      </c>
      <c r="AI95" s="242" t="str">
        <f>IF(AD95=0,"",IF(AD95&lt;AG95,"",1))</f>
        <v/>
      </c>
    </row>
    <row r="96" spans="1:35" ht="15" customHeight="1" x14ac:dyDescent="0.25">
      <c r="A96" s="1"/>
      <c r="B96" s="253"/>
      <c r="C96" s="27" t="str">
        <f t="shared" si="45"/>
        <v/>
      </c>
      <c r="D96" s="28" t="str">
        <f t="shared" si="46"/>
        <v/>
      </c>
      <c r="E96" s="29" t="str">
        <f t="shared" si="51"/>
        <v/>
      </c>
      <c r="F96" s="29" t="str">
        <f t="shared" si="52"/>
        <v/>
      </c>
      <c r="G96" s="30" t="str">
        <f t="shared" si="47"/>
        <v/>
      </c>
      <c r="J96" s="29"/>
      <c r="K96" s="31" t="str">
        <f t="shared" si="53"/>
        <v/>
      </c>
      <c r="L96" s="32" t="str">
        <f t="shared" si="48"/>
        <v/>
      </c>
      <c r="M96" s="32"/>
      <c r="O96" s="33" t="str">
        <f t="shared" ca="1" si="55"/>
        <v/>
      </c>
      <c r="Q96" s="34">
        <f t="shared" si="57"/>
        <v>0</v>
      </c>
      <c r="R96" s="34">
        <f t="shared" si="54"/>
        <v>0</v>
      </c>
      <c r="Z96" s="129" t="str">
        <f t="shared" si="49"/>
        <v/>
      </c>
      <c r="AC96" s="135" t="str">
        <f t="shared" ref="AC96:AC159" si="66">IF(Z96="","",Z96-AA96-AB96)</f>
        <v/>
      </c>
      <c r="AD96" s="248"/>
      <c r="AE96" s="126"/>
      <c r="AF96" s="251"/>
      <c r="AG96" s="255"/>
      <c r="AH96" s="252"/>
      <c r="AI96" s="242"/>
    </row>
    <row r="97" spans="1:35" ht="15" customHeight="1" thickBot="1" x14ac:dyDescent="0.3">
      <c r="A97" s="1"/>
      <c r="B97" s="253"/>
      <c r="C97" s="27" t="str">
        <f t="shared" si="45"/>
        <v/>
      </c>
      <c r="D97" s="28" t="str">
        <f t="shared" si="46"/>
        <v/>
      </c>
      <c r="E97" s="29" t="str">
        <f t="shared" si="51"/>
        <v/>
      </c>
      <c r="F97" s="29" t="str">
        <f t="shared" si="52"/>
        <v/>
      </c>
      <c r="G97" s="30" t="str">
        <f t="shared" si="47"/>
        <v/>
      </c>
      <c r="J97" s="29"/>
      <c r="K97" s="31" t="str">
        <f t="shared" si="53"/>
        <v/>
      </c>
      <c r="L97" s="32" t="str">
        <f t="shared" si="48"/>
        <v/>
      </c>
      <c r="M97" s="32"/>
      <c r="O97" s="33" t="str">
        <f t="shared" ca="1" si="55"/>
        <v/>
      </c>
      <c r="Q97" s="34">
        <f t="shared" si="57"/>
        <v>0</v>
      </c>
      <c r="R97" s="34">
        <f t="shared" si="54"/>
        <v>0</v>
      </c>
      <c r="Z97" s="129" t="str">
        <f t="shared" si="49"/>
        <v/>
      </c>
      <c r="AC97" s="135" t="str">
        <f t="shared" si="66"/>
        <v/>
      </c>
      <c r="AD97" s="249"/>
      <c r="AE97" s="126"/>
      <c r="AF97" s="251"/>
      <c r="AG97" s="256"/>
      <c r="AH97" s="252"/>
      <c r="AI97" s="242"/>
    </row>
    <row r="98" spans="1:35" ht="15" customHeight="1" x14ac:dyDescent="0.25">
      <c r="A98" s="1"/>
      <c r="B98" s="253"/>
      <c r="C98" s="27" t="str">
        <f t="shared" si="45"/>
        <v/>
      </c>
      <c r="D98" s="28" t="str">
        <f t="shared" si="46"/>
        <v/>
      </c>
      <c r="E98" s="29" t="str">
        <f t="shared" si="51"/>
        <v/>
      </c>
      <c r="F98" s="29" t="str">
        <f t="shared" si="52"/>
        <v/>
      </c>
      <c r="G98" s="30" t="str">
        <f t="shared" si="47"/>
        <v/>
      </c>
      <c r="J98" s="29"/>
      <c r="K98" s="31" t="str">
        <f t="shared" si="53"/>
        <v/>
      </c>
      <c r="L98" s="32" t="str">
        <f t="shared" si="48"/>
        <v/>
      </c>
      <c r="M98" s="32"/>
      <c r="O98" s="33" t="str">
        <f t="shared" ca="1" si="55"/>
        <v/>
      </c>
      <c r="Q98" s="34">
        <f t="shared" si="57"/>
        <v>0</v>
      </c>
      <c r="R98" s="34">
        <f t="shared" si="54"/>
        <v>0</v>
      </c>
      <c r="Z98" s="129" t="str">
        <f t="shared" si="49"/>
        <v/>
      </c>
      <c r="AC98" s="135" t="str">
        <f t="shared" si="66"/>
        <v/>
      </c>
      <c r="AD98" s="247">
        <f>SUM(Z98:Z100)</f>
        <v>0</v>
      </c>
      <c r="AE98" s="126"/>
      <c r="AF98" s="251">
        <v>32</v>
      </c>
      <c r="AG98" s="254">
        <f t="shared" ref="AG98" ca="1" si="67">OFFSET($AL$9,((MOD(ROW(AF98)*4,3)/2)+1)*COUNTA(AF98)+IF(((MOD(ROW(AF98)*4,3)/2)+1)*COUNTA(AF98)=2,INT(ROW(AF94)/12),0),)</f>
        <v>0</v>
      </c>
      <c r="AH98" s="252" t="str">
        <f>IF(AD98=0,"",IF(AD98&lt;AG98,"Alerte !",""))</f>
        <v/>
      </c>
      <c r="AI98" s="242" t="str">
        <f>IF(AD98=0,"",IF(AD98&lt;AG98,"",1))</f>
        <v/>
      </c>
    </row>
    <row r="99" spans="1:35" ht="15" customHeight="1" x14ac:dyDescent="0.25">
      <c r="A99" s="1"/>
      <c r="B99" s="253"/>
      <c r="C99" s="27" t="str">
        <f t="shared" si="45"/>
        <v/>
      </c>
      <c r="D99" s="28" t="str">
        <f t="shared" si="46"/>
        <v/>
      </c>
      <c r="E99" s="29" t="str">
        <f t="shared" si="51"/>
        <v/>
      </c>
      <c r="F99" s="29" t="str">
        <f t="shared" si="52"/>
        <v/>
      </c>
      <c r="G99" s="30" t="str">
        <f t="shared" si="47"/>
        <v/>
      </c>
      <c r="J99" s="29"/>
      <c r="K99" s="31" t="str">
        <f t="shared" si="53"/>
        <v/>
      </c>
      <c r="L99" s="32" t="str">
        <f t="shared" si="48"/>
        <v/>
      </c>
      <c r="M99" s="32"/>
      <c r="O99" s="33" t="str">
        <f t="shared" ca="1" si="55"/>
        <v/>
      </c>
      <c r="Q99" s="34">
        <f t="shared" si="57"/>
        <v>0</v>
      </c>
      <c r="R99" s="34">
        <f t="shared" si="54"/>
        <v>0</v>
      </c>
      <c r="Z99" s="129" t="str">
        <f t="shared" si="49"/>
        <v/>
      </c>
      <c r="AC99" s="135" t="str">
        <f t="shared" si="66"/>
        <v/>
      </c>
      <c r="AD99" s="248"/>
      <c r="AE99" s="126"/>
      <c r="AF99" s="251"/>
      <c r="AG99" s="255"/>
      <c r="AH99" s="252"/>
      <c r="AI99" s="242"/>
    </row>
    <row r="100" spans="1:35" ht="15" customHeight="1" thickBot="1" x14ac:dyDescent="0.3">
      <c r="A100" s="1"/>
      <c r="B100" s="253"/>
      <c r="C100" s="27" t="str">
        <f t="shared" si="45"/>
        <v/>
      </c>
      <c r="D100" s="28" t="str">
        <f t="shared" si="46"/>
        <v/>
      </c>
      <c r="E100" s="29" t="str">
        <f t="shared" si="51"/>
        <v/>
      </c>
      <c r="F100" s="29" t="str">
        <f t="shared" si="52"/>
        <v/>
      </c>
      <c r="G100" s="30" t="str">
        <f t="shared" si="47"/>
        <v/>
      </c>
      <c r="J100" s="29"/>
      <c r="K100" s="31" t="str">
        <f t="shared" si="53"/>
        <v/>
      </c>
      <c r="L100" s="32" t="str">
        <f t="shared" si="48"/>
        <v/>
      </c>
      <c r="M100" s="32"/>
      <c r="O100" s="33" t="str">
        <f t="shared" ca="1" si="55"/>
        <v/>
      </c>
      <c r="Q100" s="34">
        <f t="shared" si="57"/>
        <v>0</v>
      </c>
      <c r="R100" s="34">
        <f t="shared" si="54"/>
        <v>0</v>
      </c>
      <c r="Z100" s="129" t="str">
        <f t="shared" si="49"/>
        <v/>
      </c>
      <c r="AC100" s="135" t="str">
        <f t="shared" si="66"/>
        <v/>
      </c>
      <c r="AD100" s="249"/>
      <c r="AE100" s="126"/>
      <c r="AF100" s="251"/>
      <c r="AG100" s="256"/>
      <c r="AH100" s="252"/>
      <c r="AI100" s="242"/>
    </row>
    <row r="101" spans="1:35" ht="15" customHeight="1" x14ac:dyDescent="0.25">
      <c r="A101" s="1"/>
      <c r="B101" s="253"/>
      <c r="C101" s="27" t="str">
        <f t="shared" si="45"/>
        <v/>
      </c>
      <c r="D101" s="28" t="str">
        <f t="shared" si="46"/>
        <v/>
      </c>
      <c r="E101" s="29" t="str">
        <f t="shared" si="51"/>
        <v/>
      </c>
      <c r="F101" s="29" t="str">
        <f t="shared" si="52"/>
        <v/>
      </c>
      <c r="G101" s="30" t="str">
        <f t="shared" si="47"/>
        <v/>
      </c>
      <c r="J101" s="29"/>
      <c r="K101" s="31" t="str">
        <f t="shared" si="53"/>
        <v/>
      </c>
      <c r="L101" s="32" t="str">
        <f t="shared" si="48"/>
        <v/>
      </c>
      <c r="M101" s="32"/>
      <c r="O101" s="33" t="str">
        <f t="shared" ca="1" si="55"/>
        <v/>
      </c>
      <c r="Q101" s="34">
        <f t="shared" si="57"/>
        <v>0</v>
      </c>
      <c r="R101" s="34">
        <f t="shared" si="54"/>
        <v>0</v>
      </c>
      <c r="Z101" s="129" t="str">
        <f t="shared" si="49"/>
        <v/>
      </c>
      <c r="AC101" s="135" t="str">
        <f t="shared" si="66"/>
        <v/>
      </c>
      <c r="AD101" s="247">
        <f>SUM(Z101:Z103)</f>
        <v>0</v>
      </c>
      <c r="AE101" s="126"/>
      <c r="AF101" s="251">
        <v>33</v>
      </c>
      <c r="AG101" s="254">
        <f t="shared" ref="AG101" ca="1" si="68">OFFSET($AL$9,((MOD(ROW(AF101)*4,3)/2)+1)*COUNTA(AF101)+IF(((MOD(ROW(AF101)*4,3)/2)+1)*COUNTA(AF101)=2,INT(ROW(AF97)/12),0),)</f>
        <v>0</v>
      </c>
      <c r="AH101" s="252" t="str">
        <f>IF(AD101=0,"",IF(AD101&lt;AG101,"Alerte !",""))</f>
        <v/>
      </c>
      <c r="AI101" s="242" t="str">
        <f>IF(AD101=0,"",IF(AD101&lt;AG101,"",1))</f>
        <v/>
      </c>
    </row>
    <row r="102" spans="1:35" ht="15" customHeight="1" x14ac:dyDescent="0.25">
      <c r="A102" s="1"/>
      <c r="B102" s="253"/>
      <c r="C102" s="27" t="str">
        <f t="shared" si="45"/>
        <v/>
      </c>
      <c r="D102" s="28" t="str">
        <f t="shared" si="46"/>
        <v/>
      </c>
      <c r="E102" s="29" t="str">
        <f t="shared" si="51"/>
        <v/>
      </c>
      <c r="F102" s="29" t="str">
        <f t="shared" si="52"/>
        <v/>
      </c>
      <c r="G102" s="30" t="str">
        <f t="shared" si="47"/>
        <v/>
      </c>
      <c r="J102" s="29"/>
      <c r="K102" s="31" t="str">
        <f t="shared" si="53"/>
        <v/>
      </c>
      <c r="L102" s="32" t="str">
        <f t="shared" si="48"/>
        <v/>
      </c>
      <c r="M102" s="32"/>
      <c r="O102" s="33" t="str">
        <f t="shared" ca="1" si="55"/>
        <v/>
      </c>
      <c r="Q102" s="34">
        <f t="shared" si="57"/>
        <v>0</v>
      </c>
      <c r="R102" s="34">
        <f t="shared" si="54"/>
        <v>0</v>
      </c>
      <c r="Z102" s="129" t="str">
        <f t="shared" si="49"/>
        <v/>
      </c>
      <c r="AC102" s="135" t="str">
        <f t="shared" si="66"/>
        <v/>
      </c>
      <c r="AD102" s="248"/>
      <c r="AE102" s="126"/>
      <c r="AF102" s="251"/>
      <c r="AG102" s="255"/>
      <c r="AH102" s="252"/>
      <c r="AI102" s="242"/>
    </row>
    <row r="103" spans="1:35" ht="15" customHeight="1" thickBot="1" x14ac:dyDescent="0.3">
      <c r="A103" s="1"/>
      <c r="B103" s="253"/>
      <c r="C103" s="27" t="str">
        <f t="shared" si="45"/>
        <v/>
      </c>
      <c r="D103" s="28" t="str">
        <f t="shared" si="46"/>
        <v/>
      </c>
      <c r="E103" s="29" t="str">
        <f t="shared" si="51"/>
        <v/>
      </c>
      <c r="F103" s="29" t="str">
        <f t="shared" si="52"/>
        <v/>
      </c>
      <c r="G103" s="30" t="str">
        <f t="shared" si="47"/>
        <v/>
      </c>
      <c r="J103" s="29"/>
      <c r="K103" s="31" t="str">
        <f t="shared" si="53"/>
        <v/>
      </c>
      <c r="L103" s="32" t="str">
        <f t="shared" si="48"/>
        <v/>
      </c>
      <c r="M103" s="32"/>
      <c r="O103" s="33" t="str">
        <f t="shared" ca="1" si="55"/>
        <v/>
      </c>
      <c r="Q103" s="34">
        <f t="shared" si="57"/>
        <v>0</v>
      </c>
      <c r="R103" s="34">
        <f t="shared" si="54"/>
        <v>0</v>
      </c>
      <c r="Z103" s="129" t="str">
        <f t="shared" si="49"/>
        <v/>
      </c>
      <c r="AC103" s="135" t="str">
        <f t="shared" si="66"/>
        <v/>
      </c>
      <c r="AD103" s="249"/>
      <c r="AE103" s="126"/>
      <c r="AF103" s="251"/>
      <c r="AG103" s="256"/>
      <c r="AH103" s="252"/>
      <c r="AI103" s="242"/>
    </row>
    <row r="104" spans="1:35" ht="15" customHeight="1" x14ac:dyDescent="0.25">
      <c r="A104" s="1"/>
      <c r="B104" s="253" t="s">
        <v>54</v>
      </c>
      <c r="C104" s="27" t="str">
        <f t="shared" si="45"/>
        <v/>
      </c>
      <c r="D104" s="28" t="str">
        <f t="shared" si="46"/>
        <v/>
      </c>
      <c r="E104" s="29" t="str">
        <f t="shared" si="51"/>
        <v/>
      </c>
      <c r="F104" s="29" t="str">
        <f t="shared" si="52"/>
        <v/>
      </c>
      <c r="G104" s="30" t="str">
        <f t="shared" si="47"/>
        <v/>
      </c>
      <c r="J104" s="29"/>
      <c r="K104" s="31" t="str">
        <f t="shared" si="53"/>
        <v/>
      </c>
      <c r="L104" s="32" t="str">
        <f t="shared" si="48"/>
        <v/>
      </c>
      <c r="M104" s="32"/>
      <c r="O104" s="33" t="str">
        <f t="shared" ca="1" si="55"/>
        <v/>
      </c>
      <c r="Q104" s="34">
        <f t="shared" si="57"/>
        <v>0</v>
      </c>
      <c r="R104" s="34">
        <f t="shared" si="54"/>
        <v>0</v>
      </c>
      <c r="Z104" s="129" t="str">
        <f t="shared" si="49"/>
        <v/>
      </c>
      <c r="AC104" s="135" t="str">
        <f t="shared" si="66"/>
        <v/>
      </c>
      <c r="AD104" s="247">
        <f>SUM(Z104:Z106)</f>
        <v>0</v>
      </c>
      <c r="AE104" s="126"/>
      <c r="AF104" s="251">
        <v>34</v>
      </c>
      <c r="AG104" s="254">
        <f t="shared" ref="AG104" ca="1" si="69">OFFSET($AL$9,((MOD(ROW(AF104)*4,3)/2)+1)*COUNTA(AF104)+IF(((MOD(ROW(AF104)*4,3)/2)+1)*COUNTA(AF104)=2,INT(ROW(AF100)/12),0),)</f>
        <v>0</v>
      </c>
      <c r="AH104" s="252" t="str">
        <f>IF(AD104=0,"",IF(AD104&lt;AG104,"Alerte !",""))</f>
        <v/>
      </c>
      <c r="AI104" s="242" t="str">
        <f>IF(AD104=0,"",IF(AD104&lt;AG104,"",1))</f>
        <v/>
      </c>
    </row>
    <row r="105" spans="1:35" ht="15" customHeight="1" x14ac:dyDescent="0.25">
      <c r="A105" s="1"/>
      <c r="B105" s="253"/>
      <c r="C105" s="27" t="str">
        <f t="shared" si="45"/>
        <v/>
      </c>
      <c r="D105" s="28" t="str">
        <f t="shared" si="46"/>
        <v/>
      </c>
      <c r="E105" s="29" t="str">
        <f t="shared" si="51"/>
        <v/>
      </c>
      <c r="F105" s="29" t="str">
        <f t="shared" si="52"/>
        <v/>
      </c>
      <c r="G105" s="30" t="str">
        <f t="shared" si="47"/>
        <v/>
      </c>
      <c r="J105" s="29"/>
      <c r="K105" s="31" t="str">
        <f t="shared" si="53"/>
        <v/>
      </c>
      <c r="L105" s="32" t="str">
        <f t="shared" si="48"/>
        <v/>
      </c>
      <c r="M105" s="32"/>
      <c r="O105" s="33" t="str">
        <f t="shared" ca="1" si="55"/>
        <v/>
      </c>
      <c r="Q105" s="34">
        <f t="shared" si="57"/>
        <v>0</v>
      </c>
      <c r="R105" s="34">
        <f t="shared" si="54"/>
        <v>0</v>
      </c>
      <c r="Z105" s="129" t="str">
        <f t="shared" si="49"/>
        <v/>
      </c>
      <c r="AC105" s="135" t="str">
        <f t="shared" si="66"/>
        <v/>
      </c>
      <c r="AD105" s="248"/>
      <c r="AE105" s="126"/>
      <c r="AF105" s="251"/>
      <c r="AG105" s="255"/>
      <c r="AH105" s="252"/>
      <c r="AI105" s="242"/>
    </row>
    <row r="106" spans="1:35" ht="15" customHeight="1" thickBot="1" x14ac:dyDescent="0.3">
      <c r="A106" s="1"/>
      <c r="B106" s="253"/>
      <c r="C106" s="27" t="str">
        <f t="shared" si="45"/>
        <v/>
      </c>
      <c r="D106" s="28" t="str">
        <f t="shared" si="46"/>
        <v/>
      </c>
      <c r="E106" s="29" t="str">
        <f t="shared" si="51"/>
        <v/>
      </c>
      <c r="F106" s="29" t="str">
        <f t="shared" si="52"/>
        <v/>
      </c>
      <c r="G106" s="30" t="str">
        <f t="shared" si="47"/>
        <v/>
      </c>
      <c r="J106" s="29"/>
      <c r="K106" s="31" t="str">
        <f t="shared" si="53"/>
        <v/>
      </c>
      <c r="L106" s="32" t="str">
        <f t="shared" si="48"/>
        <v/>
      </c>
      <c r="M106" s="32"/>
      <c r="O106" s="33" t="str">
        <f t="shared" ca="1" si="55"/>
        <v/>
      </c>
      <c r="Q106" s="34">
        <f t="shared" si="57"/>
        <v>0</v>
      </c>
      <c r="R106" s="34">
        <f t="shared" si="54"/>
        <v>0</v>
      </c>
      <c r="Z106" s="129" t="str">
        <f t="shared" si="49"/>
        <v/>
      </c>
      <c r="AC106" s="135" t="str">
        <f t="shared" si="66"/>
        <v/>
      </c>
      <c r="AD106" s="249"/>
      <c r="AE106" s="126"/>
      <c r="AF106" s="251"/>
      <c r="AG106" s="256"/>
      <c r="AH106" s="252"/>
      <c r="AI106" s="242"/>
    </row>
    <row r="107" spans="1:35" ht="15" customHeight="1" x14ac:dyDescent="0.25">
      <c r="A107" s="1"/>
      <c r="B107" s="253"/>
      <c r="C107" s="27" t="str">
        <f t="shared" si="45"/>
        <v/>
      </c>
      <c r="D107" s="28" t="str">
        <f t="shared" si="46"/>
        <v/>
      </c>
      <c r="E107" s="29" t="str">
        <f t="shared" si="51"/>
        <v/>
      </c>
      <c r="F107" s="29" t="str">
        <f t="shared" si="52"/>
        <v/>
      </c>
      <c r="G107" s="30" t="str">
        <f t="shared" si="47"/>
        <v/>
      </c>
      <c r="J107" s="29"/>
      <c r="K107" s="31" t="str">
        <f t="shared" si="53"/>
        <v/>
      </c>
      <c r="L107" s="32" t="str">
        <f t="shared" si="48"/>
        <v/>
      </c>
      <c r="M107" s="32"/>
      <c r="O107" s="33" t="str">
        <f t="shared" ca="1" si="55"/>
        <v/>
      </c>
      <c r="Q107" s="34">
        <f t="shared" si="57"/>
        <v>0</v>
      </c>
      <c r="R107" s="34">
        <f t="shared" si="54"/>
        <v>0</v>
      </c>
      <c r="Z107" s="129" t="str">
        <f t="shared" si="49"/>
        <v/>
      </c>
      <c r="AC107" s="135" t="str">
        <f t="shared" si="66"/>
        <v/>
      </c>
      <c r="AD107" s="247">
        <f>SUM(Z107:Z109)</f>
        <v>0</v>
      </c>
      <c r="AE107" s="126"/>
      <c r="AF107" s="251">
        <v>35</v>
      </c>
      <c r="AG107" s="254">
        <f t="shared" ref="AG107" ca="1" si="70">OFFSET($AL$9,((MOD(ROW(AF107)*4,3)/2)+1)*COUNTA(AF107)+IF(((MOD(ROW(AF107)*4,3)/2)+1)*COUNTA(AF107)=2,INT(ROW(AF103)/12),0),)</f>
        <v>0</v>
      </c>
      <c r="AH107" s="252" t="str">
        <f>IF(AD107=0,"",IF(AD107&lt;AG107,"Alerte !",""))</f>
        <v/>
      </c>
      <c r="AI107" s="242" t="str">
        <f>IF(AD107=0,"",IF(AD107&lt;AG107,"",1))</f>
        <v/>
      </c>
    </row>
    <row r="108" spans="1:35" ht="15" customHeight="1" x14ac:dyDescent="0.25">
      <c r="A108" s="1"/>
      <c r="B108" s="253"/>
      <c r="C108" s="27" t="str">
        <f t="shared" si="45"/>
        <v/>
      </c>
      <c r="D108" s="28" t="str">
        <f t="shared" si="46"/>
        <v/>
      </c>
      <c r="E108" s="29" t="str">
        <f t="shared" si="51"/>
        <v/>
      </c>
      <c r="F108" s="29" t="str">
        <f t="shared" si="52"/>
        <v/>
      </c>
      <c r="G108" s="30" t="str">
        <f t="shared" si="47"/>
        <v/>
      </c>
      <c r="J108" s="29"/>
      <c r="K108" s="31" t="str">
        <f t="shared" si="53"/>
        <v/>
      </c>
      <c r="L108" s="32" t="str">
        <f t="shared" si="48"/>
        <v/>
      </c>
      <c r="M108" s="32"/>
      <c r="O108" s="33" t="str">
        <f t="shared" ca="1" si="55"/>
        <v/>
      </c>
      <c r="Q108" s="34">
        <f t="shared" si="57"/>
        <v>0</v>
      </c>
      <c r="R108" s="34">
        <f t="shared" si="54"/>
        <v>0</v>
      </c>
      <c r="Z108" s="129" t="str">
        <f t="shared" si="49"/>
        <v/>
      </c>
      <c r="AC108" s="135" t="str">
        <f t="shared" si="66"/>
        <v/>
      </c>
      <c r="AD108" s="248"/>
      <c r="AE108" s="126"/>
      <c r="AF108" s="251"/>
      <c r="AG108" s="255"/>
      <c r="AH108" s="252"/>
      <c r="AI108" s="242"/>
    </row>
    <row r="109" spans="1:35" ht="15" customHeight="1" thickBot="1" x14ac:dyDescent="0.3">
      <c r="A109" s="1"/>
      <c r="B109" s="253"/>
      <c r="C109" s="27" t="str">
        <f t="shared" si="45"/>
        <v/>
      </c>
      <c r="D109" s="28" t="str">
        <f t="shared" si="46"/>
        <v/>
      </c>
      <c r="E109" s="29" t="str">
        <f t="shared" si="51"/>
        <v/>
      </c>
      <c r="F109" s="29" t="str">
        <f t="shared" si="52"/>
        <v/>
      </c>
      <c r="G109" s="30" t="str">
        <f t="shared" si="47"/>
        <v/>
      </c>
      <c r="J109" s="29"/>
      <c r="K109" s="31" t="str">
        <f t="shared" si="53"/>
        <v/>
      </c>
      <c r="L109" s="32" t="str">
        <f t="shared" si="48"/>
        <v/>
      </c>
      <c r="M109" s="32"/>
      <c r="O109" s="33" t="str">
        <f t="shared" ca="1" si="55"/>
        <v/>
      </c>
      <c r="Q109" s="34">
        <f t="shared" si="57"/>
        <v>0</v>
      </c>
      <c r="R109" s="34">
        <f t="shared" si="54"/>
        <v>0</v>
      </c>
      <c r="Z109" s="129" t="str">
        <f t="shared" si="49"/>
        <v/>
      </c>
      <c r="AC109" s="135" t="str">
        <f t="shared" si="66"/>
        <v/>
      </c>
      <c r="AD109" s="249"/>
      <c r="AE109" s="126"/>
      <c r="AF109" s="251"/>
      <c r="AG109" s="256"/>
      <c r="AH109" s="252"/>
      <c r="AI109" s="242"/>
    </row>
    <row r="110" spans="1:35" ht="15" customHeight="1" x14ac:dyDescent="0.25">
      <c r="A110" s="1"/>
      <c r="B110" s="253"/>
      <c r="C110" s="27" t="str">
        <f t="shared" si="45"/>
        <v/>
      </c>
      <c r="D110" s="28" t="str">
        <f t="shared" si="46"/>
        <v/>
      </c>
      <c r="E110" s="29" t="str">
        <f t="shared" si="51"/>
        <v/>
      </c>
      <c r="F110" s="29" t="str">
        <f t="shared" si="52"/>
        <v/>
      </c>
      <c r="G110" s="30" t="str">
        <f t="shared" si="47"/>
        <v/>
      </c>
      <c r="J110" s="29"/>
      <c r="K110" s="31" t="str">
        <f t="shared" si="53"/>
        <v/>
      </c>
      <c r="L110" s="32" t="str">
        <f t="shared" si="48"/>
        <v/>
      </c>
      <c r="M110" s="32"/>
      <c r="O110" s="33" t="str">
        <f t="shared" ca="1" si="55"/>
        <v/>
      </c>
      <c r="Q110" s="34">
        <f t="shared" si="57"/>
        <v>0</v>
      </c>
      <c r="R110" s="34">
        <f t="shared" si="54"/>
        <v>0</v>
      </c>
      <c r="Z110" s="129" t="str">
        <f t="shared" si="49"/>
        <v/>
      </c>
      <c r="AC110" s="135" t="str">
        <f t="shared" si="66"/>
        <v/>
      </c>
      <c r="AD110" s="247">
        <f>SUM(Z110:Z112)</f>
        <v>0</v>
      </c>
      <c r="AE110" s="126"/>
      <c r="AF110" s="251">
        <v>36</v>
      </c>
      <c r="AG110" s="254">
        <f t="shared" ref="AG110" ca="1" si="71">OFFSET($AL$9,((MOD(ROW(AF110)*4,3)/2)+1)*COUNTA(AF110)+IF(((MOD(ROW(AF110)*4,3)/2)+1)*COUNTA(AF110)=2,INT(ROW(AF106)/12),0),)</f>
        <v>0</v>
      </c>
      <c r="AH110" s="252" t="str">
        <f>IF(AD110=0,"",IF(AD110&lt;AG110,"Alerte !",""))</f>
        <v/>
      </c>
      <c r="AI110" s="242" t="str">
        <f>IF(AD110=0,"",IF(AD110&lt;AG110,"",1))</f>
        <v/>
      </c>
    </row>
    <row r="111" spans="1:35" ht="15" customHeight="1" x14ac:dyDescent="0.25">
      <c r="A111" s="1"/>
      <c r="B111" s="253"/>
      <c r="C111" s="27" t="str">
        <f t="shared" si="45"/>
        <v/>
      </c>
      <c r="D111" s="28" t="str">
        <f t="shared" si="46"/>
        <v/>
      </c>
      <c r="E111" s="29" t="str">
        <f t="shared" si="51"/>
        <v/>
      </c>
      <c r="F111" s="29" t="str">
        <f t="shared" si="52"/>
        <v/>
      </c>
      <c r="G111" s="30" t="str">
        <f t="shared" si="47"/>
        <v/>
      </c>
      <c r="J111" s="29"/>
      <c r="K111" s="31" t="str">
        <f t="shared" si="53"/>
        <v/>
      </c>
      <c r="L111" s="32" t="str">
        <f t="shared" si="48"/>
        <v/>
      </c>
      <c r="M111" s="32"/>
      <c r="O111" s="33" t="str">
        <f t="shared" ca="1" si="55"/>
        <v/>
      </c>
      <c r="Q111" s="34">
        <f t="shared" si="57"/>
        <v>0</v>
      </c>
      <c r="R111" s="34">
        <f t="shared" si="54"/>
        <v>0</v>
      </c>
      <c r="Z111" s="129" t="str">
        <f t="shared" si="49"/>
        <v/>
      </c>
      <c r="AC111" s="135" t="str">
        <f t="shared" si="66"/>
        <v/>
      </c>
      <c r="AD111" s="248"/>
      <c r="AE111" s="126"/>
      <c r="AF111" s="251"/>
      <c r="AG111" s="255"/>
      <c r="AH111" s="252"/>
      <c r="AI111" s="242"/>
    </row>
    <row r="112" spans="1:35" ht="15" customHeight="1" thickBot="1" x14ac:dyDescent="0.3">
      <c r="A112" s="1"/>
      <c r="B112" s="253"/>
      <c r="C112" s="27" t="str">
        <f t="shared" si="45"/>
        <v/>
      </c>
      <c r="D112" s="28" t="str">
        <f t="shared" si="46"/>
        <v/>
      </c>
      <c r="E112" s="29" t="str">
        <f t="shared" si="51"/>
        <v/>
      </c>
      <c r="F112" s="29" t="str">
        <f t="shared" si="52"/>
        <v/>
      </c>
      <c r="G112" s="30" t="str">
        <f t="shared" si="47"/>
        <v/>
      </c>
      <c r="J112" s="29"/>
      <c r="K112" s="31" t="str">
        <f t="shared" si="53"/>
        <v/>
      </c>
      <c r="L112" s="32" t="str">
        <f t="shared" si="48"/>
        <v/>
      </c>
      <c r="M112" s="32"/>
      <c r="O112" s="33" t="str">
        <f t="shared" ca="1" si="55"/>
        <v/>
      </c>
      <c r="Q112" s="34">
        <f t="shared" si="57"/>
        <v>0</v>
      </c>
      <c r="R112" s="34">
        <f t="shared" si="54"/>
        <v>0</v>
      </c>
      <c r="Z112" s="129" t="str">
        <f t="shared" si="49"/>
        <v/>
      </c>
      <c r="AC112" s="135" t="str">
        <f t="shared" si="66"/>
        <v/>
      </c>
      <c r="AD112" s="249"/>
      <c r="AE112" s="126"/>
      <c r="AF112" s="251"/>
      <c r="AG112" s="256"/>
      <c r="AH112" s="252"/>
      <c r="AI112" s="242"/>
    </row>
    <row r="113" spans="1:35" ht="15" customHeight="1" x14ac:dyDescent="0.25">
      <c r="A113" s="1"/>
      <c r="B113" s="253"/>
      <c r="C113" s="27" t="str">
        <f t="shared" si="45"/>
        <v/>
      </c>
      <c r="D113" s="28" t="str">
        <f t="shared" si="46"/>
        <v/>
      </c>
      <c r="E113" s="29" t="str">
        <f t="shared" si="51"/>
        <v/>
      </c>
      <c r="F113" s="29" t="str">
        <f t="shared" si="52"/>
        <v/>
      </c>
      <c r="G113" s="30" t="str">
        <f t="shared" si="47"/>
        <v/>
      </c>
      <c r="J113" s="29"/>
      <c r="K113" s="31" t="str">
        <f t="shared" si="53"/>
        <v/>
      </c>
      <c r="L113" s="32" t="str">
        <f t="shared" si="48"/>
        <v/>
      </c>
      <c r="M113" s="32"/>
      <c r="O113" s="33" t="str">
        <f t="shared" ca="1" si="55"/>
        <v/>
      </c>
      <c r="Q113" s="34">
        <f t="shared" si="57"/>
        <v>0</v>
      </c>
      <c r="R113" s="34">
        <f t="shared" si="54"/>
        <v>0</v>
      </c>
      <c r="Z113" s="129" t="str">
        <f t="shared" si="49"/>
        <v/>
      </c>
      <c r="AC113" s="135" t="str">
        <f t="shared" si="66"/>
        <v/>
      </c>
      <c r="AD113" s="247">
        <f>SUM(Z113:Z115)</f>
        <v>0</v>
      </c>
      <c r="AE113" s="126"/>
      <c r="AF113" s="251">
        <v>37</v>
      </c>
      <c r="AG113" s="254">
        <f t="shared" ref="AG113" ca="1" si="72">OFFSET($AL$9,((MOD(ROW(AF113)*4,3)/2)+1)*COUNTA(AF113)+IF(((MOD(ROW(AF113)*4,3)/2)+1)*COUNTA(AF113)=2,INT(ROW(AF109)/12),0),)</f>
        <v>0</v>
      </c>
      <c r="AH113" s="252" t="str">
        <f>IF(AD113=0,"",IF(AD113&lt;AG113,"Alerte !",""))</f>
        <v/>
      </c>
      <c r="AI113" s="242" t="str">
        <f>IF(AD113=0,"",IF(AD113&lt;AG113,"",1))</f>
        <v/>
      </c>
    </row>
    <row r="114" spans="1:35" ht="15" customHeight="1" x14ac:dyDescent="0.25">
      <c r="A114" s="1"/>
      <c r="B114" s="253"/>
      <c r="C114" s="27" t="str">
        <f t="shared" si="45"/>
        <v/>
      </c>
      <c r="D114" s="28" t="str">
        <f t="shared" si="46"/>
        <v/>
      </c>
      <c r="E114" s="29" t="str">
        <f t="shared" si="51"/>
        <v/>
      </c>
      <c r="F114" s="29" t="str">
        <f t="shared" si="52"/>
        <v/>
      </c>
      <c r="G114" s="30" t="str">
        <f t="shared" si="47"/>
        <v/>
      </c>
      <c r="J114" s="29"/>
      <c r="K114" s="31" t="str">
        <f t="shared" si="53"/>
        <v/>
      </c>
      <c r="L114" s="32" t="str">
        <f t="shared" si="48"/>
        <v/>
      </c>
      <c r="M114" s="32"/>
      <c r="O114" s="33" t="str">
        <f t="shared" ca="1" si="55"/>
        <v/>
      </c>
      <c r="Q114" s="34">
        <f t="shared" si="57"/>
        <v>0</v>
      </c>
      <c r="R114" s="34">
        <f t="shared" si="54"/>
        <v>0</v>
      </c>
      <c r="Z114" s="129" t="str">
        <f t="shared" si="49"/>
        <v/>
      </c>
      <c r="AC114" s="135" t="str">
        <f t="shared" si="66"/>
        <v/>
      </c>
      <c r="AD114" s="248"/>
      <c r="AE114" s="126"/>
      <c r="AF114" s="251"/>
      <c r="AG114" s="255"/>
      <c r="AH114" s="252"/>
      <c r="AI114" s="242"/>
    </row>
    <row r="115" spans="1:35" ht="15" customHeight="1" thickBot="1" x14ac:dyDescent="0.3">
      <c r="A115" s="1"/>
      <c r="B115" s="253"/>
      <c r="C115" s="27" t="str">
        <f t="shared" si="45"/>
        <v/>
      </c>
      <c r="D115" s="28" t="str">
        <f t="shared" si="46"/>
        <v/>
      </c>
      <c r="E115" s="29" t="str">
        <f t="shared" si="51"/>
        <v/>
      </c>
      <c r="F115" s="29" t="str">
        <f t="shared" si="52"/>
        <v/>
      </c>
      <c r="G115" s="30" t="str">
        <f t="shared" si="47"/>
        <v/>
      </c>
      <c r="J115" s="29"/>
      <c r="K115" s="31" t="str">
        <f t="shared" si="53"/>
        <v/>
      </c>
      <c r="L115" s="32" t="str">
        <f t="shared" si="48"/>
        <v/>
      </c>
      <c r="M115" s="32"/>
      <c r="O115" s="33" t="str">
        <f t="shared" ca="1" si="55"/>
        <v/>
      </c>
      <c r="Q115" s="34">
        <f t="shared" si="57"/>
        <v>0</v>
      </c>
      <c r="R115" s="34">
        <f t="shared" si="54"/>
        <v>0</v>
      </c>
      <c r="Z115" s="129" t="str">
        <f t="shared" si="49"/>
        <v/>
      </c>
      <c r="AC115" s="135" t="str">
        <f t="shared" si="66"/>
        <v/>
      </c>
      <c r="AD115" s="249"/>
      <c r="AE115" s="126"/>
      <c r="AF115" s="251"/>
      <c r="AG115" s="256"/>
      <c r="AH115" s="252"/>
      <c r="AI115" s="242"/>
    </row>
    <row r="116" spans="1:35" ht="15" customHeight="1" x14ac:dyDescent="0.25">
      <c r="A116" s="1"/>
      <c r="B116" s="253" t="s">
        <v>55</v>
      </c>
      <c r="C116" s="27" t="str">
        <f t="shared" si="45"/>
        <v/>
      </c>
      <c r="D116" s="28" t="str">
        <f t="shared" si="46"/>
        <v/>
      </c>
      <c r="E116" s="29" t="str">
        <f t="shared" si="51"/>
        <v/>
      </c>
      <c r="F116" s="29" t="str">
        <f t="shared" si="52"/>
        <v/>
      </c>
      <c r="G116" s="30" t="str">
        <f t="shared" si="47"/>
        <v/>
      </c>
      <c r="J116" s="29"/>
      <c r="K116" s="31" t="str">
        <f t="shared" si="53"/>
        <v/>
      </c>
      <c r="L116" s="32" t="str">
        <f t="shared" si="48"/>
        <v/>
      </c>
      <c r="M116" s="32"/>
      <c r="O116" s="33" t="str">
        <f t="shared" ca="1" si="55"/>
        <v/>
      </c>
      <c r="Q116" s="34">
        <f t="shared" si="57"/>
        <v>0</v>
      </c>
      <c r="R116" s="34">
        <f t="shared" si="54"/>
        <v>0</v>
      </c>
      <c r="Z116" s="129" t="str">
        <f t="shared" si="49"/>
        <v/>
      </c>
      <c r="AC116" s="135" t="str">
        <f t="shared" si="66"/>
        <v/>
      </c>
      <c r="AD116" s="247">
        <f>SUM(Z116:Z118)</f>
        <v>0</v>
      </c>
      <c r="AE116" s="126"/>
      <c r="AF116" s="251">
        <v>38</v>
      </c>
      <c r="AG116" s="254">
        <f t="shared" ref="AG116" ca="1" si="73">OFFSET($AL$9,((MOD(ROW(AF116)*4,3)/2)+1)*COUNTA(AF116)+IF(((MOD(ROW(AF116)*4,3)/2)+1)*COUNTA(AF116)=2,INT(ROW(AF112)/12),0),)</f>
        <v>0</v>
      </c>
      <c r="AH116" s="252" t="str">
        <f>IF(AD116=0,"",IF(AD116&lt;AG116,"Alerte !",""))</f>
        <v/>
      </c>
      <c r="AI116" s="242" t="str">
        <f>IF(AD116=0,"",IF(AD116&lt;AG116,"",1))</f>
        <v/>
      </c>
    </row>
    <row r="117" spans="1:35" ht="15" customHeight="1" x14ac:dyDescent="0.25">
      <c r="A117" s="1"/>
      <c r="B117" s="253"/>
      <c r="C117" s="27" t="str">
        <f t="shared" si="45"/>
        <v/>
      </c>
      <c r="D117" s="28" t="str">
        <f t="shared" si="46"/>
        <v/>
      </c>
      <c r="E117" s="29" t="str">
        <f t="shared" si="51"/>
        <v/>
      </c>
      <c r="F117" s="29" t="str">
        <f t="shared" si="52"/>
        <v/>
      </c>
      <c r="G117" s="30" t="str">
        <f t="shared" si="47"/>
        <v/>
      </c>
      <c r="J117" s="29"/>
      <c r="K117" s="31" t="str">
        <f t="shared" si="53"/>
        <v/>
      </c>
      <c r="L117" s="32" t="str">
        <f t="shared" si="48"/>
        <v/>
      </c>
      <c r="M117" s="32"/>
      <c r="O117" s="33" t="str">
        <f t="shared" ca="1" si="55"/>
        <v/>
      </c>
      <c r="Q117" s="34">
        <f t="shared" si="57"/>
        <v>0</v>
      </c>
      <c r="R117" s="34">
        <f t="shared" si="54"/>
        <v>0</v>
      </c>
      <c r="Z117" s="129" t="str">
        <f t="shared" si="49"/>
        <v/>
      </c>
      <c r="AC117" s="135" t="str">
        <f t="shared" si="66"/>
        <v/>
      </c>
      <c r="AD117" s="248"/>
      <c r="AE117" s="126"/>
      <c r="AF117" s="251"/>
      <c r="AG117" s="255"/>
      <c r="AH117" s="252"/>
      <c r="AI117" s="242"/>
    </row>
    <row r="118" spans="1:35" ht="15" customHeight="1" thickBot="1" x14ac:dyDescent="0.3">
      <c r="A118" s="1"/>
      <c r="B118" s="253"/>
      <c r="C118" s="27" t="str">
        <f t="shared" si="45"/>
        <v/>
      </c>
      <c r="D118" s="28" t="str">
        <f t="shared" si="46"/>
        <v/>
      </c>
      <c r="E118" s="29" t="str">
        <f t="shared" si="51"/>
        <v/>
      </c>
      <c r="F118" s="29" t="str">
        <f t="shared" si="52"/>
        <v/>
      </c>
      <c r="G118" s="30" t="str">
        <f t="shared" si="47"/>
        <v/>
      </c>
      <c r="J118" s="29"/>
      <c r="K118" s="31" t="str">
        <f t="shared" si="53"/>
        <v/>
      </c>
      <c r="L118" s="32" t="str">
        <f t="shared" si="48"/>
        <v/>
      </c>
      <c r="M118" s="32"/>
      <c r="O118" s="33" t="str">
        <f t="shared" ca="1" si="55"/>
        <v/>
      </c>
      <c r="Q118" s="34">
        <f t="shared" si="57"/>
        <v>0</v>
      </c>
      <c r="R118" s="34">
        <f t="shared" si="54"/>
        <v>0</v>
      </c>
      <c r="Z118" s="129" t="str">
        <f t="shared" si="49"/>
        <v/>
      </c>
      <c r="AC118" s="135" t="str">
        <f t="shared" si="66"/>
        <v/>
      </c>
      <c r="AD118" s="249"/>
      <c r="AE118" s="126"/>
      <c r="AF118" s="251"/>
      <c r="AG118" s="256"/>
      <c r="AH118" s="252"/>
      <c r="AI118" s="242"/>
    </row>
    <row r="119" spans="1:35" ht="15" customHeight="1" x14ac:dyDescent="0.25">
      <c r="A119" s="1"/>
      <c r="B119" s="253"/>
      <c r="C119" s="27" t="str">
        <f t="shared" si="45"/>
        <v/>
      </c>
      <c r="D119" s="28" t="str">
        <f t="shared" si="46"/>
        <v/>
      </c>
      <c r="E119" s="29" t="str">
        <f t="shared" si="51"/>
        <v/>
      </c>
      <c r="F119" s="29" t="str">
        <f t="shared" si="52"/>
        <v/>
      </c>
      <c r="G119" s="30" t="str">
        <f t="shared" si="47"/>
        <v/>
      </c>
      <c r="J119" s="29"/>
      <c r="K119" s="31" t="str">
        <f t="shared" si="53"/>
        <v/>
      </c>
      <c r="L119" s="32" t="str">
        <f t="shared" si="48"/>
        <v/>
      </c>
      <c r="M119" s="32"/>
      <c r="O119" s="33" t="str">
        <f t="shared" ca="1" si="55"/>
        <v/>
      </c>
      <c r="Q119" s="34">
        <f t="shared" si="57"/>
        <v>0</v>
      </c>
      <c r="R119" s="34">
        <f t="shared" si="54"/>
        <v>0</v>
      </c>
      <c r="Z119" s="129" t="str">
        <f t="shared" si="49"/>
        <v/>
      </c>
      <c r="AC119" s="135" t="str">
        <f t="shared" si="66"/>
        <v/>
      </c>
      <c r="AD119" s="247">
        <f>SUM(Z119:Z121)</f>
        <v>0</v>
      </c>
      <c r="AE119" s="126"/>
      <c r="AF119" s="251">
        <v>39</v>
      </c>
      <c r="AG119" s="254">
        <f t="shared" ref="AG119" ca="1" si="74">OFFSET($AL$9,((MOD(ROW(AF119)*4,3)/2)+1)*COUNTA(AF119)+IF(((MOD(ROW(AF119)*4,3)/2)+1)*COUNTA(AF119)=2,INT(ROW(AF115)/12),0),)</f>
        <v>0</v>
      </c>
      <c r="AH119" s="252" t="str">
        <f>IF(AD119=0,"",IF(AD119&lt;AG119,"Alerte !",""))</f>
        <v/>
      </c>
      <c r="AI119" s="242" t="str">
        <f>IF(AD119=0,"",IF(AD119&lt;AG119,"",1))</f>
        <v/>
      </c>
    </row>
    <row r="120" spans="1:35" ht="15" customHeight="1" x14ac:dyDescent="0.25">
      <c r="A120" s="1"/>
      <c r="B120" s="253"/>
      <c r="C120" s="27" t="str">
        <f t="shared" si="45"/>
        <v/>
      </c>
      <c r="D120" s="28" t="str">
        <f t="shared" si="46"/>
        <v/>
      </c>
      <c r="E120" s="29" t="str">
        <f t="shared" si="51"/>
        <v/>
      </c>
      <c r="F120" s="29" t="str">
        <f t="shared" si="52"/>
        <v/>
      </c>
      <c r="G120" s="30" t="str">
        <f t="shared" si="47"/>
        <v/>
      </c>
      <c r="J120" s="29"/>
      <c r="K120" s="31" t="str">
        <f t="shared" si="53"/>
        <v/>
      </c>
      <c r="L120" s="32" t="str">
        <f t="shared" si="48"/>
        <v/>
      </c>
      <c r="M120" s="32"/>
      <c r="O120" s="33" t="str">
        <f t="shared" ca="1" si="55"/>
        <v/>
      </c>
      <c r="Q120" s="34">
        <f t="shared" si="57"/>
        <v>0</v>
      </c>
      <c r="R120" s="34">
        <f t="shared" si="54"/>
        <v>0</v>
      </c>
      <c r="Z120" s="129" t="str">
        <f t="shared" si="49"/>
        <v/>
      </c>
      <c r="AC120" s="135" t="str">
        <f t="shared" si="66"/>
        <v/>
      </c>
      <c r="AD120" s="248"/>
      <c r="AE120" s="126"/>
      <c r="AF120" s="251"/>
      <c r="AG120" s="255"/>
      <c r="AH120" s="252"/>
      <c r="AI120" s="242"/>
    </row>
    <row r="121" spans="1:35" ht="15" customHeight="1" thickBot="1" x14ac:dyDescent="0.3">
      <c r="A121" s="1"/>
      <c r="B121" s="253"/>
      <c r="C121" s="27" t="str">
        <f t="shared" si="45"/>
        <v/>
      </c>
      <c r="D121" s="28" t="str">
        <f t="shared" si="46"/>
        <v/>
      </c>
      <c r="E121" s="29" t="str">
        <f t="shared" si="51"/>
        <v/>
      </c>
      <c r="F121" s="29" t="str">
        <f t="shared" si="52"/>
        <v/>
      </c>
      <c r="G121" s="30" t="str">
        <f t="shared" si="47"/>
        <v/>
      </c>
      <c r="J121" s="29"/>
      <c r="K121" s="31" t="str">
        <f t="shared" si="53"/>
        <v/>
      </c>
      <c r="L121" s="32" t="str">
        <f t="shared" si="48"/>
        <v/>
      </c>
      <c r="M121" s="32"/>
      <c r="O121" s="33" t="str">
        <f t="shared" ca="1" si="55"/>
        <v/>
      </c>
      <c r="Q121" s="34">
        <f t="shared" si="57"/>
        <v>0</v>
      </c>
      <c r="R121" s="34">
        <f t="shared" si="54"/>
        <v>0</v>
      </c>
      <c r="Z121" s="129" t="str">
        <f t="shared" si="49"/>
        <v/>
      </c>
      <c r="AC121" s="135" t="str">
        <f t="shared" si="66"/>
        <v/>
      </c>
      <c r="AD121" s="249"/>
      <c r="AE121" s="126"/>
      <c r="AF121" s="251"/>
      <c r="AG121" s="256"/>
      <c r="AH121" s="252"/>
      <c r="AI121" s="242"/>
    </row>
    <row r="122" spans="1:35" ht="15" customHeight="1" x14ac:dyDescent="0.25">
      <c r="A122" s="1"/>
      <c r="B122" s="253"/>
      <c r="C122" s="27" t="str">
        <f t="shared" si="45"/>
        <v/>
      </c>
      <c r="D122" s="28" t="str">
        <f t="shared" si="46"/>
        <v/>
      </c>
      <c r="E122" s="29" t="str">
        <f t="shared" si="51"/>
        <v/>
      </c>
      <c r="F122" s="29" t="str">
        <f t="shared" si="52"/>
        <v/>
      </c>
      <c r="G122" s="30" t="str">
        <f t="shared" si="47"/>
        <v/>
      </c>
      <c r="J122" s="29"/>
      <c r="K122" s="31" t="str">
        <f t="shared" si="53"/>
        <v/>
      </c>
      <c r="L122" s="32" t="str">
        <f t="shared" si="48"/>
        <v/>
      </c>
      <c r="M122" s="32"/>
      <c r="O122" s="33" t="str">
        <f t="shared" ca="1" si="55"/>
        <v/>
      </c>
      <c r="Q122" s="34">
        <f t="shared" si="57"/>
        <v>0</v>
      </c>
      <c r="R122" s="34">
        <f t="shared" si="54"/>
        <v>0</v>
      </c>
      <c r="Z122" s="129" t="str">
        <f t="shared" si="49"/>
        <v/>
      </c>
      <c r="AC122" s="135" t="str">
        <f t="shared" si="66"/>
        <v/>
      </c>
      <c r="AD122" s="247">
        <f>SUM(Z122:Z124)</f>
        <v>0</v>
      </c>
      <c r="AE122" s="126"/>
      <c r="AF122" s="251">
        <v>40</v>
      </c>
      <c r="AG122" s="254">
        <f t="shared" ref="AG122" ca="1" si="75">OFFSET($AL$9,((MOD(ROW(AF122)*4,3)/2)+1)*COUNTA(AF122)+IF(((MOD(ROW(AF122)*4,3)/2)+1)*COUNTA(AF122)=2,INT(ROW(AF118)/12),0),)</f>
        <v>0</v>
      </c>
      <c r="AH122" s="252" t="str">
        <f>IF(AD122=0,"",IF(AD122&lt;AG122,"Alerte !",""))</f>
        <v/>
      </c>
      <c r="AI122" s="242" t="str">
        <f>IF(AD122=0,"",IF(AD122&lt;AG122,"",1))</f>
        <v/>
      </c>
    </row>
    <row r="123" spans="1:35" ht="15" customHeight="1" x14ac:dyDescent="0.25">
      <c r="A123" s="1"/>
      <c r="B123" s="253"/>
      <c r="C123" s="27" t="str">
        <f t="shared" si="45"/>
        <v/>
      </c>
      <c r="D123" s="28" t="str">
        <f t="shared" si="46"/>
        <v/>
      </c>
      <c r="E123" s="29" t="str">
        <f t="shared" si="51"/>
        <v/>
      </c>
      <c r="F123" s="29" t="str">
        <f t="shared" si="52"/>
        <v/>
      </c>
      <c r="G123" s="30" t="str">
        <f t="shared" si="47"/>
        <v/>
      </c>
      <c r="J123" s="29"/>
      <c r="K123" s="31" t="str">
        <f t="shared" si="53"/>
        <v/>
      </c>
      <c r="L123" s="32" t="str">
        <f t="shared" si="48"/>
        <v/>
      </c>
      <c r="M123" s="32"/>
      <c r="O123" s="33" t="str">
        <f t="shared" ca="1" si="55"/>
        <v/>
      </c>
      <c r="Q123" s="34">
        <f t="shared" si="57"/>
        <v>0</v>
      </c>
      <c r="R123" s="34">
        <f t="shared" si="54"/>
        <v>0</v>
      </c>
      <c r="Z123" s="129" t="str">
        <f t="shared" si="49"/>
        <v/>
      </c>
      <c r="AC123" s="135" t="str">
        <f t="shared" si="66"/>
        <v/>
      </c>
      <c r="AD123" s="248"/>
      <c r="AE123" s="126"/>
      <c r="AF123" s="251"/>
      <c r="AG123" s="255"/>
      <c r="AH123" s="252"/>
      <c r="AI123" s="242"/>
    </row>
    <row r="124" spans="1:35" ht="15" customHeight="1" thickBot="1" x14ac:dyDescent="0.3">
      <c r="A124" s="1"/>
      <c r="B124" s="253"/>
      <c r="C124" s="27" t="str">
        <f t="shared" si="45"/>
        <v/>
      </c>
      <c r="D124" s="28" t="str">
        <f t="shared" si="46"/>
        <v/>
      </c>
      <c r="E124" s="29" t="str">
        <f t="shared" si="51"/>
        <v/>
      </c>
      <c r="F124" s="29" t="str">
        <f t="shared" si="52"/>
        <v/>
      </c>
      <c r="G124" s="30" t="str">
        <f t="shared" si="47"/>
        <v/>
      </c>
      <c r="J124" s="29"/>
      <c r="K124" s="31" t="str">
        <f t="shared" si="53"/>
        <v/>
      </c>
      <c r="L124" s="32" t="str">
        <f t="shared" si="48"/>
        <v/>
      </c>
      <c r="M124" s="32"/>
      <c r="O124" s="33" t="str">
        <f t="shared" ca="1" si="55"/>
        <v/>
      </c>
      <c r="Q124" s="34">
        <f t="shared" si="57"/>
        <v>0</v>
      </c>
      <c r="R124" s="34">
        <f t="shared" si="54"/>
        <v>0</v>
      </c>
      <c r="Z124" s="129" t="str">
        <f t="shared" si="49"/>
        <v/>
      </c>
      <c r="AC124" s="135" t="str">
        <f t="shared" si="66"/>
        <v/>
      </c>
      <c r="AD124" s="249"/>
      <c r="AE124" s="126"/>
      <c r="AF124" s="251"/>
      <c r="AG124" s="256"/>
      <c r="AH124" s="252"/>
      <c r="AI124" s="242"/>
    </row>
    <row r="125" spans="1:35" ht="15" customHeight="1" x14ac:dyDescent="0.25">
      <c r="A125" s="1"/>
      <c r="B125" s="253"/>
      <c r="C125" s="27" t="str">
        <f t="shared" si="45"/>
        <v/>
      </c>
      <c r="D125" s="28" t="str">
        <f t="shared" si="46"/>
        <v/>
      </c>
      <c r="E125" s="29" t="str">
        <f t="shared" si="51"/>
        <v/>
      </c>
      <c r="F125" s="29" t="str">
        <f t="shared" si="52"/>
        <v/>
      </c>
      <c r="G125" s="30" t="str">
        <f t="shared" si="47"/>
        <v/>
      </c>
      <c r="J125" s="29"/>
      <c r="K125" s="31" t="str">
        <f t="shared" si="53"/>
        <v/>
      </c>
      <c r="L125" s="32" t="str">
        <f t="shared" si="48"/>
        <v/>
      </c>
      <c r="M125" s="32"/>
      <c r="O125" s="33" t="str">
        <f t="shared" ca="1" si="55"/>
        <v/>
      </c>
      <c r="Q125" s="34">
        <f t="shared" si="57"/>
        <v>0</v>
      </c>
      <c r="R125" s="34">
        <f t="shared" si="54"/>
        <v>0</v>
      </c>
      <c r="Z125" s="129" t="str">
        <f t="shared" si="49"/>
        <v/>
      </c>
      <c r="AC125" s="135" t="str">
        <f t="shared" si="66"/>
        <v/>
      </c>
      <c r="AD125" s="247">
        <f>SUM(Z125:Z127)</f>
        <v>0</v>
      </c>
      <c r="AE125" s="126"/>
      <c r="AF125" s="251">
        <v>41</v>
      </c>
      <c r="AG125" s="254">
        <f t="shared" ref="AG125" ca="1" si="76">OFFSET($AL$9,((MOD(ROW(AF125)*4,3)/2)+1)*COUNTA(AF125)+IF(((MOD(ROW(AF125)*4,3)/2)+1)*COUNTA(AF125)=2,INT(ROW(AF121)/12),0),)</f>
        <v>0</v>
      </c>
      <c r="AH125" s="252" t="str">
        <f>IF(AD125=0,"",IF(AD125&lt;AG125,"Alerte !",""))</f>
        <v/>
      </c>
      <c r="AI125" s="242" t="str">
        <f>IF(AD125=0,"",IF(AD125&lt;AG125,"",1))</f>
        <v/>
      </c>
    </row>
    <row r="126" spans="1:35" ht="15" customHeight="1" x14ac:dyDescent="0.25">
      <c r="A126" s="1"/>
      <c r="B126" s="253"/>
      <c r="C126" s="27" t="str">
        <f t="shared" si="45"/>
        <v/>
      </c>
      <c r="D126" s="28" t="str">
        <f t="shared" si="46"/>
        <v/>
      </c>
      <c r="E126" s="29" t="str">
        <f t="shared" si="51"/>
        <v/>
      </c>
      <c r="F126" s="29" t="str">
        <f t="shared" si="52"/>
        <v/>
      </c>
      <c r="G126" s="30" t="str">
        <f t="shared" si="47"/>
        <v/>
      </c>
      <c r="J126" s="29"/>
      <c r="K126" s="31" t="str">
        <f t="shared" si="53"/>
        <v/>
      </c>
      <c r="L126" s="32" t="str">
        <f t="shared" si="48"/>
        <v/>
      </c>
      <c r="M126" s="32"/>
      <c r="O126" s="33" t="str">
        <f t="shared" ca="1" si="55"/>
        <v/>
      </c>
      <c r="Q126" s="34">
        <f t="shared" si="57"/>
        <v>0</v>
      </c>
      <c r="R126" s="34">
        <f t="shared" si="54"/>
        <v>0</v>
      </c>
      <c r="Z126" s="129" t="str">
        <f t="shared" si="49"/>
        <v/>
      </c>
      <c r="AC126" s="135" t="str">
        <f t="shared" si="66"/>
        <v/>
      </c>
      <c r="AD126" s="248"/>
      <c r="AE126" s="126"/>
      <c r="AF126" s="251"/>
      <c r="AG126" s="255"/>
      <c r="AH126" s="252"/>
      <c r="AI126" s="242"/>
    </row>
    <row r="127" spans="1:35" ht="15" customHeight="1" thickBot="1" x14ac:dyDescent="0.3">
      <c r="A127" s="1"/>
      <c r="B127" s="253"/>
      <c r="C127" s="27" t="str">
        <f t="shared" si="45"/>
        <v/>
      </c>
      <c r="D127" s="28" t="str">
        <f t="shared" si="46"/>
        <v/>
      </c>
      <c r="E127" s="29" t="str">
        <f t="shared" si="51"/>
        <v/>
      </c>
      <c r="F127" s="29" t="str">
        <f t="shared" si="52"/>
        <v/>
      </c>
      <c r="G127" s="30" t="str">
        <f t="shared" si="47"/>
        <v/>
      </c>
      <c r="J127" s="29"/>
      <c r="K127" s="31" t="str">
        <f t="shared" si="53"/>
        <v/>
      </c>
      <c r="L127" s="32" t="str">
        <f t="shared" si="48"/>
        <v/>
      </c>
      <c r="M127" s="32"/>
      <c r="O127" s="33" t="str">
        <f t="shared" ca="1" si="55"/>
        <v/>
      </c>
      <c r="Q127" s="34">
        <f t="shared" si="57"/>
        <v>0</v>
      </c>
      <c r="R127" s="34">
        <f t="shared" si="54"/>
        <v>0</v>
      </c>
      <c r="Z127" s="129" t="str">
        <f t="shared" si="49"/>
        <v/>
      </c>
      <c r="AC127" s="135" t="str">
        <f t="shared" si="66"/>
        <v/>
      </c>
      <c r="AD127" s="249"/>
      <c r="AE127" s="126"/>
      <c r="AF127" s="251"/>
      <c r="AG127" s="256"/>
      <c r="AH127" s="252"/>
      <c r="AI127" s="242"/>
    </row>
    <row r="128" spans="1:35" ht="15" customHeight="1" x14ac:dyDescent="0.25">
      <c r="A128" s="1"/>
      <c r="B128" s="253" t="s">
        <v>56</v>
      </c>
      <c r="C128" s="27" t="str">
        <f t="shared" si="45"/>
        <v/>
      </c>
      <c r="D128" s="28" t="str">
        <f t="shared" si="46"/>
        <v/>
      </c>
      <c r="E128" s="29" t="str">
        <f t="shared" si="51"/>
        <v/>
      </c>
      <c r="F128" s="29" t="str">
        <f t="shared" si="52"/>
        <v/>
      </c>
      <c r="G128" s="30" t="str">
        <f t="shared" si="47"/>
        <v/>
      </c>
      <c r="J128" s="29"/>
      <c r="K128" s="31" t="str">
        <f t="shared" si="53"/>
        <v/>
      </c>
      <c r="L128" s="32" t="str">
        <f t="shared" si="48"/>
        <v/>
      </c>
      <c r="M128" s="32"/>
      <c r="O128" s="33" t="str">
        <f t="shared" ca="1" si="55"/>
        <v/>
      </c>
      <c r="Q128" s="34">
        <f t="shared" si="57"/>
        <v>0</v>
      </c>
      <c r="R128" s="34">
        <f t="shared" si="54"/>
        <v>0</v>
      </c>
      <c r="Z128" s="129" t="str">
        <f t="shared" si="49"/>
        <v/>
      </c>
      <c r="AC128" s="135" t="str">
        <f t="shared" si="66"/>
        <v/>
      </c>
      <c r="AD128" s="247">
        <f>SUM(Z128:Z130)</f>
        <v>0</v>
      </c>
      <c r="AE128" s="126"/>
      <c r="AF128" s="251">
        <v>42</v>
      </c>
      <c r="AG128" s="254">
        <f t="shared" ref="AG128" ca="1" si="77">OFFSET($AL$9,((MOD(ROW(AF128)*4,3)/2)+1)*COUNTA(AF128)+IF(((MOD(ROW(AF128)*4,3)/2)+1)*COUNTA(AF128)=2,INT(ROW(AF124)/12),0),)</f>
        <v>0</v>
      </c>
      <c r="AH128" s="252" t="str">
        <f>IF(AD128=0,"",IF(AD128&lt;AG128,"Alerte !",""))</f>
        <v/>
      </c>
      <c r="AI128" s="242" t="str">
        <f>IF(AD128=0,"",IF(AD128&lt;AG128,"",1))</f>
        <v/>
      </c>
    </row>
    <row r="129" spans="1:35" ht="15" customHeight="1" x14ac:dyDescent="0.25">
      <c r="A129" s="1"/>
      <c r="B129" s="253"/>
      <c r="C129" s="27" t="str">
        <f t="shared" si="45"/>
        <v/>
      </c>
      <c r="D129" s="28" t="str">
        <f t="shared" si="46"/>
        <v/>
      </c>
      <c r="E129" s="29" t="str">
        <f t="shared" si="51"/>
        <v/>
      </c>
      <c r="F129" s="29" t="str">
        <f t="shared" si="52"/>
        <v/>
      </c>
      <c r="G129" s="30" t="str">
        <f t="shared" si="47"/>
        <v/>
      </c>
      <c r="J129" s="29"/>
      <c r="K129" s="31" t="str">
        <f t="shared" si="53"/>
        <v/>
      </c>
      <c r="L129" s="32" t="str">
        <f t="shared" si="48"/>
        <v/>
      </c>
      <c r="M129" s="32"/>
      <c r="O129" s="33" t="str">
        <f t="shared" ca="1" si="55"/>
        <v/>
      </c>
      <c r="Q129" s="34">
        <f t="shared" si="57"/>
        <v>0</v>
      </c>
      <c r="R129" s="34">
        <f t="shared" si="54"/>
        <v>0</v>
      </c>
      <c r="Z129" s="129" t="str">
        <f t="shared" si="49"/>
        <v/>
      </c>
      <c r="AC129" s="135" t="str">
        <f t="shared" si="66"/>
        <v/>
      </c>
      <c r="AD129" s="248"/>
      <c r="AE129" s="126"/>
      <c r="AF129" s="251"/>
      <c r="AG129" s="255"/>
      <c r="AH129" s="252"/>
      <c r="AI129" s="242"/>
    </row>
    <row r="130" spans="1:35" ht="15" customHeight="1" thickBot="1" x14ac:dyDescent="0.3">
      <c r="A130" s="1"/>
      <c r="B130" s="253"/>
      <c r="C130" s="27" t="str">
        <f t="shared" si="45"/>
        <v/>
      </c>
      <c r="D130" s="28" t="str">
        <f t="shared" si="46"/>
        <v/>
      </c>
      <c r="E130" s="29" t="str">
        <f t="shared" si="51"/>
        <v/>
      </c>
      <c r="F130" s="29" t="str">
        <f t="shared" si="52"/>
        <v/>
      </c>
      <c r="G130" s="30" t="str">
        <f t="shared" si="47"/>
        <v/>
      </c>
      <c r="J130" s="29"/>
      <c r="K130" s="31" t="str">
        <f t="shared" si="53"/>
        <v/>
      </c>
      <c r="L130" s="32" t="str">
        <f t="shared" si="48"/>
        <v/>
      </c>
      <c r="M130" s="32"/>
      <c r="O130" s="33" t="str">
        <f t="shared" ca="1" si="55"/>
        <v/>
      </c>
      <c r="Q130" s="34">
        <f t="shared" si="57"/>
        <v>0</v>
      </c>
      <c r="R130" s="34">
        <f t="shared" si="54"/>
        <v>0</v>
      </c>
      <c r="Z130" s="129" t="str">
        <f t="shared" si="49"/>
        <v/>
      </c>
      <c r="AC130" s="135" t="str">
        <f t="shared" si="66"/>
        <v/>
      </c>
      <c r="AD130" s="249"/>
      <c r="AE130" s="126"/>
      <c r="AF130" s="251"/>
      <c r="AG130" s="256"/>
      <c r="AH130" s="252"/>
      <c r="AI130" s="242"/>
    </row>
    <row r="131" spans="1:35" ht="15" customHeight="1" x14ac:dyDescent="0.25">
      <c r="A131" s="1"/>
      <c r="B131" s="253"/>
      <c r="C131" s="27" t="str">
        <f t="shared" si="45"/>
        <v/>
      </c>
      <c r="D131" s="28" t="str">
        <f t="shared" si="46"/>
        <v/>
      </c>
      <c r="E131" s="29" t="str">
        <f t="shared" si="51"/>
        <v/>
      </c>
      <c r="F131" s="29" t="str">
        <f t="shared" si="52"/>
        <v/>
      </c>
      <c r="G131" s="30" t="str">
        <f t="shared" si="47"/>
        <v/>
      </c>
      <c r="J131" s="29"/>
      <c r="K131" s="31" t="str">
        <f t="shared" si="53"/>
        <v/>
      </c>
      <c r="L131" s="32" t="str">
        <f t="shared" si="48"/>
        <v/>
      </c>
      <c r="M131" s="32"/>
      <c r="O131" s="33" t="str">
        <f t="shared" ca="1" si="55"/>
        <v/>
      </c>
      <c r="Q131" s="34">
        <f t="shared" si="57"/>
        <v>0</v>
      </c>
      <c r="R131" s="34">
        <f t="shared" si="54"/>
        <v>0</v>
      </c>
      <c r="Z131" s="129" t="str">
        <f t="shared" si="49"/>
        <v/>
      </c>
      <c r="AC131" s="135" t="str">
        <f t="shared" si="66"/>
        <v/>
      </c>
      <c r="AD131" s="247">
        <f>SUM(Z131:Z133)</f>
        <v>0</v>
      </c>
      <c r="AE131" s="126"/>
      <c r="AF131" s="251">
        <v>43</v>
      </c>
      <c r="AG131" s="254">
        <f t="shared" ref="AG131" ca="1" si="78">OFFSET($AL$9,((MOD(ROW(AF131)*4,3)/2)+1)*COUNTA(AF131)+IF(((MOD(ROW(AF131)*4,3)/2)+1)*COUNTA(AF131)=2,INT(ROW(AF127)/12),0),)</f>
        <v>0</v>
      </c>
      <c r="AH131" s="252" t="str">
        <f>IF(AD131=0,"",IF(AD131&lt;AG131,"Alerte !",""))</f>
        <v/>
      </c>
      <c r="AI131" s="242" t="str">
        <f>IF(AD131=0,"",IF(AD131&lt;AG131,"",1))</f>
        <v/>
      </c>
    </row>
    <row r="132" spans="1:35" ht="15" customHeight="1" x14ac:dyDescent="0.25">
      <c r="A132" s="1"/>
      <c r="B132" s="253"/>
      <c r="C132" s="27" t="str">
        <f t="shared" ref="C132:C195" si="79">IF(A132="","",DATEDIF($AM$6,K132,"y")&amp;IF(DATEDIF($AM$6,K132,"y")&gt;1," ans "," an "))</f>
        <v/>
      </c>
      <c r="D132" s="28" t="str">
        <f t="shared" ref="D132:D195" si="80">IF(A132="","",YEAR(K132))</f>
        <v/>
      </c>
      <c r="E132" s="29" t="str">
        <f t="shared" si="51"/>
        <v/>
      </c>
      <c r="F132" s="29" t="str">
        <f t="shared" si="52"/>
        <v/>
      </c>
      <c r="G132" s="30" t="str">
        <f t="shared" ref="G132:G195" si="81">IF(A132="","",DATEDIF($E$4,F132,"y")&amp;IF(DATEDIF($E$4,F132,"y")&gt;1," ans, "," an, ")&amp;DATEDIF($E$4,F132,"ym")&amp;" mois et "&amp;DATEDIF($E$4,F132,"md")&amp;IF(DATEDIF(
$E$4,F132,"md")&gt;1," jours"," jour"))</f>
        <v/>
      </c>
      <c r="J132" s="29"/>
      <c r="K132" s="31" t="str">
        <f t="shared" si="53"/>
        <v/>
      </c>
      <c r="L132" s="32" t="str">
        <f t="shared" ref="L132:L195" si="82">IF(A132="","",EOMONTH(K132,0))</f>
        <v/>
      </c>
      <c r="M132" s="32"/>
      <c r="O132" s="33" t="str">
        <f t="shared" ca="1" si="55"/>
        <v/>
      </c>
      <c r="Q132" s="34">
        <f t="shared" si="57"/>
        <v>0</v>
      </c>
      <c r="R132" s="34">
        <f t="shared" si="54"/>
        <v>0</v>
      </c>
      <c r="Z132" s="129" t="str">
        <f t="shared" ref="Z132:Z195" si="83">IF(S132="","",SUM(S132:Y132))</f>
        <v/>
      </c>
      <c r="AC132" s="135" t="str">
        <f t="shared" si="66"/>
        <v/>
      </c>
      <c r="AD132" s="248"/>
      <c r="AE132" s="126"/>
      <c r="AF132" s="251"/>
      <c r="AG132" s="255"/>
      <c r="AH132" s="252"/>
      <c r="AI132" s="242"/>
    </row>
    <row r="133" spans="1:35" ht="15" customHeight="1" thickBot="1" x14ac:dyDescent="0.3">
      <c r="A133" s="1"/>
      <c r="B133" s="253"/>
      <c r="C133" s="27" t="str">
        <f t="shared" si="79"/>
        <v/>
      </c>
      <c r="D133" s="28" t="str">
        <f t="shared" si="80"/>
        <v/>
      </c>
      <c r="E133" s="29" t="str">
        <f t="shared" ref="E133:E196" si="84">IF(A133="","",EDATE(E132,1))</f>
        <v/>
      </c>
      <c r="F133" s="29" t="str">
        <f t="shared" ref="F133:F196" si="85">IF(A133="","",EOMONTH(E133,0))</f>
        <v/>
      </c>
      <c r="G133" s="30" t="str">
        <f t="shared" si="81"/>
        <v/>
      </c>
      <c r="J133" s="29"/>
      <c r="K133" s="31" t="str">
        <f t="shared" ref="K133:K196" si="86">IF(A133="","",EDATE(K132,1))</f>
        <v/>
      </c>
      <c r="L133" s="32" t="str">
        <f t="shared" si="82"/>
        <v/>
      </c>
      <c r="M133" s="32"/>
      <c r="O133" s="33" t="str">
        <f t="shared" ca="1" si="55"/>
        <v/>
      </c>
      <c r="Q133" s="34">
        <f t="shared" si="57"/>
        <v>0</v>
      </c>
      <c r="R133" s="34">
        <f t="shared" ref="R133:R196" si="87">S133-Q133</f>
        <v>0</v>
      </c>
      <c r="Z133" s="129" t="str">
        <f t="shared" si="83"/>
        <v/>
      </c>
      <c r="AC133" s="135" t="str">
        <f t="shared" si="66"/>
        <v/>
      </c>
      <c r="AD133" s="249"/>
      <c r="AE133" s="126"/>
      <c r="AF133" s="251"/>
      <c r="AG133" s="256"/>
      <c r="AH133" s="252"/>
      <c r="AI133" s="242"/>
    </row>
    <row r="134" spans="1:35" ht="15" customHeight="1" x14ac:dyDescent="0.25">
      <c r="A134" s="1"/>
      <c r="B134" s="253"/>
      <c r="C134" s="27" t="str">
        <f t="shared" si="79"/>
        <v/>
      </c>
      <c r="D134" s="28" t="str">
        <f t="shared" si="80"/>
        <v/>
      </c>
      <c r="E134" s="29" t="str">
        <f t="shared" si="84"/>
        <v/>
      </c>
      <c r="F134" s="29" t="str">
        <f t="shared" si="85"/>
        <v/>
      </c>
      <c r="G134" s="30" t="str">
        <f t="shared" si="81"/>
        <v/>
      </c>
      <c r="J134" s="29"/>
      <c r="K134" s="31" t="str">
        <f t="shared" si="86"/>
        <v/>
      </c>
      <c r="L134" s="32" t="str">
        <f t="shared" si="82"/>
        <v/>
      </c>
      <c r="M134" s="32"/>
      <c r="O134" s="33" t="str">
        <f t="shared" ref="O134:O197" ca="1" si="88">IF(P134="","",MATCH(P134,OFFSET($AV$4,VLOOKUP(N134,$AX$4:$AZ$11,4,FALSE)-3,,VLOOKUP(N134,$AX$4:$AZ$11,3,FALSE))))</f>
        <v/>
      </c>
      <c r="Q134" s="34">
        <f t="shared" si="57"/>
        <v>0</v>
      </c>
      <c r="R134" s="34">
        <f t="shared" si="87"/>
        <v>0</v>
      </c>
      <c r="Z134" s="129" t="str">
        <f t="shared" si="83"/>
        <v/>
      </c>
      <c r="AC134" s="135" t="str">
        <f t="shared" si="66"/>
        <v/>
      </c>
      <c r="AD134" s="247">
        <f>SUM(Z134:Z136)</f>
        <v>0</v>
      </c>
      <c r="AE134" s="126"/>
      <c r="AF134" s="251">
        <v>44</v>
      </c>
      <c r="AG134" s="254">
        <f t="shared" ref="AG134" ca="1" si="89">OFFSET($AL$9,((MOD(ROW(AF134)*4,3)/2)+1)*COUNTA(AF134)+IF(((MOD(ROW(AF134)*4,3)/2)+1)*COUNTA(AF134)=2,INT(ROW(AF130)/12),0),)</f>
        <v>0</v>
      </c>
      <c r="AH134" s="252" t="str">
        <f>IF(AD134=0,"",IF(AD134&lt;AG134,"Alerte !",""))</f>
        <v/>
      </c>
      <c r="AI134" s="242" t="str">
        <f>IF(AD134=0,"",IF(AD134&lt;AG134,"",1))</f>
        <v/>
      </c>
    </row>
    <row r="135" spans="1:35" ht="15" customHeight="1" x14ac:dyDescent="0.25">
      <c r="A135" s="1"/>
      <c r="B135" s="253"/>
      <c r="C135" s="27" t="str">
        <f t="shared" si="79"/>
        <v/>
      </c>
      <c r="D135" s="28" t="str">
        <f t="shared" si="80"/>
        <v/>
      </c>
      <c r="E135" s="29" t="str">
        <f t="shared" si="84"/>
        <v/>
      </c>
      <c r="F135" s="29" t="str">
        <f t="shared" si="85"/>
        <v/>
      </c>
      <c r="G135" s="30" t="str">
        <f t="shared" si="81"/>
        <v/>
      </c>
      <c r="J135" s="29"/>
      <c r="K135" s="31" t="str">
        <f t="shared" si="86"/>
        <v/>
      </c>
      <c r="L135" s="32" t="str">
        <f t="shared" si="82"/>
        <v/>
      </c>
      <c r="M135" s="32"/>
      <c r="O135" s="33" t="str">
        <f t="shared" ca="1" si="88"/>
        <v/>
      </c>
      <c r="Q135" s="34">
        <f t="shared" si="57"/>
        <v>0</v>
      </c>
      <c r="R135" s="34">
        <f t="shared" si="87"/>
        <v>0</v>
      </c>
      <c r="Z135" s="129" t="str">
        <f t="shared" si="83"/>
        <v/>
      </c>
      <c r="AC135" s="135" t="str">
        <f t="shared" si="66"/>
        <v/>
      </c>
      <c r="AD135" s="248"/>
      <c r="AE135" s="126"/>
      <c r="AF135" s="251"/>
      <c r="AG135" s="255"/>
      <c r="AH135" s="252"/>
      <c r="AI135" s="242"/>
    </row>
    <row r="136" spans="1:35" ht="15" customHeight="1" thickBot="1" x14ac:dyDescent="0.3">
      <c r="A136" s="1"/>
      <c r="B136" s="253"/>
      <c r="C136" s="27" t="str">
        <f t="shared" si="79"/>
        <v/>
      </c>
      <c r="D136" s="28" t="str">
        <f t="shared" si="80"/>
        <v/>
      </c>
      <c r="E136" s="29" t="str">
        <f t="shared" si="84"/>
        <v/>
      </c>
      <c r="F136" s="29" t="str">
        <f t="shared" si="85"/>
        <v/>
      </c>
      <c r="G136" s="30" t="str">
        <f t="shared" si="81"/>
        <v/>
      </c>
      <c r="J136" s="29"/>
      <c r="K136" s="31" t="str">
        <f t="shared" si="86"/>
        <v/>
      </c>
      <c r="L136" s="32" t="str">
        <f t="shared" si="82"/>
        <v/>
      </c>
      <c r="M136" s="32"/>
      <c r="O136" s="33" t="str">
        <f t="shared" ca="1" si="88"/>
        <v/>
      </c>
      <c r="Q136" s="34">
        <f t="shared" si="57"/>
        <v>0</v>
      </c>
      <c r="R136" s="34">
        <f t="shared" si="87"/>
        <v>0</v>
      </c>
      <c r="Z136" s="129" t="str">
        <f t="shared" si="83"/>
        <v/>
      </c>
      <c r="AC136" s="135" t="str">
        <f t="shared" si="66"/>
        <v/>
      </c>
      <c r="AD136" s="249"/>
      <c r="AE136" s="126"/>
      <c r="AF136" s="251"/>
      <c r="AG136" s="256"/>
      <c r="AH136" s="252"/>
      <c r="AI136" s="242"/>
    </row>
    <row r="137" spans="1:35" ht="15" customHeight="1" x14ac:dyDescent="0.25">
      <c r="A137" s="1"/>
      <c r="B137" s="253"/>
      <c r="C137" s="27" t="str">
        <f t="shared" si="79"/>
        <v/>
      </c>
      <c r="D137" s="28" t="str">
        <f t="shared" si="80"/>
        <v/>
      </c>
      <c r="E137" s="29" t="str">
        <f t="shared" si="84"/>
        <v/>
      </c>
      <c r="F137" s="29" t="str">
        <f t="shared" si="85"/>
        <v/>
      </c>
      <c r="G137" s="30" t="str">
        <f t="shared" si="81"/>
        <v/>
      </c>
      <c r="J137" s="29"/>
      <c r="K137" s="31" t="str">
        <f t="shared" si="86"/>
        <v/>
      </c>
      <c r="L137" s="32" t="str">
        <f t="shared" si="82"/>
        <v/>
      </c>
      <c r="M137" s="32"/>
      <c r="O137" s="33" t="str">
        <f t="shared" ca="1" si="88"/>
        <v/>
      </c>
      <c r="Q137" s="34">
        <f t="shared" ref="Q137:Q200" si="90">P137*$AP$6</f>
        <v>0</v>
      </c>
      <c r="R137" s="34">
        <f t="shared" si="87"/>
        <v>0</v>
      </c>
      <c r="Z137" s="129" t="str">
        <f t="shared" si="83"/>
        <v/>
      </c>
      <c r="AC137" s="135" t="str">
        <f t="shared" si="66"/>
        <v/>
      </c>
      <c r="AD137" s="247">
        <f>SUM(Z137:Z139)</f>
        <v>0</v>
      </c>
      <c r="AE137" s="126"/>
      <c r="AF137" s="251">
        <v>45</v>
      </c>
      <c r="AG137" s="254">
        <f t="shared" ref="AG137" ca="1" si="91">OFFSET($AL$9,((MOD(ROW(AF137)*4,3)/2)+1)*COUNTA(AF137)+IF(((MOD(ROW(AF137)*4,3)/2)+1)*COUNTA(AF137)=2,INT(ROW(AF133)/12),0),)</f>
        <v>0</v>
      </c>
      <c r="AH137" s="252" t="str">
        <f>IF(AD137=0,"",IF(AD137&lt;AG137,"Alerte !",""))</f>
        <v/>
      </c>
      <c r="AI137" s="242" t="str">
        <f>IF(AD137=0,"",IF(AD137&lt;AG137,"",1))</f>
        <v/>
      </c>
    </row>
    <row r="138" spans="1:35" ht="15" customHeight="1" x14ac:dyDescent="0.25">
      <c r="A138" s="1"/>
      <c r="B138" s="253"/>
      <c r="C138" s="27" t="str">
        <f t="shared" si="79"/>
        <v/>
      </c>
      <c r="D138" s="28" t="str">
        <f t="shared" si="80"/>
        <v/>
      </c>
      <c r="E138" s="29" t="str">
        <f t="shared" si="84"/>
        <v/>
      </c>
      <c r="F138" s="29" t="str">
        <f t="shared" si="85"/>
        <v/>
      </c>
      <c r="G138" s="30" t="str">
        <f t="shared" si="81"/>
        <v/>
      </c>
      <c r="J138" s="29"/>
      <c r="K138" s="31" t="str">
        <f t="shared" si="86"/>
        <v/>
      </c>
      <c r="L138" s="32" t="str">
        <f t="shared" si="82"/>
        <v/>
      </c>
      <c r="M138" s="32"/>
      <c r="O138" s="33" t="str">
        <f t="shared" ca="1" si="88"/>
        <v/>
      </c>
      <c r="Q138" s="34">
        <f t="shared" si="90"/>
        <v>0</v>
      </c>
      <c r="R138" s="34">
        <f t="shared" si="87"/>
        <v>0</v>
      </c>
      <c r="Z138" s="129" t="str">
        <f t="shared" si="83"/>
        <v/>
      </c>
      <c r="AC138" s="135" t="str">
        <f t="shared" si="66"/>
        <v/>
      </c>
      <c r="AD138" s="248"/>
      <c r="AE138" s="126"/>
      <c r="AF138" s="251"/>
      <c r="AG138" s="255"/>
      <c r="AH138" s="252"/>
      <c r="AI138" s="242"/>
    </row>
    <row r="139" spans="1:35" ht="15" customHeight="1" thickBot="1" x14ac:dyDescent="0.3">
      <c r="A139" s="1"/>
      <c r="B139" s="253"/>
      <c r="C139" s="27" t="str">
        <f t="shared" si="79"/>
        <v/>
      </c>
      <c r="D139" s="28" t="str">
        <f t="shared" si="80"/>
        <v/>
      </c>
      <c r="E139" s="29" t="str">
        <f t="shared" si="84"/>
        <v/>
      </c>
      <c r="F139" s="29" t="str">
        <f t="shared" si="85"/>
        <v/>
      </c>
      <c r="G139" s="30" t="str">
        <f t="shared" si="81"/>
        <v/>
      </c>
      <c r="J139" s="29"/>
      <c r="K139" s="31" t="str">
        <f t="shared" si="86"/>
        <v/>
      </c>
      <c r="L139" s="32" t="str">
        <f t="shared" si="82"/>
        <v/>
      </c>
      <c r="M139" s="32"/>
      <c r="O139" s="33" t="str">
        <f t="shared" ca="1" si="88"/>
        <v/>
      </c>
      <c r="Q139" s="34">
        <f t="shared" si="90"/>
        <v>0</v>
      </c>
      <c r="R139" s="34">
        <f t="shared" si="87"/>
        <v>0</v>
      </c>
      <c r="Z139" s="129" t="str">
        <f t="shared" si="83"/>
        <v/>
      </c>
      <c r="AC139" s="135" t="str">
        <f t="shared" si="66"/>
        <v/>
      </c>
      <c r="AD139" s="249"/>
      <c r="AE139" s="126"/>
      <c r="AF139" s="251"/>
      <c r="AG139" s="256"/>
      <c r="AH139" s="252"/>
      <c r="AI139" s="242"/>
    </row>
    <row r="140" spans="1:35" ht="15" customHeight="1" x14ac:dyDescent="0.25">
      <c r="A140" s="1"/>
      <c r="B140" s="253" t="s">
        <v>57</v>
      </c>
      <c r="C140" s="27" t="str">
        <f t="shared" si="79"/>
        <v/>
      </c>
      <c r="D140" s="28" t="str">
        <f t="shared" si="80"/>
        <v/>
      </c>
      <c r="E140" s="29" t="str">
        <f t="shared" si="84"/>
        <v/>
      </c>
      <c r="F140" s="29" t="str">
        <f t="shared" si="85"/>
        <v/>
      </c>
      <c r="G140" s="30" t="str">
        <f t="shared" si="81"/>
        <v/>
      </c>
      <c r="J140" s="29"/>
      <c r="K140" s="31" t="str">
        <f t="shared" si="86"/>
        <v/>
      </c>
      <c r="L140" s="32" t="str">
        <f t="shared" si="82"/>
        <v/>
      </c>
      <c r="M140" s="32"/>
      <c r="O140" s="33" t="str">
        <f t="shared" ca="1" si="88"/>
        <v/>
      </c>
      <c r="Q140" s="34">
        <f t="shared" si="90"/>
        <v>0</v>
      </c>
      <c r="R140" s="34">
        <f t="shared" si="87"/>
        <v>0</v>
      </c>
      <c r="Z140" s="129" t="str">
        <f t="shared" si="83"/>
        <v/>
      </c>
      <c r="AC140" s="135" t="str">
        <f t="shared" si="66"/>
        <v/>
      </c>
      <c r="AD140" s="247">
        <f>SUM(Z140:Z142)</f>
        <v>0</v>
      </c>
      <c r="AE140" s="126"/>
      <c r="AF140" s="251">
        <v>46</v>
      </c>
      <c r="AG140" s="254">
        <f t="shared" ref="AG140" ca="1" si="92">OFFSET($AL$9,((MOD(ROW(AF140)*4,3)/2)+1)*COUNTA(AF140)+IF(((MOD(ROW(AF140)*4,3)/2)+1)*COUNTA(AF140)=2,INT(ROW(AF136)/12),0),)</f>
        <v>0</v>
      </c>
      <c r="AH140" s="252" t="str">
        <f>IF(AD140=0,"",IF(AD140&lt;AG140,"Alerte !",""))</f>
        <v/>
      </c>
      <c r="AI140" s="242" t="str">
        <f>IF(AD140=0,"",IF(AD140&lt;AG140,"",1))</f>
        <v/>
      </c>
    </row>
    <row r="141" spans="1:35" ht="15" customHeight="1" x14ac:dyDescent="0.25">
      <c r="A141" s="1"/>
      <c r="B141" s="253"/>
      <c r="C141" s="27" t="str">
        <f t="shared" si="79"/>
        <v/>
      </c>
      <c r="D141" s="28" t="str">
        <f t="shared" si="80"/>
        <v/>
      </c>
      <c r="E141" s="29" t="str">
        <f t="shared" si="84"/>
        <v/>
      </c>
      <c r="F141" s="29" t="str">
        <f t="shared" si="85"/>
        <v/>
      </c>
      <c r="G141" s="30" t="str">
        <f t="shared" si="81"/>
        <v/>
      </c>
      <c r="J141" s="29"/>
      <c r="K141" s="31" t="str">
        <f t="shared" si="86"/>
        <v/>
      </c>
      <c r="L141" s="32" t="str">
        <f t="shared" si="82"/>
        <v/>
      </c>
      <c r="M141" s="32"/>
      <c r="O141" s="33" t="str">
        <f t="shared" ca="1" si="88"/>
        <v/>
      </c>
      <c r="Q141" s="34">
        <f t="shared" si="90"/>
        <v>0</v>
      </c>
      <c r="R141" s="34">
        <f t="shared" si="87"/>
        <v>0</v>
      </c>
      <c r="Z141" s="129" t="str">
        <f t="shared" si="83"/>
        <v/>
      </c>
      <c r="AC141" s="135" t="str">
        <f t="shared" si="66"/>
        <v/>
      </c>
      <c r="AD141" s="248"/>
      <c r="AE141" s="126"/>
      <c r="AF141" s="251"/>
      <c r="AG141" s="255"/>
      <c r="AH141" s="252"/>
      <c r="AI141" s="242"/>
    </row>
    <row r="142" spans="1:35" ht="15" customHeight="1" thickBot="1" x14ac:dyDescent="0.3">
      <c r="A142" s="1"/>
      <c r="B142" s="253"/>
      <c r="C142" s="27" t="str">
        <f t="shared" si="79"/>
        <v/>
      </c>
      <c r="D142" s="28" t="str">
        <f t="shared" si="80"/>
        <v/>
      </c>
      <c r="E142" s="29" t="str">
        <f t="shared" si="84"/>
        <v/>
      </c>
      <c r="F142" s="29" t="str">
        <f t="shared" si="85"/>
        <v/>
      </c>
      <c r="G142" s="30" t="str">
        <f t="shared" si="81"/>
        <v/>
      </c>
      <c r="J142" s="29"/>
      <c r="K142" s="31" t="str">
        <f t="shared" si="86"/>
        <v/>
      </c>
      <c r="L142" s="32" t="str">
        <f t="shared" si="82"/>
        <v/>
      </c>
      <c r="M142" s="32"/>
      <c r="O142" s="33" t="str">
        <f t="shared" ca="1" si="88"/>
        <v/>
      </c>
      <c r="Q142" s="34">
        <f t="shared" si="90"/>
        <v>0</v>
      </c>
      <c r="R142" s="34">
        <f t="shared" si="87"/>
        <v>0</v>
      </c>
      <c r="Z142" s="129" t="str">
        <f t="shared" si="83"/>
        <v/>
      </c>
      <c r="AC142" s="135" t="str">
        <f t="shared" si="66"/>
        <v/>
      </c>
      <c r="AD142" s="249"/>
      <c r="AE142" s="126"/>
      <c r="AF142" s="251"/>
      <c r="AG142" s="256"/>
      <c r="AH142" s="252"/>
      <c r="AI142" s="242"/>
    </row>
    <row r="143" spans="1:35" ht="15" customHeight="1" x14ac:dyDescent="0.25">
      <c r="A143" s="1"/>
      <c r="B143" s="253"/>
      <c r="C143" s="27" t="str">
        <f t="shared" si="79"/>
        <v/>
      </c>
      <c r="D143" s="28" t="str">
        <f t="shared" si="80"/>
        <v/>
      </c>
      <c r="E143" s="29" t="str">
        <f t="shared" si="84"/>
        <v/>
      </c>
      <c r="F143" s="29" t="str">
        <f t="shared" si="85"/>
        <v/>
      </c>
      <c r="G143" s="30" t="str">
        <f t="shared" si="81"/>
        <v/>
      </c>
      <c r="J143" s="29"/>
      <c r="K143" s="31" t="str">
        <f t="shared" si="86"/>
        <v/>
      </c>
      <c r="L143" s="32" t="str">
        <f t="shared" si="82"/>
        <v/>
      </c>
      <c r="M143" s="32"/>
      <c r="O143" s="33" t="str">
        <f t="shared" ca="1" si="88"/>
        <v/>
      </c>
      <c r="Q143" s="34">
        <f t="shared" si="90"/>
        <v>0</v>
      </c>
      <c r="R143" s="34">
        <f t="shared" si="87"/>
        <v>0</v>
      </c>
      <c r="Z143" s="129" t="str">
        <f t="shared" si="83"/>
        <v/>
      </c>
      <c r="AC143" s="135" t="str">
        <f t="shared" si="66"/>
        <v/>
      </c>
      <c r="AD143" s="247">
        <f>SUM(Z143:Z145)</f>
        <v>0</v>
      </c>
      <c r="AE143" s="126"/>
      <c r="AF143" s="251">
        <v>47</v>
      </c>
      <c r="AG143" s="254">
        <f t="shared" ref="AG143" ca="1" si="93">OFFSET($AL$9,((MOD(ROW(AF143)*4,3)/2)+1)*COUNTA(AF143)+IF(((MOD(ROW(AF143)*4,3)/2)+1)*COUNTA(AF143)=2,INT(ROW(AF139)/12),0),)</f>
        <v>0</v>
      </c>
      <c r="AH143" s="252" t="str">
        <f>IF(AD143=0,"",IF(AD143&lt;AG143,"Alerte !",""))</f>
        <v/>
      </c>
      <c r="AI143" s="242" t="str">
        <f>IF(AD143=0,"",IF(AD143&lt;AG143,"",1))</f>
        <v/>
      </c>
    </row>
    <row r="144" spans="1:35" ht="15" customHeight="1" x14ac:dyDescent="0.25">
      <c r="A144" s="1"/>
      <c r="B144" s="253"/>
      <c r="C144" s="27" t="str">
        <f t="shared" si="79"/>
        <v/>
      </c>
      <c r="D144" s="28" t="str">
        <f t="shared" si="80"/>
        <v/>
      </c>
      <c r="E144" s="29" t="str">
        <f t="shared" si="84"/>
        <v/>
      </c>
      <c r="F144" s="29" t="str">
        <f t="shared" si="85"/>
        <v/>
      </c>
      <c r="G144" s="30" t="str">
        <f t="shared" si="81"/>
        <v/>
      </c>
      <c r="J144" s="29"/>
      <c r="K144" s="31" t="str">
        <f t="shared" si="86"/>
        <v/>
      </c>
      <c r="L144" s="32" t="str">
        <f t="shared" si="82"/>
        <v/>
      </c>
      <c r="M144" s="32"/>
      <c r="O144" s="33" t="str">
        <f t="shared" ca="1" si="88"/>
        <v/>
      </c>
      <c r="Q144" s="34">
        <f t="shared" si="90"/>
        <v>0</v>
      </c>
      <c r="R144" s="34">
        <f t="shared" si="87"/>
        <v>0</v>
      </c>
      <c r="Z144" s="129" t="str">
        <f t="shared" si="83"/>
        <v/>
      </c>
      <c r="AC144" s="135" t="str">
        <f t="shared" si="66"/>
        <v/>
      </c>
      <c r="AD144" s="248"/>
      <c r="AE144" s="126"/>
      <c r="AF144" s="251"/>
      <c r="AG144" s="255"/>
      <c r="AH144" s="252"/>
      <c r="AI144" s="242"/>
    </row>
    <row r="145" spans="1:35" ht="15" customHeight="1" thickBot="1" x14ac:dyDescent="0.3">
      <c r="A145" s="1"/>
      <c r="B145" s="253"/>
      <c r="C145" s="27" t="str">
        <f t="shared" si="79"/>
        <v/>
      </c>
      <c r="D145" s="28" t="str">
        <f t="shared" si="80"/>
        <v/>
      </c>
      <c r="E145" s="29" t="str">
        <f t="shared" si="84"/>
        <v/>
      </c>
      <c r="F145" s="29" t="str">
        <f t="shared" si="85"/>
        <v/>
      </c>
      <c r="G145" s="30" t="str">
        <f t="shared" si="81"/>
        <v/>
      </c>
      <c r="J145" s="29"/>
      <c r="K145" s="31" t="str">
        <f t="shared" si="86"/>
        <v/>
      </c>
      <c r="L145" s="32" t="str">
        <f t="shared" si="82"/>
        <v/>
      </c>
      <c r="M145" s="32"/>
      <c r="O145" s="33" t="str">
        <f t="shared" ca="1" si="88"/>
        <v/>
      </c>
      <c r="Q145" s="34">
        <f t="shared" si="90"/>
        <v>0</v>
      </c>
      <c r="R145" s="34">
        <f t="shared" si="87"/>
        <v>0</v>
      </c>
      <c r="Z145" s="129" t="str">
        <f t="shared" si="83"/>
        <v/>
      </c>
      <c r="AC145" s="135" t="str">
        <f t="shared" si="66"/>
        <v/>
      </c>
      <c r="AD145" s="249"/>
      <c r="AE145" s="126"/>
      <c r="AF145" s="251"/>
      <c r="AG145" s="256"/>
      <c r="AH145" s="252"/>
      <c r="AI145" s="242"/>
    </row>
    <row r="146" spans="1:35" ht="15" customHeight="1" x14ac:dyDescent="0.25">
      <c r="A146" s="1"/>
      <c r="B146" s="253"/>
      <c r="C146" s="27" t="str">
        <f t="shared" si="79"/>
        <v/>
      </c>
      <c r="D146" s="28" t="str">
        <f t="shared" si="80"/>
        <v/>
      </c>
      <c r="E146" s="29" t="str">
        <f t="shared" si="84"/>
        <v/>
      </c>
      <c r="F146" s="29" t="str">
        <f t="shared" si="85"/>
        <v/>
      </c>
      <c r="G146" s="30" t="str">
        <f t="shared" si="81"/>
        <v/>
      </c>
      <c r="J146" s="29"/>
      <c r="K146" s="31" t="str">
        <f t="shared" si="86"/>
        <v/>
      </c>
      <c r="L146" s="32" t="str">
        <f t="shared" si="82"/>
        <v/>
      </c>
      <c r="M146" s="32"/>
      <c r="O146" s="33" t="str">
        <f t="shared" ca="1" si="88"/>
        <v/>
      </c>
      <c r="Q146" s="34">
        <f t="shared" si="90"/>
        <v>0</v>
      </c>
      <c r="R146" s="34">
        <f t="shared" si="87"/>
        <v>0</v>
      </c>
      <c r="Z146" s="129" t="str">
        <f t="shared" si="83"/>
        <v/>
      </c>
      <c r="AC146" s="135" t="str">
        <f t="shared" si="66"/>
        <v/>
      </c>
      <c r="AD146" s="247">
        <f>SUM(Z146:Z148)</f>
        <v>0</v>
      </c>
      <c r="AE146" s="126"/>
      <c r="AF146" s="251">
        <v>48</v>
      </c>
      <c r="AG146" s="254">
        <f t="shared" ref="AG146" ca="1" si="94">OFFSET($AL$9,((MOD(ROW(AF146)*4,3)/2)+1)*COUNTA(AF146)+IF(((MOD(ROW(AF146)*4,3)/2)+1)*COUNTA(AF146)=2,INT(ROW(AF142)/12),0),)</f>
        <v>0</v>
      </c>
      <c r="AH146" s="252" t="str">
        <f>IF(AD146=0,"",IF(AD146&lt;AG146,"Alerte !",""))</f>
        <v/>
      </c>
      <c r="AI146" s="242" t="str">
        <f>IF(AD146=0,"",IF(AD146&lt;AG146,"",1))</f>
        <v/>
      </c>
    </row>
    <row r="147" spans="1:35" ht="15" customHeight="1" x14ac:dyDescent="0.25">
      <c r="A147" s="1"/>
      <c r="B147" s="253"/>
      <c r="C147" s="27" t="str">
        <f t="shared" si="79"/>
        <v/>
      </c>
      <c r="D147" s="28" t="str">
        <f t="shared" si="80"/>
        <v/>
      </c>
      <c r="E147" s="29" t="str">
        <f t="shared" si="84"/>
        <v/>
      </c>
      <c r="F147" s="29" t="str">
        <f t="shared" si="85"/>
        <v/>
      </c>
      <c r="G147" s="30" t="str">
        <f t="shared" si="81"/>
        <v/>
      </c>
      <c r="J147" s="29"/>
      <c r="K147" s="31" t="str">
        <f t="shared" si="86"/>
        <v/>
      </c>
      <c r="L147" s="32" t="str">
        <f t="shared" si="82"/>
        <v/>
      </c>
      <c r="M147" s="32"/>
      <c r="O147" s="33" t="str">
        <f t="shared" ca="1" si="88"/>
        <v/>
      </c>
      <c r="Q147" s="34">
        <f t="shared" si="90"/>
        <v>0</v>
      </c>
      <c r="R147" s="34">
        <f t="shared" si="87"/>
        <v>0</v>
      </c>
      <c r="Z147" s="129" t="str">
        <f t="shared" si="83"/>
        <v/>
      </c>
      <c r="AC147" s="135" t="str">
        <f t="shared" si="66"/>
        <v/>
      </c>
      <c r="AD147" s="248"/>
      <c r="AE147" s="126"/>
      <c r="AF147" s="251"/>
      <c r="AG147" s="255"/>
      <c r="AH147" s="252"/>
      <c r="AI147" s="242"/>
    </row>
    <row r="148" spans="1:35" ht="15" customHeight="1" thickBot="1" x14ac:dyDescent="0.3">
      <c r="A148" s="1"/>
      <c r="B148" s="253"/>
      <c r="C148" s="27" t="str">
        <f t="shared" si="79"/>
        <v/>
      </c>
      <c r="D148" s="28" t="str">
        <f t="shared" si="80"/>
        <v/>
      </c>
      <c r="E148" s="29" t="str">
        <f t="shared" si="84"/>
        <v/>
      </c>
      <c r="F148" s="29" t="str">
        <f t="shared" si="85"/>
        <v/>
      </c>
      <c r="G148" s="30" t="str">
        <f t="shared" si="81"/>
        <v/>
      </c>
      <c r="J148" s="29"/>
      <c r="K148" s="31" t="str">
        <f t="shared" si="86"/>
        <v/>
      </c>
      <c r="L148" s="32" t="str">
        <f t="shared" si="82"/>
        <v/>
      </c>
      <c r="M148" s="32"/>
      <c r="O148" s="33" t="str">
        <f t="shared" ca="1" si="88"/>
        <v/>
      </c>
      <c r="Q148" s="34">
        <f t="shared" si="90"/>
        <v>0</v>
      </c>
      <c r="R148" s="34">
        <f t="shared" si="87"/>
        <v>0</v>
      </c>
      <c r="Z148" s="129" t="str">
        <f t="shared" si="83"/>
        <v/>
      </c>
      <c r="AC148" s="135" t="str">
        <f t="shared" si="66"/>
        <v/>
      </c>
      <c r="AD148" s="249"/>
      <c r="AE148" s="126"/>
      <c r="AF148" s="251"/>
      <c r="AG148" s="256"/>
      <c r="AH148" s="252"/>
      <c r="AI148" s="242"/>
    </row>
    <row r="149" spans="1:35" ht="15" customHeight="1" x14ac:dyDescent="0.25">
      <c r="A149" s="1"/>
      <c r="B149" s="253"/>
      <c r="C149" s="27" t="str">
        <f t="shared" si="79"/>
        <v/>
      </c>
      <c r="D149" s="28" t="str">
        <f t="shared" si="80"/>
        <v/>
      </c>
      <c r="E149" s="29" t="str">
        <f t="shared" si="84"/>
        <v/>
      </c>
      <c r="F149" s="29" t="str">
        <f t="shared" si="85"/>
        <v/>
      </c>
      <c r="G149" s="30" t="str">
        <f t="shared" si="81"/>
        <v/>
      </c>
      <c r="J149" s="29"/>
      <c r="K149" s="31" t="str">
        <f t="shared" si="86"/>
        <v/>
      </c>
      <c r="L149" s="32" t="str">
        <f t="shared" si="82"/>
        <v/>
      </c>
      <c r="M149" s="32"/>
      <c r="O149" s="33" t="str">
        <f t="shared" ca="1" si="88"/>
        <v/>
      </c>
      <c r="Q149" s="34">
        <f t="shared" si="90"/>
        <v>0</v>
      </c>
      <c r="R149" s="34">
        <f t="shared" si="87"/>
        <v>0</v>
      </c>
      <c r="Z149" s="129" t="str">
        <f t="shared" si="83"/>
        <v/>
      </c>
      <c r="AC149" s="135" t="str">
        <f t="shared" si="66"/>
        <v/>
      </c>
      <c r="AD149" s="247">
        <f>SUM(Z149:Z151)</f>
        <v>0</v>
      </c>
      <c r="AE149" s="126"/>
      <c r="AF149" s="251">
        <v>49</v>
      </c>
      <c r="AG149" s="254">
        <f t="shared" ref="AG149" ca="1" si="95">OFFSET($AL$9,((MOD(ROW(AF149)*4,3)/2)+1)*COUNTA(AF149)+IF(((MOD(ROW(AF149)*4,3)/2)+1)*COUNTA(AF149)=2,INT(ROW(AF145)/12),0),)</f>
        <v>0</v>
      </c>
      <c r="AH149" s="252" t="str">
        <f>IF(AD149=0,"",IF(AD149&lt;AG149,"Alerte !",""))</f>
        <v/>
      </c>
      <c r="AI149" s="242" t="str">
        <f>IF(AD149=0,"",IF(AD149&lt;AG149,"",1))</f>
        <v/>
      </c>
    </row>
    <row r="150" spans="1:35" ht="15" customHeight="1" x14ac:dyDescent="0.25">
      <c r="A150" s="1"/>
      <c r="B150" s="253"/>
      <c r="C150" s="27" t="str">
        <f t="shared" si="79"/>
        <v/>
      </c>
      <c r="D150" s="28" t="str">
        <f t="shared" si="80"/>
        <v/>
      </c>
      <c r="E150" s="29" t="str">
        <f t="shared" si="84"/>
        <v/>
      </c>
      <c r="F150" s="29" t="str">
        <f t="shared" si="85"/>
        <v/>
      </c>
      <c r="G150" s="30" t="str">
        <f t="shared" si="81"/>
        <v/>
      </c>
      <c r="J150" s="29"/>
      <c r="K150" s="31" t="str">
        <f t="shared" si="86"/>
        <v/>
      </c>
      <c r="L150" s="32" t="str">
        <f t="shared" si="82"/>
        <v/>
      </c>
      <c r="M150" s="32"/>
      <c r="O150" s="33" t="str">
        <f t="shared" ca="1" si="88"/>
        <v/>
      </c>
      <c r="Q150" s="34">
        <f t="shared" si="90"/>
        <v>0</v>
      </c>
      <c r="R150" s="34">
        <f t="shared" si="87"/>
        <v>0</v>
      </c>
      <c r="Z150" s="129" t="str">
        <f t="shared" si="83"/>
        <v/>
      </c>
      <c r="AC150" s="135" t="str">
        <f t="shared" si="66"/>
        <v/>
      </c>
      <c r="AD150" s="248"/>
      <c r="AE150" s="126"/>
      <c r="AF150" s="251"/>
      <c r="AG150" s="255"/>
      <c r="AH150" s="252"/>
      <c r="AI150" s="242"/>
    </row>
    <row r="151" spans="1:35" ht="15" customHeight="1" thickBot="1" x14ac:dyDescent="0.3">
      <c r="A151" s="1"/>
      <c r="B151" s="253"/>
      <c r="C151" s="27" t="str">
        <f t="shared" si="79"/>
        <v/>
      </c>
      <c r="D151" s="28" t="str">
        <f t="shared" si="80"/>
        <v/>
      </c>
      <c r="E151" s="29" t="str">
        <f t="shared" si="84"/>
        <v/>
      </c>
      <c r="F151" s="29" t="str">
        <f t="shared" si="85"/>
        <v/>
      </c>
      <c r="G151" s="30" t="str">
        <f t="shared" si="81"/>
        <v/>
      </c>
      <c r="J151" s="29"/>
      <c r="K151" s="31" t="str">
        <f t="shared" si="86"/>
        <v/>
      </c>
      <c r="L151" s="32" t="str">
        <f t="shared" si="82"/>
        <v/>
      </c>
      <c r="M151" s="32"/>
      <c r="O151" s="33" t="str">
        <f t="shared" ca="1" si="88"/>
        <v/>
      </c>
      <c r="Q151" s="34">
        <f t="shared" si="90"/>
        <v>0</v>
      </c>
      <c r="R151" s="34">
        <f t="shared" si="87"/>
        <v>0</v>
      </c>
      <c r="Z151" s="129" t="str">
        <f t="shared" si="83"/>
        <v/>
      </c>
      <c r="AC151" s="135" t="str">
        <f t="shared" si="66"/>
        <v/>
      </c>
      <c r="AD151" s="249"/>
      <c r="AE151" s="126"/>
      <c r="AF151" s="251"/>
      <c r="AG151" s="256"/>
      <c r="AH151" s="252"/>
      <c r="AI151" s="242"/>
    </row>
    <row r="152" spans="1:35" ht="15" customHeight="1" x14ac:dyDescent="0.25">
      <c r="A152" s="1"/>
      <c r="B152" s="253" t="s">
        <v>58</v>
      </c>
      <c r="C152" s="27" t="str">
        <f t="shared" si="79"/>
        <v/>
      </c>
      <c r="D152" s="28" t="str">
        <f t="shared" si="80"/>
        <v/>
      </c>
      <c r="E152" s="29" t="str">
        <f t="shared" si="84"/>
        <v/>
      </c>
      <c r="F152" s="29" t="str">
        <f t="shared" si="85"/>
        <v/>
      </c>
      <c r="G152" s="30" t="str">
        <f t="shared" si="81"/>
        <v/>
      </c>
      <c r="J152" s="29"/>
      <c r="K152" s="31" t="str">
        <f t="shared" si="86"/>
        <v/>
      </c>
      <c r="L152" s="32" t="str">
        <f t="shared" si="82"/>
        <v/>
      </c>
      <c r="M152" s="32"/>
      <c r="O152" s="33" t="str">
        <f t="shared" ca="1" si="88"/>
        <v/>
      </c>
      <c r="Q152" s="34">
        <f t="shared" si="90"/>
        <v>0</v>
      </c>
      <c r="R152" s="34">
        <f t="shared" si="87"/>
        <v>0</v>
      </c>
      <c r="Z152" s="129" t="str">
        <f t="shared" si="83"/>
        <v/>
      </c>
      <c r="AC152" s="135" t="str">
        <f t="shared" si="66"/>
        <v/>
      </c>
      <c r="AD152" s="247">
        <f>SUM(Z152:Z154)</f>
        <v>0</v>
      </c>
      <c r="AE152" s="126"/>
      <c r="AF152" s="251">
        <v>50</v>
      </c>
      <c r="AG152" s="254">
        <f t="shared" ref="AG152" ca="1" si="96">OFFSET($AL$9,((MOD(ROW(AF152)*4,3)/2)+1)*COUNTA(AF152)+IF(((MOD(ROW(AF152)*4,3)/2)+1)*COUNTA(AF152)=2,INT(ROW(AF148)/12),0),)</f>
        <v>0</v>
      </c>
      <c r="AH152" s="252" t="str">
        <f>IF(AD152=0,"",IF(AD152&lt;AG152,"Alerte !",""))</f>
        <v/>
      </c>
      <c r="AI152" s="242" t="str">
        <f>IF(AD152=0,"",IF(AD152&lt;AG152,"",1))</f>
        <v/>
      </c>
    </row>
    <row r="153" spans="1:35" ht="15" customHeight="1" x14ac:dyDescent="0.25">
      <c r="A153" s="1"/>
      <c r="B153" s="253"/>
      <c r="C153" s="27" t="str">
        <f t="shared" si="79"/>
        <v/>
      </c>
      <c r="D153" s="28" t="str">
        <f t="shared" si="80"/>
        <v/>
      </c>
      <c r="E153" s="29" t="str">
        <f t="shared" si="84"/>
        <v/>
      </c>
      <c r="F153" s="29" t="str">
        <f t="shared" si="85"/>
        <v/>
      </c>
      <c r="G153" s="30" t="str">
        <f t="shared" si="81"/>
        <v/>
      </c>
      <c r="J153" s="29"/>
      <c r="K153" s="31" t="str">
        <f t="shared" si="86"/>
        <v/>
      </c>
      <c r="L153" s="32" t="str">
        <f t="shared" si="82"/>
        <v/>
      </c>
      <c r="M153" s="32"/>
      <c r="O153" s="33" t="str">
        <f t="shared" ca="1" si="88"/>
        <v/>
      </c>
      <c r="Q153" s="34">
        <f t="shared" si="90"/>
        <v>0</v>
      </c>
      <c r="R153" s="34">
        <f t="shared" si="87"/>
        <v>0</v>
      </c>
      <c r="Z153" s="129" t="str">
        <f t="shared" si="83"/>
        <v/>
      </c>
      <c r="AC153" s="135" t="str">
        <f t="shared" si="66"/>
        <v/>
      </c>
      <c r="AD153" s="248"/>
      <c r="AE153" s="126"/>
      <c r="AF153" s="251"/>
      <c r="AG153" s="255"/>
      <c r="AH153" s="252"/>
      <c r="AI153" s="242"/>
    </row>
    <row r="154" spans="1:35" ht="15" customHeight="1" thickBot="1" x14ac:dyDescent="0.3">
      <c r="A154" s="1"/>
      <c r="B154" s="253"/>
      <c r="C154" s="27" t="str">
        <f t="shared" si="79"/>
        <v/>
      </c>
      <c r="D154" s="28" t="str">
        <f t="shared" si="80"/>
        <v/>
      </c>
      <c r="E154" s="29" t="str">
        <f t="shared" si="84"/>
        <v/>
      </c>
      <c r="F154" s="29" t="str">
        <f t="shared" si="85"/>
        <v/>
      </c>
      <c r="G154" s="30" t="str">
        <f t="shared" si="81"/>
        <v/>
      </c>
      <c r="J154" s="29"/>
      <c r="K154" s="31" t="str">
        <f t="shared" si="86"/>
        <v/>
      </c>
      <c r="L154" s="32" t="str">
        <f t="shared" si="82"/>
        <v/>
      </c>
      <c r="M154" s="32"/>
      <c r="O154" s="33" t="str">
        <f t="shared" ca="1" si="88"/>
        <v/>
      </c>
      <c r="Q154" s="34">
        <f t="shared" si="90"/>
        <v>0</v>
      </c>
      <c r="R154" s="34">
        <f t="shared" si="87"/>
        <v>0</v>
      </c>
      <c r="Z154" s="129" t="str">
        <f t="shared" si="83"/>
        <v/>
      </c>
      <c r="AC154" s="135" t="str">
        <f t="shared" si="66"/>
        <v/>
      </c>
      <c r="AD154" s="249"/>
      <c r="AE154" s="126"/>
      <c r="AF154" s="251"/>
      <c r="AG154" s="256"/>
      <c r="AH154" s="252"/>
      <c r="AI154" s="242"/>
    </row>
    <row r="155" spans="1:35" ht="15" customHeight="1" x14ac:dyDescent="0.25">
      <c r="A155" s="1"/>
      <c r="B155" s="253"/>
      <c r="C155" s="27" t="str">
        <f t="shared" si="79"/>
        <v/>
      </c>
      <c r="D155" s="28" t="str">
        <f t="shared" si="80"/>
        <v/>
      </c>
      <c r="E155" s="29" t="str">
        <f t="shared" si="84"/>
        <v/>
      </c>
      <c r="F155" s="29" t="str">
        <f t="shared" si="85"/>
        <v/>
      </c>
      <c r="G155" s="30" t="str">
        <f t="shared" si="81"/>
        <v/>
      </c>
      <c r="J155" s="29"/>
      <c r="K155" s="31" t="str">
        <f t="shared" si="86"/>
        <v/>
      </c>
      <c r="L155" s="32" t="str">
        <f t="shared" si="82"/>
        <v/>
      </c>
      <c r="M155" s="32"/>
      <c r="O155" s="33" t="str">
        <f t="shared" ca="1" si="88"/>
        <v/>
      </c>
      <c r="Q155" s="34">
        <f t="shared" si="90"/>
        <v>0</v>
      </c>
      <c r="R155" s="34">
        <f t="shared" si="87"/>
        <v>0</v>
      </c>
      <c r="Z155" s="129" t="str">
        <f t="shared" si="83"/>
        <v/>
      </c>
      <c r="AC155" s="135" t="str">
        <f t="shared" si="66"/>
        <v/>
      </c>
      <c r="AD155" s="247">
        <f>SUM(Z155:Z157)</f>
        <v>0</v>
      </c>
      <c r="AE155" s="126"/>
      <c r="AF155" s="251">
        <v>51</v>
      </c>
      <c r="AG155" s="254">
        <f t="shared" ref="AG155" ca="1" si="97">OFFSET($AL$9,((MOD(ROW(AF155)*4,3)/2)+1)*COUNTA(AF155)+IF(((MOD(ROW(AF155)*4,3)/2)+1)*COUNTA(AF155)=2,INT(ROW(AF151)/12),0),)</f>
        <v>0</v>
      </c>
      <c r="AH155" s="252" t="str">
        <f>IF(AD155=0,"",IF(AD155&lt;AG155,"Alerte !",""))</f>
        <v/>
      </c>
      <c r="AI155" s="242" t="str">
        <f>IF(AD155=0,"",IF(AD155&lt;AG155,"",1))</f>
        <v/>
      </c>
    </row>
    <row r="156" spans="1:35" ht="15" customHeight="1" x14ac:dyDescent="0.25">
      <c r="A156" s="1"/>
      <c r="B156" s="253"/>
      <c r="C156" s="27" t="str">
        <f t="shared" si="79"/>
        <v/>
      </c>
      <c r="D156" s="28" t="str">
        <f t="shared" si="80"/>
        <v/>
      </c>
      <c r="E156" s="29" t="str">
        <f t="shared" si="84"/>
        <v/>
      </c>
      <c r="F156" s="29" t="str">
        <f t="shared" si="85"/>
        <v/>
      </c>
      <c r="G156" s="30" t="str">
        <f t="shared" si="81"/>
        <v/>
      </c>
      <c r="J156" s="29"/>
      <c r="K156" s="31" t="str">
        <f t="shared" si="86"/>
        <v/>
      </c>
      <c r="L156" s="32" t="str">
        <f t="shared" si="82"/>
        <v/>
      </c>
      <c r="M156" s="32"/>
      <c r="O156" s="33" t="str">
        <f t="shared" ca="1" si="88"/>
        <v/>
      </c>
      <c r="Q156" s="34">
        <f t="shared" si="90"/>
        <v>0</v>
      </c>
      <c r="R156" s="34">
        <f t="shared" si="87"/>
        <v>0</v>
      </c>
      <c r="Z156" s="129" t="str">
        <f t="shared" si="83"/>
        <v/>
      </c>
      <c r="AC156" s="135" t="str">
        <f t="shared" si="66"/>
        <v/>
      </c>
      <c r="AD156" s="248"/>
      <c r="AE156" s="126"/>
      <c r="AF156" s="251"/>
      <c r="AG156" s="255"/>
      <c r="AH156" s="252"/>
      <c r="AI156" s="242"/>
    </row>
    <row r="157" spans="1:35" ht="15" customHeight="1" thickBot="1" x14ac:dyDescent="0.3">
      <c r="A157" s="1"/>
      <c r="B157" s="253"/>
      <c r="C157" s="27" t="str">
        <f t="shared" si="79"/>
        <v/>
      </c>
      <c r="D157" s="28" t="str">
        <f t="shared" si="80"/>
        <v/>
      </c>
      <c r="E157" s="29" t="str">
        <f t="shared" si="84"/>
        <v/>
      </c>
      <c r="F157" s="29" t="str">
        <f t="shared" si="85"/>
        <v/>
      </c>
      <c r="G157" s="30" t="str">
        <f t="shared" si="81"/>
        <v/>
      </c>
      <c r="J157" s="29"/>
      <c r="K157" s="31" t="str">
        <f t="shared" si="86"/>
        <v/>
      </c>
      <c r="L157" s="32" t="str">
        <f t="shared" si="82"/>
        <v/>
      </c>
      <c r="M157" s="32"/>
      <c r="O157" s="33" t="str">
        <f t="shared" ca="1" si="88"/>
        <v/>
      </c>
      <c r="Q157" s="34">
        <f t="shared" si="90"/>
        <v>0</v>
      </c>
      <c r="R157" s="34">
        <f t="shared" si="87"/>
        <v>0</v>
      </c>
      <c r="Z157" s="129" t="str">
        <f t="shared" si="83"/>
        <v/>
      </c>
      <c r="AC157" s="135" t="str">
        <f t="shared" si="66"/>
        <v/>
      </c>
      <c r="AD157" s="249"/>
      <c r="AE157" s="126"/>
      <c r="AF157" s="251"/>
      <c r="AG157" s="256"/>
      <c r="AH157" s="252"/>
      <c r="AI157" s="242"/>
    </row>
    <row r="158" spans="1:35" ht="15" customHeight="1" x14ac:dyDescent="0.25">
      <c r="A158" s="1"/>
      <c r="B158" s="253"/>
      <c r="C158" s="27" t="str">
        <f t="shared" si="79"/>
        <v/>
      </c>
      <c r="D158" s="28" t="str">
        <f t="shared" si="80"/>
        <v/>
      </c>
      <c r="E158" s="29" t="str">
        <f t="shared" si="84"/>
        <v/>
      </c>
      <c r="F158" s="29" t="str">
        <f t="shared" si="85"/>
        <v/>
      </c>
      <c r="G158" s="30" t="str">
        <f t="shared" si="81"/>
        <v/>
      </c>
      <c r="J158" s="29"/>
      <c r="K158" s="31" t="str">
        <f t="shared" si="86"/>
        <v/>
      </c>
      <c r="L158" s="32" t="str">
        <f t="shared" si="82"/>
        <v/>
      </c>
      <c r="M158" s="32"/>
      <c r="O158" s="33" t="str">
        <f t="shared" ca="1" si="88"/>
        <v/>
      </c>
      <c r="Q158" s="34">
        <f t="shared" si="90"/>
        <v>0</v>
      </c>
      <c r="R158" s="34">
        <f t="shared" si="87"/>
        <v>0</v>
      </c>
      <c r="Z158" s="129" t="str">
        <f t="shared" si="83"/>
        <v/>
      </c>
      <c r="AC158" s="135" t="str">
        <f t="shared" si="66"/>
        <v/>
      </c>
      <c r="AD158" s="247">
        <f>SUM(Z158:Z160)</f>
        <v>0</v>
      </c>
      <c r="AE158" s="126"/>
      <c r="AF158" s="251">
        <v>52</v>
      </c>
      <c r="AG158" s="254">
        <f t="shared" ref="AG158" ca="1" si="98">OFFSET($AL$9,((MOD(ROW(AF158)*4,3)/2)+1)*COUNTA(AF158)+IF(((MOD(ROW(AF158)*4,3)/2)+1)*COUNTA(AF158)=2,INT(ROW(AF154)/12),0),)</f>
        <v>0</v>
      </c>
      <c r="AH158" s="252" t="str">
        <f>IF(AD158=0,"",IF(AD158&lt;AG158,"Alerte !",""))</f>
        <v/>
      </c>
      <c r="AI158" s="242" t="str">
        <f>IF(AD158=0,"",IF(AD158&lt;AG158,"",1))</f>
        <v/>
      </c>
    </row>
    <row r="159" spans="1:35" ht="15" customHeight="1" x14ac:dyDescent="0.25">
      <c r="A159" s="1"/>
      <c r="B159" s="253"/>
      <c r="C159" s="27" t="str">
        <f t="shared" si="79"/>
        <v/>
      </c>
      <c r="D159" s="28" t="str">
        <f t="shared" si="80"/>
        <v/>
      </c>
      <c r="E159" s="29" t="str">
        <f t="shared" si="84"/>
        <v/>
      </c>
      <c r="F159" s="29" t="str">
        <f t="shared" si="85"/>
        <v/>
      </c>
      <c r="G159" s="30" t="str">
        <f t="shared" si="81"/>
        <v/>
      </c>
      <c r="J159" s="29"/>
      <c r="K159" s="31" t="str">
        <f t="shared" si="86"/>
        <v/>
      </c>
      <c r="L159" s="32" t="str">
        <f t="shared" si="82"/>
        <v/>
      </c>
      <c r="M159" s="32"/>
      <c r="O159" s="33" t="str">
        <f t="shared" ca="1" si="88"/>
        <v/>
      </c>
      <c r="Q159" s="34">
        <f t="shared" si="90"/>
        <v>0</v>
      </c>
      <c r="R159" s="34">
        <f t="shared" si="87"/>
        <v>0</v>
      </c>
      <c r="Z159" s="129" t="str">
        <f t="shared" si="83"/>
        <v/>
      </c>
      <c r="AC159" s="135" t="str">
        <f t="shared" si="66"/>
        <v/>
      </c>
      <c r="AD159" s="248"/>
      <c r="AE159" s="126"/>
      <c r="AF159" s="251"/>
      <c r="AG159" s="255"/>
      <c r="AH159" s="252"/>
      <c r="AI159" s="242"/>
    </row>
    <row r="160" spans="1:35" ht="15" customHeight="1" thickBot="1" x14ac:dyDescent="0.3">
      <c r="A160" s="1"/>
      <c r="B160" s="253"/>
      <c r="C160" s="27" t="str">
        <f t="shared" si="79"/>
        <v/>
      </c>
      <c r="D160" s="28" t="str">
        <f t="shared" si="80"/>
        <v/>
      </c>
      <c r="E160" s="29" t="str">
        <f t="shared" si="84"/>
        <v/>
      </c>
      <c r="F160" s="29" t="str">
        <f t="shared" si="85"/>
        <v/>
      </c>
      <c r="G160" s="30" t="str">
        <f t="shared" si="81"/>
        <v/>
      </c>
      <c r="J160" s="29"/>
      <c r="K160" s="31" t="str">
        <f t="shared" si="86"/>
        <v/>
      </c>
      <c r="L160" s="32" t="str">
        <f t="shared" si="82"/>
        <v/>
      </c>
      <c r="M160" s="32"/>
      <c r="O160" s="33" t="str">
        <f t="shared" ca="1" si="88"/>
        <v/>
      </c>
      <c r="Q160" s="34">
        <f t="shared" si="90"/>
        <v>0</v>
      </c>
      <c r="R160" s="34">
        <f t="shared" si="87"/>
        <v>0</v>
      </c>
      <c r="Z160" s="129" t="str">
        <f t="shared" si="83"/>
        <v/>
      </c>
      <c r="AC160" s="135" t="str">
        <f t="shared" ref="AC160:AC223" si="99">IF(Z160="","",Z160-AA160-AB160)</f>
        <v/>
      </c>
      <c r="AD160" s="249"/>
      <c r="AE160" s="126"/>
      <c r="AF160" s="251"/>
      <c r="AG160" s="256"/>
      <c r="AH160" s="252"/>
      <c r="AI160" s="242"/>
    </row>
    <row r="161" spans="1:35" ht="15" customHeight="1" x14ac:dyDescent="0.25">
      <c r="A161" s="1"/>
      <c r="B161" s="253"/>
      <c r="C161" s="27" t="str">
        <f t="shared" si="79"/>
        <v/>
      </c>
      <c r="D161" s="28" t="str">
        <f t="shared" si="80"/>
        <v/>
      </c>
      <c r="E161" s="29" t="str">
        <f t="shared" si="84"/>
        <v/>
      </c>
      <c r="F161" s="29" t="str">
        <f t="shared" si="85"/>
        <v/>
      </c>
      <c r="G161" s="30" t="str">
        <f t="shared" si="81"/>
        <v/>
      </c>
      <c r="J161" s="29"/>
      <c r="K161" s="31" t="str">
        <f t="shared" si="86"/>
        <v/>
      </c>
      <c r="L161" s="32" t="str">
        <f t="shared" si="82"/>
        <v/>
      </c>
      <c r="M161" s="32"/>
      <c r="O161" s="33" t="str">
        <f t="shared" ca="1" si="88"/>
        <v/>
      </c>
      <c r="Q161" s="34">
        <f t="shared" si="90"/>
        <v>0</v>
      </c>
      <c r="R161" s="34">
        <f t="shared" si="87"/>
        <v>0</v>
      </c>
      <c r="Z161" s="129" t="str">
        <f t="shared" si="83"/>
        <v/>
      </c>
      <c r="AC161" s="135" t="str">
        <f t="shared" si="99"/>
        <v/>
      </c>
      <c r="AD161" s="247">
        <f>SUM(Z161:Z163)</f>
        <v>0</v>
      </c>
      <c r="AE161" s="126"/>
      <c r="AF161" s="251">
        <v>53</v>
      </c>
      <c r="AG161" s="254">
        <f t="shared" ref="AG161" ca="1" si="100">OFFSET($AL$9,((MOD(ROW(AF161)*4,3)/2)+1)*COUNTA(AF161)+IF(((MOD(ROW(AF161)*4,3)/2)+1)*COUNTA(AF161)=2,INT(ROW(AF157)/12),0),)</f>
        <v>0</v>
      </c>
      <c r="AH161" s="252" t="str">
        <f>IF(AD161=0,"",IF(AD161&lt;AG161,"Alerte !",""))</f>
        <v/>
      </c>
      <c r="AI161" s="242" t="str">
        <f>IF(AD161=0,"",IF(AD161&lt;AG161,"",1))</f>
        <v/>
      </c>
    </row>
    <row r="162" spans="1:35" ht="15" customHeight="1" x14ac:dyDescent="0.25">
      <c r="A162" s="1"/>
      <c r="B162" s="253"/>
      <c r="C162" s="27" t="str">
        <f t="shared" si="79"/>
        <v/>
      </c>
      <c r="D162" s="28" t="str">
        <f t="shared" si="80"/>
        <v/>
      </c>
      <c r="E162" s="29" t="str">
        <f t="shared" si="84"/>
        <v/>
      </c>
      <c r="F162" s="29" t="str">
        <f t="shared" si="85"/>
        <v/>
      </c>
      <c r="G162" s="30" t="str">
        <f t="shared" si="81"/>
        <v/>
      </c>
      <c r="J162" s="29"/>
      <c r="K162" s="31" t="str">
        <f t="shared" si="86"/>
        <v/>
      </c>
      <c r="L162" s="32" t="str">
        <f t="shared" si="82"/>
        <v/>
      </c>
      <c r="M162" s="32"/>
      <c r="O162" s="33" t="str">
        <f t="shared" ca="1" si="88"/>
        <v/>
      </c>
      <c r="Q162" s="34">
        <f t="shared" si="90"/>
        <v>0</v>
      </c>
      <c r="R162" s="34">
        <f t="shared" si="87"/>
        <v>0</v>
      </c>
      <c r="Z162" s="129" t="str">
        <f t="shared" si="83"/>
        <v/>
      </c>
      <c r="AC162" s="135" t="str">
        <f t="shared" si="99"/>
        <v/>
      </c>
      <c r="AD162" s="248"/>
      <c r="AE162" s="126"/>
      <c r="AF162" s="251"/>
      <c r="AG162" s="255"/>
      <c r="AH162" s="252"/>
      <c r="AI162" s="242"/>
    </row>
    <row r="163" spans="1:35" ht="15" customHeight="1" thickBot="1" x14ac:dyDescent="0.3">
      <c r="A163" s="1"/>
      <c r="B163" s="253"/>
      <c r="C163" s="27" t="str">
        <f t="shared" si="79"/>
        <v/>
      </c>
      <c r="D163" s="28" t="str">
        <f t="shared" si="80"/>
        <v/>
      </c>
      <c r="E163" s="29" t="str">
        <f t="shared" si="84"/>
        <v/>
      </c>
      <c r="F163" s="29" t="str">
        <f t="shared" si="85"/>
        <v/>
      </c>
      <c r="G163" s="30" t="str">
        <f t="shared" si="81"/>
        <v/>
      </c>
      <c r="J163" s="29"/>
      <c r="K163" s="31" t="str">
        <f t="shared" si="86"/>
        <v/>
      </c>
      <c r="L163" s="32" t="str">
        <f t="shared" si="82"/>
        <v/>
      </c>
      <c r="M163" s="32"/>
      <c r="O163" s="33" t="str">
        <f t="shared" ca="1" si="88"/>
        <v/>
      </c>
      <c r="Q163" s="34">
        <f t="shared" si="90"/>
        <v>0</v>
      </c>
      <c r="R163" s="34">
        <f t="shared" si="87"/>
        <v>0</v>
      </c>
      <c r="Z163" s="129" t="str">
        <f t="shared" si="83"/>
        <v/>
      </c>
      <c r="AC163" s="135" t="str">
        <f t="shared" si="99"/>
        <v/>
      </c>
      <c r="AD163" s="249"/>
      <c r="AE163" s="126"/>
      <c r="AF163" s="251"/>
      <c r="AG163" s="256"/>
      <c r="AH163" s="252"/>
      <c r="AI163" s="242"/>
    </row>
    <row r="164" spans="1:35" ht="15" customHeight="1" x14ac:dyDescent="0.25">
      <c r="A164" s="1"/>
      <c r="B164" s="253" t="s">
        <v>59</v>
      </c>
      <c r="C164" s="27" t="str">
        <f t="shared" si="79"/>
        <v/>
      </c>
      <c r="D164" s="28" t="str">
        <f t="shared" si="80"/>
        <v/>
      </c>
      <c r="E164" s="29" t="str">
        <f t="shared" si="84"/>
        <v/>
      </c>
      <c r="F164" s="29" t="str">
        <f t="shared" si="85"/>
        <v/>
      </c>
      <c r="G164" s="30" t="str">
        <f t="shared" si="81"/>
        <v/>
      </c>
      <c r="J164" s="29"/>
      <c r="K164" s="31" t="str">
        <f t="shared" si="86"/>
        <v/>
      </c>
      <c r="L164" s="32" t="str">
        <f t="shared" si="82"/>
        <v/>
      </c>
      <c r="M164" s="32"/>
      <c r="O164" s="33" t="str">
        <f t="shared" ca="1" si="88"/>
        <v/>
      </c>
      <c r="Q164" s="34">
        <f t="shared" si="90"/>
        <v>0</v>
      </c>
      <c r="R164" s="34">
        <f t="shared" si="87"/>
        <v>0</v>
      </c>
      <c r="Z164" s="129" t="str">
        <f t="shared" si="83"/>
        <v/>
      </c>
      <c r="AC164" s="135" t="str">
        <f t="shared" si="99"/>
        <v/>
      </c>
      <c r="AD164" s="247">
        <f>SUM(Z164:Z166)</f>
        <v>0</v>
      </c>
      <c r="AE164" s="126"/>
      <c r="AF164" s="251">
        <v>54</v>
      </c>
      <c r="AG164" s="254">
        <f t="shared" ref="AG164" ca="1" si="101">OFFSET($AL$9,((MOD(ROW(AF164)*4,3)/2)+1)*COUNTA(AF164)+IF(((MOD(ROW(AF164)*4,3)/2)+1)*COUNTA(AF164)=2,INT(ROW(AF160)/12),0),)</f>
        <v>0</v>
      </c>
      <c r="AH164" s="252" t="str">
        <f>IF(AD164=0,"",IF(AD164&lt;AG164,"Alerte !",""))</f>
        <v/>
      </c>
      <c r="AI164" s="242" t="str">
        <f>IF(AD164=0,"",IF(AD164&lt;AG164,"",1))</f>
        <v/>
      </c>
    </row>
    <row r="165" spans="1:35" ht="15" customHeight="1" x14ac:dyDescent="0.25">
      <c r="A165" s="1"/>
      <c r="B165" s="253"/>
      <c r="C165" s="27" t="str">
        <f t="shared" si="79"/>
        <v/>
      </c>
      <c r="D165" s="28" t="str">
        <f t="shared" si="80"/>
        <v/>
      </c>
      <c r="E165" s="29" t="str">
        <f t="shared" si="84"/>
        <v/>
      </c>
      <c r="F165" s="29" t="str">
        <f t="shared" si="85"/>
        <v/>
      </c>
      <c r="G165" s="30" t="str">
        <f t="shared" si="81"/>
        <v/>
      </c>
      <c r="J165" s="29"/>
      <c r="K165" s="31" t="str">
        <f t="shared" si="86"/>
        <v/>
      </c>
      <c r="L165" s="32" t="str">
        <f t="shared" si="82"/>
        <v/>
      </c>
      <c r="M165" s="32"/>
      <c r="O165" s="33" t="str">
        <f t="shared" ca="1" si="88"/>
        <v/>
      </c>
      <c r="Q165" s="34">
        <f t="shared" si="90"/>
        <v>0</v>
      </c>
      <c r="R165" s="34">
        <f t="shared" si="87"/>
        <v>0</v>
      </c>
      <c r="Z165" s="129" t="str">
        <f t="shared" si="83"/>
        <v/>
      </c>
      <c r="AC165" s="135" t="str">
        <f t="shared" si="99"/>
        <v/>
      </c>
      <c r="AD165" s="248"/>
      <c r="AE165" s="126"/>
      <c r="AF165" s="251"/>
      <c r="AG165" s="255"/>
      <c r="AH165" s="252"/>
      <c r="AI165" s="242"/>
    </row>
    <row r="166" spans="1:35" ht="15" customHeight="1" thickBot="1" x14ac:dyDescent="0.3">
      <c r="A166" s="1"/>
      <c r="B166" s="253"/>
      <c r="C166" s="27" t="str">
        <f t="shared" si="79"/>
        <v/>
      </c>
      <c r="D166" s="28" t="str">
        <f t="shared" si="80"/>
        <v/>
      </c>
      <c r="E166" s="29" t="str">
        <f t="shared" si="84"/>
        <v/>
      </c>
      <c r="F166" s="29" t="str">
        <f t="shared" si="85"/>
        <v/>
      </c>
      <c r="G166" s="30" t="str">
        <f t="shared" si="81"/>
        <v/>
      </c>
      <c r="J166" s="29"/>
      <c r="K166" s="31" t="str">
        <f t="shared" si="86"/>
        <v/>
      </c>
      <c r="L166" s="32" t="str">
        <f t="shared" si="82"/>
        <v/>
      </c>
      <c r="M166" s="32"/>
      <c r="O166" s="33" t="str">
        <f t="shared" ca="1" si="88"/>
        <v/>
      </c>
      <c r="Q166" s="34">
        <f t="shared" si="90"/>
        <v>0</v>
      </c>
      <c r="R166" s="34">
        <f t="shared" si="87"/>
        <v>0</v>
      </c>
      <c r="Z166" s="129" t="str">
        <f t="shared" si="83"/>
        <v/>
      </c>
      <c r="AC166" s="135" t="str">
        <f t="shared" si="99"/>
        <v/>
      </c>
      <c r="AD166" s="249"/>
      <c r="AE166" s="126"/>
      <c r="AF166" s="251"/>
      <c r="AG166" s="256"/>
      <c r="AH166" s="252"/>
      <c r="AI166" s="242"/>
    </row>
    <row r="167" spans="1:35" ht="15" customHeight="1" x14ac:dyDescent="0.25">
      <c r="A167" s="1"/>
      <c r="B167" s="253"/>
      <c r="C167" s="27" t="str">
        <f t="shared" si="79"/>
        <v/>
      </c>
      <c r="D167" s="28" t="str">
        <f t="shared" si="80"/>
        <v/>
      </c>
      <c r="E167" s="29" t="str">
        <f t="shared" si="84"/>
        <v/>
      </c>
      <c r="F167" s="29" t="str">
        <f t="shared" si="85"/>
        <v/>
      </c>
      <c r="G167" s="30" t="str">
        <f t="shared" si="81"/>
        <v/>
      </c>
      <c r="J167" s="29"/>
      <c r="K167" s="31" t="str">
        <f t="shared" si="86"/>
        <v/>
      </c>
      <c r="L167" s="32" t="str">
        <f t="shared" si="82"/>
        <v/>
      </c>
      <c r="M167" s="32"/>
      <c r="O167" s="33" t="str">
        <f t="shared" ca="1" si="88"/>
        <v/>
      </c>
      <c r="Q167" s="34">
        <f t="shared" si="90"/>
        <v>0</v>
      </c>
      <c r="R167" s="34">
        <f t="shared" si="87"/>
        <v>0</v>
      </c>
      <c r="Z167" s="129" t="str">
        <f t="shared" si="83"/>
        <v/>
      </c>
      <c r="AC167" s="135" t="str">
        <f t="shared" si="99"/>
        <v/>
      </c>
      <c r="AD167" s="247">
        <f>SUM(Z167:Z169)</f>
        <v>0</v>
      </c>
      <c r="AE167" s="126"/>
      <c r="AF167" s="251">
        <v>55</v>
      </c>
      <c r="AG167" s="254">
        <f t="shared" ref="AG167" ca="1" si="102">OFFSET($AL$9,((MOD(ROW(AF167)*4,3)/2)+1)*COUNTA(AF167)+IF(((MOD(ROW(AF167)*4,3)/2)+1)*COUNTA(AF167)=2,INT(ROW(AF163)/12),0),)</f>
        <v>0</v>
      </c>
      <c r="AH167" s="252" t="str">
        <f>IF(AD167=0,"",IF(AD167&lt;AG167,"Alerte !",""))</f>
        <v/>
      </c>
      <c r="AI167" s="242" t="str">
        <f>IF(AD167=0,"",IF(AD167&lt;AG167,"",1))</f>
        <v/>
      </c>
    </row>
    <row r="168" spans="1:35" ht="15" customHeight="1" x14ac:dyDescent="0.25">
      <c r="A168" s="1"/>
      <c r="B168" s="253"/>
      <c r="C168" s="27" t="str">
        <f t="shared" si="79"/>
        <v/>
      </c>
      <c r="D168" s="28" t="str">
        <f t="shared" si="80"/>
        <v/>
      </c>
      <c r="E168" s="29" t="str">
        <f t="shared" si="84"/>
        <v/>
      </c>
      <c r="F168" s="29" t="str">
        <f t="shared" si="85"/>
        <v/>
      </c>
      <c r="G168" s="30" t="str">
        <f t="shared" si="81"/>
        <v/>
      </c>
      <c r="J168" s="29"/>
      <c r="K168" s="31" t="str">
        <f t="shared" si="86"/>
        <v/>
      </c>
      <c r="L168" s="32" t="str">
        <f t="shared" si="82"/>
        <v/>
      </c>
      <c r="M168" s="32"/>
      <c r="O168" s="33" t="str">
        <f t="shared" ca="1" si="88"/>
        <v/>
      </c>
      <c r="Q168" s="34">
        <f t="shared" si="90"/>
        <v>0</v>
      </c>
      <c r="R168" s="34">
        <f t="shared" si="87"/>
        <v>0</v>
      </c>
      <c r="Z168" s="129" t="str">
        <f t="shared" si="83"/>
        <v/>
      </c>
      <c r="AC168" s="135" t="str">
        <f t="shared" si="99"/>
        <v/>
      </c>
      <c r="AD168" s="248"/>
      <c r="AE168" s="126"/>
      <c r="AF168" s="251"/>
      <c r="AG168" s="255"/>
      <c r="AH168" s="252"/>
      <c r="AI168" s="242"/>
    </row>
    <row r="169" spans="1:35" ht="15" customHeight="1" thickBot="1" x14ac:dyDescent="0.3">
      <c r="A169" s="1"/>
      <c r="B169" s="253"/>
      <c r="C169" s="27" t="str">
        <f t="shared" si="79"/>
        <v/>
      </c>
      <c r="D169" s="28" t="str">
        <f t="shared" si="80"/>
        <v/>
      </c>
      <c r="E169" s="29" t="str">
        <f t="shared" si="84"/>
        <v/>
      </c>
      <c r="F169" s="29" t="str">
        <f t="shared" si="85"/>
        <v/>
      </c>
      <c r="G169" s="30" t="str">
        <f t="shared" si="81"/>
        <v/>
      </c>
      <c r="J169" s="29"/>
      <c r="K169" s="31" t="str">
        <f t="shared" si="86"/>
        <v/>
      </c>
      <c r="L169" s="32" t="str">
        <f t="shared" si="82"/>
        <v/>
      </c>
      <c r="M169" s="32"/>
      <c r="O169" s="33" t="str">
        <f t="shared" ca="1" si="88"/>
        <v/>
      </c>
      <c r="Q169" s="34">
        <f t="shared" si="90"/>
        <v>0</v>
      </c>
      <c r="R169" s="34">
        <f t="shared" si="87"/>
        <v>0</v>
      </c>
      <c r="Z169" s="129" t="str">
        <f t="shared" si="83"/>
        <v/>
      </c>
      <c r="AC169" s="135" t="str">
        <f t="shared" si="99"/>
        <v/>
      </c>
      <c r="AD169" s="249"/>
      <c r="AE169" s="126"/>
      <c r="AF169" s="251"/>
      <c r="AG169" s="256"/>
      <c r="AH169" s="252"/>
      <c r="AI169" s="242"/>
    </row>
    <row r="170" spans="1:35" ht="15" customHeight="1" x14ac:dyDescent="0.25">
      <c r="A170" s="1"/>
      <c r="B170" s="253"/>
      <c r="C170" s="27" t="str">
        <f t="shared" si="79"/>
        <v/>
      </c>
      <c r="D170" s="28" t="str">
        <f t="shared" si="80"/>
        <v/>
      </c>
      <c r="E170" s="29" t="str">
        <f t="shared" si="84"/>
        <v/>
      </c>
      <c r="F170" s="29" t="str">
        <f t="shared" si="85"/>
        <v/>
      </c>
      <c r="G170" s="30" t="str">
        <f t="shared" si="81"/>
        <v/>
      </c>
      <c r="J170" s="29"/>
      <c r="K170" s="31" t="str">
        <f t="shared" si="86"/>
        <v/>
      </c>
      <c r="L170" s="32" t="str">
        <f t="shared" si="82"/>
        <v/>
      </c>
      <c r="M170" s="32"/>
      <c r="O170" s="33" t="str">
        <f t="shared" ca="1" si="88"/>
        <v/>
      </c>
      <c r="Q170" s="34">
        <f t="shared" si="90"/>
        <v>0</v>
      </c>
      <c r="R170" s="34">
        <f t="shared" si="87"/>
        <v>0</v>
      </c>
      <c r="Z170" s="129" t="str">
        <f t="shared" si="83"/>
        <v/>
      </c>
      <c r="AC170" s="135" t="str">
        <f t="shared" si="99"/>
        <v/>
      </c>
      <c r="AD170" s="247">
        <f>SUM(Z170:Z172)</f>
        <v>0</v>
      </c>
      <c r="AE170" s="126"/>
      <c r="AF170" s="251">
        <v>56</v>
      </c>
      <c r="AG170" s="254">
        <f t="shared" ref="AG170" ca="1" si="103">OFFSET($AL$9,((MOD(ROW(AF170)*4,3)/2)+1)*COUNTA(AF170)+IF(((MOD(ROW(AF170)*4,3)/2)+1)*COUNTA(AF170)=2,INT(ROW(AF166)/12),0),)</f>
        <v>0</v>
      </c>
      <c r="AH170" s="252" t="str">
        <f>IF(AD170=0,"",IF(AD170&lt;AG170,"Alerte !",""))</f>
        <v/>
      </c>
      <c r="AI170" s="242" t="str">
        <f>IF(AD170=0,"",IF(AD170&lt;AG170,"",1))</f>
        <v/>
      </c>
    </row>
    <row r="171" spans="1:35" ht="15" customHeight="1" x14ac:dyDescent="0.25">
      <c r="A171" s="1"/>
      <c r="B171" s="253"/>
      <c r="C171" s="27" t="str">
        <f t="shared" si="79"/>
        <v/>
      </c>
      <c r="D171" s="28" t="str">
        <f t="shared" si="80"/>
        <v/>
      </c>
      <c r="E171" s="29" t="str">
        <f t="shared" si="84"/>
        <v/>
      </c>
      <c r="F171" s="29" t="str">
        <f t="shared" si="85"/>
        <v/>
      </c>
      <c r="G171" s="30" t="str">
        <f t="shared" si="81"/>
        <v/>
      </c>
      <c r="J171" s="29"/>
      <c r="K171" s="31" t="str">
        <f t="shared" si="86"/>
        <v/>
      </c>
      <c r="L171" s="32" t="str">
        <f t="shared" si="82"/>
        <v/>
      </c>
      <c r="M171" s="32"/>
      <c r="O171" s="33" t="str">
        <f t="shared" ca="1" si="88"/>
        <v/>
      </c>
      <c r="Q171" s="34">
        <f t="shared" si="90"/>
        <v>0</v>
      </c>
      <c r="R171" s="34">
        <f t="shared" si="87"/>
        <v>0</v>
      </c>
      <c r="Z171" s="129" t="str">
        <f t="shared" si="83"/>
        <v/>
      </c>
      <c r="AC171" s="135" t="str">
        <f t="shared" si="99"/>
        <v/>
      </c>
      <c r="AD171" s="248"/>
      <c r="AE171" s="126"/>
      <c r="AF171" s="251"/>
      <c r="AG171" s="255"/>
      <c r="AH171" s="252"/>
      <c r="AI171" s="242"/>
    </row>
    <row r="172" spans="1:35" ht="15" customHeight="1" thickBot="1" x14ac:dyDescent="0.3">
      <c r="A172" s="1"/>
      <c r="B172" s="253"/>
      <c r="C172" s="27" t="str">
        <f t="shared" si="79"/>
        <v/>
      </c>
      <c r="D172" s="28" t="str">
        <f t="shared" si="80"/>
        <v/>
      </c>
      <c r="E172" s="29" t="str">
        <f t="shared" si="84"/>
        <v/>
      </c>
      <c r="F172" s="29" t="str">
        <f t="shared" si="85"/>
        <v/>
      </c>
      <c r="G172" s="30" t="str">
        <f t="shared" si="81"/>
        <v/>
      </c>
      <c r="J172" s="29"/>
      <c r="K172" s="31" t="str">
        <f t="shared" si="86"/>
        <v/>
      </c>
      <c r="L172" s="32" t="str">
        <f t="shared" si="82"/>
        <v/>
      </c>
      <c r="M172" s="32"/>
      <c r="O172" s="33" t="str">
        <f t="shared" ca="1" si="88"/>
        <v/>
      </c>
      <c r="Q172" s="34">
        <f t="shared" si="90"/>
        <v>0</v>
      </c>
      <c r="R172" s="34">
        <f t="shared" si="87"/>
        <v>0</v>
      </c>
      <c r="Z172" s="129" t="str">
        <f t="shared" si="83"/>
        <v/>
      </c>
      <c r="AC172" s="135" t="str">
        <f t="shared" si="99"/>
        <v/>
      </c>
      <c r="AD172" s="249"/>
      <c r="AE172" s="126"/>
      <c r="AF172" s="251"/>
      <c r="AG172" s="256"/>
      <c r="AH172" s="252"/>
      <c r="AI172" s="242"/>
    </row>
    <row r="173" spans="1:35" ht="15" customHeight="1" x14ac:dyDescent="0.25">
      <c r="A173" s="1"/>
      <c r="B173" s="253"/>
      <c r="C173" s="27" t="str">
        <f t="shared" si="79"/>
        <v/>
      </c>
      <c r="D173" s="28" t="str">
        <f t="shared" si="80"/>
        <v/>
      </c>
      <c r="E173" s="29" t="str">
        <f t="shared" si="84"/>
        <v/>
      </c>
      <c r="F173" s="29" t="str">
        <f t="shared" si="85"/>
        <v/>
      </c>
      <c r="G173" s="30" t="str">
        <f t="shared" si="81"/>
        <v/>
      </c>
      <c r="J173" s="29"/>
      <c r="K173" s="31" t="str">
        <f t="shared" si="86"/>
        <v/>
      </c>
      <c r="L173" s="32" t="str">
        <f t="shared" si="82"/>
        <v/>
      </c>
      <c r="M173" s="32"/>
      <c r="O173" s="33" t="str">
        <f t="shared" ca="1" si="88"/>
        <v/>
      </c>
      <c r="Q173" s="34">
        <f t="shared" si="90"/>
        <v>0</v>
      </c>
      <c r="R173" s="34">
        <f t="shared" si="87"/>
        <v>0</v>
      </c>
      <c r="Z173" s="129" t="str">
        <f t="shared" si="83"/>
        <v/>
      </c>
      <c r="AC173" s="135" t="str">
        <f t="shared" si="99"/>
        <v/>
      </c>
      <c r="AD173" s="247">
        <f>SUM(Z173:Z175)</f>
        <v>0</v>
      </c>
      <c r="AE173" s="126"/>
      <c r="AF173" s="251">
        <v>57</v>
      </c>
      <c r="AG173" s="254">
        <f t="shared" ref="AG173" ca="1" si="104">OFFSET($AL$9,((MOD(ROW(AF173)*4,3)/2)+1)*COUNTA(AF173)+IF(((MOD(ROW(AF173)*4,3)/2)+1)*COUNTA(AF173)=2,INT(ROW(AF169)/12),0),)</f>
        <v>0</v>
      </c>
      <c r="AH173" s="252" t="str">
        <f>IF(AD173=0,"",IF(AD173&lt;AG173,"Alerte !",""))</f>
        <v/>
      </c>
      <c r="AI173" s="242" t="str">
        <f>IF(AD173=0,"",IF(AD173&lt;AG173,"",1))</f>
        <v/>
      </c>
    </row>
    <row r="174" spans="1:35" ht="15" customHeight="1" x14ac:dyDescent="0.25">
      <c r="A174" s="1"/>
      <c r="B174" s="253"/>
      <c r="C174" s="27" t="str">
        <f t="shared" si="79"/>
        <v/>
      </c>
      <c r="D174" s="28" t="str">
        <f t="shared" si="80"/>
        <v/>
      </c>
      <c r="E174" s="29" t="str">
        <f t="shared" si="84"/>
        <v/>
      </c>
      <c r="F174" s="29" t="str">
        <f t="shared" si="85"/>
        <v/>
      </c>
      <c r="G174" s="30" t="str">
        <f t="shared" si="81"/>
        <v/>
      </c>
      <c r="J174" s="29"/>
      <c r="K174" s="31" t="str">
        <f t="shared" si="86"/>
        <v/>
      </c>
      <c r="L174" s="32" t="str">
        <f t="shared" si="82"/>
        <v/>
      </c>
      <c r="M174" s="32"/>
      <c r="O174" s="33" t="str">
        <f t="shared" ca="1" si="88"/>
        <v/>
      </c>
      <c r="Q174" s="34">
        <f t="shared" si="90"/>
        <v>0</v>
      </c>
      <c r="R174" s="34">
        <f t="shared" si="87"/>
        <v>0</v>
      </c>
      <c r="Z174" s="129" t="str">
        <f t="shared" si="83"/>
        <v/>
      </c>
      <c r="AC174" s="135" t="str">
        <f t="shared" si="99"/>
        <v/>
      </c>
      <c r="AD174" s="248"/>
      <c r="AE174" s="126"/>
      <c r="AF174" s="251"/>
      <c r="AG174" s="255"/>
      <c r="AH174" s="252"/>
      <c r="AI174" s="242"/>
    </row>
    <row r="175" spans="1:35" ht="15" customHeight="1" thickBot="1" x14ac:dyDescent="0.3">
      <c r="A175" s="1"/>
      <c r="B175" s="253"/>
      <c r="C175" s="27" t="str">
        <f t="shared" si="79"/>
        <v/>
      </c>
      <c r="D175" s="28" t="str">
        <f t="shared" si="80"/>
        <v/>
      </c>
      <c r="E175" s="29" t="str">
        <f t="shared" si="84"/>
        <v/>
      </c>
      <c r="F175" s="29" t="str">
        <f t="shared" si="85"/>
        <v/>
      </c>
      <c r="G175" s="30" t="str">
        <f t="shared" si="81"/>
        <v/>
      </c>
      <c r="J175" s="29"/>
      <c r="K175" s="31" t="str">
        <f t="shared" si="86"/>
        <v/>
      </c>
      <c r="L175" s="32" t="str">
        <f t="shared" si="82"/>
        <v/>
      </c>
      <c r="M175" s="32"/>
      <c r="O175" s="33" t="str">
        <f t="shared" ca="1" si="88"/>
        <v/>
      </c>
      <c r="Q175" s="34">
        <f t="shared" si="90"/>
        <v>0</v>
      </c>
      <c r="R175" s="34">
        <f t="shared" si="87"/>
        <v>0</v>
      </c>
      <c r="Z175" s="129" t="str">
        <f t="shared" si="83"/>
        <v/>
      </c>
      <c r="AC175" s="135" t="str">
        <f t="shared" si="99"/>
        <v/>
      </c>
      <c r="AD175" s="249"/>
      <c r="AE175" s="126"/>
      <c r="AF175" s="251"/>
      <c r="AG175" s="256"/>
      <c r="AH175" s="252"/>
      <c r="AI175" s="242"/>
    </row>
    <row r="176" spans="1:35" ht="15" customHeight="1" x14ac:dyDescent="0.25">
      <c r="A176" s="1"/>
      <c r="B176" s="253" t="s">
        <v>60</v>
      </c>
      <c r="C176" s="27" t="str">
        <f t="shared" si="79"/>
        <v/>
      </c>
      <c r="D176" s="28" t="str">
        <f t="shared" si="80"/>
        <v/>
      </c>
      <c r="E176" s="29" t="str">
        <f t="shared" si="84"/>
        <v/>
      </c>
      <c r="F176" s="29" t="str">
        <f t="shared" si="85"/>
        <v/>
      </c>
      <c r="G176" s="30" t="str">
        <f t="shared" si="81"/>
        <v/>
      </c>
      <c r="J176" s="29"/>
      <c r="K176" s="31" t="str">
        <f t="shared" si="86"/>
        <v/>
      </c>
      <c r="L176" s="32" t="str">
        <f t="shared" si="82"/>
        <v/>
      </c>
      <c r="M176" s="32"/>
      <c r="O176" s="33" t="str">
        <f t="shared" ca="1" si="88"/>
        <v/>
      </c>
      <c r="Q176" s="34">
        <f t="shared" si="90"/>
        <v>0</v>
      </c>
      <c r="R176" s="34">
        <f t="shared" si="87"/>
        <v>0</v>
      </c>
      <c r="Z176" s="129" t="str">
        <f t="shared" si="83"/>
        <v/>
      </c>
      <c r="AC176" s="135" t="str">
        <f t="shared" si="99"/>
        <v/>
      </c>
      <c r="AD176" s="247">
        <f>SUM(Z176:Z178)</f>
        <v>0</v>
      </c>
      <c r="AE176" s="126"/>
      <c r="AF176" s="251">
        <v>58</v>
      </c>
      <c r="AG176" s="254">
        <f t="shared" ref="AG176" ca="1" si="105">OFFSET($AL$9,((MOD(ROW(AF176)*4,3)/2)+1)*COUNTA(AF176)+IF(((MOD(ROW(AF176)*4,3)/2)+1)*COUNTA(AF176)=2,INT(ROW(AF172)/12),0),)</f>
        <v>0</v>
      </c>
      <c r="AH176" s="252" t="str">
        <f>IF(AD176=0,"",IF(AD176&lt;AG176,"Alerte !",""))</f>
        <v/>
      </c>
      <c r="AI176" s="242" t="str">
        <f>IF(AD176=0,"",IF(AD176&lt;AG176,"",1))</f>
        <v/>
      </c>
    </row>
    <row r="177" spans="1:35" ht="15" customHeight="1" x14ac:dyDescent="0.25">
      <c r="A177" s="1"/>
      <c r="B177" s="253"/>
      <c r="C177" s="27" t="str">
        <f t="shared" si="79"/>
        <v/>
      </c>
      <c r="D177" s="28" t="str">
        <f t="shared" si="80"/>
        <v/>
      </c>
      <c r="E177" s="29" t="str">
        <f t="shared" si="84"/>
        <v/>
      </c>
      <c r="F177" s="29" t="str">
        <f t="shared" si="85"/>
        <v/>
      </c>
      <c r="G177" s="30" t="str">
        <f t="shared" si="81"/>
        <v/>
      </c>
      <c r="J177" s="29"/>
      <c r="K177" s="31" t="str">
        <f t="shared" si="86"/>
        <v/>
      </c>
      <c r="L177" s="32" t="str">
        <f t="shared" si="82"/>
        <v/>
      </c>
      <c r="M177" s="32"/>
      <c r="O177" s="33" t="str">
        <f t="shared" ca="1" si="88"/>
        <v/>
      </c>
      <c r="Q177" s="34">
        <f t="shared" si="90"/>
        <v>0</v>
      </c>
      <c r="R177" s="34">
        <f t="shared" si="87"/>
        <v>0</v>
      </c>
      <c r="Z177" s="129" t="str">
        <f t="shared" si="83"/>
        <v/>
      </c>
      <c r="AC177" s="135" t="str">
        <f t="shared" si="99"/>
        <v/>
      </c>
      <c r="AD177" s="248"/>
      <c r="AE177" s="126"/>
      <c r="AF177" s="251"/>
      <c r="AG177" s="255"/>
      <c r="AH177" s="252"/>
      <c r="AI177" s="242"/>
    </row>
    <row r="178" spans="1:35" ht="15" customHeight="1" thickBot="1" x14ac:dyDescent="0.3">
      <c r="A178" s="1"/>
      <c r="B178" s="253"/>
      <c r="C178" s="27" t="str">
        <f t="shared" si="79"/>
        <v/>
      </c>
      <c r="D178" s="28" t="str">
        <f t="shared" si="80"/>
        <v/>
      </c>
      <c r="E178" s="29" t="str">
        <f t="shared" si="84"/>
        <v/>
      </c>
      <c r="F178" s="29" t="str">
        <f t="shared" si="85"/>
        <v/>
      </c>
      <c r="G178" s="30" t="str">
        <f t="shared" si="81"/>
        <v/>
      </c>
      <c r="J178" s="29"/>
      <c r="K178" s="31" t="str">
        <f t="shared" si="86"/>
        <v/>
      </c>
      <c r="L178" s="32" t="str">
        <f t="shared" si="82"/>
        <v/>
      </c>
      <c r="M178" s="32"/>
      <c r="O178" s="33" t="str">
        <f t="shared" ca="1" si="88"/>
        <v/>
      </c>
      <c r="Q178" s="34">
        <f t="shared" si="90"/>
        <v>0</v>
      </c>
      <c r="R178" s="34">
        <f t="shared" si="87"/>
        <v>0</v>
      </c>
      <c r="Z178" s="129" t="str">
        <f t="shared" si="83"/>
        <v/>
      </c>
      <c r="AC178" s="135" t="str">
        <f t="shared" si="99"/>
        <v/>
      </c>
      <c r="AD178" s="249"/>
      <c r="AE178" s="126"/>
      <c r="AF178" s="251"/>
      <c r="AG178" s="256"/>
      <c r="AH178" s="252"/>
      <c r="AI178" s="242"/>
    </row>
    <row r="179" spans="1:35" ht="15" customHeight="1" x14ac:dyDescent="0.25">
      <c r="A179" s="1"/>
      <c r="B179" s="253"/>
      <c r="C179" s="27" t="str">
        <f t="shared" si="79"/>
        <v/>
      </c>
      <c r="D179" s="28" t="str">
        <f t="shared" si="80"/>
        <v/>
      </c>
      <c r="E179" s="29" t="str">
        <f t="shared" si="84"/>
        <v/>
      </c>
      <c r="F179" s="29" t="str">
        <f t="shared" si="85"/>
        <v/>
      </c>
      <c r="G179" s="30" t="str">
        <f t="shared" si="81"/>
        <v/>
      </c>
      <c r="J179" s="29"/>
      <c r="K179" s="31" t="str">
        <f t="shared" si="86"/>
        <v/>
      </c>
      <c r="L179" s="32" t="str">
        <f t="shared" si="82"/>
        <v/>
      </c>
      <c r="M179" s="32"/>
      <c r="O179" s="33" t="str">
        <f t="shared" ca="1" si="88"/>
        <v/>
      </c>
      <c r="Q179" s="34">
        <f t="shared" si="90"/>
        <v>0</v>
      </c>
      <c r="R179" s="34">
        <f t="shared" si="87"/>
        <v>0</v>
      </c>
      <c r="Z179" s="129" t="str">
        <f t="shared" si="83"/>
        <v/>
      </c>
      <c r="AC179" s="135" t="str">
        <f t="shared" si="99"/>
        <v/>
      </c>
      <c r="AD179" s="247">
        <f>SUM(Z179:Z181)</f>
        <v>0</v>
      </c>
      <c r="AE179" s="126"/>
      <c r="AF179" s="251">
        <v>59</v>
      </c>
      <c r="AG179" s="254">
        <f t="shared" ref="AG179" ca="1" si="106">OFFSET($AL$9,((MOD(ROW(AF179)*4,3)/2)+1)*COUNTA(AF179)+IF(((MOD(ROW(AF179)*4,3)/2)+1)*COUNTA(AF179)=2,INT(ROW(AF175)/12),0),)</f>
        <v>0</v>
      </c>
      <c r="AH179" s="252" t="str">
        <f>IF(AD179=0,"",IF(AD179&lt;AG179,"Alerte !",""))</f>
        <v/>
      </c>
      <c r="AI179" s="242" t="str">
        <f>IF(AD179=0,"",IF(AD179&lt;AG179,"",1))</f>
        <v/>
      </c>
    </row>
    <row r="180" spans="1:35" ht="15" customHeight="1" x14ac:dyDescent="0.25">
      <c r="A180" s="1"/>
      <c r="B180" s="253"/>
      <c r="C180" s="27" t="str">
        <f t="shared" si="79"/>
        <v/>
      </c>
      <c r="D180" s="28" t="str">
        <f t="shared" si="80"/>
        <v/>
      </c>
      <c r="E180" s="29" t="str">
        <f t="shared" si="84"/>
        <v/>
      </c>
      <c r="F180" s="29" t="str">
        <f t="shared" si="85"/>
        <v/>
      </c>
      <c r="G180" s="30" t="str">
        <f t="shared" si="81"/>
        <v/>
      </c>
      <c r="J180" s="29"/>
      <c r="K180" s="31" t="str">
        <f t="shared" si="86"/>
        <v/>
      </c>
      <c r="L180" s="32" t="str">
        <f t="shared" si="82"/>
        <v/>
      </c>
      <c r="M180" s="32"/>
      <c r="O180" s="33" t="str">
        <f t="shared" ca="1" si="88"/>
        <v/>
      </c>
      <c r="Q180" s="34">
        <f t="shared" si="90"/>
        <v>0</v>
      </c>
      <c r="R180" s="34">
        <f t="shared" si="87"/>
        <v>0</v>
      </c>
      <c r="Z180" s="129" t="str">
        <f t="shared" si="83"/>
        <v/>
      </c>
      <c r="AC180" s="135" t="str">
        <f t="shared" si="99"/>
        <v/>
      </c>
      <c r="AD180" s="248"/>
      <c r="AE180" s="126"/>
      <c r="AF180" s="251"/>
      <c r="AG180" s="255"/>
      <c r="AH180" s="252"/>
      <c r="AI180" s="242"/>
    </row>
    <row r="181" spans="1:35" ht="15" customHeight="1" thickBot="1" x14ac:dyDescent="0.3">
      <c r="A181" s="1"/>
      <c r="B181" s="253"/>
      <c r="C181" s="27" t="str">
        <f t="shared" si="79"/>
        <v/>
      </c>
      <c r="D181" s="28" t="str">
        <f t="shared" si="80"/>
        <v/>
      </c>
      <c r="E181" s="29" t="str">
        <f t="shared" si="84"/>
        <v/>
      </c>
      <c r="F181" s="29" t="str">
        <f t="shared" si="85"/>
        <v/>
      </c>
      <c r="G181" s="30" t="str">
        <f t="shared" si="81"/>
        <v/>
      </c>
      <c r="J181" s="29"/>
      <c r="K181" s="31" t="str">
        <f t="shared" si="86"/>
        <v/>
      </c>
      <c r="L181" s="32" t="str">
        <f t="shared" si="82"/>
        <v/>
      </c>
      <c r="M181" s="32"/>
      <c r="O181" s="33" t="str">
        <f t="shared" ca="1" si="88"/>
        <v/>
      </c>
      <c r="Q181" s="34">
        <f t="shared" si="90"/>
        <v>0</v>
      </c>
      <c r="R181" s="34">
        <f t="shared" si="87"/>
        <v>0</v>
      </c>
      <c r="Z181" s="129" t="str">
        <f t="shared" si="83"/>
        <v/>
      </c>
      <c r="AC181" s="135" t="str">
        <f t="shared" si="99"/>
        <v/>
      </c>
      <c r="AD181" s="249"/>
      <c r="AE181" s="126"/>
      <c r="AF181" s="251"/>
      <c r="AG181" s="256"/>
      <c r="AH181" s="252"/>
      <c r="AI181" s="242"/>
    </row>
    <row r="182" spans="1:35" ht="15" customHeight="1" x14ac:dyDescent="0.25">
      <c r="A182" s="1"/>
      <c r="B182" s="253"/>
      <c r="C182" s="27" t="str">
        <f t="shared" si="79"/>
        <v/>
      </c>
      <c r="D182" s="28" t="str">
        <f t="shared" si="80"/>
        <v/>
      </c>
      <c r="E182" s="29" t="str">
        <f t="shared" si="84"/>
        <v/>
      </c>
      <c r="F182" s="29" t="str">
        <f t="shared" si="85"/>
        <v/>
      </c>
      <c r="G182" s="30" t="str">
        <f t="shared" si="81"/>
        <v/>
      </c>
      <c r="J182" s="29"/>
      <c r="K182" s="31" t="str">
        <f t="shared" si="86"/>
        <v/>
      </c>
      <c r="L182" s="32" t="str">
        <f t="shared" si="82"/>
        <v/>
      </c>
      <c r="M182" s="32"/>
      <c r="O182" s="33" t="str">
        <f t="shared" ca="1" si="88"/>
        <v/>
      </c>
      <c r="Q182" s="34">
        <f t="shared" si="90"/>
        <v>0</v>
      </c>
      <c r="R182" s="34">
        <f t="shared" si="87"/>
        <v>0</v>
      </c>
      <c r="Z182" s="129" t="str">
        <f t="shared" si="83"/>
        <v/>
      </c>
      <c r="AC182" s="135" t="str">
        <f t="shared" si="99"/>
        <v/>
      </c>
      <c r="AD182" s="247">
        <f>SUM(Z182:Z184)</f>
        <v>0</v>
      </c>
      <c r="AE182" s="126"/>
      <c r="AF182" s="251">
        <v>60</v>
      </c>
      <c r="AG182" s="254">
        <f t="shared" ref="AG182" ca="1" si="107">OFFSET($AL$9,((MOD(ROW(AF182)*4,3)/2)+1)*COUNTA(AF182)+IF(((MOD(ROW(AF182)*4,3)/2)+1)*COUNTA(AF182)=2,INT(ROW(AF178)/12),0),)</f>
        <v>0</v>
      </c>
      <c r="AH182" s="252" t="str">
        <f>IF(AD182=0,"",IF(AD182&lt;AG182,"Alerte !",""))</f>
        <v/>
      </c>
      <c r="AI182" s="242" t="str">
        <f>IF(AD182=0,"",IF(AD182&lt;AG182,"",1))</f>
        <v/>
      </c>
    </row>
    <row r="183" spans="1:35" ht="15" customHeight="1" x14ac:dyDescent="0.25">
      <c r="A183" s="1"/>
      <c r="B183" s="253"/>
      <c r="C183" s="27" t="str">
        <f t="shared" si="79"/>
        <v/>
      </c>
      <c r="D183" s="28" t="str">
        <f t="shared" si="80"/>
        <v/>
      </c>
      <c r="E183" s="29" t="str">
        <f t="shared" si="84"/>
        <v/>
      </c>
      <c r="F183" s="29" t="str">
        <f t="shared" si="85"/>
        <v/>
      </c>
      <c r="G183" s="30" t="str">
        <f t="shared" si="81"/>
        <v/>
      </c>
      <c r="J183" s="29"/>
      <c r="K183" s="31" t="str">
        <f t="shared" si="86"/>
        <v/>
      </c>
      <c r="L183" s="32" t="str">
        <f t="shared" si="82"/>
        <v/>
      </c>
      <c r="M183" s="32"/>
      <c r="O183" s="33" t="str">
        <f t="shared" ca="1" si="88"/>
        <v/>
      </c>
      <c r="Q183" s="34">
        <f t="shared" si="90"/>
        <v>0</v>
      </c>
      <c r="R183" s="34">
        <f t="shared" si="87"/>
        <v>0</v>
      </c>
      <c r="Z183" s="129" t="str">
        <f t="shared" si="83"/>
        <v/>
      </c>
      <c r="AC183" s="135" t="str">
        <f t="shared" si="99"/>
        <v/>
      </c>
      <c r="AD183" s="248"/>
      <c r="AE183" s="126"/>
      <c r="AF183" s="251"/>
      <c r="AG183" s="255"/>
      <c r="AH183" s="252"/>
      <c r="AI183" s="242"/>
    </row>
    <row r="184" spans="1:35" ht="15" customHeight="1" thickBot="1" x14ac:dyDescent="0.3">
      <c r="A184" s="1"/>
      <c r="B184" s="253"/>
      <c r="C184" s="27" t="str">
        <f t="shared" si="79"/>
        <v/>
      </c>
      <c r="D184" s="28" t="str">
        <f t="shared" si="80"/>
        <v/>
      </c>
      <c r="E184" s="29" t="str">
        <f t="shared" si="84"/>
        <v/>
      </c>
      <c r="F184" s="29" t="str">
        <f t="shared" si="85"/>
        <v/>
      </c>
      <c r="G184" s="30" t="str">
        <f t="shared" si="81"/>
        <v/>
      </c>
      <c r="J184" s="29"/>
      <c r="K184" s="31" t="str">
        <f t="shared" si="86"/>
        <v/>
      </c>
      <c r="L184" s="32" t="str">
        <f t="shared" si="82"/>
        <v/>
      </c>
      <c r="M184" s="32"/>
      <c r="O184" s="33" t="str">
        <f t="shared" ca="1" si="88"/>
        <v/>
      </c>
      <c r="Q184" s="34">
        <f t="shared" si="90"/>
        <v>0</v>
      </c>
      <c r="R184" s="34">
        <f t="shared" si="87"/>
        <v>0</v>
      </c>
      <c r="Z184" s="129" t="str">
        <f t="shared" si="83"/>
        <v/>
      </c>
      <c r="AC184" s="135" t="str">
        <f t="shared" si="99"/>
        <v/>
      </c>
      <c r="AD184" s="249"/>
      <c r="AE184" s="126"/>
      <c r="AF184" s="251"/>
      <c r="AG184" s="256"/>
      <c r="AH184" s="252"/>
      <c r="AI184" s="242"/>
    </row>
    <row r="185" spans="1:35" ht="15" customHeight="1" x14ac:dyDescent="0.25">
      <c r="A185" s="1"/>
      <c r="B185" s="253"/>
      <c r="C185" s="27" t="str">
        <f t="shared" si="79"/>
        <v/>
      </c>
      <c r="D185" s="28" t="str">
        <f t="shared" si="80"/>
        <v/>
      </c>
      <c r="E185" s="29" t="str">
        <f t="shared" si="84"/>
        <v/>
      </c>
      <c r="F185" s="29" t="str">
        <f t="shared" si="85"/>
        <v/>
      </c>
      <c r="G185" s="30" t="str">
        <f t="shared" si="81"/>
        <v/>
      </c>
      <c r="J185" s="29"/>
      <c r="K185" s="31" t="str">
        <f t="shared" si="86"/>
        <v/>
      </c>
      <c r="L185" s="32" t="str">
        <f t="shared" si="82"/>
        <v/>
      </c>
      <c r="M185" s="32"/>
      <c r="O185" s="33" t="str">
        <f t="shared" ca="1" si="88"/>
        <v/>
      </c>
      <c r="Q185" s="34">
        <f t="shared" si="90"/>
        <v>0</v>
      </c>
      <c r="R185" s="34">
        <f t="shared" si="87"/>
        <v>0</v>
      </c>
      <c r="Z185" s="129" t="str">
        <f t="shared" si="83"/>
        <v/>
      </c>
      <c r="AC185" s="135" t="str">
        <f t="shared" si="99"/>
        <v/>
      </c>
      <c r="AD185" s="247">
        <f>SUM(Z185:Z187)</f>
        <v>0</v>
      </c>
      <c r="AE185" s="126"/>
      <c r="AF185" s="251">
        <v>61</v>
      </c>
      <c r="AG185" s="254">
        <f t="shared" ref="AG185" ca="1" si="108">OFFSET($AL$9,((MOD(ROW(AF185)*4,3)/2)+1)*COUNTA(AF185)+IF(((MOD(ROW(AF185)*4,3)/2)+1)*COUNTA(AF185)=2,INT(ROW(AF181)/12),0),)</f>
        <v>0</v>
      </c>
      <c r="AH185" s="252" t="str">
        <f>IF(AD185=0,"",IF(AD185&lt;AG185,"Alerte !",""))</f>
        <v/>
      </c>
      <c r="AI185" s="242" t="str">
        <f>IF(AD185=0,"",IF(AD185&lt;AG185,"",1))</f>
        <v/>
      </c>
    </row>
    <row r="186" spans="1:35" ht="15" customHeight="1" x14ac:dyDescent="0.25">
      <c r="A186" s="1"/>
      <c r="B186" s="253"/>
      <c r="C186" s="27" t="str">
        <f t="shared" si="79"/>
        <v/>
      </c>
      <c r="D186" s="28" t="str">
        <f t="shared" si="80"/>
        <v/>
      </c>
      <c r="E186" s="29" t="str">
        <f t="shared" si="84"/>
        <v/>
      </c>
      <c r="F186" s="29" t="str">
        <f t="shared" si="85"/>
        <v/>
      </c>
      <c r="G186" s="30" t="str">
        <f t="shared" si="81"/>
        <v/>
      </c>
      <c r="J186" s="29"/>
      <c r="K186" s="31" t="str">
        <f t="shared" si="86"/>
        <v/>
      </c>
      <c r="L186" s="32" t="str">
        <f t="shared" si="82"/>
        <v/>
      </c>
      <c r="M186" s="32"/>
      <c r="O186" s="33" t="str">
        <f t="shared" ca="1" si="88"/>
        <v/>
      </c>
      <c r="Q186" s="34">
        <f t="shared" si="90"/>
        <v>0</v>
      </c>
      <c r="R186" s="34">
        <f t="shared" si="87"/>
        <v>0</v>
      </c>
      <c r="Z186" s="129" t="str">
        <f t="shared" si="83"/>
        <v/>
      </c>
      <c r="AC186" s="135" t="str">
        <f t="shared" si="99"/>
        <v/>
      </c>
      <c r="AD186" s="248"/>
      <c r="AE186" s="126"/>
      <c r="AF186" s="251"/>
      <c r="AG186" s="255"/>
      <c r="AH186" s="252"/>
      <c r="AI186" s="242"/>
    </row>
    <row r="187" spans="1:35" ht="15" customHeight="1" thickBot="1" x14ac:dyDescent="0.3">
      <c r="A187" s="1"/>
      <c r="B187" s="253"/>
      <c r="C187" s="27" t="str">
        <f t="shared" si="79"/>
        <v/>
      </c>
      <c r="D187" s="28" t="str">
        <f t="shared" si="80"/>
        <v/>
      </c>
      <c r="E187" s="29" t="str">
        <f t="shared" si="84"/>
        <v/>
      </c>
      <c r="F187" s="29" t="str">
        <f t="shared" si="85"/>
        <v/>
      </c>
      <c r="G187" s="30" t="str">
        <f t="shared" si="81"/>
        <v/>
      </c>
      <c r="J187" s="29"/>
      <c r="K187" s="31" t="str">
        <f t="shared" si="86"/>
        <v/>
      </c>
      <c r="L187" s="32" t="str">
        <f t="shared" si="82"/>
        <v/>
      </c>
      <c r="M187" s="32"/>
      <c r="O187" s="33" t="str">
        <f t="shared" ca="1" si="88"/>
        <v/>
      </c>
      <c r="Q187" s="34">
        <f t="shared" si="90"/>
        <v>0</v>
      </c>
      <c r="R187" s="34">
        <f t="shared" si="87"/>
        <v>0</v>
      </c>
      <c r="Z187" s="129" t="str">
        <f t="shared" si="83"/>
        <v/>
      </c>
      <c r="AC187" s="135" t="str">
        <f t="shared" si="99"/>
        <v/>
      </c>
      <c r="AD187" s="249"/>
      <c r="AE187" s="126"/>
      <c r="AF187" s="251"/>
      <c r="AG187" s="256"/>
      <c r="AH187" s="252"/>
      <c r="AI187" s="242"/>
    </row>
    <row r="188" spans="1:35" ht="15" customHeight="1" x14ac:dyDescent="0.25">
      <c r="A188" s="1"/>
      <c r="B188" s="253" t="s">
        <v>61</v>
      </c>
      <c r="C188" s="27" t="str">
        <f t="shared" si="79"/>
        <v/>
      </c>
      <c r="D188" s="28" t="str">
        <f t="shared" si="80"/>
        <v/>
      </c>
      <c r="E188" s="29" t="str">
        <f t="shared" si="84"/>
        <v/>
      </c>
      <c r="F188" s="29" t="str">
        <f t="shared" si="85"/>
        <v/>
      </c>
      <c r="G188" s="30" t="str">
        <f t="shared" si="81"/>
        <v/>
      </c>
      <c r="J188" s="29"/>
      <c r="K188" s="31" t="str">
        <f t="shared" si="86"/>
        <v/>
      </c>
      <c r="L188" s="32" t="str">
        <f t="shared" si="82"/>
        <v/>
      </c>
      <c r="M188" s="32"/>
      <c r="O188" s="33" t="str">
        <f t="shared" ca="1" si="88"/>
        <v/>
      </c>
      <c r="Q188" s="34">
        <f t="shared" si="90"/>
        <v>0</v>
      </c>
      <c r="R188" s="34">
        <f t="shared" si="87"/>
        <v>0</v>
      </c>
      <c r="Z188" s="129" t="str">
        <f t="shared" si="83"/>
        <v/>
      </c>
      <c r="AC188" s="135" t="str">
        <f t="shared" si="99"/>
        <v/>
      </c>
      <c r="AD188" s="247">
        <f>SUM(Z188:Z190)</f>
        <v>0</v>
      </c>
      <c r="AE188" s="126"/>
      <c r="AF188" s="251">
        <v>62</v>
      </c>
      <c r="AG188" s="254">
        <f t="shared" ref="AG188" ca="1" si="109">OFFSET($AL$9,((MOD(ROW(AF188)*4,3)/2)+1)*COUNTA(AF188)+IF(((MOD(ROW(AF188)*4,3)/2)+1)*COUNTA(AF188)=2,INT(ROW(AF184)/12),0),)</f>
        <v>0</v>
      </c>
      <c r="AH188" s="252" t="str">
        <f>IF(AD188=0,"",IF(AD188&lt;AG188,"Alerte !",""))</f>
        <v/>
      </c>
      <c r="AI188" s="242" t="str">
        <f>IF(AD188=0,"",IF(AD188&lt;AG188,"",1))</f>
        <v/>
      </c>
    </row>
    <row r="189" spans="1:35" ht="15" customHeight="1" x14ac:dyDescent="0.25">
      <c r="A189" s="1"/>
      <c r="B189" s="253"/>
      <c r="C189" s="27" t="str">
        <f t="shared" si="79"/>
        <v/>
      </c>
      <c r="D189" s="28" t="str">
        <f t="shared" si="80"/>
        <v/>
      </c>
      <c r="E189" s="29" t="str">
        <f t="shared" si="84"/>
        <v/>
      </c>
      <c r="F189" s="29" t="str">
        <f t="shared" si="85"/>
        <v/>
      </c>
      <c r="G189" s="30" t="str">
        <f t="shared" si="81"/>
        <v/>
      </c>
      <c r="J189" s="29"/>
      <c r="K189" s="31" t="str">
        <f t="shared" si="86"/>
        <v/>
      </c>
      <c r="L189" s="32" t="str">
        <f t="shared" si="82"/>
        <v/>
      </c>
      <c r="M189" s="32"/>
      <c r="O189" s="33" t="str">
        <f t="shared" ca="1" si="88"/>
        <v/>
      </c>
      <c r="Q189" s="34">
        <f t="shared" si="90"/>
        <v>0</v>
      </c>
      <c r="R189" s="34">
        <f t="shared" si="87"/>
        <v>0</v>
      </c>
      <c r="Z189" s="129" t="str">
        <f t="shared" si="83"/>
        <v/>
      </c>
      <c r="AC189" s="135" t="str">
        <f t="shared" si="99"/>
        <v/>
      </c>
      <c r="AD189" s="248"/>
      <c r="AE189" s="126"/>
      <c r="AF189" s="251"/>
      <c r="AG189" s="255"/>
      <c r="AH189" s="252"/>
      <c r="AI189" s="242"/>
    </row>
    <row r="190" spans="1:35" ht="15" customHeight="1" thickBot="1" x14ac:dyDescent="0.3">
      <c r="A190" s="1"/>
      <c r="B190" s="253"/>
      <c r="C190" s="27" t="str">
        <f t="shared" si="79"/>
        <v/>
      </c>
      <c r="D190" s="28" t="str">
        <f t="shared" si="80"/>
        <v/>
      </c>
      <c r="E190" s="29" t="str">
        <f t="shared" si="84"/>
        <v/>
      </c>
      <c r="F190" s="29" t="str">
        <f t="shared" si="85"/>
        <v/>
      </c>
      <c r="G190" s="30" t="str">
        <f t="shared" si="81"/>
        <v/>
      </c>
      <c r="J190" s="29"/>
      <c r="K190" s="31" t="str">
        <f t="shared" si="86"/>
        <v/>
      </c>
      <c r="L190" s="32" t="str">
        <f t="shared" si="82"/>
        <v/>
      </c>
      <c r="M190" s="32"/>
      <c r="O190" s="33" t="str">
        <f t="shared" ca="1" si="88"/>
        <v/>
      </c>
      <c r="Q190" s="34">
        <f t="shared" si="90"/>
        <v>0</v>
      </c>
      <c r="R190" s="34">
        <f t="shared" si="87"/>
        <v>0</v>
      </c>
      <c r="Z190" s="129" t="str">
        <f t="shared" si="83"/>
        <v/>
      </c>
      <c r="AC190" s="135" t="str">
        <f t="shared" si="99"/>
        <v/>
      </c>
      <c r="AD190" s="249"/>
      <c r="AE190" s="126"/>
      <c r="AF190" s="251"/>
      <c r="AG190" s="256"/>
      <c r="AH190" s="252"/>
      <c r="AI190" s="242"/>
    </row>
    <row r="191" spans="1:35" ht="15" customHeight="1" x14ac:dyDescent="0.25">
      <c r="A191" s="1"/>
      <c r="B191" s="253"/>
      <c r="C191" s="27" t="str">
        <f t="shared" si="79"/>
        <v/>
      </c>
      <c r="D191" s="28" t="str">
        <f t="shared" si="80"/>
        <v/>
      </c>
      <c r="E191" s="29" t="str">
        <f t="shared" si="84"/>
        <v/>
      </c>
      <c r="F191" s="29" t="str">
        <f t="shared" si="85"/>
        <v/>
      </c>
      <c r="G191" s="30" t="str">
        <f t="shared" si="81"/>
        <v/>
      </c>
      <c r="J191" s="29"/>
      <c r="K191" s="31" t="str">
        <f t="shared" si="86"/>
        <v/>
      </c>
      <c r="L191" s="32" t="str">
        <f t="shared" si="82"/>
        <v/>
      </c>
      <c r="M191" s="32"/>
      <c r="O191" s="33" t="str">
        <f t="shared" ca="1" si="88"/>
        <v/>
      </c>
      <c r="Q191" s="34">
        <f t="shared" si="90"/>
        <v>0</v>
      </c>
      <c r="R191" s="34">
        <f t="shared" si="87"/>
        <v>0</v>
      </c>
      <c r="Z191" s="129" t="str">
        <f t="shared" si="83"/>
        <v/>
      </c>
      <c r="AC191" s="135" t="str">
        <f t="shared" si="99"/>
        <v/>
      </c>
      <c r="AD191" s="247">
        <f>SUM(Z191:Z193)</f>
        <v>0</v>
      </c>
      <c r="AE191" s="126"/>
      <c r="AF191" s="251">
        <v>63</v>
      </c>
      <c r="AG191" s="254">
        <f t="shared" ref="AG191" ca="1" si="110">OFFSET($AL$9,((MOD(ROW(AF191)*4,3)/2)+1)*COUNTA(AF191)+IF(((MOD(ROW(AF191)*4,3)/2)+1)*COUNTA(AF191)=2,INT(ROW(AF187)/12),0),)</f>
        <v>0</v>
      </c>
      <c r="AH191" s="252" t="str">
        <f>IF(AD191=0,"",IF(AD191&lt;AG191,"Alerte !",""))</f>
        <v/>
      </c>
      <c r="AI191" s="242" t="str">
        <f>IF(AD191=0,"",IF(AD191&lt;AG191,"",1))</f>
        <v/>
      </c>
    </row>
    <row r="192" spans="1:35" ht="15" customHeight="1" x14ac:dyDescent="0.25">
      <c r="A192" s="1"/>
      <c r="B192" s="253"/>
      <c r="C192" s="27" t="str">
        <f t="shared" si="79"/>
        <v/>
      </c>
      <c r="D192" s="28" t="str">
        <f t="shared" si="80"/>
        <v/>
      </c>
      <c r="E192" s="29" t="str">
        <f t="shared" si="84"/>
        <v/>
      </c>
      <c r="F192" s="29" t="str">
        <f t="shared" si="85"/>
        <v/>
      </c>
      <c r="G192" s="30" t="str">
        <f t="shared" si="81"/>
        <v/>
      </c>
      <c r="J192" s="29"/>
      <c r="K192" s="31" t="str">
        <f t="shared" si="86"/>
        <v/>
      </c>
      <c r="L192" s="32" t="str">
        <f t="shared" si="82"/>
        <v/>
      </c>
      <c r="M192" s="32"/>
      <c r="O192" s="33" t="str">
        <f t="shared" ca="1" si="88"/>
        <v/>
      </c>
      <c r="Q192" s="34">
        <f t="shared" si="90"/>
        <v>0</v>
      </c>
      <c r="R192" s="34">
        <f t="shared" si="87"/>
        <v>0</v>
      </c>
      <c r="Z192" s="129" t="str">
        <f t="shared" si="83"/>
        <v/>
      </c>
      <c r="AC192" s="135" t="str">
        <f t="shared" si="99"/>
        <v/>
      </c>
      <c r="AD192" s="248"/>
      <c r="AE192" s="126"/>
      <c r="AF192" s="251"/>
      <c r="AG192" s="255"/>
      <c r="AH192" s="252"/>
      <c r="AI192" s="242"/>
    </row>
    <row r="193" spans="1:35" ht="15" customHeight="1" thickBot="1" x14ac:dyDescent="0.3">
      <c r="A193" s="1"/>
      <c r="B193" s="253"/>
      <c r="C193" s="27" t="str">
        <f t="shared" si="79"/>
        <v/>
      </c>
      <c r="D193" s="28" t="str">
        <f t="shared" si="80"/>
        <v/>
      </c>
      <c r="E193" s="29" t="str">
        <f t="shared" si="84"/>
        <v/>
      </c>
      <c r="F193" s="29" t="str">
        <f t="shared" si="85"/>
        <v/>
      </c>
      <c r="G193" s="30" t="str">
        <f t="shared" si="81"/>
        <v/>
      </c>
      <c r="J193" s="29"/>
      <c r="K193" s="31" t="str">
        <f t="shared" si="86"/>
        <v/>
      </c>
      <c r="L193" s="32" t="str">
        <f t="shared" si="82"/>
        <v/>
      </c>
      <c r="M193" s="32"/>
      <c r="O193" s="33" t="str">
        <f t="shared" ca="1" si="88"/>
        <v/>
      </c>
      <c r="Q193" s="34">
        <f t="shared" si="90"/>
        <v>0</v>
      </c>
      <c r="R193" s="34">
        <f t="shared" si="87"/>
        <v>0</v>
      </c>
      <c r="Z193" s="129" t="str">
        <f t="shared" si="83"/>
        <v/>
      </c>
      <c r="AC193" s="135" t="str">
        <f t="shared" si="99"/>
        <v/>
      </c>
      <c r="AD193" s="249"/>
      <c r="AE193" s="126"/>
      <c r="AF193" s="251"/>
      <c r="AG193" s="256"/>
      <c r="AH193" s="252"/>
      <c r="AI193" s="242"/>
    </row>
    <row r="194" spans="1:35" ht="15" customHeight="1" x14ac:dyDescent="0.25">
      <c r="A194" s="1"/>
      <c r="B194" s="253"/>
      <c r="C194" s="27" t="str">
        <f t="shared" si="79"/>
        <v/>
      </c>
      <c r="D194" s="28" t="str">
        <f t="shared" si="80"/>
        <v/>
      </c>
      <c r="E194" s="29" t="str">
        <f t="shared" si="84"/>
        <v/>
      </c>
      <c r="F194" s="29" t="str">
        <f t="shared" si="85"/>
        <v/>
      </c>
      <c r="G194" s="30" t="str">
        <f t="shared" si="81"/>
        <v/>
      </c>
      <c r="J194" s="29"/>
      <c r="K194" s="31" t="str">
        <f t="shared" si="86"/>
        <v/>
      </c>
      <c r="L194" s="32" t="str">
        <f t="shared" si="82"/>
        <v/>
      </c>
      <c r="M194" s="32"/>
      <c r="O194" s="33" t="str">
        <f t="shared" ca="1" si="88"/>
        <v/>
      </c>
      <c r="Q194" s="34">
        <f t="shared" si="90"/>
        <v>0</v>
      </c>
      <c r="R194" s="34">
        <f t="shared" si="87"/>
        <v>0</v>
      </c>
      <c r="Z194" s="129" t="str">
        <f t="shared" si="83"/>
        <v/>
      </c>
      <c r="AC194" s="135" t="str">
        <f t="shared" si="99"/>
        <v/>
      </c>
      <c r="AD194" s="247">
        <f>SUM(Z194:Z196)</f>
        <v>0</v>
      </c>
      <c r="AE194" s="126"/>
      <c r="AF194" s="251">
        <v>64</v>
      </c>
      <c r="AG194" s="254">
        <f t="shared" ref="AG194" ca="1" si="111">OFFSET($AL$9,((MOD(ROW(AF194)*4,3)/2)+1)*COUNTA(AF194)+IF(((MOD(ROW(AF194)*4,3)/2)+1)*COUNTA(AF194)=2,INT(ROW(AF190)/12),0),)</f>
        <v>0</v>
      </c>
      <c r="AH194" s="252" t="str">
        <f>IF(AD194=0,"",IF(AD194&lt;AG194,"Alerte !",""))</f>
        <v/>
      </c>
      <c r="AI194" s="242" t="str">
        <f>IF(AD194=0,"",IF(AD194&lt;AG194,"",1))</f>
        <v/>
      </c>
    </row>
    <row r="195" spans="1:35" ht="15" customHeight="1" x14ac:dyDescent="0.25">
      <c r="A195" s="1"/>
      <c r="B195" s="253"/>
      <c r="C195" s="27" t="str">
        <f t="shared" si="79"/>
        <v/>
      </c>
      <c r="D195" s="28" t="str">
        <f t="shared" si="80"/>
        <v/>
      </c>
      <c r="E195" s="29" t="str">
        <f t="shared" si="84"/>
        <v/>
      </c>
      <c r="F195" s="29" t="str">
        <f t="shared" si="85"/>
        <v/>
      </c>
      <c r="G195" s="30" t="str">
        <f t="shared" si="81"/>
        <v/>
      </c>
      <c r="J195" s="29"/>
      <c r="K195" s="31" t="str">
        <f t="shared" si="86"/>
        <v/>
      </c>
      <c r="L195" s="32" t="str">
        <f t="shared" si="82"/>
        <v/>
      </c>
      <c r="M195" s="32"/>
      <c r="O195" s="33" t="str">
        <f t="shared" ca="1" si="88"/>
        <v/>
      </c>
      <c r="Q195" s="34">
        <f t="shared" si="90"/>
        <v>0</v>
      </c>
      <c r="R195" s="34">
        <f t="shared" si="87"/>
        <v>0</v>
      </c>
      <c r="Z195" s="129" t="str">
        <f t="shared" si="83"/>
        <v/>
      </c>
      <c r="AC195" s="135" t="str">
        <f t="shared" si="99"/>
        <v/>
      </c>
      <c r="AD195" s="248"/>
      <c r="AE195" s="126"/>
      <c r="AF195" s="251"/>
      <c r="AG195" s="255"/>
      <c r="AH195" s="252"/>
      <c r="AI195" s="242"/>
    </row>
    <row r="196" spans="1:35" ht="15" customHeight="1" thickBot="1" x14ac:dyDescent="0.3">
      <c r="A196" s="1"/>
      <c r="B196" s="253"/>
      <c r="C196" s="27" t="str">
        <f t="shared" ref="C196:C259" si="112">IF(A196="","",DATEDIF($AM$6,K196,"y")&amp;IF(DATEDIF($AM$6,K196,"y")&gt;1," ans "," an "))</f>
        <v/>
      </c>
      <c r="D196" s="28" t="str">
        <f t="shared" ref="D196:D259" si="113">IF(A196="","",YEAR(K196))</f>
        <v/>
      </c>
      <c r="E196" s="29" t="str">
        <f t="shared" si="84"/>
        <v/>
      </c>
      <c r="F196" s="29" t="str">
        <f t="shared" si="85"/>
        <v/>
      </c>
      <c r="G196" s="30" t="str">
        <f t="shared" ref="G196:G259" si="114">IF(A196="","",DATEDIF($E$4,F196,"y")&amp;IF(DATEDIF($E$4,F196,"y")&gt;1," ans, "," an, ")&amp;DATEDIF($E$4,F196,"ym")&amp;" mois et "&amp;DATEDIF($E$4,F196,"md")&amp;IF(DATEDIF(
$E$4,F196,"md")&gt;1," jours"," jour"))</f>
        <v/>
      </c>
      <c r="J196" s="29"/>
      <c r="K196" s="31" t="str">
        <f t="shared" si="86"/>
        <v/>
      </c>
      <c r="L196" s="32" t="str">
        <f t="shared" ref="L196:L259" si="115">IF(A196="","",EOMONTH(K196,0))</f>
        <v/>
      </c>
      <c r="M196" s="32"/>
      <c r="O196" s="33" t="str">
        <f t="shared" ca="1" si="88"/>
        <v/>
      </c>
      <c r="Q196" s="34">
        <f t="shared" si="90"/>
        <v>0</v>
      </c>
      <c r="R196" s="34">
        <f t="shared" si="87"/>
        <v>0</v>
      </c>
      <c r="Z196" s="129" t="str">
        <f t="shared" ref="Z196:Z259" si="116">IF(S196="","",SUM(S196:Y196))</f>
        <v/>
      </c>
      <c r="AC196" s="135" t="str">
        <f t="shared" si="99"/>
        <v/>
      </c>
      <c r="AD196" s="249"/>
      <c r="AE196" s="126"/>
      <c r="AF196" s="251"/>
      <c r="AG196" s="256"/>
      <c r="AH196" s="252"/>
      <c r="AI196" s="242"/>
    </row>
    <row r="197" spans="1:35" ht="15" customHeight="1" x14ac:dyDescent="0.25">
      <c r="A197" s="1"/>
      <c r="B197" s="253"/>
      <c r="C197" s="27" t="str">
        <f t="shared" si="112"/>
        <v/>
      </c>
      <c r="D197" s="28" t="str">
        <f t="shared" si="113"/>
        <v/>
      </c>
      <c r="E197" s="29" t="str">
        <f t="shared" ref="E197:E260" si="117">IF(A197="","",EDATE(E196,1))</f>
        <v/>
      </c>
      <c r="F197" s="29" t="str">
        <f t="shared" ref="F197:F260" si="118">IF(A197="","",EOMONTH(E197,0))</f>
        <v/>
      </c>
      <c r="G197" s="30" t="str">
        <f t="shared" si="114"/>
        <v/>
      </c>
      <c r="J197" s="29"/>
      <c r="K197" s="31" t="str">
        <f t="shared" ref="K197:K260" si="119">IF(A197="","",EDATE(K196,1))</f>
        <v/>
      </c>
      <c r="L197" s="32" t="str">
        <f t="shared" si="115"/>
        <v/>
      </c>
      <c r="M197" s="32"/>
      <c r="O197" s="33" t="str">
        <f t="shared" ca="1" si="88"/>
        <v/>
      </c>
      <c r="Q197" s="34">
        <f t="shared" si="90"/>
        <v>0</v>
      </c>
      <c r="R197" s="34">
        <f t="shared" ref="R197:R260" si="120">S197-Q197</f>
        <v>0</v>
      </c>
      <c r="Z197" s="129" t="str">
        <f t="shared" si="116"/>
        <v/>
      </c>
      <c r="AC197" s="135" t="str">
        <f t="shared" si="99"/>
        <v/>
      </c>
      <c r="AD197" s="247">
        <f>SUM(Z197:Z199)</f>
        <v>0</v>
      </c>
      <c r="AE197" s="126"/>
      <c r="AF197" s="251">
        <v>65</v>
      </c>
      <c r="AG197" s="254">
        <f t="shared" ref="AG197" ca="1" si="121">OFFSET($AL$9,((MOD(ROW(AF197)*4,3)/2)+1)*COUNTA(AF197)+IF(((MOD(ROW(AF197)*4,3)/2)+1)*COUNTA(AF197)=2,INT(ROW(AF193)/12),0),)</f>
        <v>0</v>
      </c>
      <c r="AH197" s="252" t="str">
        <f>IF(AD197=0,"",IF(AD197&lt;AG197,"Alerte !",""))</f>
        <v/>
      </c>
      <c r="AI197" s="242" t="str">
        <f>IF(AD197=0,"",IF(AD197&lt;AG197,"",1))</f>
        <v/>
      </c>
    </row>
    <row r="198" spans="1:35" ht="15" customHeight="1" x14ac:dyDescent="0.25">
      <c r="A198" s="1"/>
      <c r="B198" s="253"/>
      <c r="C198" s="27" t="str">
        <f t="shared" si="112"/>
        <v/>
      </c>
      <c r="D198" s="28" t="str">
        <f t="shared" si="113"/>
        <v/>
      </c>
      <c r="E198" s="29" t="str">
        <f t="shared" si="117"/>
        <v/>
      </c>
      <c r="F198" s="29" t="str">
        <f t="shared" si="118"/>
        <v/>
      </c>
      <c r="G198" s="30" t="str">
        <f t="shared" si="114"/>
        <v/>
      </c>
      <c r="J198" s="29"/>
      <c r="K198" s="31" t="str">
        <f t="shared" si="119"/>
        <v/>
      </c>
      <c r="L198" s="32" t="str">
        <f t="shared" si="115"/>
        <v/>
      </c>
      <c r="M198" s="32"/>
      <c r="O198" s="33" t="str">
        <f t="shared" ref="O198:O261" ca="1" si="122">IF(P198="","",MATCH(P198,OFFSET($AV$4,VLOOKUP(N198,$AX$4:$AZ$11,4,FALSE)-3,,VLOOKUP(N198,$AX$4:$AZ$11,3,FALSE))))</f>
        <v/>
      </c>
      <c r="Q198" s="34">
        <f t="shared" si="90"/>
        <v>0</v>
      </c>
      <c r="R198" s="34">
        <f t="shared" si="120"/>
        <v>0</v>
      </c>
      <c r="Z198" s="129" t="str">
        <f t="shared" si="116"/>
        <v/>
      </c>
      <c r="AC198" s="135" t="str">
        <f t="shared" si="99"/>
        <v/>
      </c>
      <c r="AD198" s="248"/>
      <c r="AE198" s="126"/>
      <c r="AF198" s="251"/>
      <c r="AG198" s="255"/>
      <c r="AH198" s="252"/>
      <c r="AI198" s="242"/>
    </row>
    <row r="199" spans="1:35" ht="15" customHeight="1" thickBot="1" x14ac:dyDescent="0.3">
      <c r="A199" s="1"/>
      <c r="B199" s="253"/>
      <c r="C199" s="27" t="str">
        <f t="shared" si="112"/>
        <v/>
      </c>
      <c r="D199" s="28" t="str">
        <f t="shared" si="113"/>
        <v/>
      </c>
      <c r="E199" s="29" t="str">
        <f t="shared" si="117"/>
        <v/>
      </c>
      <c r="F199" s="29" t="str">
        <f t="shared" si="118"/>
        <v/>
      </c>
      <c r="G199" s="30" t="str">
        <f t="shared" si="114"/>
        <v/>
      </c>
      <c r="J199" s="29"/>
      <c r="K199" s="31" t="str">
        <f t="shared" si="119"/>
        <v/>
      </c>
      <c r="L199" s="32" t="str">
        <f t="shared" si="115"/>
        <v/>
      </c>
      <c r="M199" s="32"/>
      <c r="O199" s="33" t="str">
        <f t="shared" ca="1" si="122"/>
        <v/>
      </c>
      <c r="Q199" s="34">
        <f t="shared" si="90"/>
        <v>0</v>
      </c>
      <c r="R199" s="34">
        <f t="shared" si="120"/>
        <v>0</v>
      </c>
      <c r="Z199" s="129" t="str">
        <f t="shared" si="116"/>
        <v/>
      </c>
      <c r="AC199" s="135" t="str">
        <f t="shared" si="99"/>
        <v/>
      </c>
      <c r="AD199" s="249"/>
      <c r="AE199" s="126"/>
      <c r="AF199" s="251"/>
      <c r="AG199" s="256"/>
      <c r="AH199" s="252"/>
      <c r="AI199" s="242"/>
    </row>
    <row r="200" spans="1:35" ht="15" customHeight="1" x14ac:dyDescent="0.25">
      <c r="A200" s="1"/>
      <c r="B200" s="253" t="s">
        <v>62</v>
      </c>
      <c r="C200" s="27" t="str">
        <f t="shared" si="112"/>
        <v/>
      </c>
      <c r="D200" s="28" t="str">
        <f t="shared" si="113"/>
        <v/>
      </c>
      <c r="E200" s="29" t="str">
        <f t="shared" si="117"/>
        <v/>
      </c>
      <c r="F200" s="29" t="str">
        <f t="shared" si="118"/>
        <v/>
      </c>
      <c r="G200" s="30" t="str">
        <f t="shared" si="114"/>
        <v/>
      </c>
      <c r="J200" s="29"/>
      <c r="K200" s="31" t="str">
        <f t="shared" si="119"/>
        <v/>
      </c>
      <c r="L200" s="32" t="str">
        <f t="shared" si="115"/>
        <v/>
      </c>
      <c r="M200" s="32"/>
      <c r="O200" s="33" t="str">
        <f t="shared" ca="1" si="122"/>
        <v/>
      </c>
      <c r="Q200" s="34">
        <f t="shared" si="90"/>
        <v>0</v>
      </c>
      <c r="R200" s="34">
        <f t="shared" si="120"/>
        <v>0</v>
      </c>
      <c r="Z200" s="129" t="str">
        <f t="shared" si="116"/>
        <v/>
      </c>
      <c r="AC200" s="135" t="str">
        <f t="shared" si="99"/>
        <v/>
      </c>
      <c r="AD200" s="247">
        <f>SUM(Z200:Z202)</f>
        <v>0</v>
      </c>
      <c r="AE200" s="126"/>
      <c r="AF200" s="251">
        <v>66</v>
      </c>
      <c r="AG200" s="254">
        <f t="shared" ref="AG200" ca="1" si="123">OFFSET($AL$9,((MOD(ROW(AF200)*4,3)/2)+1)*COUNTA(AF200)+IF(((MOD(ROW(AF200)*4,3)/2)+1)*COUNTA(AF200)=2,INT(ROW(AF196)/12),0),)</f>
        <v>0</v>
      </c>
      <c r="AH200" s="252" t="str">
        <f>IF(AD200=0,"",IF(AD200&lt;AG200,"Alerte !",""))</f>
        <v/>
      </c>
      <c r="AI200" s="242" t="str">
        <f>IF(AD200=0,"",IF(AD200&lt;AG200,"",1))</f>
        <v/>
      </c>
    </row>
    <row r="201" spans="1:35" ht="15" customHeight="1" x14ac:dyDescent="0.25">
      <c r="A201" s="1"/>
      <c r="B201" s="253"/>
      <c r="C201" s="27" t="str">
        <f t="shared" si="112"/>
        <v/>
      </c>
      <c r="D201" s="28" t="str">
        <f t="shared" si="113"/>
        <v/>
      </c>
      <c r="E201" s="29" t="str">
        <f t="shared" si="117"/>
        <v/>
      </c>
      <c r="F201" s="29" t="str">
        <f t="shared" si="118"/>
        <v/>
      </c>
      <c r="G201" s="30" t="str">
        <f t="shared" si="114"/>
        <v/>
      </c>
      <c r="J201" s="29"/>
      <c r="K201" s="31" t="str">
        <f t="shared" si="119"/>
        <v/>
      </c>
      <c r="L201" s="32" t="str">
        <f t="shared" si="115"/>
        <v/>
      </c>
      <c r="M201" s="32"/>
      <c r="O201" s="33" t="str">
        <f t="shared" ca="1" si="122"/>
        <v/>
      </c>
      <c r="Q201" s="34">
        <f t="shared" ref="Q201:Q264" si="124">P201*$AP$6</f>
        <v>0</v>
      </c>
      <c r="R201" s="34">
        <f t="shared" si="120"/>
        <v>0</v>
      </c>
      <c r="Z201" s="129" t="str">
        <f t="shared" si="116"/>
        <v/>
      </c>
      <c r="AC201" s="135" t="str">
        <f t="shared" si="99"/>
        <v/>
      </c>
      <c r="AD201" s="248"/>
      <c r="AE201" s="126"/>
      <c r="AF201" s="251"/>
      <c r="AG201" s="255"/>
      <c r="AH201" s="252"/>
      <c r="AI201" s="242"/>
    </row>
    <row r="202" spans="1:35" ht="15" customHeight="1" thickBot="1" x14ac:dyDescent="0.3">
      <c r="A202" s="1"/>
      <c r="B202" s="253"/>
      <c r="C202" s="27" t="str">
        <f t="shared" si="112"/>
        <v/>
      </c>
      <c r="D202" s="28" t="str">
        <f t="shared" si="113"/>
        <v/>
      </c>
      <c r="E202" s="29" t="str">
        <f t="shared" si="117"/>
        <v/>
      </c>
      <c r="F202" s="29" t="str">
        <f t="shared" si="118"/>
        <v/>
      </c>
      <c r="G202" s="30" t="str">
        <f t="shared" si="114"/>
        <v/>
      </c>
      <c r="J202" s="29"/>
      <c r="K202" s="31" t="str">
        <f t="shared" si="119"/>
        <v/>
      </c>
      <c r="L202" s="32" t="str">
        <f t="shared" si="115"/>
        <v/>
      </c>
      <c r="M202" s="32"/>
      <c r="O202" s="33" t="str">
        <f t="shared" ca="1" si="122"/>
        <v/>
      </c>
      <c r="Q202" s="34">
        <f t="shared" si="124"/>
        <v>0</v>
      </c>
      <c r="R202" s="34">
        <f t="shared" si="120"/>
        <v>0</v>
      </c>
      <c r="Z202" s="129" t="str">
        <f t="shared" si="116"/>
        <v/>
      </c>
      <c r="AC202" s="135" t="str">
        <f t="shared" si="99"/>
        <v/>
      </c>
      <c r="AD202" s="249"/>
      <c r="AE202" s="126"/>
      <c r="AF202" s="251"/>
      <c r="AG202" s="256"/>
      <c r="AH202" s="252"/>
      <c r="AI202" s="242"/>
    </row>
    <row r="203" spans="1:35" ht="15" customHeight="1" x14ac:dyDescent="0.25">
      <c r="A203" s="1"/>
      <c r="B203" s="253"/>
      <c r="C203" s="27" t="str">
        <f t="shared" si="112"/>
        <v/>
      </c>
      <c r="D203" s="28" t="str">
        <f t="shared" si="113"/>
        <v/>
      </c>
      <c r="E203" s="29" t="str">
        <f t="shared" si="117"/>
        <v/>
      </c>
      <c r="F203" s="29" t="str">
        <f t="shared" si="118"/>
        <v/>
      </c>
      <c r="G203" s="30" t="str">
        <f t="shared" si="114"/>
        <v/>
      </c>
      <c r="J203" s="29"/>
      <c r="K203" s="31" t="str">
        <f t="shared" si="119"/>
        <v/>
      </c>
      <c r="L203" s="32" t="str">
        <f t="shared" si="115"/>
        <v/>
      </c>
      <c r="M203" s="32"/>
      <c r="O203" s="33" t="str">
        <f t="shared" ca="1" si="122"/>
        <v/>
      </c>
      <c r="Q203" s="34">
        <f t="shared" si="124"/>
        <v>0</v>
      </c>
      <c r="R203" s="34">
        <f t="shared" si="120"/>
        <v>0</v>
      </c>
      <c r="Z203" s="129" t="str">
        <f t="shared" si="116"/>
        <v/>
      </c>
      <c r="AC203" s="135" t="str">
        <f t="shared" si="99"/>
        <v/>
      </c>
      <c r="AD203" s="247">
        <f>SUM(Z203:Z205)</f>
        <v>0</v>
      </c>
      <c r="AE203" s="126"/>
      <c r="AF203" s="251">
        <v>67</v>
      </c>
      <c r="AG203" s="254">
        <f t="shared" ref="AG203" ca="1" si="125">OFFSET($AL$9,((MOD(ROW(AF203)*4,3)/2)+1)*COUNTA(AF203)+IF(((MOD(ROW(AF203)*4,3)/2)+1)*COUNTA(AF203)=2,INT(ROW(AF199)/12),0),)</f>
        <v>0</v>
      </c>
      <c r="AH203" s="252" t="str">
        <f>IF(AD203=0,"",IF(AD203&lt;AG203,"Alerte !",""))</f>
        <v/>
      </c>
      <c r="AI203" s="242" t="str">
        <f>IF(AD203=0,"",IF(AD203&lt;AG203,"",1))</f>
        <v/>
      </c>
    </row>
    <row r="204" spans="1:35" ht="15" customHeight="1" x14ac:dyDescent="0.25">
      <c r="A204" s="1"/>
      <c r="B204" s="253"/>
      <c r="C204" s="27" t="str">
        <f t="shared" si="112"/>
        <v/>
      </c>
      <c r="D204" s="28" t="str">
        <f t="shared" si="113"/>
        <v/>
      </c>
      <c r="E204" s="29" t="str">
        <f t="shared" si="117"/>
        <v/>
      </c>
      <c r="F204" s="29" t="str">
        <f t="shared" si="118"/>
        <v/>
      </c>
      <c r="G204" s="30" t="str">
        <f t="shared" si="114"/>
        <v/>
      </c>
      <c r="J204" s="29"/>
      <c r="K204" s="31" t="str">
        <f t="shared" si="119"/>
        <v/>
      </c>
      <c r="L204" s="32" t="str">
        <f t="shared" si="115"/>
        <v/>
      </c>
      <c r="M204" s="32"/>
      <c r="O204" s="33" t="str">
        <f t="shared" ca="1" si="122"/>
        <v/>
      </c>
      <c r="Q204" s="34">
        <f t="shared" si="124"/>
        <v>0</v>
      </c>
      <c r="R204" s="34">
        <f t="shared" si="120"/>
        <v>0</v>
      </c>
      <c r="Z204" s="129" t="str">
        <f t="shared" si="116"/>
        <v/>
      </c>
      <c r="AC204" s="135" t="str">
        <f t="shared" si="99"/>
        <v/>
      </c>
      <c r="AD204" s="248"/>
      <c r="AE204" s="126"/>
      <c r="AF204" s="251"/>
      <c r="AG204" s="255"/>
      <c r="AH204" s="252"/>
      <c r="AI204" s="242"/>
    </row>
    <row r="205" spans="1:35" ht="15" customHeight="1" thickBot="1" x14ac:dyDescent="0.3">
      <c r="A205" s="1"/>
      <c r="B205" s="253"/>
      <c r="C205" s="27" t="str">
        <f t="shared" si="112"/>
        <v/>
      </c>
      <c r="D205" s="28" t="str">
        <f t="shared" si="113"/>
        <v/>
      </c>
      <c r="E205" s="29" t="str">
        <f t="shared" si="117"/>
        <v/>
      </c>
      <c r="F205" s="29" t="str">
        <f t="shared" si="118"/>
        <v/>
      </c>
      <c r="G205" s="30" t="str">
        <f t="shared" si="114"/>
        <v/>
      </c>
      <c r="J205" s="29"/>
      <c r="K205" s="31" t="str">
        <f t="shared" si="119"/>
        <v/>
      </c>
      <c r="L205" s="32" t="str">
        <f t="shared" si="115"/>
        <v/>
      </c>
      <c r="M205" s="32"/>
      <c r="O205" s="33" t="str">
        <f t="shared" ca="1" si="122"/>
        <v/>
      </c>
      <c r="Q205" s="34">
        <f t="shared" si="124"/>
        <v>0</v>
      </c>
      <c r="R205" s="34">
        <f t="shared" si="120"/>
        <v>0</v>
      </c>
      <c r="Z205" s="129" t="str">
        <f t="shared" si="116"/>
        <v/>
      </c>
      <c r="AC205" s="135" t="str">
        <f t="shared" si="99"/>
        <v/>
      </c>
      <c r="AD205" s="249"/>
      <c r="AE205" s="126"/>
      <c r="AF205" s="251"/>
      <c r="AG205" s="256"/>
      <c r="AH205" s="252"/>
      <c r="AI205" s="242"/>
    </row>
    <row r="206" spans="1:35" ht="15" customHeight="1" x14ac:dyDescent="0.25">
      <c r="A206" s="1"/>
      <c r="B206" s="253"/>
      <c r="C206" s="27" t="str">
        <f t="shared" si="112"/>
        <v/>
      </c>
      <c r="D206" s="28" t="str">
        <f t="shared" si="113"/>
        <v/>
      </c>
      <c r="E206" s="29" t="str">
        <f t="shared" si="117"/>
        <v/>
      </c>
      <c r="F206" s="29" t="str">
        <f t="shared" si="118"/>
        <v/>
      </c>
      <c r="G206" s="30" t="str">
        <f t="shared" si="114"/>
        <v/>
      </c>
      <c r="J206" s="29"/>
      <c r="K206" s="31" t="str">
        <f t="shared" si="119"/>
        <v/>
      </c>
      <c r="L206" s="32" t="str">
        <f t="shared" si="115"/>
        <v/>
      </c>
      <c r="M206" s="32"/>
      <c r="O206" s="33" t="str">
        <f t="shared" ca="1" si="122"/>
        <v/>
      </c>
      <c r="Q206" s="34">
        <f t="shared" si="124"/>
        <v>0</v>
      </c>
      <c r="R206" s="34">
        <f t="shared" si="120"/>
        <v>0</v>
      </c>
      <c r="Z206" s="129" t="str">
        <f t="shared" si="116"/>
        <v/>
      </c>
      <c r="AC206" s="135" t="str">
        <f t="shared" si="99"/>
        <v/>
      </c>
      <c r="AD206" s="247">
        <f>SUM(Z206:Z208)</f>
        <v>0</v>
      </c>
      <c r="AE206" s="126"/>
      <c r="AF206" s="251">
        <v>68</v>
      </c>
      <c r="AG206" s="254">
        <f t="shared" ref="AG206" ca="1" si="126">OFFSET($AL$9,((MOD(ROW(AF206)*4,3)/2)+1)*COUNTA(AF206)+IF(((MOD(ROW(AF206)*4,3)/2)+1)*COUNTA(AF206)=2,INT(ROW(AF202)/12),0),)</f>
        <v>0</v>
      </c>
      <c r="AH206" s="252" t="str">
        <f>IF(AD206=0,"",IF(AD206&lt;AG206,"Alerte !",""))</f>
        <v/>
      </c>
      <c r="AI206" s="242" t="str">
        <f>IF(AD206=0,"",IF(AD206&lt;AG206,"",1))</f>
        <v/>
      </c>
    </row>
    <row r="207" spans="1:35" ht="15" customHeight="1" x14ac:dyDescent="0.25">
      <c r="A207" s="1"/>
      <c r="B207" s="253"/>
      <c r="C207" s="27" t="str">
        <f t="shared" si="112"/>
        <v/>
      </c>
      <c r="D207" s="28" t="str">
        <f t="shared" si="113"/>
        <v/>
      </c>
      <c r="E207" s="29" t="str">
        <f t="shared" si="117"/>
        <v/>
      </c>
      <c r="F207" s="29" t="str">
        <f t="shared" si="118"/>
        <v/>
      </c>
      <c r="G207" s="30" t="str">
        <f t="shared" si="114"/>
        <v/>
      </c>
      <c r="J207" s="29"/>
      <c r="K207" s="31" t="str">
        <f t="shared" si="119"/>
        <v/>
      </c>
      <c r="L207" s="32" t="str">
        <f t="shared" si="115"/>
        <v/>
      </c>
      <c r="M207" s="32"/>
      <c r="O207" s="33" t="str">
        <f t="shared" ca="1" si="122"/>
        <v/>
      </c>
      <c r="Q207" s="34">
        <f t="shared" si="124"/>
        <v>0</v>
      </c>
      <c r="R207" s="34">
        <f t="shared" si="120"/>
        <v>0</v>
      </c>
      <c r="Z207" s="129" t="str">
        <f t="shared" si="116"/>
        <v/>
      </c>
      <c r="AC207" s="135" t="str">
        <f t="shared" si="99"/>
        <v/>
      </c>
      <c r="AD207" s="248"/>
      <c r="AE207" s="126"/>
      <c r="AF207" s="251"/>
      <c r="AG207" s="255"/>
      <c r="AH207" s="252"/>
      <c r="AI207" s="242"/>
    </row>
    <row r="208" spans="1:35" ht="15" customHeight="1" thickBot="1" x14ac:dyDescent="0.3">
      <c r="A208" s="1"/>
      <c r="B208" s="253"/>
      <c r="C208" s="27" t="str">
        <f t="shared" si="112"/>
        <v/>
      </c>
      <c r="D208" s="28" t="str">
        <f t="shared" si="113"/>
        <v/>
      </c>
      <c r="E208" s="29" t="str">
        <f t="shared" si="117"/>
        <v/>
      </c>
      <c r="F208" s="29" t="str">
        <f t="shared" si="118"/>
        <v/>
      </c>
      <c r="G208" s="30" t="str">
        <f t="shared" si="114"/>
        <v/>
      </c>
      <c r="J208" s="29"/>
      <c r="K208" s="31" t="str">
        <f t="shared" si="119"/>
        <v/>
      </c>
      <c r="L208" s="32" t="str">
        <f t="shared" si="115"/>
        <v/>
      </c>
      <c r="M208" s="32"/>
      <c r="O208" s="33" t="str">
        <f t="shared" ca="1" si="122"/>
        <v/>
      </c>
      <c r="Q208" s="34">
        <f t="shared" si="124"/>
        <v>0</v>
      </c>
      <c r="R208" s="34">
        <f t="shared" si="120"/>
        <v>0</v>
      </c>
      <c r="Z208" s="129" t="str">
        <f t="shared" si="116"/>
        <v/>
      </c>
      <c r="AC208" s="135" t="str">
        <f t="shared" si="99"/>
        <v/>
      </c>
      <c r="AD208" s="249"/>
      <c r="AE208" s="126"/>
      <c r="AF208" s="251"/>
      <c r="AG208" s="256"/>
      <c r="AH208" s="252"/>
      <c r="AI208" s="242"/>
    </row>
    <row r="209" spans="1:35" ht="15" customHeight="1" x14ac:dyDescent="0.25">
      <c r="A209" s="1"/>
      <c r="B209" s="253"/>
      <c r="C209" s="27" t="str">
        <f t="shared" si="112"/>
        <v/>
      </c>
      <c r="D209" s="28" t="str">
        <f t="shared" si="113"/>
        <v/>
      </c>
      <c r="E209" s="29" t="str">
        <f t="shared" si="117"/>
        <v/>
      </c>
      <c r="F209" s="29" t="str">
        <f t="shared" si="118"/>
        <v/>
      </c>
      <c r="G209" s="30" t="str">
        <f t="shared" si="114"/>
        <v/>
      </c>
      <c r="J209" s="29"/>
      <c r="K209" s="31" t="str">
        <f t="shared" si="119"/>
        <v/>
      </c>
      <c r="L209" s="32" t="str">
        <f t="shared" si="115"/>
        <v/>
      </c>
      <c r="M209" s="32"/>
      <c r="O209" s="33" t="str">
        <f t="shared" ca="1" si="122"/>
        <v/>
      </c>
      <c r="Q209" s="34">
        <f t="shared" si="124"/>
        <v>0</v>
      </c>
      <c r="R209" s="34">
        <f t="shared" si="120"/>
        <v>0</v>
      </c>
      <c r="Z209" s="129" t="str">
        <f t="shared" si="116"/>
        <v/>
      </c>
      <c r="AC209" s="135" t="str">
        <f t="shared" si="99"/>
        <v/>
      </c>
      <c r="AD209" s="247">
        <f>SUM(Z209:Z211)</f>
        <v>0</v>
      </c>
      <c r="AE209" s="126"/>
      <c r="AF209" s="251">
        <v>69</v>
      </c>
      <c r="AG209" s="254">
        <f t="shared" ref="AG209" ca="1" si="127">OFFSET($AL$9,((MOD(ROW(AF209)*4,3)/2)+1)*COUNTA(AF209)+IF(((MOD(ROW(AF209)*4,3)/2)+1)*COUNTA(AF209)=2,INT(ROW(AF205)/12),0),)</f>
        <v>0</v>
      </c>
      <c r="AH209" s="252" t="str">
        <f>IF(AD209=0,"",IF(AD209&lt;AG209,"Alerte !",""))</f>
        <v/>
      </c>
      <c r="AI209" s="242" t="str">
        <f>IF(AD209=0,"",IF(AD209&lt;AG209,"",1))</f>
        <v/>
      </c>
    </row>
    <row r="210" spans="1:35" ht="15" customHeight="1" x14ac:dyDescent="0.25">
      <c r="A210" s="1"/>
      <c r="B210" s="253"/>
      <c r="C210" s="27" t="str">
        <f t="shared" si="112"/>
        <v/>
      </c>
      <c r="D210" s="28" t="str">
        <f t="shared" si="113"/>
        <v/>
      </c>
      <c r="E210" s="29" t="str">
        <f t="shared" si="117"/>
        <v/>
      </c>
      <c r="F210" s="29" t="str">
        <f t="shared" si="118"/>
        <v/>
      </c>
      <c r="G210" s="30" t="str">
        <f t="shared" si="114"/>
        <v/>
      </c>
      <c r="J210" s="29"/>
      <c r="K210" s="31" t="str">
        <f t="shared" si="119"/>
        <v/>
      </c>
      <c r="L210" s="32" t="str">
        <f t="shared" si="115"/>
        <v/>
      </c>
      <c r="M210" s="32"/>
      <c r="O210" s="33" t="str">
        <f t="shared" ca="1" si="122"/>
        <v/>
      </c>
      <c r="Q210" s="34">
        <f t="shared" si="124"/>
        <v>0</v>
      </c>
      <c r="R210" s="34">
        <f t="shared" si="120"/>
        <v>0</v>
      </c>
      <c r="Z210" s="129" t="str">
        <f t="shared" si="116"/>
        <v/>
      </c>
      <c r="AC210" s="135" t="str">
        <f t="shared" si="99"/>
        <v/>
      </c>
      <c r="AD210" s="248"/>
      <c r="AE210" s="126"/>
      <c r="AF210" s="251"/>
      <c r="AG210" s="255"/>
      <c r="AH210" s="252"/>
      <c r="AI210" s="242"/>
    </row>
    <row r="211" spans="1:35" ht="15" customHeight="1" thickBot="1" x14ac:dyDescent="0.3">
      <c r="A211" s="1"/>
      <c r="B211" s="253"/>
      <c r="C211" s="27" t="str">
        <f t="shared" si="112"/>
        <v/>
      </c>
      <c r="D211" s="28" t="str">
        <f t="shared" si="113"/>
        <v/>
      </c>
      <c r="E211" s="29" t="str">
        <f t="shared" si="117"/>
        <v/>
      </c>
      <c r="F211" s="29" t="str">
        <f t="shared" si="118"/>
        <v/>
      </c>
      <c r="G211" s="30" t="str">
        <f t="shared" si="114"/>
        <v/>
      </c>
      <c r="J211" s="29"/>
      <c r="K211" s="31" t="str">
        <f t="shared" si="119"/>
        <v/>
      </c>
      <c r="L211" s="32" t="str">
        <f t="shared" si="115"/>
        <v/>
      </c>
      <c r="M211" s="32"/>
      <c r="O211" s="33" t="str">
        <f t="shared" ca="1" si="122"/>
        <v/>
      </c>
      <c r="Q211" s="34">
        <f t="shared" si="124"/>
        <v>0</v>
      </c>
      <c r="R211" s="34">
        <f t="shared" si="120"/>
        <v>0</v>
      </c>
      <c r="Z211" s="129" t="str">
        <f t="shared" si="116"/>
        <v/>
      </c>
      <c r="AC211" s="135" t="str">
        <f t="shared" si="99"/>
        <v/>
      </c>
      <c r="AD211" s="249"/>
      <c r="AE211" s="126"/>
      <c r="AF211" s="251"/>
      <c r="AG211" s="256"/>
      <c r="AH211" s="252"/>
      <c r="AI211" s="242"/>
    </row>
    <row r="212" spans="1:35" ht="15" customHeight="1" x14ac:dyDescent="0.25">
      <c r="A212" s="1"/>
      <c r="B212" s="253" t="s">
        <v>63</v>
      </c>
      <c r="C212" s="27" t="str">
        <f t="shared" si="112"/>
        <v/>
      </c>
      <c r="D212" s="28" t="str">
        <f t="shared" si="113"/>
        <v/>
      </c>
      <c r="E212" s="29" t="str">
        <f t="shared" si="117"/>
        <v/>
      </c>
      <c r="F212" s="29" t="str">
        <f t="shared" si="118"/>
        <v/>
      </c>
      <c r="G212" s="30" t="str">
        <f t="shared" si="114"/>
        <v/>
      </c>
      <c r="J212" s="29"/>
      <c r="K212" s="31" t="str">
        <f t="shared" si="119"/>
        <v/>
      </c>
      <c r="L212" s="32" t="str">
        <f t="shared" si="115"/>
        <v/>
      </c>
      <c r="M212" s="32"/>
      <c r="O212" s="33" t="str">
        <f t="shared" ca="1" si="122"/>
        <v/>
      </c>
      <c r="Q212" s="34">
        <f t="shared" si="124"/>
        <v>0</v>
      </c>
      <c r="R212" s="34">
        <f t="shared" si="120"/>
        <v>0</v>
      </c>
      <c r="Z212" s="129" t="str">
        <f t="shared" si="116"/>
        <v/>
      </c>
      <c r="AC212" s="135" t="str">
        <f t="shared" si="99"/>
        <v/>
      </c>
      <c r="AD212" s="247">
        <f>SUM(Z212:Z214)</f>
        <v>0</v>
      </c>
      <c r="AE212" s="126"/>
      <c r="AF212" s="251">
        <v>70</v>
      </c>
      <c r="AG212" s="254">
        <f t="shared" ref="AG212" ca="1" si="128">OFFSET($AL$9,((MOD(ROW(AF212)*4,3)/2)+1)*COUNTA(AF212)+IF(((MOD(ROW(AF212)*4,3)/2)+1)*COUNTA(AF212)=2,INT(ROW(AF208)/12),0),)</f>
        <v>0</v>
      </c>
      <c r="AH212" s="252" t="str">
        <f>IF(AD212=0,"",IF(AD212&lt;AG212,"Alerte !",""))</f>
        <v/>
      </c>
      <c r="AI212" s="242" t="str">
        <f>IF(AD212=0,"",IF(AD212&lt;AG212,"",1))</f>
        <v/>
      </c>
    </row>
    <row r="213" spans="1:35" ht="15" customHeight="1" x14ac:dyDescent="0.25">
      <c r="A213" s="1"/>
      <c r="B213" s="253"/>
      <c r="C213" s="27" t="str">
        <f t="shared" si="112"/>
        <v/>
      </c>
      <c r="D213" s="28" t="str">
        <f t="shared" si="113"/>
        <v/>
      </c>
      <c r="E213" s="29" t="str">
        <f t="shared" si="117"/>
        <v/>
      </c>
      <c r="F213" s="29" t="str">
        <f t="shared" si="118"/>
        <v/>
      </c>
      <c r="G213" s="30" t="str">
        <f t="shared" si="114"/>
        <v/>
      </c>
      <c r="J213" s="29"/>
      <c r="K213" s="31" t="str">
        <f t="shared" si="119"/>
        <v/>
      </c>
      <c r="L213" s="32" t="str">
        <f t="shared" si="115"/>
        <v/>
      </c>
      <c r="M213" s="32"/>
      <c r="O213" s="33" t="str">
        <f t="shared" ca="1" si="122"/>
        <v/>
      </c>
      <c r="Q213" s="34">
        <f t="shared" si="124"/>
        <v>0</v>
      </c>
      <c r="R213" s="34">
        <f t="shared" si="120"/>
        <v>0</v>
      </c>
      <c r="Z213" s="129" t="str">
        <f t="shared" si="116"/>
        <v/>
      </c>
      <c r="AC213" s="135" t="str">
        <f t="shared" si="99"/>
        <v/>
      </c>
      <c r="AD213" s="248"/>
      <c r="AE213" s="126"/>
      <c r="AF213" s="251"/>
      <c r="AG213" s="255"/>
      <c r="AH213" s="252"/>
      <c r="AI213" s="242"/>
    </row>
    <row r="214" spans="1:35" ht="15" customHeight="1" thickBot="1" x14ac:dyDescent="0.3">
      <c r="A214" s="1"/>
      <c r="B214" s="253"/>
      <c r="C214" s="27" t="str">
        <f t="shared" si="112"/>
        <v/>
      </c>
      <c r="D214" s="28" t="str">
        <f t="shared" si="113"/>
        <v/>
      </c>
      <c r="E214" s="29" t="str">
        <f t="shared" si="117"/>
        <v/>
      </c>
      <c r="F214" s="29" t="str">
        <f t="shared" si="118"/>
        <v/>
      </c>
      <c r="G214" s="30" t="str">
        <f t="shared" si="114"/>
        <v/>
      </c>
      <c r="J214" s="29"/>
      <c r="K214" s="31" t="str">
        <f t="shared" si="119"/>
        <v/>
      </c>
      <c r="L214" s="32" t="str">
        <f t="shared" si="115"/>
        <v/>
      </c>
      <c r="M214" s="32"/>
      <c r="O214" s="33" t="str">
        <f t="shared" ca="1" si="122"/>
        <v/>
      </c>
      <c r="Q214" s="34">
        <f t="shared" si="124"/>
        <v>0</v>
      </c>
      <c r="R214" s="34">
        <f t="shared" si="120"/>
        <v>0</v>
      </c>
      <c r="Z214" s="129" t="str">
        <f t="shared" si="116"/>
        <v/>
      </c>
      <c r="AC214" s="135" t="str">
        <f t="shared" si="99"/>
        <v/>
      </c>
      <c r="AD214" s="249"/>
      <c r="AE214" s="126"/>
      <c r="AF214" s="251"/>
      <c r="AG214" s="256"/>
      <c r="AH214" s="252"/>
      <c r="AI214" s="242"/>
    </row>
    <row r="215" spans="1:35" ht="15" customHeight="1" x14ac:dyDescent="0.25">
      <c r="A215" s="1"/>
      <c r="B215" s="253"/>
      <c r="C215" s="27" t="str">
        <f t="shared" si="112"/>
        <v/>
      </c>
      <c r="D215" s="28" t="str">
        <f t="shared" si="113"/>
        <v/>
      </c>
      <c r="E215" s="29" t="str">
        <f t="shared" si="117"/>
        <v/>
      </c>
      <c r="F215" s="29" t="str">
        <f t="shared" si="118"/>
        <v/>
      </c>
      <c r="G215" s="30" t="str">
        <f t="shared" si="114"/>
        <v/>
      </c>
      <c r="J215" s="29"/>
      <c r="K215" s="31" t="str">
        <f t="shared" si="119"/>
        <v/>
      </c>
      <c r="L215" s="32" t="str">
        <f t="shared" si="115"/>
        <v/>
      </c>
      <c r="M215" s="32"/>
      <c r="O215" s="33" t="str">
        <f t="shared" ca="1" si="122"/>
        <v/>
      </c>
      <c r="Q215" s="34">
        <f t="shared" si="124"/>
        <v>0</v>
      </c>
      <c r="R215" s="34">
        <f t="shared" si="120"/>
        <v>0</v>
      </c>
      <c r="Z215" s="129" t="str">
        <f t="shared" si="116"/>
        <v/>
      </c>
      <c r="AC215" s="135" t="str">
        <f t="shared" si="99"/>
        <v/>
      </c>
      <c r="AD215" s="247">
        <f>SUM(Z215:Z217)</f>
        <v>0</v>
      </c>
      <c r="AE215" s="126"/>
      <c r="AF215" s="251">
        <v>71</v>
      </c>
      <c r="AG215" s="254">
        <f t="shared" ref="AG215" ca="1" si="129">OFFSET($AL$9,((MOD(ROW(AF215)*4,3)/2)+1)*COUNTA(AF215)+IF(((MOD(ROW(AF215)*4,3)/2)+1)*COUNTA(AF215)=2,INT(ROW(AF211)/12),0),)</f>
        <v>0</v>
      </c>
      <c r="AH215" s="252" t="str">
        <f>IF(AD215=0,"",IF(AD215&lt;AG215,"Alerte !",""))</f>
        <v/>
      </c>
      <c r="AI215" s="242" t="str">
        <f>IF(AD215=0,"",IF(AD215&lt;AG215,"",1))</f>
        <v/>
      </c>
    </row>
    <row r="216" spans="1:35" ht="15" customHeight="1" x14ac:dyDescent="0.25">
      <c r="A216" s="1"/>
      <c r="B216" s="253"/>
      <c r="C216" s="27" t="str">
        <f t="shared" si="112"/>
        <v/>
      </c>
      <c r="D216" s="28" t="str">
        <f t="shared" si="113"/>
        <v/>
      </c>
      <c r="E216" s="29" t="str">
        <f t="shared" si="117"/>
        <v/>
      </c>
      <c r="F216" s="29" t="str">
        <f t="shared" si="118"/>
        <v/>
      </c>
      <c r="G216" s="30" t="str">
        <f t="shared" si="114"/>
        <v/>
      </c>
      <c r="J216" s="29"/>
      <c r="K216" s="31" t="str">
        <f t="shared" si="119"/>
        <v/>
      </c>
      <c r="L216" s="32" t="str">
        <f t="shared" si="115"/>
        <v/>
      </c>
      <c r="M216" s="32"/>
      <c r="O216" s="33" t="str">
        <f t="shared" ca="1" si="122"/>
        <v/>
      </c>
      <c r="Q216" s="34">
        <f t="shared" si="124"/>
        <v>0</v>
      </c>
      <c r="R216" s="34">
        <f t="shared" si="120"/>
        <v>0</v>
      </c>
      <c r="Z216" s="129" t="str">
        <f t="shared" si="116"/>
        <v/>
      </c>
      <c r="AC216" s="135" t="str">
        <f t="shared" si="99"/>
        <v/>
      </c>
      <c r="AD216" s="248"/>
      <c r="AE216" s="126"/>
      <c r="AF216" s="251"/>
      <c r="AG216" s="255"/>
      <c r="AH216" s="252"/>
      <c r="AI216" s="242"/>
    </row>
    <row r="217" spans="1:35" ht="15" customHeight="1" thickBot="1" x14ac:dyDescent="0.3">
      <c r="A217" s="1"/>
      <c r="B217" s="253"/>
      <c r="C217" s="27" t="str">
        <f t="shared" si="112"/>
        <v/>
      </c>
      <c r="D217" s="28" t="str">
        <f t="shared" si="113"/>
        <v/>
      </c>
      <c r="E217" s="29" t="str">
        <f t="shared" si="117"/>
        <v/>
      </c>
      <c r="F217" s="29" t="str">
        <f t="shared" si="118"/>
        <v/>
      </c>
      <c r="G217" s="30" t="str">
        <f t="shared" si="114"/>
        <v/>
      </c>
      <c r="J217" s="29"/>
      <c r="K217" s="31" t="str">
        <f t="shared" si="119"/>
        <v/>
      </c>
      <c r="L217" s="32" t="str">
        <f t="shared" si="115"/>
        <v/>
      </c>
      <c r="M217" s="32"/>
      <c r="O217" s="33" t="str">
        <f t="shared" ca="1" si="122"/>
        <v/>
      </c>
      <c r="Q217" s="34">
        <f t="shared" si="124"/>
        <v>0</v>
      </c>
      <c r="R217" s="34">
        <f t="shared" si="120"/>
        <v>0</v>
      </c>
      <c r="Z217" s="129" t="str">
        <f t="shared" si="116"/>
        <v/>
      </c>
      <c r="AC217" s="135" t="str">
        <f t="shared" si="99"/>
        <v/>
      </c>
      <c r="AD217" s="249"/>
      <c r="AE217" s="126"/>
      <c r="AF217" s="251"/>
      <c r="AG217" s="256"/>
      <c r="AH217" s="252"/>
      <c r="AI217" s="242"/>
    </row>
    <row r="218" spans="1:35" ht="15" customHeight="1" x14ac:dyDescent="0.25">
      <c r="A218" s="1"/>
      <c r="B218" s="253"/>
      <c r="C218" s="27" t="str">
        <f t="shared" si="112"/>
        <v/>
      </c>
      <c r="D218" s="28" t="str">
        <f t="shared" si="113"/>
        <v/>
      </c>
      <c r="E218" s="29" t="str">
        <f t="shared" si="117"/>
        <v/>
      </c>
      <c r="F218" s="29" t="str">
        <f t="shared" si="118"/>
        <v/>
      </c>
      <c r="G218" s="30" t="str">
        <f t="shared" si="114"/>
        <v/>
      </c>
      <c r="J218" s="29"/>
      <c r="K218" s="31" t="str">
        <f t="shared" si="119"/>
        <v/>
      </c>
      <c r="L218" s="32" t="str">
        <f t="shared" si="115"/>
        <v/>
      </c>
      <c r="M218" s="32"/>
      <c r="O218" s="33" t="str">
        <f t="shared" ca="1" si="122"/>
        <v/>
      </c>
      <c r="Q218" s="34">
        <f t="shared" si="124"/>
        <v>0</v>
      </c>
      <c r="R218" s="34">
        <f t="shared" si="120"/>
        <v>0</v>
      </c>
      <c r="Z218" s="129" t="str">
        <f t="shared" si="116"/>
        <v/>
      </c>
      <c r="AC218" s="135" t="str">
        <f t="shared" si="99"/>
        <v/>
      </c>
      <c r="AD218" s="247">
        <f>SUM(Z218:Z220)</f>
        <v>0</v>
      </c>
      <c r="AE218" s="126"/>
      <c r="AF218" s="251">
        <v>72</v>
      </c>
      <c r="AG218" s="254">
        <f t="shared" ref="AG218" ca="1" si="130">OFFSET($AL$9,((MOD(ROW(AF218)*4,3)/2)+1)*COUNTA(AF218)+IF(((MOD(ROW(AF218)*4,3)/2)+1)*COUNTA(AF218)=2,INT(ROW(AF214)/12),0),)</f>
        <v>0</v>
      </c>
      <c r="AH218" s="252" t="str">
        <f>IF(AD218=0,"",IF(AD218&lt;AG218,"Alerte !",""))</f>
        <v/>
      </c>
      <c r="AI218" s="242" t="str">
        <f>IF(AD218=0,"",IF(AD218&lt;AG218,"",1))</f>
        <v/>
      </c>
    </row>
    <row r="219" spans="1:35" ht="15" customHeight="1" x14ac:dyDescent="0.25">
      <c r="A219" s="1"/>
      <c r="B219" s="253"/>
      <c r="C219" s="27" t="str">
        <f t="shared" si="112"/>
        <v/>
      </c>
      <c r="D219" s="28" t="str">
        <f t="shared" si="113"/>
        <v/>
      </c>
      <c r="E219" s="29" t="str">
        <f t="shared" si="117"/>
        <v/>
      </c>
      <c r="F219" s="29" t="str">
        <f t="shared" si="118"/>
        <v/>
      </c>
      <c r="G219" s="30" t="str">
        <f t="shared" si="114"/>
        <v/>
      </c>
      <c r="J219" s="29"/>
      <c r="K219" s="31" t="str">
        <f t="shared" si="119"/>
        <v/>
      </c>
      <c r="L219" s="32" t="str">
        <f t="shared" si="115"/>
        <v/>
      </c>
      <c r="M219" s="32"/>
      <c r="O219" s="33" t="str">
        <f t="shared" ca="1" si="122"/>
        <v/>
      </c>
      <c r="Q219" s="34">
        <f t="shared" si="124"/>
        <v>0</v>
      </c>
      <c r="R219" s="34">
        <f t="shared" si="120"/>
        <v>0</v>
      </c>
      <c r="Z219" s="129" t="str">
        <f t="shared" si="116"/>
        <v/>
      </c>
      <c r="AC219" s="135" t="str">
        <f t="shared" si="99"/>
        <v/>
      </c>
      <c r="AD219" s="248"/>
      <c r="AE219" s="126"/>
      <c r="AF219" s="251"/>
      <c r="AG219" s="255"/>
      <c r="AH219" s="252"/>
      <c r="AI219" s="242"/>
    </row>
    <row r="220" spans="1:35" ht="15" customHeight="1" thickBot="1" x14ac:dyDescent="0.3">
      <c r="A220" s="1"/>
      <c r="B220" s="253"/>
      <c r="C220" s="27" t="str">
        <f t="shared" si="112"/>
        <v/>
      </c>
      <c r="D220" s="28" t="str">
        <f t="shared" si="113"/>
        <v/>
      </c>
      <c r="E220" s="29" t="str">
        <f t="shared" si="117"/>
        <v/>
      </c>
      <c r="F220" s="29" t="str">
        <f t="shared" si="118"/>
        <v/>
      </c>
      <c r="G220" s="30" t="str">
        <f t="shared" si="114"/>
        <v/>
      </c>
      <c r="J220" s="29"/>
      <c r="K220" s="31" t="str">
        <f t="shared" si="119"/>
        <v/>
      </c>
      <c r="L220" s="32" t="str">
        <f t="shared" si="115"/>
        <v/>
      </c>
      <c r="M220" s="32"/>
      <c r="O220" s="33" t="str">
        <f t="shared" ca="1" si="122"/>
        <v/>
      </c>
      <c r="Q220" s="34">
        <f t="shared" si="124"/>
        <v>0</v>
      </c>
      <c r="R220" s="34">
        <f t="shared" si="120"/>
        <v>0</v>
      </c>
      <c r="Z220" s="129" t="str">
        <f t="shared" si="116"/>
        <v/>
      </c>
      <c r="AC220" s="135" t="str">
        <f t="shared" si="99"/>
        <v/>
      </c>
      <c r="AD220" s="249"/>
      <c r="AE220" s="126"/>
      <c r="AF220" s="251"/>
      <c r="AG220" s="256"/>
      <c r="AH220" s="252"/>
      <c r="AI220" s="242"/>
    </row>
    <row r="221" spans="1:35" ht="15" customHeight="1" x14ac:dyDescent="0.25">
      <c r="A221" s="1"/>
      <c r="B221" s="253"/>
      <c r="C221" s="27" t="str">
        <f t="shared" si="112"/>
        <v/>
      </c>
      <c r="D221" s="28" t="str">
        <f t="shared" si="113"/>
        <v/>
      </c>
      <c r="E221" s="29" t="str">
        <f t="shared" si="117"/>
        <v/>
      </c>
      <c r="F221" s="29" t="str">
        <f t="shared" si="118"/>
        <v/>
      </c>
      <c r="G221" s="30" t="str">
        <f t="shared" si="114"/>
        <v/>
      </c>
      <c r="J221" s="29"/>
      <c r="K221" s="31" t="str">
        <f t="shared" si="119"/>
        <v/>
      </c>
      <c r="L221" s="32" t="str">
        <f t="shared" si="115"/>
        <v/>
      </c>
      <c r="M221" s="32"/>
      <c r="O221" s="33" t="str">
        <f t="shared" ca="1" si="122"/>
        <v/>
      </c>
      <c r="Q221" s="34">
        <f t="shared" si="124"/>
        <v>0</v>
      </c>
      <c r="R221" s="34">
        <f t="shared" si="120"/>
        <v>0</v>
      </c>
      <c r="Z221" s="129" t="str">
        <f t="shared" si="116"/>
        <v/>
      </c>
      <c r="AC221" s="135" t="str">
        <f t="shared" si="99"/>
        <v/>
      </c>
      <c r="AD221" s="247">
        <f>SUM(Z221:Z223)</f>
        <v>0</v>
      </c>
      <c r="AE221" s="126"/>
      <c r="AF221" s="251">
        <v>73</v>
      </c>
      <c r="AG221" s="254">
        <f t="shared" ref="AG221" ca="1" si="131">OFFSET($AL$9,((MOD(ROW(AF221)*4,3)/2)+1)*COUNTA(AF221)+IF(((MOD(ROW(AF221)*4,3)/2)+1)*COUNTA(AF221)=2,INT(ROW(AF217)/12),0),)</f>
        <v>0</v>
      </c>
      <c r="AH221" s="252" t="str">
        <f>IF(AD221=0,"",IF(AD221&lt;AG221,"Alerte !",""))</f>
        <v/>
      </c>
      <c r="AI221" s="242" t="str">
        <f>IF(AD221=0,"",IF(AD221&lt;AG221,"",1))</f>
        <v/>
      </c>
    </row>
    <row r="222" spans="1:35" ht="15" customHeight="1" x14ac:dyDescent="0.25">
      <c r="A222" s="1"/>
      <c r="B222" s="253"/>
      <c r="C222" s="27" t="str">
        <f t="shared" si="112"/>
        <v/>
      </c>
      <c r="D222" s="28" t="str">
        <f t="shared" si="113"/>
        <v/>
      </c>
      <c r="E222" s="29" t="str">
        <f t="shared" si="117"/>
        <v/>
      </c>
      <c r="F222" s="29" t="str">
        <f t="shared" si="118"/>
        <v/>
      </c>
      <c r="G222" s="30" t="str">
        <f t="shared" si="114"/>
        <v/>
      </c>
      <c r="J222" s="29"/>
      <c r="K222" s="31" t="str">
        <f t="shared" si="119"/>
        <v/>
      </c>
      <c r="L222" s="32" t="str">
        <f t="shared" si="115"/>
        <v/>
      </c>
      <c r="M222" s="32"/>
      <c r="O222" s="33" t="str">
        <f t="shared" ca="1" si="122"/>
        <v/>
      </c>
      <c r="Q222" s="34">
        <f t="shared" si="124"/>
        <v>0</v>
      </c>
      <c r="R222" s="34">
        <f t="shared" si="120"/>
        <v>0</v>
      </c>
      <c r="Z222" s="129" t="str">
        <f t="shared" si="116"/>
        <v/>
      </c>
      <c r="AC222" s="135" t="str">
        <f t="shared" si="99"/>
        <v/>
      </c>
      <c r="AD222" s="248"/>
      <c r="AE222" s="126"/>
      <c r="AF222" s="251"/>
      <c r="AG222" s="255"/>
      <c r="AH222" s="252"/>
      <c r="AI222" s="242"/>
    </row>
    <row r="223" spans="1:35" ht="15" customHeight="1" thickBot="1" x14ac:dyDescent="0.3">
      <c r="A223" s="1"/>
      <c r="B223" s="253"/>
      <c r="C223" s="27" t="str">
        <f t="shared" si="112"/>
        <v/>
      </c>
      <c r="D223" s="28" t="str">
        <f t="shared" si="113"/>
        <v/>
      </c>
      <c r="E223" s="29" t="str">
        <f t="shared" si="117"/>
        <v/>
      </c>
      <c r="F223" s="29" t="str">
        <f t="shared" si="118"/>
        <v/>
      </c>
      <c r="G223" s="30" t="str">
        <f t="shared" si="114"/>
        <v/>
      </c>
      <c r="J223" s="29"/>
      <c r="K223" s="31" t="str">
        <f t="shared" si="119"/>
        <v/>
      </c>
      <c r="L223" s="32" t="str">
        <f t="shared" si="115"/>
        <v/>
      </c>
      <c r="M223" s="32"/>
      <c r="O223" s="33" t="str">
        <f t="shared" ca="1" si="122"/>
        <v/>
      </c>
      <c r="Q223" s="34">
        <f t="shared" si="124"/>
        <v>0</v>
      </c>
      <c r="R223" s="34">
        <f t="shared" si="120"/>
        <v>0</v>
      </c>
      <c r="Z223" s="129" t="str">
        <f t="shared" si="116"/>
        <v/>
      </c>
      <c r="AC223" s="135" t="str">
        <f t="shared" si="99"/>
        <v/>
      </c>
      <c r="AD223" s="249"/>
      <c r="AE223" s="126"/>
      <c r="AF223" s="251"/>
      <c r="AG223" s="256"/>
      <c r="AH223" s="252"/>
      <c r="AI223" s="242"/>
    </row>
    <row r="224" spans="1:35" ht="15" customHeight="1" x14ac:dyDescent="0.25">
      <c r="A224" s="1"/>
      <c r="B224" s="253" t="s">
        <v>64</v>
      </c>
      <c r="C224" s="27" t="str">
        <f t="shared" si="112"/>
        <v/>
      </c>
      <c r="D224" s="28" t="str">
        <f t="shared" si="113"/>
        <v/>
      </c>
      <c r="E224" s="29" t="str">
        <f t="shared" si="117"/>
        <v/>
      </c>
      <c r="F224" s="29" t="str">
        <f t="shared" si="118"/>
        <v/>
      </c>
      <c r="G224" s="30" t="str">
        <f t="shared" si="114"/>
        <v/>
      </c>
      <c r="J224" s="29"/>
      <c r="K224" s="31" t="str">
        <f t="shared" si="119"/>
        <v/>
      </c>
      <c r="L224" s="32" t="str">
        <f t="shared" si="115"/>
        <v/>
      </c>
      <c r="M224" s="32"/>
      <c r="O224" s="33" t="str">
        <f t="shared" ca="1" si="122"/>
        <v/>
      </c>
      <c r="Q224" s="34">
        <f t="shared" si="124"/>
        <v>0</v>
      </c>
      <c r="R224" s="34">
        <f t="shared" si="120"/>
        <v>0</v>
      </c>
      <c r="Z224" s="129" t="str">
        <f t="shared" si="116"/>
        <v/>
      </c>
      <c r="AC224" s="135" t="str">
        <f t="shared" ref="AC224:AC287" si="132">IF(Z224="","",Z224-AA224-AB224)</f>
        <v/>
      </c>
      <c r="AD224" s="247">
        <f>SUM(Z224:Z226)</f>
        <v>0</v>
      </c>
      <c r="AE224" s="126"/>
      <c r="AF224" s="251">
        <v>74</v>
      </c>
      <c r="AG224" s="254">
        <f t="shared" ref="AG224" ca="1" si="133">OFFSET($AL$9,((MOD(ROW(AF224)*4,3)/2)+1)*COUNTA(AF224)+IF(((MOD(ROW(AF224)*4,3)/2)+1)*COUNTA(AF224)=2,INT(ROW(AF220)/12),0),)</f>
        <v>0</v>
      </c>
      <c r="AH224" s="252" t="str">
        <f>IF(AD224=0,"",IF(AD224&lt;AG224,"Alerte !",""))</f>
        <v/>
      </c>
      <c r="AI224" s="242" t="str">
        <f>IF(AD224=0,"",IF(AD224&lt;AG224,"",1))</f>
        <v/>
      </c>
    </row>
    <row r="225" spans="1:35" ht="15" customHeight="1" x14ac:dyDescent="0.25">
      <c r="A225" s="1"/>
      <c r="B225" s="253"/>
      <c r="C225" s="27" t="str">
        <f t="shared" si="112"/>
        <v/>
      </c>
      <c r="D225" s="28" t="str">
        <f t="shared" si="113"/>
        <v/>
      </c>
      <c r="E225" s="29" t="str">
        <f t="shared" si="117"/>
        <v/>
      </c>
      <c r="F225" s="29" t="str">
        <f t="shared" si="118"/>
        <v/>
      </c>
      <c r="G225" s="30" t="str">
        <f t="shared" si="114"/>
        <v/>
      </c>
      <c r="J225" s="29"/>
      <c r="K225" s="31" t="str">
        <f t="shared" si="119"/>
        <v/>
      </c>
      <c r="L225" s="32" t="str">
        <f t="shared" si="115"/>
        <v/>
      </c>
      <c r="M225" s="32"/>
      <c r="O225" s="33" t="str">
        <f t="shared" ca="1" si="122"/>
        <v/>
      </c>
      <c r="Q225" s="34">
        <f t="shared" si="124"/>
        <v>0</v>
      </c>
      <c r="R225" s="34">
        <f t="shared" si="120"/>
        <v>0</v>
      </c>
      <c r="Z225" s="129" t="str">
        <f t="shared" si="116"/>
        <v/>
      </c>
      <c r="AC225" s="135" t="str">
        <f t="shared" si="132"/>
        <v/>
      </c>
      <c r="AD225" s="248"/>
      <c r="AE225" s="126"/>
      <c r="AF225" s="251"/>
      <c r="AG225" s="255"/>
      <c r="AH225" s="252"/>
      <c r="AI225" s="242"/>
    </row>
    <row r="226" spans="1:35" ht="15" customHeight="1" thickBot="1" x14ac:dyDescent="0.3">
      <c r="A226" s="1"/>
      <c r="B226" s="253"/>
      <c r="C226" s="27" t="str">
        <f t="shared" si="112"/>
        <v/>
      </c>
      <c r="D226" s="28" t="str">
        <f t="shared" si="113"/>
        <v/>
      </c>
      <c r="E226" s="29" t="str">
        <f t="shared" si="117"/>
        <v/>
      </c>
      <c r="F226" s="29" t="str">
        <f t="shared" si="118"/>
        <v/>
      </c>
      <c r="G226" s="30" t="str">
        <f t="shared" si="114"/>
        <v/>
      </c>
      <c r="J226" s="29"/>
      <c r="K226" s="31" t="str">
        <f t="shared" si="119"/>
        <v/>
      </c>
      <c r="L226" s="32" t="str">
        <f t="shared" si="115"/>
        <v/>
      </c>
      <c r="M226" s="32"/>
      <c r="O226" s="33" t="str">
        <f t="shared" ca="1" si="122"/>
        <v/>
      </c>
      <c r="Q226" s="34">
        <f t="shared" si="124"/>
        <v>0</v>
      </c>
      <c r="R226" s="34">
        <f t="shared" si="120"/>
        <v>0</v>
      </c>
      <c r="Z226" s="129" t="str">
        <f t="shared" si="116"/>
        <v/>
      </c>
      <c r="AC226" s="135" t="str">
        <f t="shared" si="132"/>
        <v/>
      </c>
      <c r="AD226" s="249"/>
      <c r="AE226" s="126"/>
      <c r="AF226" s="251"/>
      <c r="AG226" s="256"/>
      <c r="AH226" s="252"/>
      <c r="AI226" s="242"/>
    </row>
    <row r="227" spans="1:35" ht="15" customHeight="1" x14ac:dyDescent="0.25">
      <c r="A227" s="1"/>
      <c r="B227" s="253"/>
      <c r="C227" s="27" t="str">
        <f t="shared" si="112"/>
        <v/>
      </c>
      <c r="D227" s="28" t="str">
        <f t="shared" si="113"/>
        <v/>
      </c>
      <c r="E227" s="29" t="str">
        <f t="shared" si="117"/>
        <v/>
      </c>
      <c r="F227" s="29" t="str">
        <f t="shared" si="118"/>
        <v/>
      </c>
      <c r="G227" s="30" t="str">
        <f t="shared" si="114"/>
        <v/>
      </c>
      <c r="J227" s="29"/>
      <c r="K227" s="31" t="str">
        <f t="shared" si="119"/>
        <v/>
      </c>
      <c r="L227" s="32" t="str">
        <f t="shared" si="115"/>
        <v/>
      </c>
      <c r="M227" s="32"/>
      <c r="O227" s="33" t="str">
        <f t="shared" ca="1" si="122"/>
        <v/>
      </c>
      <c r="Q227" s="34">
        <f t="shared" si="124"/>
        <v>0</v>
      </c>
      <c r="R227" s="34">
        <f t="shared" si="120"/>
        <v>0</v>
      </c>
      <c r="Z227" s="129" t="str">
        <f t="shared" si="116"/>
        <v/>
      </c>
      <c r="AC227" s="135" t="str">
        <f t="shared" si="132"/>
        <v/>
      </c>
      <c r="AD227" s="247">
        <f>SUM(Z227:Z229)</f>
        <v>0</v>
      </c>
      <c r="AE227" s="126"/>
      <c r="AF227" s="251">
        <v>75</v>
      </c>
      <c r="AG227" s="254">
        <f t="shared" ref="AG227" ca="1" si="134">OFFSET($AL$9,((MOD(ROW(AF227)*4,3)/2)+1)*COUNTA(AF227)+IF(((MOD(ROW(AF227)*4,3)/2)+1)*COUNTA(AF227)=2,INT(ROW(AF223)/12),0),)</f>
        <v>0</v>
      </c>
      <c r="AH227" s="252" t="str">
        <f>IF(AD227=0,"",IF(AD227&lt;AG227,"Alerte !",""))</f>
        <v/>
      </c>
      <c r="AI227" s="242" t="str">
        <f>IF(AD227=0,"",IF(AD227&lt;AG227,"",1))</f>
        <v/>
      </c>
    </row>
    <row r="228" spans="1:35" ht="15" customHeight="1" x14ac:dyDescent="0.25">
      <c r="A228" s="1"/>
      <c r="B228" s="253"/>
      <c r="C228" s="27" t="str">
        <f t="shared" si="112"/>
        <v/>
      </c>
      <c r="D228" s="28" t="str">
        <f t="shared" si="113"/>
        <v/>
      </c>
      <c r="E228" s="29" t="str">
        <f t="shared" si="117"/>
        <v/>
      </c>
      <c r="F228" s="29" t="str">
        <f t="shared" si="118"/>
        <v/>
      </c>
      <c r="G228" s="30" t="str">
        <f t="shared" si="114"/>
        <v/>
      </c>
      <c r="J228" s="29"/>
      <c r="K228" s="31" t="str">
        <f t="shared" si="119"/>
        <v/>
      </c>
      <c r="L228" s="32" t="str">
        <f t="shared" si="115"/>
        <v/>
      </c>
      <c r="M228" s="32"/>
      <c r="O228" s="33" t="str">
        <f t="shared" ca="1" si="122"/>
        <v/>
      </c>
      <c r="Q228" s="34">
        <f t="shared" si="124"/>
        <v>0</v>
      </c>
      <c r="R228" s="34">
        <f t="shared" si="120"/>
        <v>0</v>
      </c>
      <c r="Z228" s="129" t="str">
        <f t="shared" si="116"/>
        <v/>
      </c>
      <c r="AC228" s="135" t="str">
        <f t="shared" si="132"/>
        <v/>
      </c>
      <c r="AD228" s="248"/>
      <c r="AE228" s="126"/>
      <c r="AF228" s="251"/>
      <c r="AG228" s="255"/>
      <c r="AH228" s="252"/>
      <c r="AI228" s="242"/>
    </row>
    <row r="229" spans="1:35" ht="15" customHeight="1" thickBot="1" x14ac:dyDescent="0.3">
      <c r="A229" s="1"/>
      <c r="B229" s="253"/>
      <c r="C229" s="27" t="str">
        <f t="shared" si="112"/>
        <v/>
      </c>
      <c r="D229" s="28" t="str">
        <f t="shared" si="113"/>
        <v/>
      </c>
      <c r="E229" s="29" t="str">
        <f t="shared" si="117"/>
        <v/>
      </c>
      <c r="F229" s="29" t="str">
        <f t="shared" si="118"/>
        <v/>
      </c>
      <c r="G229" s="30" t="str">
        <f t="shared" si="114"/>
        <v/>
      </c>
      <c r="J229" s="29"/>
      <c r="K229" s="31" t="str">
        <f t="shared" si="119"/>
        <v/>
      </c>
      <c r="L229" s="32" t="str">
        <f t="shared" si="115"/>
        <v/>
      </c>
      <c r="M229" s="32"/>
      <c r="O229" s="33" t="str">
        <f t="shared" ca="1" si="122"/>
        <v/>
      </c>
      <c r="Q229" s="34">
        <f t="shared" si="124"/>
        <v>0</v>
      </c>
      <c r="R229" s="34">
        <f t="shared" si="120"/>
        <v>0</v>
      </c>
      <c r="Z229" s="129" t="str">
        <f t="shared" si="116"/>
        <v/>
      </c>
      <c r="AC229" s="135" t="str">
        <f t="shared" si="132"/>
        <v/>
      </c>
      <c r="AD229" s="249"/>
      <c r="AE229" s="126"/>
      <c r="AF229" s="251"/>
      <c r="AG229" s="256"/>
      <c r="AH229" s="252"/>
      <c r="AI229" s="242"/>
    </row>
    <row r="230" spans="1:35" ht="15" customHeight="1" x14ac:dyDescent="0.25">
      <c r="A230" s="1"/>
      <c r="B230" s="253"/>
      <c r="C230" s="27" t="str">
        <f t="shared" si="112"/>
        <v/>
      </c>
      <c r="D230" s="28" t="str">
        <f t="shared" si="113"/>
        <v/>
      </c>
      <c r="E230" s="29" t="str">
        <f t="shared" si="117"/>
        <v/>
      </c>
      <c r="F230" s="29" t="str">
        <f t="shared" si="118"/>
        <v/>
      </c>
      <c r="G230" s="30" t="str">
        <f t="shared" si="114"/>
        <v/>
      </c>
      <c r="J230" s="29"/>
      <c r="K230" s="31" t="str">
        <f t="shared" si="119"/>
        <v/>
      </c>
      <c r="L230" s="32" t="str">
        <f t="shared" si="115"/>
        <v/>
      </c>
      <c r="M230" s="32"/>
      <c r="O230" s="33" t="str">
        <f t="shared" ca="1" si="122"/>
        <v/>
      </c>
      <c r="Q230" s="34">
        <f t="shared" si="124"/>
        <v>0</v>
      </c>
      <c r="R230" s="34">
        <f t="shared" si="120"/>
        <v>0</v>
      </c>
      <c r="Z230" s="129" t="str">
        <f t="shared" si="116"/>
        <v/>
      </c>
      <c r="AC230" s="135" t="str">
        <f t="shared" si="132"/>
        <v/>
      </c>
      <c r="AD230" s="247">
        <f>SUM(Z230:Z232)</f>
        <v>0</v>
      </c>
      <c r="AE230" s="126"/>
      <c r="AF230" s="251">
        <v>76</v>
      </c>
      <c r="AG230" s="254">
        <f t="shared" ref="AG230" ca="1" si="135">OFFSET($AL$9,((MOD(ROW(AF230)*4,3)/2)+1)*COUNTA(AF230)+IF(((MOD(ROW(AF230)*4,3)/2)+1)*COUNTA(AF230)=2,INT(ROW(AF226)/12),0),)</f>
        <v>0</v>
      </c>
      <c r="AH230" s="252" t="str">
        <f>IF(AD230=0,"",IF(AD230&lt;AG230,"Alerte !",""))</f>
        <v/>
      </c>
      <c r="AI230" s="242" t="str">
        <f>IF(AD230=0,"",IF(AD230&lt;AG230,"",1))</f>
        <v/>
      </c>
    </row>
    <row r="231" spans="1:35" ht="15" customHeight="1" x14ac:dyDescent="0.25">
      <c r="A231" s="1"/>
      <c r="B231" s="253"/>
      <c r="C231" s="27" t="str">
        <f t="shared" si="112"/>
        <v/>
      </c>
      <c r="D231" s="28" t="str">
        <f t="shared" si="113"/>
        <v/>
      </c>
      <c r="E231" s="29" t="str">
        <f t="shared" si="117"/>
        <v/>
      </c>
      <c r="F231" s="29" t="str">
        <f t="shared" si="118"/>
        <v/>
      </c>
      <c r="G231" s="30" t="str">
        <f t="shared" si="114"/>
        <v/>
      </c>
      <c r="J231" s="29"/>
      <c r="K231" s="31" t="str">
        <f t="shared" si="119"/>
        <v/>
      </c>
      <c r="L231" s="32" t="str">
        <f t="shared" si="115"/>
        <v/>
      </c>
      <c r="M231" s="32"/>
      <c r="O231" s="33" t="str">
        <f t="shared" ca="1" si="122"/>
        <v/>
      </c>
      <c r="Q231" s="34">
        <f t="shared" si="124"/>
        <v>0</v>
      </c>
      <c r="R231" s="34">
        <f t="shared" si="120"/>
        <v>0</v>
      </c>
      <c r="Z231" s="129" t="str">
        <f t="shared" si="116"/>
        <v/>
      </c>
      <c r="AC231" s="135" t="str">
        <f t="shared" si="132"/>
        <v/>
      </c>
      <c r="AD231" s="248"/>
      <c r="AE231" s="126"/>
      <c r="AF231" s="251"/>
      <c r="AG231" s="255"/>
      <c r="AH231" s="252"/>
      <c r="AI231" s="242"/>
    </row>
    <row r="232" spans="1:35" ht="15" customHeight="1" thickBot="1" x14ac:dyDescent="0.3">
      <c r="A232" s="1"/>
      <c r="B232" s="253"/>
      <c r="C232" s="27" t="str">
        <f t="shared" si="112"/>
        <v/>
      </c>
      <c r="D232" s="28" t="str">
        <f t="shared" si="113"/>
        <v/>
      </c>
      <c r="E232" s="29" t="str">
        <f t="shared" si="117"/>
        <v/>
      </c>
      <c r="F232" s="29" t="str">
        <f t="shared" si="118"/>
        <v/>
      </c>
      <c r="G232" s="30" t="str">
        <f t="shared" si="114"/>
        <v/>
      </c>
      <c r="J232" s="29"/>
      <c r="K232" s="31" t="str">
        <f t="shared" si="119"/>
        <v/>
      </c>
      <c r="L232" s="32" t="str">
        <f t="shared" si="115"/>
        <v/>
      </c>
      <c r="M232" s="32"/>
      <c r="O232" s="33" t="str">
        <f t="shared" ca="1" si="122"/>
        <v/>
      </c>
      <c r="Q232" s="34">
        <f t="shared" si="124"/>
        <v>0</v>
      </c>
      <c r="R232" s="34">
        <f t="shared" si="120"/>
        <v>0</v>
      </c>
      <c r="Z232" s="129" t="str">
        <f t="shared" si="116"/>
        <v/>
      </c>
      <c r="AC232" s="135" t="str">
        <f t="shared" si="132"/>
        <v/>
      </c>
      <c r="AD232" s="249"/>
      <c r="AE232" s="126"/>
      <c r="AF232" s="251"/>
      <c r="AG232" s="256"/>
      <c r="AH232" s="252"/>
      <c r="AI232" s="242"/>
    </row>
    <row r="233" spans="1:35" ht="15" customHeight="1" x14ac:dyDescent="0.25">
      <c r="A233" s="1"/>
      <c r="B233" s="253"/>
      <c r="C233" s="27" t="str">
        <f t="shared" si="112"/>
        <v/>
      </c>
      <c r="D233" s="28" t="str">
        <f t="shared" si="113"/>
        <v/>
      </c>
      <c r="E233" s="29" t="str">
        <f t="shared" si="117"/>
        <v/>
      </c>
      <c r="F233" s="29" t="str">
        <f t="shared" si="118"/>
        <v/>
      </c>
      <c r="G233" s="30" t="str">
        <f t="shared" si="114"/>
        <v/>
      </c>
      <c r="J233" s="29"/>
      <c r="K233" s="31" t="str">
        <f t="shared" si="119"/>
        <v/>
      </c>
      <c r="L233" s="32" t="str">
        <f t="shared" si="115"/>
        <v/>
      </c>
      <c r="M233" s="32"/>
      <c r="O233" s="33" t="str">
        <f t="shared" ca="1" si="122"/>
        <v/>
      </c>
      <c r="Q233" s="34">
        <f t="shared" si="124"/>
        <v>0</v>
      </c>
      <c r="R233" s="34">
        <f t="shared" si="120"/>
        <v>0</v>
      </c>
      <c r="Z233" s="129" t="str">
        <f t="shared" si="116"/>
        <v/>
      </c>
      <c r="AC233" s="135" t="str">
        <f t="shared" si="132"/>
        <v/>
      </c>
      <c r="AD233" s="247">
        <f>SUM(Z233:Z235)</f>
        <v>0</v>
      </c>
      <c r="AE233" s="126"/>
      <c r="AF233" s="251">
        <v>77</v>
      </c>
      <c r="AG233" s="254">
        <f t="shared" ref="AG233" ca="1" si="136">OFFSET($AL$9,((MOD(ROW(AF233)*4,3)/2)+1)*COUNTA(AF233)+IF(((MOD(ROW(AF233)*4,3)/2)+1)*COUNTA(AF233)=2,INT(ROW(AF229)/12),0),)</f>
        <v>0</v>
      </c>
      <c r="AH233" s="252" t="str">
        <f>IF(AD233=0,"",IF(AD233&lt;AG233,"Alerte !",""))</f>
        <v/>
      </c>
      <c r="AI233" s="242" t="str">
        <f>IF(AD233=0,"",IF(AD233&lt;AG233,"",1))</f>
        <v/>
      </c>
    </row>
    <row r="234" spans="1:35" ht="15" customHeight="1" x14ac:dyDescent="0.25">
      <c r="A234" s="1"/>
      <c r="B234" s="253"/>
      <c r="C234" s="27" t="str">
        <f t="shared" si="112"/>
        <v/>
      </c>
      <c r="D234" s="28" t="str">
        <f t="shared" si="113"/>
        <v/>
      </c>
      <c r="E234" s="29" t="str">
        <f t="shared" si="117"/>
        <v/>
      </c>
      <c r="F234" s="29" t="str">
        <f t="shared" si="118"/>
        <v/>
      </c>
      <c r="G234" s="30" t="str">
        <f t="shared" si="114"/>
        <v/>
      </c>
      <c r="J234" s="29"/>
      <c r="K234" s="31" t="str">
        <f t="shared" si="119"/>
        <v/>
      </c>
      <c r="L234" s="32" t="str">
        <f t="shared" si="115"/>
        <v/>
      </c>
      <c r="M234" s="32"/>
      <c r="O234" s="33" t="str">
        <f t="shared" ca="1" si="122"/>
        <v/>
      </c>
      <c r="Q234" s="34">
        <f t="shared" si="124"/>
        <v>0</v>
      </c>
      <c r="R234" s="34">
        <f t="shared" si="120"/>
        <v>0</v>
      </c>
      <c r="Z234" s="129" t="str">
        <f t="shared" si="116"/>
        <v/>
      </c>
      <c r="AC234" s="135" t="str">
        <f t="shared" si="132"/>
        <v/>
      </c>
      <c r="AD234" s="248"/>
      <c r="AE234" s="126"/>
      <c r="AF234" s="251"/>
      <c r="AG234" s="255"/>
      <c r="AH234" s="252"/>
      <c r="AI234" s="242"/>
    </row>
    <row r="235" spans="1:35" ht="15" customHeight="1" thickBot="1" x14ac:dyDescent="0.3">
      <c r="A235" s="1"/>
      <c r="B235" s="253"/>
      <c r="C235" s="27" t="str">
        <f t="shared" si="112"/>
        <v/>
      </c>
      <c r="D235" s="28" t="str">
        <f t="shared" si="113"/>
        <v/>
      </c>
      <c r="E235" s="29" t="str">
        <f t="shared" si="117"/>
        <v/>
      </c>
      <c r="F235" s="29" t="str">
        <f t="shared" si="118"/>
        <v/>
      </c>
      <c r="G235" s="30" t="str">
        <f t="shared" si="114"/>
        <v/>
      </c>
      <c r="J235" s="29"/>
      <c r="K235" s="31" t="str">
        <f t="shared" si="119"/>
        <v/>
      </c>
      <c r="L235" s="32" t="str">
        <f t="shared" si="115"/>
        <v/>
      </c>
      <c r="M235" s="32"/>
      <c r="O235" s="33" t="str">
        <f t="shared" ca="1" si="122"/>
        <v/>
      </c>
      <c r="Q235" s="34">
        <f t="shared" si="124"/>
        <v>0</v>
      </c>
      <c r="R235" s="34">
        <f t="shared" si="120"/>
        <v>0</v>
      </c>
      <c r="Z235" s="129" t="str">
        <f t="shared" si="116"/>
        <v/>
      </c>
      <c r="AC235" s="135" t="str">
        <f t="shared" si="132"/>
        <v/>
      </c>
      <c r="AD235" s="249"/>
      <c r="AE235" s="126"/>
      <c r="AF235" s="251"/>
      <c r="AG235" s="256"/>
      <c r="AH235" s="252"/>
      <c r="AI235" s="242"/>
    </row>
    <row r="236" spans="1:35" ht="15" customHeight="1" x14ac:dyDescent="0.25">
      <c r="A236" s="1"/>
      <c r="B236" s="253" t="s">
        <v>65</v>
      </c>
      <c r="C236" s="27" t="str">
        <f t="shared" si="112"/>
        <v/>
      </c>
      <c r="D236" s="28" t="str">
        <f t="shared" si="113"/>
        <v/>
      </c>
      <c r="E236" s="29" t="str">
        <f t="shared" si="117"/>
        <v/>
      </c>
      <c r="F236" s="29" t="str">
        <f t="shared" si="118"/>
        <v/>
      </c>
      <c r="G236" s="30" t="str">
        <f t="shared" si="114"/>
        <v/>
      </c>
      <c r="J236" s="29"/>
      <c r="K236" s="31" t="str">
        <f t="shared" si="119"/>
        <v/>
      </c>
      <c r="L236" s="32" t="str">
        <f t="shared" si="115"/>
        <v/>
      </c>
      <c r="M236" s="32"/>
      <c r="O236" s="33" t="str">
        <f t="shared" ca="1" si="122"/>
        <v/>
      </c>
      <c r="Q236" s="34">
        <f t="shared" si="124"/>
        <v>0</v>
      </c>
      <c r="R236" s="34">
        <f t="shared" si="120"/>
        <v>0</v>
      </c>
      <c r="Z236" s="129" t="str">
        <f t="shared" si="116"/>
        <v/>
      </c>
      <c r="AC236" s="135" t="str">
        <f t="shared" si="132"/>
        <v/>
      </c>
      <c r="AD236" s="247">
        <f>SUM(Z236:Z238)</f>
        <v>0</v>
      </c>
      <c r="AE236" s="126"/>
      <c r="AF236" s="251">
        <v>78</v>
      </c>
      <c r="AG236" s="254">
        <f t="shared" ref="AG236" ca="1" si="137">OFFSET($AL$9,((MOD(ROW(AF236)*4,3)/2)+1)*COUNTA(AF236)+IF(((MOD(ROW(AF236)*4,3)/2)+1)*COUNTA(AF236)=2,INT(ROW(AF232)/12),0),)</f>
        <v>0</v>
      </c>
      <c r="AH236" s="252" t="str">
        <f>IF(AD236=0,"",IF(AD236&lt;AG236,"Alerte !",""))</f>
        <v/>
      </c>
      <c r="AI236" s="242" t="str">
        <f>IF(AD236=0,"",IF(AD236&lt;AG236,"",1))</f>
        <v/>
      </c>
    </row>
    <row r="237" spans="1:35" ht="15" customHeight="1" x14ac:dyDescent="0.25">
      <c r="A237" s="1"/>
      <c r="B237" s="253"/>
      <c r="C237" s="27" t="str">
        <f t="shared" si="112"/>
        <v/>
      </c>
      <c r="D237" s="28" t="str">
        <f t="shared" si="113"/>
        <v/>
      </c>
      <c r="E237" s="29" t="str">
        <f t="shared" si="117"/>
        <v/>
      </c>
      <c r="F237" s="29" t="str">
        <f t="shared" si="118"/>
        <v/>
      </c>
      <c r="G237" s="30" t="str">
        <f t="shared" si="114"/>
        <v/>
      </c>
      <c r="J237" s="29"/>
      <c r="K237" s="31" t="str">
        <f t="shared" si="119"/>
        <v/>
      </c>
      <c r="L237" s="32" t="str">
        <f t="shared" si="115"/>
        <v/>
      </c>
      <c r="M237" s="32"/>
      <c r="O237" s="33" t="str">
        <f t="shared" ca="1" si="122"/>
        <v/>
      </c>
      <c r="Q237" s="34">
        <f t="shared" si="124"/>
        <v>0</v>
      </c>
      <c r="R237" s="34">
        <f t="shared" si="120"/>
        <v>0</v>
      </c>
      <c r="Z237" s="129" t="str">
        <f t="shared" si="116"/>
        <v/>
      </c>
      <c r="AC237" s="135" t="str">
        <f t="shared" si="132"/>
        <v/>
      </c>
      <c r="AD237" s="248"/>
      <c r="AE237" s="126"/>
      <c r="AF237" s="251"/>
      <c r="AG237" s="255"/>
      <c r="AH237" s="252"/>
      <c r="AI237" s="242"/>
    </row>
    <row r="238" spans="1:35" ht="15" customHeight="1" thickBot="1" x14ac:dyDescent="0.3">
      <c r="A238" s="1"/>
      <c r="B238" s="253"/>
      <c r="C238" s="27" t="str">
        <f t="shared" si="112"/>
        <v/>
      </c>
      <c r="D238" s="28" t="str">
        <f t="shared" si="113"/>
        <v/>
      </c>
      <c r="E238" s="29" t="str">
        <f t="shared" si="117"/>
        <v/>
      </c>
      <c r="F238" s="29" t="str">
        <f t="shared" si="118"/>
        <v/>
      </c>
      <c r="G238" s="30" t="str">
        <f t="shared" si="114"/>
        <v/>
      </c>
      <c r="J238" s="29"/>
      <c r="K238" s="31" t="str">
        <f t="shared" si="119"/>
        <v/>
      </c>
      <c r="L238" s="32" t="str">
        <f t="shared" si="115"/>
        <v/>
      </c>
      <c r="M238" s="32"/>
      <c r="O238" s="33" t="str">
        <f t="shared" ca="1" si="122"/>
        <v/>
      </c>
      <c r="Q238" s="34">
        <f t="shared" si="124"/>
        <v>0</v>
      </c>
      <c r="R238" s="34">
        <f t="shared" si="120"/>
        <v>0</v>
      </c>
      <c r="Z238" s="129" t="str">
        <f t="shared" si="116"/>
        <v/>
      </c>
      <c r="AC238" s="135" t="str">
        <f t="shared" si="132"/>
        <v/>
      </c>
      <c r="AD238" s="249"/>
      <c r="AE238" s="126"/>
      <c r="AF238" s="251"/>
      <c r="AG238" s="256"/>
      <c r="AH238" s="252"/>
      <c r="AI238" s="242"/>
    </row>
    <row r="239" spans="1:35" ht="15" customHeight="1" x14ac:dyDescent="0.25">
      <c r="A239" s="1"/>
      <c r="B239" s="253"/>
      <c r="C239" s="27" t="str">
        <f t="shared" si="112"/>
        <v/>
      </c>
      <c r="D239" s="28" t="str">
        <f t="shared" si="113"/>
        <v/>
      </c>
      <c r="E239" s="29" t="str">
        <f t="shared" si="117"/>
        <v/>
      </c>
      <c r="F239" s="29" t="str">
        <f t="shared" si="118"/>
        <v/>
      </c>
      <c r="G239" s="30" t="str">
        <f t="shared" si="114"/>
        <v/>
      </c>
      <c r="J239" s="29"/>
      <c r="K239" s="31" t="str">
        <f t="shared" si="119"/>
        <v/>
      </c>
      <c r="L239" s="32" t="str">
        <f t="shared" si="115"/>
        <v/>
      </c>
      <c r="M239" s="32"/>
      <c r="O239" s="33" t="str">
        <f t="shared" ca="1" si="122"/>
        <v/>
      </c>
      <c r="Q239" s="34">
        <f t="shared" si="124"/>
        <v>0</v>
      </c>
      <c r="R239" s="34">
        <f t="shared" si="120"/>
        <v>0</v>
      </c>
      <c r="Z239" s="129" t="str">
        <f t="shared" si="116"/>
        <v/>
      </c>
      <c r="AC239" s="135" t="str">
        <f t="shared" si="132"/>
        <v/>
      </c>
      <c r="AD239" s="247">
        <f>SUM(Z239:Z241)</f>
        <v>0</v>
      </c>
      <c r="AE239" s="126"/>
      <c r="AF239" s="251">
        <v>79</v>
      </c>
      <c r="AG239" s="254">
        <f t="shared" ref="AG239" ca="1" si="138">OFFSET($AL$9,((MOD(ROW(AF239)*4,3)/2)+1)*COUNTA(AF239)+IF(((MOD(ROW(AF239)*4,3)/2)+1)*COUNTA(AF239)=2,INT(ROW(AF235)/12),0),)</f>
        <v>0</v>
      </c>
      <c r="AH239" s="252" t="str">
        <f>IF(AD239=0,"",IF(AD239&lt;AG239,"Alerte !",""))</f>
        <v/>
      </c>
      <c r="AI239" s="242" t="str">
        <f>IF(AD239=0,"",IF(AD239&lt;AG239,"",1))</f>
        <v/>
      </c>
    </row>
    <row r="240" spans="1:35" ht="15" customHeight="1" x14ac:dyDescent="0.25">
      <c r="A240" s="1"/>
      <c r="B240" s="253"/>
      <c r="C240" s="27" t="str">
        <f t="shared" si="112"/>
        <v/>
      </c>
      <c r="D240" s="28" t="str">
        <f t="shared" si="113"/>
        <v/>
      </c>
      <c r="E240" s="29" t="str">
        <f t="shared" si="117"/>
        <v/>
      </c>
      <c r="F240" s="29" t="str">
        <f t="shared" si="118"/>
        <v/>
      </c>
      <c r="G240" s="30" t="str">
        <f t="shared" si="114"/>
        <v/>
      </c>
      <c r="J240" s="29"/>
      <c r="K240" s="31" t="str">
        <f t="shared" si="119"/>
        <v/>
      </c>
      <c r="L240" s="32" t="str">
        <f t="shared" si="115"/>
        <v/>
      </c>
      <c r="M240" s="32"/>
      <c r="O240" s="33" t="str">
        <f t="shared" ca="1" si="122"/>
        <v/>
      </c>
      <c r="Q240" s="34">
        <f t="shared" si="124"/>
        <v>0</v>
      </c>
      <c r="R240" s="34">
        <f t="shared" si="120"/>
        <v>0</v>
      </c>
      <c r="Z240" s="129" t="str">
        <f t="shared" si="116"/>
        <v/>
      </c>
      <c r="AC240" s="135" t="str">
        <f t="shared" si="132"/>
        <v/>
      </c>
      <c r="AD240" s="248"/>
      <c r="AE240" s="126"/>
      <c r="AF240" s="251"/>
      <c r="AG240" s="255"/>
      <c r="AH240" s="252"/>
      <c r="AI240" s="242"/>
    </row>
    <row r="241" spans="1:35" ht="15" customHeight="1" thickBot="1" x14ac:dyDescent="0.3">
      <c r="A241" s="1"/>
      <c r="B241" s="253"/>
      <c r="C241" s="27" t="str">
        <f t="shared" si="112"/>
        <v/>
      </c>
      <c r="D241" s="28" t="str">
        <f t="shared" si="113"/>
        <v/>
      </c>
      <c r="E241" s="29" t="str">
        <f t="shared" si="117"/>
        <v/>
      </c>
      <c r="F241" s="29" t="str">
        <f t="shared" si="118"/>
        <v/>
      </c>
      <c r="G241" s="30" t="str">
        <f t="shared" si="114"/>
        <v/>
      </c>
      <c r="J241" s="29"/>
      <c r="K241" s="31" t="str">
        <f t="shared" si="119"/>
        <v/>
      </c>
      <c r="L241" s="32" t="str">
        <f t="shared" si="115"/>
        <v/>
      </c>
      <c r="M241" s="32"/>
      <c r="O241" s="33" t="str">
        <f t="shared" ca="1" si="122"/>
        <v/>
      </c>
      <c r="Q241" s="34">
        <f t="shared" si="124"/>
        <v>0</v>
      </c>
      <c r="R241" s="34">
        <f t="shared" si="120"/>
        <v>0</v>
      </c>
      <c r="Z241" s="129" t="str">
        <f t="shared" si="116"/>
        <v/>
      </c>
      <c r="AC241" s="135" t="str">
        <f t="shared" si="132"/>
        <v/>
      </c>
      <c r="AD241" s="249"/>
      <c r="AE241" s="126"/>
      <c r="AF241" s="251"/>
      <c r="AG241" s="256"/>
      <c r="AH241" s="252"/>
      <c r="AI241" s="242"/>
    </row>
    <row r="242" spans="1:35" ht="15" customHeight="1" x14ac:dyDescent="0.25">
      <c r="A242" s="1"/>
      <c r="B242" s="253"/>
      <c r="C242" s="27" t="str">
        <f t="shared" si="112"/>
        <v/>
      </c>
      <c r="D242" s="28" t="str">
        <f t="shared" si="113"/>
        <v/>
      </c>
      <c r="E242" s="29" t="str">
        <f t="shared" si="117"/>
        <v/>
      </c>
      <c r="F242" s="29" t="str">
        <f t="shared" si="118"/>
        <v/>
      </c>
      <c r="G242" s="30" t="str">
        <f t="shared" si="114"/>
        <v/>
      </c>
      <c r="J242" s="29"/>
      <c r="K242" s="31" t="str">
        <f t="shared" si="119"/>
        <v/>
      </c>
      <c r="L242" s="32" t="str">
        <f t="shared" si="115"/>
        <v/>
      </c>
      <c r="M242" s="32"/>
      <c r="O242" s="33" t="str">
        <f t="shared" ca="1" si="122"/>
        <v/>
      </c>
      <c r="Q242" s="34">
        <f t="shared" si="124"/>
        <v>0</v>
      </c>
      <c r="R242" s="34">
        <f t="shared" si="120"/>
        <v>0</v>
      </c>
      <c r="Z242" s="129" t="str">
        <f t="shared" si="116"/>
        <v/>
      </c>
      <c r="AC242" s="135" t="str">
        <f t="shared" si="132"/>
        <v/>
      </c>
      <c r="AD242" s="247">
        <f>SUM(Z242:Z244)</f>
        <v>0</v>
      </c>
      <c r="AE242" s="126"/>
      <c r="AF242" s="251">
        <v>80</v>
      </c>
      <c r="AG242" s="254">
        <f t="shared" ref="AG242" ca="1" si="139">OFFSET($AL$9,((MOD(ROW(AF242)*4,3)/2)+1)*COUNTA(AF242)+IF(((MOD(ROW(AF242)*4,3)/2)+1)*COUNTA(AF242)=2,INT(ROW(AF238)/12),0),)</f>
        <v>0</v>
      </c>
      <c r="AH242" s="252" t="str">
        <f>IF(AD242=0,"",IF(AD242&lt;AG242,"Alerte !",""))</f>
        <v/>
      </c>
      <c r="AI242" s="242" t="str">
        <f>IF(AD242=0,"",IF(AD242&lt;AG242,"",1))</f>
        <v/>
      </c>
    </row>
    <row r="243" spans="1:35" ht="15" customHeight="1" x14ac:dyDescent="0.25">
      <c r="A243" s="1"/>
      <c r="B243" s="253"/>
      <c r="C243" s="27" t="str">
        <f t="shared" si="112"/>
        <v/>
      </c>
      <c r="D243" s="28" t="str">
        <f t="shared" si="113"/>
        <v/>
      </c>
      <c r="E243" s="29" t="str">
        <f t="shared" si="117"/>
        <v/>
      </c>
      <c r="F243" s="29" t="str">
        <f t="shared" si="118"/>
        <v/>
      </c>
      <c r="G243" s="30" t="str">
        <f t="shared" si="114"/>
        <v/>
      </c>
      <c r="J243" s="29"/>
      <c r="K243" s="31" t="str">
        <f t="shared" si="119"/>
        <v/>
      </c>
      <c r="L243" s="32" t="str">
        <f t="shared" si="115"/>
        <v/>
      </c>
      <c r="M243" s="32"/>
      <c r="O243" s="33" t="str">
        <f t="shared" ca="1" si="122"/>
        <v/>
      </c>
      <c r="Q243" s="34">
        <f t="shared" si="124"/>
        <v>0</v>
      </c>
      <c r="R243" s="34">
        <f t="shared" si="120"/>
        <v>0</v>
      </c>
      <c r="Z243" s="129" t="str">
        <f t="shared" si="116"/>
        <v/>
      </c>
      <c r="AC243" s="135" t="str">
        <f t="shared" si="132"/>
        <v/>
      </c>
      <c r="AD243" s="248"/>
      <c r="AE243" s="126"/>
      <c r="AF243" s="251"/>
      <c r="AG243" s="255"/>
      <c r="AH243" s="252"/>
      <c r="AI243" s="242"/>
    </row>
    <row r="244" spans="1:35" ht="15" customHeight="1" thickBot="1" x14ac:dyDescent="0.3">
      <c r="A244" s="1"/>
      <c r="B244" s="253"/>
      <c r="C244" s="27" t="str">
        <f t="shared" si="112"/>
        <v/>
      </c>
      <c r="D244" s="28" t="str">
        <f t="shared" si="113"/>
        <v/>
      </c>
      <c r="E244" s="29" t="str">
        <f t="shared" si="117"/>
        <v/>
      </c>
      <c r="F244" s="29" t="str">
        <f t="shared" si="118"/>
        <v/>
      </c>
      <c r="G244" s="30" t="str">
        <f t="shared" si="114"/>
        <v/>
      </c>
      <c r="J244" s="29"/>
      <c r="K244" s="31" t="str">
        <f t="shared" si="119"/>
        <v/>
      </c>
      <c r="L244" s="32" t="str">
        <f t="shared" si="115"/>
        <v/>
      </c>
      <c r="M244" s="32"/>
      <c r="O244" s="33" t="str">
        <f t="shared" ca="1" si="122"/>
        <v/>
      </c>
      <c r="Q244" s="34">
        <f t="shared" si="124"/>
        <v>0</v>
      </c>
      <c r="R244" s="34">
        <f t="shared" si="120"/>
        <v>0</v>
      </c>
      <c r="Z244" s="129" t="str">
        <f t="shared" si="116"/>
        <v/>
      </c>
      <c r="AC244" s="135" t="str">
        <f t="shared" si="132"/>
        <v/>
      </c>
      <c r="AD244" s="249"/>
      <c r="AE244" s="126"/>
      <c r="AF244" s="251"/>
      <c r="AG244" s="256"/>
      <c r="AH244" s="252"/>
      <c r="AI244" s="242"/>
    </row>
    <row r="245" spans="1:35" ht="15" customHeight="1" x14ac:dyDescent="0.25">
      <c r="A245" s="1"/>
      <c r="B245" s="253"/>
      <c r="C245" s="27" t="str">
        <f t="shared" si="112"/>
        <v/>
      </c>
      <c r="D245" s="28" t="str">
        <f t="shared" si="113"/>
        <v/>
      </c>
      <c r="E245" s="29" t="str">
        <f t="shared" si="117"/>
        <v/>
      </c>
      <c r="F245" s="29" t="str">
        <f t="shared" si="118"/>
        <v/>
      </c>
      <c r="G245" s="30" t="str">
        <f t="shared" si="114"/>
        <v/>
      </c>
      <c r="J245" s="29"/>
      <c r="K245" s="31" t="str">
        <f t="shared" si="119"/>
        <v/>
      </c>
      <c r="L245" s="32" t="str">
        <f t="shared" si="115"/>
        <v/>
      </c>
      <c r="M245" s="32"/>
      <c r="O245" s="33" t="str">
        <f t="shared" ca="1" si="122"/>
        <v/>
      </c>
      <c r="Q245" s="34">
        <f t="shared" si="124"/>
        <v>0</v>
      </c>
      <c r="R245" s="34">
        <f t="shared" si="120"/>
        <v>0</v>
      </c>
      <c r="Z245" s="129" t="str">
        <f t="shared" si="116"/>
        <v/>
      </c>
      <c r="AC245" s="135" t="str">
        <f t="shared" si="132"/>
        <v/>
      </c>
      <c r="AD245" s="247">
        <f>SUM(Z245:Z247)</f>
        <v>0</v>
      </c>
      <c r="AE245" s="126"/>
      <c r="AF245" s="251">
        <v>81</v>
      </c>
      <c r="AG245" s="254">
        <f t="shared" ref="AG245" ca="1" si="140">OFFSET($AL$9,((MOD(ROW(AF245)*4,3)/2)+1)*COUNTA(AF245)+IF(((MOD(ROW(AF245)*4,3)/2)+1)*COUNTA(AF245)=2,INT(ROW(AF241)/12),0),)</f>
        <v>0</v>
      </c>
      <c r="AH245" s="252" t="str">
        <f>IF(AD245=0,"",IF(AD245&lt;AG245,"Alerte !",""))</f>
        <v/>
      </c>
      <c r="AI245" s="242" t="str">
        <f>IF(AD245=0,"",IF(AD245&lt;AG245,"",1))</f>
        <v/>
      </c>
    </row>
    <row r="246" spans="1:35" ht="15" customHeight="1" x14ac:dyDescent="0.25">
      <c r="A246" s="1"/>
      <c r="B246" s="253"/>
      <c r="C246" s="27" t="str">
        <f t="shared" si="112"/>
        <v/>
      </c>
      <c r="D246" s="28" t="str">
        <f t="shared" si="113"/>
        <v/>
      </c>
      <c r="E246" s="29" t="str">
        <f t="shared" si="117"/>
        <v/>
      </c>
      <c r="F246" s="29" t="str">
        <f t="shared" si="118"/>
        <v/>
      </c>
      <c r="G246" s="30" t="str">
        <f t="shared" si="114"/>
        <v/>
      </c>
      <c r="J246" s="29"/>
      <c r="K246" s="31" t="str">
        <f t="shared" si="119"/>
        <v/>
      </c>
      <c r="L246" s="32" t="str">
        <f t="shared" si="115"/>
        <v/>
      </c>
      <c r="M246" s="32"/>
      <c r="O246" s="33" t="str">
        <f t="shared" ca="1" si="122"/>
        <v/>
      </c>
      <c r="Q246" s="34">
        <f t="shared" si="124"/>
        <v>0</v>
      </c>
      <c r="R246" s="34">
        <f t="shared" si="120"/>
        <v>0</v>
      </c>
      <c r="Z246" s="129" t="str">
        <f t="shared" si="116"/>
        <v/>
      </c>
      <c r="AC246" s="135" t="str">
        <f t="shared" si="132"/>
        <v/>
      </c>
      <c r="AD246" s="248"/>
      <c r="AE246" s="126"/>
      <c r="AF246" s="251"/>
      <c r="AG246" s="255"/>
      <c r="AH246" s="252"/>
      <c r="AI246" s="242"/>
    </row>
    <row r="247" spans="1:35" ht="15" customHeight="1" thickBot="1" x14ac:dyDescent="0.3">
      <c r="A247" s="1"/>
      <c r="B247" s="253"/>
      <c r="C247" s="27" t="str">
        <f t="shared" si="112"/>
        <v/>
      </c>
      <c r="D247" s="28" t="str">
        <f t="shared" si="113"/>
        <v/>
      </c>
      <c r="E247" s="29" t="str">
        <f t="shared" si="117"/>
        <v/>
      </c>
      <c r="F247" s="29" t="str">
        <f t="shared" si="118"/>
        <v/>
      </c>
      <c r="G247" s="30" t="str">
        <f t="shared" si="114"/>
        <v/>
      </c>
      <c r="J247" s="29"/>
      <c r="K247" s="31" t="str">
        <f t="shared" si="119"/>
        <v/>
      </c>
      <c r="L247" s="32" t="str">
        <f t="shared" si="115"/>
        <v/>
      </c>
      <c r="M247" s="32"/>
      <c r="O247" s="33" t="str">
        <f t="shared" ca="1" si="122"/>
        <v/>
      </c>
      <c r="Q247" s="34">
        <f t="shared" si="124"/>
        <v>0</v>
      </c>
      <c r="R247" s="34">
        <f t="shared" si="120"/>
        <v>0</v>
      </c>
      <c r="Z247" s="129" t="str">
        <f t="shared" si="116"/>
        <v/>
      </c>
      <c r="AC247" s="135" t="str">
        <f t="shared" si="132"/>
        <v/>
      </c>
      <c r="AD247" s="249"/>
      <c r="AE247" s="126"/>
      <c r="AF247" s="251"/>
      <c r="AG247" s="256"/>
      <c r="AH247" s="252"/>
      <c r="AI247" s="242"/>
    </row>
    <row r="248" spans="1:35" ht="15" customHeight="1" x14ac:dyDescent="0.25">
      <c r="A248" s="1"/>
      <c r="B248" s="253" t="s">
        <v>66</v>
      </c>
      <c r="C248" s="27" t="str">
        <f t="shared" si="112"/>
        <v/>
      </c>
      <c r="D248" s="28" t="str">
        <f t="shared" si="113"/>
        <v/>
      </c>
      <c r="E248" s="29" t="str">
        <f t="shared" si="117"/>
        <v/>
      </c>
      <c r="F248" s="29" t="str">
        <f t="shared" si="118"/>
        <v/>
      </c>
      <c r="G248" s="30" t="str">
        <f t="shared" si="114"/>
        <v/>
      </c>
      <c r="J248" s="29"/>
      <c r="K248" s="31" t="str">
        <f t="shared" si="119"/>
        <v/>
      </c>
      <c r="L248" s="32" t="str">
        <f t="shared" si="115"/>
        <v/>
      </c>
      <c r="M248" s="32"/>
      <c r="O248" s="33" t="str">
        <f t="shared" ca="1" si="122"/>
        <v/>
      </c>
      <c r="Q248" s="34">
        <f t="shared" si="124"/>
        <v>0</v>
      </c>
      <c r="R248" s="34">
        <f t="shared" si="120"/>
        <v>0</v>
      </c>
      <c r="Z248" s="129" t="str">
        <f t="shared" si="116"/>
        <v/>
      </c>
      <c r="AC248" s="135" t="str">
        <f t="shared" si="132"/>
        <v/>
      </c>
      <c r="AD248" s="247">
        <f>SUM(Z248:Z250)</f>
        <v>0</v>
      </c>
      <c r="AE248" s="126"/>
      <c r="AF248" s="251">
        <v>82</v>
      </c>
      <c r="AG248" s="254">
        <f t="shared" ref="AG248" ca="1" si="141">OFFSET($AL$9,((MOD(ROW(AF248)*4,3)/2)+1)*COUNTA(AF248)+IF(((MOD(ROW(AF248)*4,3)/2)+1)*COUNTA(AF248)=2,INT(ROW(AF244)/12),0),)</f>
        <v>0</v>
      </c>
      <c r="AH248" s="252" t="str">
        <f>IF(AD248=0,"",IF(AD248&lt;AG248,"Alerte !",""))</f>
        <v/>
      </c>
      <c r="AI248" s="242" t="str">
        <f>IF(AD248=0,"",IF(AD248&lt;AG248,"",1))</f>
        <v/>
      </c>
    </row>
    <row r="249" spans="1:35" ht="15" customHeight="1" x14ac:dyDescent="0.25">
      <c r="A249" s="1"/>
      <c r="B249" s="253"/>
      <c r="C249" s="27" t="str">
        <f t="shared" si="112"/>
        <v/>
      </c>
      <c r="D249" s="28" t="str">
        <f t="shared" si="113"/>
        <v/>
      </c>
      <c r="E249" s="29" t="str">
        <f t="shared" si="117"/>
        <v/>
      </c>
      <c r="F249" s="29" t="str">
        <f t="shared" si="118"/>
        <v/>
      </c>
      <c r="G249" s="30" t="str">
        <f t="shared" si="114"/>
        <v/>
      </c>
      <c r="J249" s="29"/>
      <c r="K249" s="31" t="str">
        <f t="shared" si="119"/>
        <v/>
      </c>
      <c r="L249" s="32" t="str">
        <f t="shared" si="115"/>
        <v/>
      </c>
      <c r="M249" s="32"/>
      <c r="O249" s="33" t="str">
        <f t="shared" ca="1" si="122"/>
        <v/>
      </c>
      <c r="Q249" s="34">
        <f t="shared" si="124"/>
        <v>0</v>
      </c>
      <c r="R249" s="34">
        <f t="shared" si="120"/>
        <v>0</v>
      </c>
      <c r="Z249" s="129" t="str">
        <f t="shared" si="116"/>
        <v/>
      </c>
      <c r="AC249" s="135" t="str">
        <f t="shared" si="132"/>
        <v/>
      </c>
      <c r="AD249" s="248"/>
      <c r="AE249" s="126"/>
      <c r="AF249" s="251"/>
      <c r="AG249" s="255"/>
      <c r="AH249" s="252"/>
      <c r="AI249" s="242"/>
    </row>
    <row r="250" spans="1:35" ht="15" customHeight="1" thickBot="1" x14ac:dyDescent="0.3">
      <c r="A250" s="1"/>
      <c r="B250" s="253"/>
      <c r="C250" s="27" t="str">
        <f t="shared" si="112"/>
        <v/>
      </c>
      <c r="D250" s="28" t="str">
        <f t="shared" si="113"/>
        <v/>
      </c>
      <c r="E250" s="29" t="str">
        <f t="shared" si="117"/>
        <v/>
      </c>
      <c r="F250" s="29" t="str">
        <f t="shared" si="118"/>
        <v/>
      </c>
      <c r="G250" s="30" t="str">
        <f t="shared" si="114"/>
        <v/>
      </c>
      <c r="J250" s="29"/>
      <c r="K250" s="31" t="str">
        <f t="shared" si="119"/>
        <v/>
      </c>
      <c r="L250" s="32" t="str">
        <f t="shared" si="115"/>
        <v/>
      </c>
      <c r="M250" s="32"/>
      <c r="O250" s="33" t="str">
        <f t="shared" ca="1" si="122"/>
        <v/>
      </c>
      <c r="Q250" s="34">
        <f t="shared" si="124"/>
        <v>0</v>
      </c>
      <c r="R250" s="34">
        <f t="shared" si="120"/>
        <v>0</v>
      </c>
      <c r="Z250" s="129" t="str">
        <f t="shared" si="116"/>
        <v/>
      </c>
      <c r="AC250" s="135" t="str">
        <f t="shared" si="132"/>
        <v/>
      </c>
      <c r="AD250" s="249"/>
      <c r="AE250" s="126"/>
      <c r="AF250" s="251"/>
      <c r="AG250" s="256"/>
      <c r="AH250" s="252"/>
      <c r="AI250" s="242"/>
    </row>
    <row r="251" spans="1:35" ht="15" customHeight="1" x14ac:dyDescent="0.25">
      <c r="A251" s="1"/>
      <c r="B251" s="253"/>
      <c r="C251" s="27" t="str">
        <f t="shared" si="112"/>
        <v/>
      </c>
      <c r="D251" s="28" t="str">
        <f t="shared" si="113"/>
        <v/>
      </c>
      <c r="E251" s="29" t="str">
        <f t="shared" si="117"/>
        <v/>
      </c>
      <c r="F251" s="29" t="str">
        <f t="shared" si="118"/>
        <v/>
      </c>
      <c r="G251" s="30" t="str">
        <f t="shared" si="114"/>
        <v/>
      </c>
      <c r="J251" s="29"/>
      <c r="K251" s="31" t="str">
        <f t="shared" si="119"/>
        <v/>
      </c>
      <c r="L251" s="32" t="str">
        <f t="shared" si="115"/>
        <v/>
      </c>
      <c r="M251" s="32"/>
      <c r="O251" s="33" t="str">
        <f t="shared" ca="1" si="122"/>
        <v/>
      </c>
      <c r="Q251" s="34">
        <f t="shared" si="124"/>
        <v>0</v>
      </c>
      <c r="R251" s="34">
        <f t="shared" si="120"/>
        <v>0</v>
      </c>
      <c r="Z251" s="129" t="str">
        <f t="shared" si="116"/>
        <v/>
      </c>
      <c r="AC251" s="135" t="str">
        <f t="shared" si="132"/>
        <v/>
      </c>
      <c r="AD251" s="247">
        <f>SUM(Z251:Z253)</f>
        <v>0</v>
      </c>
      <c r="AE251" s="126"/>
      <c r="AF251" s="251">
        <v>83</v>
      </c>
      <c r="AG251" s="254">
        <f t="shared" ref="AG251" ca="1" si="142">OFFSET($AL$9,((MOD(ROW(AF251)*4,3)/2)+1)*COUNTA(AF251)+IF(((MOD(ROW(AF251)*4,3)/2)+1)*COUNTA(AF251)=2,INT(ROW(AF247)/12),0),)</f>
        <v>0</v>
      </c>
      <c r="AH251" s="252" t="str">
        <f>IF(AD251=0,"",IF(AD251&lt;AG251,"Alerte !",""))</f>
        <v/>
      </c>
      <c r="AI251" s="242" t="str">
        <f>IF(AD251=0,"",IF(AD251&lt;AG251,"",1))</f>
        <v/>
      </c>
    </row>
    <row r="252" spans="1:35" ht="15" customHeight="1" x14ac:dyDescent="0.25">
      <c r="A252" s="1"/>
      <c r="B252" s="253"/>
      <c r="C252" s="27" t="str">
        <f t="shared" si="112"/>
        <v/>
      </c>
      <c r="D252" s="28" t="str">
        <f t="shared" si="113"/>
        <v/>
      </c>
      <c r="E252" s="29" t="str">
        <f t="shared" si="117"/>
        <v/>
      </c>
      <c r="F252" s="29" t="str">
        <f t="shared" si="118"/>
        <v/>
      </c>
      <c r="G252" s="30" t="str">
        <f t="shared" si="114"/>
        <v/>
      </c>
      <c r="J252" s="29"/>
      <c r="K252" s="31" t="str">
        <f t="shared" si="119"/>
        <v/>
      </c>
      <c r="L252" s="32" t="str">
        <f t="shared" si="115"/>
        <v/>
      </c>
      <c r="M252" s="32"/>
      <c r="O252" s="33" t="str">
        <f t="shared" ca="1" si="122"/>
        <v/>
      </c>
      <c r="Q252" s="34">
        <f t="shared" si="124"/>
        <v>0</v>
      </c>
      <c r="R252" s="34">
        <f t="shared" si="120"/>
        <v>0</v>
      </c>
      <c r="Z252" s="129" t="str">
        <f t="shared" si="116"/>
        <v/>
      </c>
      <c r="AC252" s="135" t="str">
        <f t="shared" si="132"/>
        <v/>
      </c>
      <c r="AD252" s="248"/>
      <c r="AE252" s="126"/>
      <c r="AF252" s="251"/>
      <c r="AG252" s="255"/>
      <c r="AH252" s="252"/>
      <c r="AI252" s="242"/>
    </row>
    <row r="253" spans="1:35" ht="15" customHeight="1" thickBot="1" x14ac:dyDescent="0.3">
      <c r="A253" s="1"/>
      <c r="B253" s="253"/>
      <c r="C253" s="27" t="str">
        <f t="shared" si="112"/>
        <v/>
      </c>
      <c r="D253" s="28" t="str">
        <f t="shared" si="113"/>
        <v/>
      </c>
      <c r="E253" s="29" t="str">
        <f t="shared" si="117"/>
        <v/>
      </c>
      <c r="F253" s="29" t="str">
        <f t="shared" si="118"/>
        <v/>
      </c>
      <c r="G253" s="30" t="str">
        <f t="shared" si="114"/>
        <v/>
      </c>
      <c r="J253" s="29"/>
      <c r="K253" s="31" t="str">
        <f t="shared" si="119"/>
        <v/>
      </c>
      <c r="L253" s="32" t="str">
        <f t="shared" si="115"/>
        <v/>
      </c>
      <c r="M253" s="32"/>
      <c r="O253" s="33" t="str">
        <f t="shared" ca="1" si="122"/>
        <v/>
      </c>
      <c r="Q253" s="34">
        <f t="shared" si="124"/>
        <v>0</v>
      </c>
      <c r="R253" s="34">
        <f t="shared" si="120"/>
        <v>0</v>
      </c>
      <c r="Z253" s="129" t="str">
        <f t="shared" si="116"/>
        <v/>
      </c>
      <c r="AC253" s="135" t="str">
        <f t="shared" si="132"/>
        <v/>
      </c>
      <c r="AD253" s="249"/>
      <c r="AE253" s="126"/>
      <c r="AF253" s="251"/>
      <c r="AG253" s="256"/>
      <c r="AH253" s="252"/>
      <c r="AI253" s="242"/>
    </row>
    <row r="254" spans="1:35" ht="15" customHeight="1" x14ac:dyDescent="0.25">
      <c r="A254" s="1"/>
      <c r="B254" s="253"/>
      <c r="C254" s="27" t="str">
        <f t="shared" si="112"/>
        <v/>
      </c>
      <c r="D254" s="28" t="str">
        <f t="shared" si="113"/>
        <v/>
      </c>
      <c r="E254" s="29" t="str">
        <f t="shared" si="117"/>
        <v/>
      </c>
      <c r="F254" s="29" t="str">
        <f t="shared" si="118"/>
        <v/>
      </c>
      <c r="G254" s="30" t="str">
        <f t="shared" si="114"/>
        <v/>
      </c>
      <c r="J254" s="29"/>
      <c r="K254" s="31" t="str">
        <f t="shared" si="119"/>
        <v/>
      </c>
      <c r="L254" s="32" t="str">
        <f t="shared" si="115"/>
        <v/>
      </c>
      <c r="M254" s="32"/>
      <c r="O254" s="33" t="str">
        <f t="shared" ca="1" si="122"/>
        <v/>
      </c>
      <c r="Q254" s="34">
        <f t="shared" si="124"/>
        <v>0</v>
      </c>
      <c r="R254" s="34">
        <f t="shared" si="120"/>
        <v>0</v>
      </c>
      <c r="Z254" s="129" t="str">
        <f t="shared" si="116"/>
        <v/>
      </c>
      <c r="AC254" s="135" t="str">
        <f t="shared" si="132"/>
        <v/>
      </c>
      <c r="AD254" s="247">
        <f>SUM(Z254:Z256)</f>
        <v>0</v>
      </c>
      <c r="AE254" s="126"/>
      <c r="AF254" s="251">
        <v>84</v>
      </c>
      <c r="AG254" s="254">
        <f t="shared" ref="AG254" ca="1" si="143">OFFSET($AL$9,((MOD(ROW(AF254)*4,3)/2)+1)*COUNTA(AF254)+IF(((MOD(ROW(AF254)*4,3)/2)+1)*COUNTA(AF254)=2,INT(ROW(AF250)/12),0),)</f>
        <v>0</v>
      </c>
      <c r="AH254" s="252" t="str">
        <f>IF(AD254=0,"",IF(AD254&lt;AG254,"Alerte !",""))</f>
        <v/>
      </c>
      <c r="AI254" s="242" t="str">
        <f>IF(AD254=0,"",IF(AD254&lt;AG254,"",1))</f>
        <v/>
      </c>
    </row>
    <row r="255" spans="1:35" ht="15" customHeight="1" x14ac:dyDescent="0.25">
      <c r="A255" s="1"/>
      <c r="B255" s="253"/>
      <c r="C255" s="27" t="str">
        <f t="shared" si="112"/>
        <v/>
      </c>
      <c r="D255" s="28" t="str">
        <f t="shared" si="113"/>
        <v/>
      </c>
      <c r="E255" s="29" t="str">
        <f t="shared" si="117"/>
        <v/>
      </c>
      <c r="F255" s="29" t="str">
        <f t="shared" si="118"/>
        <v/>
      </c>
      <c r="G255" s="30" t="str">
        <f t="shared" si="114"/>
        <v/>
      </c>
      <c r="J255" s="29"/>
      <c r="K255" s="31" t="str">
        <f t="shared" si="119"/>
        <v/>
      </c>
      <c r="L255" s="32" t="str">
        <f t="shared" si="115"/>
        <v/>
      </c>
      <c r="M255" s="32"/>
      <c r="O255" s="33" t="str">
        <f t="shared" ca="1" si="122"/>
        <v/>
      </c>
      <c r="Q255" s="34">
        <f t="shared" si="124"/>
        <v>0</v>
      </c>
      <c r="R255" s="34">
        <f t="shared" si="120"/>
        <v>0</v>
      </c>
      <c r="Z255" s="129" t="str">
        <f t="shared" si="116"/>
        <v/>
      </c>
      <c r="AC255" s="135" t="str">
        <f t="shared" si="132"/>
        <v/>
      </c>
      <c r="AD255" s="248"/>
      <c r="AE255" s="126"/>
      <c r="AF255" s="251"/>
      <c r="AG255" s="255"/>
      <c r="AH255" s="252"/>
      <c r="AI255" s="242"/>
    </row>
    <row r="256" spans="1:35" ht="15" customHeight="1" thickBot="1" x14ac:dyDescent="0.3">
      <c r="A256" s="1"/>
      <c r="B256" s="253"/>
      <c r="C256" s="27" t="str">
        <f t="shared" si="112"/>
        <v/>
      </c>
      <c r="D256" s="28" t="str">
        <f t="shared" si="113"/>
        <v/>
      </c>
      <c r="E256" s="29" t="str">
        <f t="shared" si="117"/>
        <v/>
      </c>
      <c r="F256" s="29" t="str">
        <f t="shared" si="118"/>
        <v/>
      </c>
      <c r="G256" s="30" t="str">
        <f t="shared" si="114"/>
        <v/>
      </c>
      <c r="J256" s="29"/>
      <c r="K256" s="31" t="str">
        <f t="shared" si="119"/>
        <v/>
      </c>
      <c r="L256" s="32" t="str">
        <f t="shared" si="115"/>
        <v/>
      </c>
      <c r="M256" s="32"/>
      <c r="O256" s="33" t="str">
        <f t="shared" ca="1" si="122"/>
        <v/>
      </c>
      <c r="Q256" s="34">
        <f t="shared" si="124"/>
        <v>0</v>
      </c>
      <c r="R256" s="34">
        <f t="shared" si="120"/>
        <v>0</v>
      </c>
      <c r="Z256" s="129" t="str">
        <f t="shared" si="116"/>
        <v/>
      </c>
      <c r="AC256" s="135" t="str">
        <f t="shared" si="132"/>
        <v/>
      </c>
      <c r="AD256" s="249"/>
      <c r="AE256" s="126"/>
      <c r="AF256" s="251"/>
      <c r="AG256" s="256"/>
      <c r="AH256" s="252"/>
      <c r="AI256" s="242"/>
    </row>
    <row r="257" spans="1:35" ht="15" customHeight="1" x14ac:dyDescent="0.25">
      <c r="A257" s="1"/>
      <c r="B257" s="253"/>
      <c r="C257" s="27" t="str">
        <f t="shared" si="112"/>
        <v/>
      </c>
      <c r="D257" s="28" t="str">
        <f t="shared" si="113"/>
        <v/>
      </c>
      <c r="E257" s="29" t="str">
        <f t="shared" si="117"/>
        <v/>
      </c>
      <c r="F257" s="29" t="str">
        <f t="shared" si="118"/>
        <v/>
      </c>
      <c r="G257" s="30" t="str">
        <f t="shared" si="114"/>
        <v/>
      </c>
      <c r="J257" s="29"/>
      <c r="K257" s="31" t="str">
        <f t="shared" si="119"/>
        <v/>
      </c>
      <c r="L257" s="32" t="str">
        <f t="shared" si="115"/>
        <v/>
      </c>
      <c r="M257" s="32"/>
      <c r="O257" s="33" t="str">
        <f t="shared" ca="1" si="122"/>
        <v/>
      </c>
      <c r="Q257" s="34">
        <f t="shared" si="124"/>
        <v>0</v>
      </c>
      <c r="R257" s="34">
        <f t="shared" si="120"/>
        <v>0</v>
      </c>
      <c r="Z257" s="129" t="str">
        <f t="shared" si="116"/>
        <v/>
      </c>
      <c r="AC257" s="135" t="str">
        <f t="shared" si="132"/>
        <v/>
      </c>
      <c r="AD257" s="247">
        <f>SUM(Z257:Z259)</f>
        <v>0</v>
      </c>
      <c r="AE257" s="126"/>
      <c r="AF257" s="251">
        <v>85</v>
      </c>
      <c r="AG257" s="254">
        <f t="shared" ref="AG257" ca="1" si="144">OFFSET($AL$9,((MOD(ROW(AF257)*4,3)/2)+1)*COUNTA(AF257)+IF(((MOD(ROW(AF257)*4,3)/2)+1)*COUNTA(AF257)=2,INT(ROW(AF253)/12),0),)</f>
        <v>0</v>
      </c>
      <c r="AH257" s="252" t="str">
        <f>IF(AD257=0,"",IF(AD257&lt;AG257,"Alerte !",""))</f>
        <v/>
      </c>
      <c r="AI257" s="242" t="str">
        <f>IF(AD257=0,"",IF(AD257&lt;AG257,"",1))</f>
        <v/>
      </c>
    </row>
    <row r="258" spans="1:35" ht="15" customHeight="1" x14ac:dyDescent="0.25">
      <c r="A258" s="1"/>
      <c r="B258" s="253"/>
      <c r="C258" s="27" t="str">
        <f t="shared" si="112"/>
        <v/>
      </c>
      <c r="D258" s="28" t="str">
        <f t="shared" si="113"/>
        <v/>
      </c>
      <c r="E258" s="29" t="str">
        <f t="shared" si="117"/>
        <v/>
      </c>
      <c r="F258" s="29" t="str">
        <f t="shared" si="118"/>
        <v/>
      </c>
      <c r="G258" s="30" t="str">
        <f t="shared" si="114"/>
        <v/>
      </c>
      <c r="J258" s="29"/>
      <c r="K258" s="31" t="str">
        <f t="shared" si="119"/>
        <v/>
      </c>
      <c r="L258" s="32" t="str">
        <f t="shared" si="115"/>
        <v/>
      </c>
      <c r="M258" s="32"/>
      <c r="O258" s="33" t="str">
        <f t="shared" ca="1" si="122"/>
        <v/>
      </c>
      <c r="Q258" s="34">
        <f t="shared" si="124"/>
        <v>0</v>
      </c>
      <c r="R258" s="34">
        <f t="shared" si="120"/>
        <v>0</v>
      </c>
      <c r="Z258" s="129" t="str">
        <f t="shared" si="116"/>
        <v/>
      </c>
      <c r="AC258" s="135" t="str">
        <f t="shared" si="132"/>
        <v/>
      </c>
      <c r="AD258" s="248"/>
      <c r="AE258" s="126"/>
      <c r="AF258" s="251"/>
      <c r="AG258" s="255"/>
      <c r="AH258" s="252"/>
      <c r="AI258" s="242"/>
    </row>
    <row r="259" spans="1:35" ht="15" customHeight="1" thickBot="1" x14ac:dyDescent="0.3">
      <c r="A259" s="1"/>
      <c r="B259" s="253"/>
      <c r="C259" s="27" t="str">
        <f t="shared" si="112"/>
        <v/>
      </c>
      <c r="D259" s="28" t="str">
        <f t="shared" si="113"/>
        <v/>
      </c>
      <c r="E259" s="29" t="str">
        <f t="shared" si="117"/>
        <v/>
      </c>
      <c r="F259" s="29" t="str">
        <f t="shared" si="118"/>
        <v/>
      </c>
      <c r="G259" s="30" t="str">
        <f t="shared" si="114"/>
        <v/>
      </c>
      <c r="J259" s="29"/>
      <c r="K259" s="31" t="str">
        <f t="shared" si="119"/>
        <v/>
      </c>
      <c r="L259" s="32" t="str">
        <f t="shared" si="115"/>
        <v/>
      </c>
      <c r="M259" s="32"/>
      <c r="O259" s="33" t="str">
        <f t="shared" ca="1" si="122"/>
        <v/>
      </c>
      <c r="Q259" s="34">
        <f t="shared" si="124"/>
        <v>0</v>
      </c>
      <c r="R259" s="34">
        <f t="shared" si="120"/>
        <v>0</v>
      </c>
      <c r="Z259" s="129" t="str">
        <f t="shared" si="116"/>
        <v/>
      </c>
      <c r="AC259" s="135" t="str">
        <f t="shared" si="132"/>
        <v/>
      </c>
      <c r="AD259" s="249"/>
      <c r="AE259" s="126"/>
      <c r="AF259" s="251"/>
      <c r="AG259" s="256"/>
      <c r="AH259" s="252"/>
      <c r="AI259" s="242"/>
    </row>
    <row r="260" spans="1:35" ht="15" customHeight="1" x14ac:dyDescent="0.25">
      <c r="A260" s="1"/>
      <c r="B260" s="253" t="s">
        <v>67</v>
      </c>
      <c r="C260" s="27" t="str">
        <f t="shared" ref="C260:C323" si="145">IF(A260="","",DATEDIF($AM$6,K260,"y")&amp;IF(DATEDIF($AM$6,K260,"y")&gt;1," ans "," an "))</f>
        <v/>
      </c>
      <c r="D260" s="28" t="str">
        <f t="shared" ref="D260:D323" si="146">IF(A260="","",YEAR(K260))</f>
        <v/>
      </c>
      <c r="E260" s="29" t="str">
        <f t="shared" si="117"/>
        <v/>
      </c>
      <c r="F260" s="29" t="str">
        <f t="shared" si="118"/>
        <v/>
      </c>
      <c r="G260" s="30" t="str">
        <f t="shared" ref="G260:G323" si="147">IF(A260="","",DATEDIF($E$4,F260,"y")&amp;IF(DATEDIF($E$4,F260,"y")&gt;1," ans, "," an, ")&amp;DATEDIF($E$4,F260,"ym")&amp;" mois et "&amp;DATEDIF($E$4,F260,"md")&amp;IF(DATEDIF(
$E$4,F260,"md")&gt;1," jours"," jour"))</f>
        <v/>
      </c>
      <c r="J260" s="29"/>
      <c r="K260" s="31" t="str">
        <f t="shared" si="119"/>
        <v/>
      </c>
      <c r="L260" s="32" t="str">
        <f t="shared" ref="L260:L323" si="148">IF(A260="","",EOMONTH(K260,0))</f>
        <v/>
      </c>
      <c r="M260" s="32"/>
      <c r="O260" s="33" t="str">
        <f t="shared" ca="1" si="122"/>
        <v/>
      </c>
      <c r="Q260" s="34">
        <f t="shared" si="124"/>
        <v>0</v>
      </c>
      <c r="R260" s="34">
        <f t="shared" si="120"/>
        <v>0</v>
      </c>
      <c r="Z260" s="129" t="str">
        <f t="shared" ref="Z260:Z323" si="149">IF(S260="","",SUM(S260:Y260))</f>
        <v/>
      </c>
      <c r="AC260" s="135" t="str">
        <f t="shared" si="132"/>
        <v/>
      </c>
      <c r="AD260" s="247">
        <f>SUM(Z260:Z262)</f>
        <v>0</v>
      </c>
      <c r="AE260" s="126"/>
      <c r="AF260" s="251">
        <v>86</v>
      </c>
      <c r="AG260" s="254">
        <f t="shared" ref="AG260" ca="1" si="150">OFFSET($AL$9,((MOD(ROW(AF260)*4,3)/2)+1)*COUNTA(AF260)+IF(((MOD(ROW(AF260)*4,3)/2)+1)*COUNTA(AF260)=2,INT(ROW(AF256)/12),0),)</f>
        <v>0</v>
      </c>
      <c r="AH260" s="252" t="str">
        <f>IF(AD260=0,"",IF(AD260&lt;AG260,"Alerte !",""))</f>
        <v/>
      </c>
      <c r="AI260" s="242" t="str">
        <f>IF(AD260=0,"",IF(AD260&lt;AG260,"",1))</f>
        <v/>
      </c>
    </row>
    <row r="261" spans="1:35" ht="15" customHeight="1" x14ac:dyDescent="0.25">
      <c r="A261" s="1"/>
      <c r="B261" s="253"/>
      <c r="C261" s="27" t="str">
        <f t="shared" si="145"/>
        <v/>
      </c>
      <c r="D261" s="28" t="str">
        <f t="shared" si="146"/>
        <v/>
      </c>
      <c r="E261" s="29" t="str">
        <f t="shared" ref="E261:E324" si="151">IF(A261="","",EDATE(E260,1))</f>
        <v/>
      </c>
      <c r="F261" s="29" t="str">
        <f t="shared" ref="F261:F324" si="152">IF(A261="","",EOMONTH(E261,0))</f>
        <v/>
      </c>
      <c r="G261" s="30" t="str">
        <f t="shared" si="147"/>
        <v/>
      </c>
      <c r="J261" s="29"/>
      <c r="K261" s="31" t="str">
        <f t="shared" ref="K261:K324" si="153">IF(A261="","",EDATE(K260,1))</f>
        <v/>
      </c>
      <c r="L261" s="32" t="str">
        <f t="shared" si="148"/>
        <v/>
      </c>
      <c r="M261" s="32"/>
      <c r="O261" s="33" t="str">
        <f t="shared" ca="1" si="122"/>
        <v/>
      </c>
      <c r="Q261" s="34">
        <f t="shared" si="124"/>
        <v>0</v>
      </c>
      <c r="R261" s="34">
        <f t="shared" ref="R261:R324" si="154">S261-Q261</f>
        <v>0</v>
      </c>
      <c r="Z261" s="129" t="str">
        <f t="shared" si="149"/>
        <v/>
      </c>
      <c r="AC261" s="135" t="str">
        <f t="shared" si="132"/>
        <v/>
      </c>
      <c r="AD261" s="248"/>
      <c r="AE261" s="126"/>
      <c r="AF261" s="251"/>
      <c r="AG261" s="255"/>
      <c r="AH261" s="252"/>
      <c r="AI261" s="242"/>
    </row>
    <row r="262" spans="1:35" ht="15" customHeight="1" thickBot="1" x14ac:dyDescent="0.3">
      <c r="A262" s="1"/>
      <c r="B262" s="253"/>
      <c r="C262" s="27" t="str">
        <f t="shared" si="145"/>
        <v/>
      </c>
      <c r="D262" s="28" t="str">
        <f t="shared" si="146"/>
        <v/>
      </c>
      <c r="E262" s="29" t="str">
        <f t="shared" si="151"/>
        <v/>
      </c>
      <c r="F262" s="29" t="str">
        <f t="shared" si="152"/>
        <v/>
      </c>
      <c r="G262" s="30" t="str">
        <f t="shared" si="147"/>
        <v/>
      </c>
      <c r="J262" s="29"/>
      <c r="K262" s="31" t="str">
        <f t="shared" si="153"/>
        <v/>
      </c>
      <c r="L262" s="32" t="str">
        <f t="shared" si="148"/>
        <v/>
      </c>
      <c r="M262" s="32"/>
      <c r="O262" s="33" t="str">
        <f t="shared" ref="O262:O325" ca="1" si="155">IF(P262="","",MATCH(P262,OFFSET($AV$4,VLOOKUP(N262,$AX$4:$AZ$11,4,FALSE)-3,,VLOOKUP(N262,$AX$4:$AZ$11,3,FALSE))))</f>
        <v/>
      </c>
      <c r="Q262" s="34">
        <f t="shared" si="124"/>
        <v>0</v>
      </c>
      <c r="R262" s="34">
        <f t="shared" si="154"/>
        <v>0</v>
      </c>
      <c r="Z262" s="129" t="str">
        <f t="shared" si="149"/>
        <v/>
      </c>
      <c r="AC262" s="135" t="str">
        <f t="shared" si="132"/>
        <v/>
      </c>
      <c r="AD262" s="249"/>
      <c r="AE262" s="126"/>
      <c r="AF262" s="251"/>
      <c r="AG262" s="256"/>
      <c r="AH262" s="252"/>
      <c r="AI262" s="242"/>
    </row>
    <row r="263" spans="1:35" ht="15" customHeight="1" x14ac:dyDescent="0.25">
      <c r="A263" s="1"/>
      <c r="B263" s="253"/>
      <c r="C263" s="27" t="str">
        <f t="shared" si="145"/>
        <v/>
      </c>
      <c r="D263" s="28" t="str">
        <f t="shared" si="146"/>
        <v/>
      </c>
      <c r="E263" s="29" t="str">
        <f t="shared" si="151"/>
        <v/>
      </c>
      <c r="F263" s="29" t="str">
        <f t="shared" si="152"/>
        <v/>
      </c>
      <c r="G263" s="30" t="str">
        <f t="shared" si="147"/>
        <v/>
      </c>
      <c r="J263" s="29"/>
      <c r="K263" s="31" t="str">
        <f t="shared" si="153"/>
        <v/>
      </c>
      <c r="L263" s="32" t="str">
        <f t="shared" si="148"/>
        <v/>
      </c>
      <c r="M263" s="32"/>
      <c r="O263" s="33" t="str">
        <f t="shared" ca="1" si="155"/>
        <v/>
      </c>
      <c r="Q263" s="34">
        <f t="shared" si="124"/>
        <v>0</v>
      </c>
      <c r="R263" s="34">
        <f t="shared" si="154"/>
        <v>0</v>
      </c>
      <c r="Z263" s="129" t="str">
        <f t="shared" si="149"/>
        <v/>
      </c>
      <c r="AC263" s="135" t="str">
        <f t="shared" si="132"/>
        <v/>
      </c>
      <c r="AD263" s="247">
        <f>SUM(Z263:Z265)</f>
        <v>0</v>
      </c>
      <c r="AE263" s="126"/>
      <c r="AF263" s="251">
        <v>87</v>
      </c>
      <c r="AG263" s="254">
        <f t="shared" ref="AG263" ca="1" si="156">OFFSET($AL$9,((MOD(ROW(AF263)*4,3)/2)+1)*COUNTA(AF263)+IF(((MOD(ROW(AF263)*4,3)/2)+1)*COUNTA(AF263)=2,INT(ROW(AF259)/12),0),)</f>
        <v>0</v>
      </c>
      <c r="AH263" s="252" t="str">
        <f>IF(AD263=0,"",IF(AD263&lt;AG263,"Alerte !",""))</f>
        <v/>
      </c>
      <c r="AI263" s="242" t="str">
        <f>IF(AD263=0,"",IF(AD263&lt;AG263,"",1))</f>
        <v/>
      </c>
    </row>
    <row r="264" spans="1:35" ht="15" customHeight="1" x14ac:dyDescent="0.25">
      <c r="A264" s="1"/>
      <c r="B264" s="253"/>
      <c r="C264" s="27" t="str">
        <f t="shared" si="145"/>
        <v/>
      </c>
      <c r="D264" s="28" t="str">
        <f t="shared" si="146"/>
        <v/>
      </c>
      <c r="E264" s="29" t="str">
        <f t="shared" si="151"/>
        <v/>
      </c>
      <c r="F264" s="29" t="str">
        <f t="shared" si="152"/>
        <v/>
      </c>
      <c r="G264" s="30" t="str">
        <f t="shared" si="147"/>
        <v/>
      </c>
      <c r="J264" s="29"/>
      <c r="K264" s="31" t="str">
        <f t="shared" si="153"/>
        <v/>
      </c>
      <c r="L264" s="32" t="str">
        <f t="shared" si="148"/>
        <v/>
      </c>
      <c r="M264" s="32"/>
      <c r="O264" s="33" t="str">
        <f t="shared" ca="1" si="155"/>
        <v/>
      </c>
      <c r="Q264" s="34">
        <f t="shared" si="124"/>
        <v>0</v>
      </c>
      <c r="R264" s="34">
        <f t="shared" si="154"/>
        <v>0</v>
      </c>
      <c r="Z264" s="129" t="str">
        <f t="shared" si="149"/>
        <v/>
      </c>
      <c r="AC264" s="135" t="str">
        <f t="shared" si="132"/>
        <v/>
      </c>
      <c r="AD264" s="248"/>
      <c r="AE264" s="126"/>
      <c r="AF264" s="251"/>
      <c r="AG264" s="255"/>
      <c r="AH264" s="252"/>
      <c r="AI264" s="242"/>
    </row>
    <row r="265" spans="1:35" ht="15" customHeight="1" thickBot="1" x14ac:dyDescent="0.3">
      <c r="A265" s="1"/>
      <c r="B265" s="253"/>
      <c r="C265" s="27" t="str">
        <f t="shared" si="145"/>
        <v/>
      </c>
      <c r="D265" s="28" t="str">
        <f t="shared" si="146"/>
        <v/>
      </c>
      <c r="E265" s="29" t="str">
        <f t="shared" si="151"/>
        <v/>
      </c>
      <c r="F265" s="29" t="str">
        <f t="shared" si="152"/>
        <v/>
      </c>
      <c r="G265" s="30" t="str">
        <f t="shared" si="147"/>
        <v/>
      </c>
      <c r="J265" s="29"/>
      <c r="K265" s="31" t="str">
        <f t="shared" si="153"/>
        <v/>
      </c>
      <c r="L265" s="32" t="str">
        <f t="shared" si="148"/>
        <v/>
      </c>
      <c r="M265" s="32"/>
      <c r="O265" s="33" t="str">
        <f t="shared" ca="1" si="155"/>
        <v/>
      </c>
      <c r="Q265" s="34">
        <f t="shared" ref="Q265:Q328" si="157">P265*$AP$6</f>
        <v>0</v>
      </c>
      <c r="R265" s="34">
        <f t="shared" si="154"/>
        <v>0</v>
      </c>
      <c r="Z265" s="129" t="str">
        <f t="shared" si="149"/>
        <v/>
      </c>
      <c r="AC265" s="135" t="str">
        <f t="shared" si="132"/>
        <v/>
      </c>
      <c r="AD265" s="249"/>
      <c r="AE265" s="126"/>
      <c r="AF265" s="251"/>
      <c r="AG265" s="256"/>
      <c r="AH265" s="252"/>
      <c r="AI265" s="242"/>
    </row>
    <row r="266" spans="1:35" ht="15" customHeight="1" x14ac:dyDescent="0.25">
      <c r="A266" s="1"/>
      <c r="B266" s="253"/>
      <c r="C266" s="27" t="str">
        <f t="shared" si="145"/>
        <v/>
      </c>
      <c r="D266" s="28" t="str">
        <f t="shared" si="146"/>
        <v/>
      </c>
      <c r="E266" s="29" t="str">
        <f t="shared" si="151"/>
        <v/>
      </c>
      <c r="F266" s="29" t="str">
        <f t="shared" si="152"/>
        <v/>
      </c>
      <c r="G266" s="30" t="str">
        <f t="shared" si="147"/>
        <v/>
      </c>
      <c r="J266" s="29"/>
      <c r="K266" s="31" t="str">
        <f t="shared" si="153"/>
        <v/>
      </c>
      <c r="L266" s="32" t="str">
        <f t="shared" si="148"/>
        <v/>
      </c>
      <c r="M266" s="32"/>
      <c r="O266" s="33" t="str">
        <f t="shared" ca="1" si="155"/>
        <v/>
      </c>
      <c r="Q266" s="34">
        <f t="shared" si="157"/>
        <v>0</v>
      </c>
      <c r="R266" s="34">
        <f t="shared" si="154"/>
        <v>0</v>
      </c>
      <c r="Z266" s="129" t="str">
        <f t="shared" si="149"/>
        <v/>
      </c>
      <c r="AC266" s="135" t="str">
        <f t="shared" si="132"/>
        <v/>
      </c>
      <c r="AD266" s="247">
        <f>SUM(Z266:Z268)</f>
        <v>0</v>
      </c>
      <c r="AE266" s="126"/>
      <c r="AF266" s="251">
        <v>88</v>
      </c>
      <c r="AG266" s="254">
        <f t="shared" ref="AG266" ca="1" si="158">OFFSET($AL$9,((MOD(ROW(AF266)*4,3)/2)+1)*COUNTA(AF266)+IF(((MOD(ROW(AF266)*4,3)/2)+1)*COUNTA(AF266)=2,INT(ROW(AF262)/12),0),)</f>
        <v>0</v>
      </c>
      <c r="AH266" s="252" t="str">
        <f>IF(AD266=0,"",IF(AD266&lt;AG266,"Alerte !",""))</f>
        <v/>
      </c>
      <c r="AI266" s="242" t="str">
        <f>IF(AD266=0,"",IF(AD266&lt;AG266,"",1))</f>
        <v/>
      </c>
    </row>
    <row r="267" spans="1:35" ht="15" customHeight="1" x14ac:dyDescent="0.25">
      <c r="A267" s="1"/>
      <c r="B267" s="253"/>
      <c r="C267" s="27" t="str">
        <f t="shared" si="145"/>
        <v/>
      </c>
      <c r="D267" s="28" t="str">
        <f t="shared" si="146"/>
        <v/>
      </c>
      <c r="E267" s="29" t="str">
        <f t="shared" si="151"/>
        <v/>
      </c>
      <c r="F267" s="29" t="str">
        <f t="shared" si="152"/>
        <v/>
      </c>
      <c r="G267" s="30" t="str">
        <f t="shared" si="147"/>
        <v/>
      </c>
      <c r="J267" s="29"/>
      <c r="K267" s="31" t="str">
        <f t="shared" si="153"/>
        <v/>
      </c>
      <c r="L267" s="32" t="str">
        <f t="shared" si="148"/>
        <v/>
      </c>
      <c r="M267" s="32"/>
      <c r="O267" s="33" t="str">
        <f t="shared" ca="1" si="155"/>
        <v/>
      </c>
      <c r="Q267" s="34">
        <f t="shared" si="157"/>
        <v>0</v>
      </c>
      <c r="R267" s="34">
        <f t="shared" si="154"/>
        <v>0</v>
      </c>
      <c r="Z267" s="129" t="str">
        <f t="shared" si="149"/>
        <v/>
      </c>
      <c r="AC267" s="135" t="str">
        <f t="shared" si="132"/>
        <v/>
      </c>
      <c r="AD267" s="248"/>
      <c r="AE267" s="126"/>
      <c r="AF267" s="251"/>
      <c r="AG267" s="255"/>
      <c r="AH267" s="252"/>
      <c r="AI267" s="242"/>
    </row>
    <row r="268" spans="1:35" ht="15" customHeight="1" thickBot="1" x14ac:dyDescent="0.3">
      <c r="A268" s="1"/>
      <c r="B268" s="253"/>
      <c r="C268" s="27" t="str">
        <f t="shared" si="145"/>
        <v/>
      </c>
      <c r="D268" s="28" t="str">
        <f t="shared" si="146"/>
        <v/>
      </c>
      <c r="E268" s="29" t="str">
        <f t="shared" si="151"/>
        <v/>
      </c>
      <c r="F268" s="29" t="str">
        <f t="shared" si="152"/>
        <v/>
      </c>
      <c r="G268" s="30" t="str">
        <f t="shared" si="147"/>
        <v/>
      </c>
      <c r="J268" s="29"/>
      <c r="K268" s="31" t="str">
        <f t="shared" si="153"/>
        <v/>
      </c>
      <c r="L268" s="32" t="str">
        <f t="shared" si="148"/>
        <v/>
      </c>
      <c r="M268" s="32"/>
      <c r="O268" s="33" t="str">
        <f t="shared" ca="1" si="155"/>
        <v/>
      </c>
      <c r="Q268" s="34">
        <f t="shared" si="157"/>
        <v>0</v>
      </c>
      <c r="R268" s="34">
        <f t="shared" si="154"/>
        <v>0</v>
      </c>
      <c r="Z268" s="129" t="str">
        <f t="shared" si="149"/>
        <v/>
      </c>
      <c r="AC268" s="135" t="str">
        <f t="shared" si="132"/>
        <v/>
      </c>
      <c r="AD268" s="249"/>
      <c r="AE268" s="126"/>
      <c r="AF268" s="251"/>
      <c r="AG268" s="256"/>
      <c r="AH268" s="252"/>
      <c r="AI268" s="242"/>
    </row>
    <row r="269" spans="1:35" ht="15" customHeight="1" x14ac:dyDescent="0.25">
      <c r="A269" s="1"/>
      <c r="B269" s="253"/>
      <c r="C269" s="27" t="str">
        <f t="shared" si="145"/>
        <v/>
      </c>
      <c r="D269" s="28" t="str">
        <f t="shared" si="146"/>
        <v/>
      </c>
      <c r="E269" s="29" t="str">
        <f t="shared" si="151"/>
        <v/>
      </c>
      <c r="F269" s="29" t="str">
        <f t="shared" si="152"/>
        <v/>
      </c>
      <c r="G269" s="30" t="str">
        <f t="shared" si="147"/>
        <v/>
      </c>
      <c r="J269" s="29"/>
      <c r="K269" s="31" t="str">
        <f t="shared" si="153"/>
        <v/>
      </c>
      <c r="L269" s="32" t="str">
        <f t="shared" si="148"/>
        <v/>
      </c>
      <c r="M269" s="32"/>
      <c r="O269" s="33" t="str">
        <f t="shared" ca="1" si="155"/>
        <v/>
      </c>
      <c r="Q269" s="34">
        <f t="shared" si="157"/>
        <v>0</v>
      </c>
      <c r="R269" s="34">
        <f t="shared" si="154"/>
        <v>0</v>
      </c>
      <c r="Z269" s="129" t="str">
        <f t="shared" si="149"/>
        <v/>
      </c>
      <c r="AC269" s="135" t="str">
        <f t="shared" si="132"/>
        <v/>
      </c>
      <c r="AD269" s="247">
        <f>SUM(Z269:Z271)</f>
        <v>0</v>
      </c>
      <c r="AE269" s="126"/>
      <c r="AF269" s="251">
        <v>89</v>
      </c>
      <c r="AG269" s="254">
        <f t="shared" ref="AG269" ca="1" si="159">OFFSET($AL$9,((MOD(ROW(AF269)*4,3)/2)+1)*COUNTA(AF269)+IF(((MOD(ROW(AF269)*4,3)/2)+1)*COUNTA(AF269)=2,INT(ROW(AF265)/12),0),)</f>
        <v>0</v>
      </c>
      <c r="AH269" s="252" t="str">
        <f>IF(AD269=0,"",IF(AD269&lt;AG269,"Alerte !",""))</f>
        <v/>
      </c>
      <c r="AI269" s="242" t="str">
        <f>IF(AD269=0,"",IF(AD269&lt;AG269,"",1))</f>
        <v/>
      </c>
    </row>
    <row r="270" spans="1:35" ht="15" customHeight="1" x14ac:dyDescent="0.25">
      <c r="A270" s="1"/>
      <c r="B270" s="253"/>
      <c r="C270" s="27" t="str">
        <f t="shared" si="145"/>
        <v/>
      </c>
      <c r="D270" s="28" t="str">
        <f t="shared" si="146"/>
        <v/>
      </c>
      <c r="E270" s="29" t="str">
        <f t="shared" si="151"/>
        <v/>
      </c>
      <c r="F270" s="29" t="str">
        <f t="shared" si="152"/>
        <v/>
      </c>
      <c r="G270" s="30" t="str">
        <f t="shared" si="147"/>
        <v/>
      </c>
      <c r="J270" s="29"/>
      <c r="K270" s="31" t="str">
        <f t="shared" si="153"/>
        <v/>
      </c>
      <c r="L270" s="32" t="str">
        <f t="shared" si="148"/>
        <v/>
      </c>
      <c r="M270" s="32"/>
      <c r="O270" s="33" t="str">
        <f t="shared" ca="1" si="155"/>
        <v/>
      </c>
      <c r="Q270" s="34">
        <f t="shared" si="157"/>
        <v>0</v>
      </c>
      <c r="R270" s="34">
        <f t="shared" si="154"/>
        <v>0</v>
      </c>
      <c r="Z270" s="129" t="str">
        <f t="shared" si="149"/>
        <v/>
      </c>
      <c r="AC270" s="135" t="str">
        <f t="shared" si="132"/>
        <v/>
      </c>
      <c r="AD270" s="248"/>
      <c r="AE270" s="126"/>
      <c r="AF270" s="251"/>
      <c r="AG270" s="255"/>
      <c r="AH270" s="252"/>
      <c r="AI270" s="242"/>
    </row>
    <row r="271" spans="1:35" ht="15" customHeight="1" thickBot="1" x14ac:dyDescent="0.3">
      <c r="A271" s="1"/>
      <c r="B271" s="253"/>
      <c r="C271" s="27" t="str">
        <f t="shared" si="145"/>
        <v/>
      </c>
      <c r="D271" s="28" t="str">
        <f t="shared" si="146"/>
        <v/>
      </c>
      <c r="E271" s="29" t="str">
        <f t="shared" si="151"/>
        <v/>
      </c>
      <c r="F271" s="29" t="str">
        <f t="shared" si="152"/>
        <v/>
      </c>
      <c r="G271" s="30" t="str">
        <f t="shared" si="147"/>
        <v/>
      </c>
      <c r="J271" s="29"/>
      <c r="K271" s="31" t="str">
        <f t="shared" si="153"/>
        <v/>
      </c>
      <c r="L271" s="32" t="str">
        <f t="shared" si="148"/>
        <v/>
      </c>
      <c r="M271" s="32"/>
      <c r="O271" s="33" t="str">
        <f t="shared" ca="1" si="155"/>
        <v/>
      </c>
      <c r="Q271" s="34">
        <f t="shared" si="157"/>
        <v>0</v>
      </c>
      <c r="R271" s="34">
        <f t="shared" si="154"/>
        <v>0</v>
      </c>
      <c r="Z271" s="129" t="str">
        <f t="shared" si="149"/>
        <v/>
      </c>
      <c r="AC271" s="135" t="str">
        <f t="shared" si="132"/>
        <v/>
      </c>
      <c r="AD271" s="249"/>
      <c r="AE271" s="126"/>
      <c r="AF271" s="251"/>
      <c r="AG271" s="256"/>
      <c r="AH271" s="252"/>
      <c r="AI271" s="242"/>
    </row>
    <row r="272" spans="1:35" ht="15" customHeight="1" x14ac:dyDescent="0.25">
      <c r="A272" s="1"/>
      <c r="B272" s="253" t="s">
        <v>68</v>
      </c>
      <c r="C272" s="27" t="str">
        <f t="shared" si="145"/>
        <v/>
      </c>
      <c r="D272" s="28" t="str">
        <f t="shared" si="146"/>
        <v/>
      </c>
      <c r="E272" s="29" t="str">
        <f t="shared" si="151"/>
        <v/>
      </c>
      <c r="F272" s="29" t="str">
        <f t="shared" si="152"/>
        <v/>
      </c>
      <c r="G272" s="30" t="str">
        <f t="shared" si="147"/>
        <v/>
      </c>
      <c r="J272" s="29"/>
      <c r="K272" s="31" t="str">
        <f t="shared" si="153"/>
        <v/>
      </c>
      <c r="L272" s="32" t="str">
        <f t="shared" si="148"/>
        <v/>
      </c>
      <c r="M272" s="32"/>
      <c r="O272" s="33" t="str">
        <f t="shared" ca="1" si="155"/>
        <v/>
      </c>
      <c r="Q272" s="34">
        <f t="shared" si="157"/>
        <v>0</v>
      </c>
      <c r="R272" s="34">
        <f t="shared" si="154"/>
        <v>0</v>
      </c>
      <c r="Z272" s="129" t="str">
        <f t="shared" si="149"/>
        <v/>
      </c>
      <c r="AC272" s="135" t="str">
        <f t="shared" si="132"/>
        <v/>
      </c>
      <c r="AD272" s="247">
        <f>SUM(Z272:Z274)</f>
        <v>0</v>
      </c>
      <c r="AE272" s="126"/>
      <c r="AF272" s="251">
        <v>90</v>
      </c>
      <c r="AG272" s="254">
        <f t="shared" ref="AG272" ca="1" si="160">OFFSET($AL$9,((MOD(ROW(AF272)*4,3)/2)+1)*COUNTA(AF272)+IF(((MOD(ROW(AF272)*4,3)/2)+1)*COUNTA(AF272)=2,INT(ROW(AF268)/12),0),)</f>
        <v>0</v>
      </c>
      <c r="AH272" s="252" t="str">
        <f>IF(AD272=0,"",IF(AD272&lt;AG272,"Alerte !",""))</f>
        <v/>
      </c>
      <c r="AI272" s="242" t="str">
        <f>IF(AD272=0,"",IF(AD272&lt;AG272,"",1))</f>
        <v/>
      </c>
    </row>
    <row r="273" spans="1:35" ht="15" customHeight="1" x14ac:dyDescent="0.25">
      <c r="A273" s="1"/>
      <c r="B273" s="253"/>
      <c r="C273" s="27" t="str">
        <f t="shared" si="145"/>
        <v/>
      </c>
      <c r="D273" s="28" t="str">
        <f t="shared" si="146"/>
        <v/>
      </c>
      <c r="E273" s="29" t="str">
        <f t="shared" si="151"/>
        <v/>
      </c>
      <c r="F273" s="29" t="str">
        <f t="shared" si="152"/>
        <v/>
      </c>
      <c r="G273" s="30" t="str">
        <f t="shared" si="147"/>
        <v/>
      </c>
      <c r="J273" s="29"/>
      <c r="K273" s="31" t="str">
        <f t="shared" si="153"/>
        <v/>
      </c>
      <c r="L273" s="32" t="str">
        <f t="shared" si="148"/>
        <v/>
      </c>
      <c r="M273" s="32"/>
      <c r="O273" s="33" t="str">
        <f t="shared" ca="1" si="155"/>
        <v/>
      </c>
      <c r="Q273" s="34">
        <f t="shared" si="157"/>
        <v>0</v>
      </c>
      <c r="R273" s="34">
        <f t="shared" si="154"/>
        <v>0</v>
      </c>
      <c r="Z273" s="129" t="str">
        <f t="shared" si="149"/>
        <v/>
      </c>
      <c r="AC273" s="135" t="str">
        <f t="shared" si="132"/>
        <v/>
      </c>
      <c r="AD273" s="248"/>
      <c r="AE273" s="126"/>
      <c r="AF273" s="251"/>
      <c r="AG273" s="255"/>
      <c r="AH273" s="252"/>
      <c r="AI273" s="242"/>
    </row>
    <row r="274" spans="1:35" ht="15" customHeight="1" thickBot="1" x14ac:dyDescent="0.3">
      <c r="A274" s="1"/>
      <c r="B274" s="253"/>
      <c r="C274" s="27" t="str">
        <f t="shared" si="145"/>
        <v/>
      </c>
      <c r="D274" s="28" t="str">
        <f t="shared" si="146"/>
        <v/>
      </c>
      <c r="E274" s="29" t="str">
        <f t="shared" si="151"/>
        <v/>
      </c>
      <c r="F274" s="29" t="str">
        <f t="shared" si="152"/>
        <v/>
      </c>
      <c r="G274" s="30" t="str">
        <f t="shared" si="147"/>
        <v/>
      </c>
      <c r="J274" s="29"/>
      <c r="K274" s="31" t="str">
        <f t="shared" si="153"/>
        <v/>
      </c>
      <c r="L274" s="32" t="str">
        <f t="shared" si="148"/>
        <v/>
      </c>
      <c r="M274" s="32"/>
      <c r="O274" s="33" t="str">
        <f t="shared" ca="1" si="155"/>
        <v/>
      </c>
      <c r="Q274" s="34">
        <f t="shared" si="157"/>
        <v>0</v>
      </c>
      <c r="R274" s="34">
        <f t="shared" si="154"/>
        <v>0</v>
      </c>
      <c r="Z274" s="129" t="str">
        <f t="shared" si="149"/>
        <v/>
      </c>
      <c r="AC274" s="135" t="str">
        <f t="shared" si="132"/>
        <v/>
      </c>
      <c r="AD274" s="249"/>
      <c r="AE274" s="126"/>
      <c r="AF274" s="251"/>
      <c r="AG274" s="256"/>
      <c r="AH274" s="252"/>
      <c r="AI274" s="242"/>
    </row>
    <row r="275" spans="1:35" ht="15" customHeight="1" x14ac:dyDescent="0.25">
      <c r="A275" s="1"/>
      <c r="B275" s="253"/>
      <c r="C275" s="27" t="str">
        <f t="shared" si="145"/>
        <v/>
      </c>
      <c r="D275" s="28" t="str">
        <f t="shared" si="146"/>
        <v/>
      </c>
      <c r="E275" s="29" t="str">
        <f t="shared" si="151"/>
        <v/>
      </c>
      <c r="F275" s="29" t="str">
        <f t="shared" si="152"/>
        <v/>
      </c>
      <c r="G275" s="30" t="str">
        <f t="shared" si="147"/>
        <v/>
      </c>
      <c r="J275" s="29"/>
      <c r="K275" s="31" t="str">
        <f t="shared" si="153"/>
        <v/>
      </c>
      <c r="L275" s="32" t="str">
        <f t="shared" si="148"/>
        <v/>
      </c>
      <c r="M275" s="32"/>
      <c r="O275" s="33" t="str">
        <f t="shared" ca="1" si="155"/>
        <v/>
      </c>
      <c r="Q275" s="34">
        <f t="shared" si="157"/>
        <v>0</v>
      </c>
      <c r="R275" s="34">
        <f t="shared" si="154"/>
        <v>0</v>
      </c>
      <c r="Z275" s="129" t="str">
        <f t="shared" si="149"/>
        <v/>
      </c>
      <c r="AC275" s="135" t="str">
        <f t="shared" si="132"/>
        <v/>
      </c>
      <c r="AD275" s="247">
        <f>SUM(Z275:Z277)</f>
        <v>0</v>
      </c>
      <c r="AE275" s="126"/>
      <c r="AF275" s="251">
        <v>91</v>
      </c>
      <c r="AG275" s="254">
        <f t="shared" ref="AG275" ca="1" si="161">OFFSET($AL$9,((MOD(ROW(AF275)*4,3)/2)+1)*COUNTA(AF275)+IF(((MOD(ROW(AF275)*4,3)/2)+1)*COUNTA(AF275)=2,INT(ROW(AF271)/12),0),)</f>
        <v>0</v>
      </c>
      <c r="AH275" s="252" t="str">
        <f>IF(AD275=0,"",IF(AD275&lt;AG275,"Alerte !",""))</f>
        <v/>
      </c>
      <c r="AI275" s="242" t="str">
        <f>IF(AD275=0,"",IF(AD275&lt;AG275,"",1))</f>
        <v/>
      </c>
    </row>
    <row r="276" spans="1:35" ht="15" customHeight="1" x14ac:dyDescent="0.25">
      <c r="A276" s="1"/>
      <c r="B276" s="253"/>
      <c r="C276" s="27" t="str">
        <f t="shared" si="145"/>
        <v/>
      </c>
      <c r="D276" s="28" t="str">
        <f t="shared" si="146"/>
        <v/>
      </c>
      <c r="E276" s="29" t="str">
        <f t="shared" si="151"/>
        <v/>
      </c>
      <c r="F276" s="29" t="str">
        <f t="shared" si="152"/>
        <v/>
      </c>
      <c r="G276" s="30" t="str">
        <f t="shared" si="147"/>
        <v/>
      </c>
      <c r="J276" s="29"/>
      <c r="K276" s="31" t="str">
        <f t="shared" si="153"/>
        <v/>
      </c>
      <c r="L276" s="32" t="str">
        <f t="shared" si="148"/>
        <v/>
      </c>
      <c r="M276" s="32"/>
      <c r="O276" s="33" t="str">
        <f t="shared" ca="1" si="155"/>
        <v/>
      </c>
      <c r="Q276" s="34">
        <f t="shared" si="157"/>
        <v>0</v>
      </c>
      <c r="R276" s="34">
        <f t="shared" si="154"/>
        <v>0</v>
      </c>
      <c r="Z276" s="129" t="str">
        <f t="shared" si="149"/>
        <v/>
      </c>
      <c r="AC276" s="135" t="str">
        <f t="shared" si="132"/>
        <v/>
      </c>
      <c r="AD276" s="248"/>
      <c r="AE276" s="126"/>
      <c r="AF276" s="251"/>
      <c r="AG276" s="255"/>
      <c r="AH276" s="252"/>
      <c r="AI276" s="242"/>
    </row>
    <row r="277" spans="1:35" ht="15" customHeight="1" thickBot="1" x14ac:dyDescent="0.3">
      <c r="A277" s="1"/>
      <c r="B277" s="253"/>
      <c r="C277" s="27" t="str">
        <f t="shared" si="145"/>
        <v/>
      </c>
      <c r="D277" s="28" t="str">
        <f t="shared" si="146"/>
        <v/>
      </c>
      <c r="E277" s="29" t="str">
        <f t="shared" si="151"/>
        <v/>
      </c>
      <c r="F277" s="29" t="str">
        <f t="shared" si="152"/>
        <v/>
      </c>
      <c r="G277" s="30" t="str">
        <f t="shared" si="147"/>
        <v/>
      </c>
      <c r="J277" s="29"/>
      <c r="K277" s="31" t="str">
        <f t="shared" si="153"/>
        <v/>
      </c>
      <c r="L277" s="32" t="str">
        <f t="shared" si="148"/>
        <v/>
      </c>
      <c r="M277" s="32"/>
      <c r="O277" s="33" t="str">
        <f t="shared" ca="1" si="155"/>
        <v/>
      </c>
      <c r="Q277" s="34">
        <f t="shared" si="157"/>
        <v>0</v>
      </c>
      <c r="R277" s="34">
        <f t="shared" si="154"/>
        <v>0</v>
      </c>
      <c r="Z277" s="129" t="str">
        <f t="shared" si="149"/>
        <v/>
      </c>
      <c r="AC277" s="135" t="str">
        <f t="shared" si="132"/>
        <v/>
      </c>
      <c r="AD277" s="249"/>
      <c r="AE277" s="126"/>
      <c r="AF277" s="251"/>
      <c r="AG277" s="256"/>
      <c r="AH277" s="252"/>
      <c r="AI277" s="242"/>
    </row>
    <row r="278" spans="1:35" ht="15" customHeight="1" x14ac:dyDescent="0.25">
      <c r="A278" s="1"/>
      <c r="B278" s="253"/>
      <c r="C278" s="27" t="str">
        <f t="shared" si="145"/>
        <v/>
      </c>
      <c r="D278" s="28" t="str">
        <f t="shared" si="146"/>
        <v/>
      </c>
      <c r="E278" s="29" t="str">
        <f t="shared" si="151"/>
        <v/>
      </c>
      <c r="F278" s="29" t="str">
        <f t="shared" si="152"/>
        <v/>
      </c>
      <c r="G278" s="30" t="str">
        <f t="shared" si="147"/>
        <v/>
      </c>
      <c r="J278" s="29"/>
      <c r="K278" s="31" t="str">
        <f t="shared" si="153"/>
        <v/>
      </c>
      <c r="L278" s="32" t="str">
        <f t="shared" si="148"/>
        <v/>
      </c>
      <c r="M278" s="32"/>
      <c r="O278" s="33" t="str">
        <f t="shared" ca="1" si="155"/>
        <v/>
      </c>
      <c r="Q278" s="34">
        <f t="shared" si="157"/>
        <v>0</v>
      </c>
      <c r="R278" s="34">
        <f t="shared" si="154"/>
        <v>0</v>
      </c>
      <c r="Z278" s="129" t="str">
        <f t="shared" si="149"/>
        <v/>
      </c>
      <c r="AC278" s="135" t="str">
        <f t="shared" si="132"/>
        <v/>
      </c>
      <c r="AD278" s="247">
        <f>SUM(Z278:Z280)</f>
        <v>0</v>
      </c>
      <c r="AE278" s="126"/>
      <c r="AF278" s="251">
        <v>92</v>
      </c>
      <c r="AG278" s="254">
        <f t="shared" ref="AG278" ca="1" si="162">OFFSET($AL$9,((MOD(ROW(AF278)*4,3)/2)+1)*COUNTA(AF278)+IF(((MOD(ROW(AF278)*4,3)/2)+1)*COUNTA(AF278)=2,INT(ROW(AF274)/12),0),)</f>
        <v>0</v>
      </c>
      <c r="AH278" s="252" t="str">
        <f>IF(AD278=0,"",IF(AD278&lt;AG278,"Alerte !",""))</f>
        <v/>
      </c>
      <c r="AI278" s="242" t="str">
        <f>IF(AD278=0,"",IF(AD278&lt;AG278,"",1))</f>
        <v/>
      </c>
    </row>
    <row r="279" spans="1:35" ht="15" customHeight="1" x14ac:dyDescent="0.25">
      <c r="A279" s="1"/>
      <c r="B279" s="253"/>
      <c r="C279" s="27" t="str">
        <f t="shared" si="145"/>
        <v/>
      </c>
      <c r="D279" s="28" t="str">
        <f t="shared" si="146"/>
        <v/>
      </c>
      <c r="E279" s="29" t="str">
        <f t="shared" si="151"/>
        <v/>
      </c>
      <c r="F279" s="29" t="str">
        <f t="shared" si="152"/>
        <v/>
      </c>
      <c r="G279" s="30" t="str">
        <f t="shared" si="147"/>
        <v/>
      </c>
      <c r="J279" s="29"/>
      <c r="K279" s="31" t="str">
        <f t="shared" si="153"/>
        <v/>
      </c>
      <c r="L279" s="32" t="str">
        <f t="shared" si="148"/>
        <v/>
      </c>
      <c r="M279" s="32"/>
      <c r="O279" s="33" t="str">
        <f t="shared" ca="1" si="155"/>
        <v/>
      </c>
      <c r="Q279" s="34">
        <f t="shared" si="157"/>
        <v>0</v>
      </c>
      <c r="R279" s="34">
        <f t="shared" si="154"/>
        <v>0</v>
      </c>
      <c r="Z279" s="129" t="str">
        <f t="shared" si="149"/>
        <v/>
      </c>
      <c r="AC279" s="135" t="str">
        <f t="shared" si="132"/>
        <v/>
      </c>
      <c r="AD279" s="248"/>
      <c r="AE279" s="126"/>
      <c r="AF279" s="251"/>
      <c r="AG279" s="255"/>
      <c r="AH279" s="252"/>
      <c r="AI279" s="242"/>
    </row>
    <row r="280" spans="1:35" ht="15" customHeight="1" thickBot="1" x14ac:dyDescent="0.3">
      <c r="A280" s="1"/>
      <c r="B280" s="253"/>
      <c r="C280" s="27" t="str">
        <f t="shared" si="145"/>
        <v/>
      </c>
      <c r="D280" s="28" t="str">
        <f t="shared" si="146"/>
        <v/>
      </c>
      <c r="E280" s="29" t="str">
        <f t="shared" si="151"/>
        <v/>
      </c>
      <c r="F280" s="29" t="str">
        <f t="shared" si="152"/>
        <v/>
      </c>
      <c r="G280" s="30" t="str">
        <f t="shared" si="147"/>
        <v/>
      </c>
      <c r="J280" s="29"/>
      <c r="K280" s="31" t="str">
        <f t="shared" si="153"/>
        <v/>
      </c>
      <c r="L280" s="32" t="str">
        <f t="shared" si="148"/>
        <v/>
      </c>
      <c r="M280" s="32"/>
      <c r="O280" s="33" t="str">
        <f t="shared" ca="1" si="155"/>
        <v/>
      </c>
      <c r="Q280" s="34">
        <f t="shared" si="157"/>
        <v>0</v>
      </c>
      <c r="R280" s="34">
        <f t="shared" si="154"/>
        <v>0</v>
      </c>
      <c r="Z280" s="129" t="str">
        <f t="shared" si="149"/>
        <v/>
      </c>
      <c r="AC280" s="135" t="str">
        <f t="shared" si="132"/>
        <v/>
      </c>
      <c r="AD280" s="249"/>
      <c r="AE280" s="126"/>
      <c r="AF280" s="251"/>
      <c r="AG280" s="256"/>
      <c r="AH280" s="252"/>
      <c r="AI280" s="242"/>
    </row>
    <row r="281" spans="1:35" ht="15" customHeight="1" x14ac:dyDescent="0.25">
      <c r="A281" s="1"/>
      <c r="B281" s="253"/>
      <c r="C281" s="27" t="str">
        <f t="shared" si="145"/>
        <v/>
      </c>
      <c r="D281" s="28" t="str">
        <f t="shared" si="146"/>
        <v/>
      </c>
      <c r="E281" s="29" t="str">
        <f t="shared" si="151"/>
        <v/>
      </c>
      <c r="F281" s="29" t="str">
        <f t="shared" si="152"/>
        <v/>
      </c>
      <c r="G281" s="30" t="str">
        <f t="shared" si="147"/>
        <v/>
      </c>
      <c r="J281" s="29"/>
      <c r="K281" s="31" t="str">
        <f t="shared" si="153"/>
        <v/>
      </c>
      <c r="L281" s="32" t="str">
        <f t="shared" si="148"/>
        <v/>
      </c>
      <c r="M281" s="32"/>
      <c r="O281" s="33" t="str">
        <f t="shared" ca="1" si="155"/>
        <v/>
      </c>
      <c r="Q281" s="34">
        <f t="shared" si="157"/>
        <v>0</v>
      </c>
      <c r="R281" s="34">
        <f t="shared" si="154"/>
        <v>0</v>
      </c>
      <c r="Z281" s="129" t="str">
        <f t="shared" si="149"/>
        <v/>
      </c>
      <c r="AC281" s="135" t="str">
        <f t="shared" si="132"/>
        <v/>
      </c>
      <c r="AD281" s="247">
        <f>SUM(Z281:Z283)</f>
        <v>0</v>
      </c>
      <c r="AE281" s="126"/>
      <c r="AF281" s="251">
        <v>93</v>
      </c>
      <c r="AG281" s="254">
        <f t="shared" ref="AG281" ca="1" si="163">OFFSET($AL$9,((MOD(ROW(AF281)*4,3)/2)+1)*COUNTA(AF281)+IF(((MOD(ROW(AF281)*4,3)/2)+1)*COUNTA(AF281)=2,INT(ROW(AF277)/12),0),)</f>
        <v>0</v>
      </c>
      <c r="AH281" s="252" t="str">
        <f>IF(AD281=0,"",IF(AD281&lt;AG281,"Alerte !",""))</f>
        <v/>
      </c>
      <c r="AI281" s="242" t="str">
        <f>IF(AD281=0,"",IF(AD281&lt;AG281,"",1))</f>
        <v/>
      </c>
    </row>
    <row r="282" spans="1:35" ht="15" customHeight="1" x14ac:dyDescent="0.25">
      <c r="A282" s="1"/>
      <c r="B282" s="253"/>
      <c r="C282" s="27" t="str">
        <f t="shared" si="145"/>
        <v/>
      </c>
      <c r="D282" s="28" t="str">
        <f t="shared" si="146"/>
        <v/>
      </c>
      <c r="E282" s="29" t="str">
        <f t="shared" si="151"/>
        <v/>
      </c>
      <c r="F282" s="29" t="str">
        <f t="shared" si="152"/>
        <v/>
      </c>
      <c r="G282" s="30" t="str">
        <f t="shared" si="147"/>
        <v/>
      </c>
      <c r="J282" s="29"/>
      <c r="K282" s="31" t="str">
        <f t="shared" si="153"/>
        <v/>
      </c>
      <c r="L282" s="32" t="str">
        <f t="shared" si="148"/>
        <v/>
      </c>
      <c r="M282" s="32"/>
      <c r="O282" s="33" t="str">
        <f t="shared" ca="1" si="155"/>
        <v/>
      </c>
      <c r="Q282" s="34">
        <f t="shared" si="157"/>
        <v>0</v>
      </c>
      <c r="R282" s="34">
        <f t="shared" si="154"/>
        <v>0</v>
      </c>
      <c r="Z282" s="129" t="str">
        <f t="shared" si="149"/>
        <v/>
      </c>
      <c r="AC282" s="135" t="str">
        <f t="shared" si="132"/>
        <v/>
      </c>
      <c r="AD282" s="248"/>
      <c r="AE282" s="126"/>
      <c r="AF282" s="251"/>
      <c r="AG282" s="255"/>
      <c r="AH282" s="252"/>
      <c r="AI282" s="242"/>
    </row>
    <row r="283" spans="1:35" ht="15" customHeight="1" thickBot="1" x14ac:dyDescent="0.3">
      <c r="A283" s="1"/>
      <c r="B283" s="253"/>
      <c r="C283" s="27" t="str">
        <f t="shared" si="145"/>
        <v/>
      </c>
      <c r="D283" s="28" t="str">
        <f t="shared" si="146"/>
        <v/>
      </c>
      <c r="E283" s="29" t="str">
        <f t="shared" si="151"/>
        <v/>
      </c>
      <c r="F283" s="29" t="str">
        <f t="shared" si="152"/>
        <v/>
      </c>
      <c r="G283" s="30" t="str">
        <f t="shared" si="147"/>
        <v/>
      </c>
      <c r="J283" s="29"/>
      <c r="K283" s="31" t="str">
        <f t="shared" si="153"/>
        <v/>
      </c>
      <c r="L283" s="32" t="str">
        <f t="shared" si="148"/>
        <v/>
      </c>
      <c r="M283" s="32"/>
      <c r="O283" s="33" t="str">
        <f t="shared" ca="1" si="155"/>
        <v/>
      </c>
      <c r="Q283" s="34">
        <f t="shared" si="157"/>
        <v>0</v>
      </c>
      <c r="R283" s="34">
        <f t="shared" si="154"/>
        <v>0</v>
      </c>
      <c r="Z283" s="129" t="str">
        <f t="shared" si="149"/>
        <v/>
      </c>
      <c r="AC283" s="135" t="str">
        <f t="shared" si="132"/>
        <v/>
      </c>
      <c r="AD283" s="249"/>
      <c r="AE283" s="126"/>
      <c r="AF283" s="251"/>
      <c r="AG283" s="256"/>
      <c r="AH283" s="252"/>
      <c r="AI283" s="242"/>
    </row>
    <row r="284" spans="1:35" ht="15" customHeight="1" x14ac:dyDescent="0.25">
      <c r="A284" s="1"/>
      <c r="B284" s="253" t="s">
        <v>69</v>
      </c>
      <c r="C284" s="27" t="str">
        <f t="shared" si="145"/>
        <v/>
      </c>
      <c r="D284" s="28" t="str">
        <f t="shared" si="146"/>
        <v/>
      </c>
      <c r="E284" s="29" t="str">
        <f t="shared" si="151"/>
        <v/>
      </c>
      <c r="F284" s="29" t="str">
        <f t="shared" si="152"/>
        <v/>
      </c>
      <c r="G284" s="30" t="str">
        <f t="shared" si="147"/>
        <v/>
      </c>
      <c r="J284" s="29"/>
      <c r="K284" s="31" t="str">
        <f t="shared" si="153"/>
        <v/>
      </c>
      <c r="L284" s="32" t="str">
        <f t="shared" si="148"/>
        <v/>
      </c>
      <c r="M284" s="32"/>
      <c r="O284" s="33" t="str">
        <f t="shared" ca="1" si="155"/>
        <v/>
      </c>
      <c r="Q284" s="34">
        <f t="shared" si="157"/>
        <v>0</v>
      </c>
      <c r="R284" s="34">
        <f t="shared" si="154"/>
        <v>0</v>
      </c>
      <c r="Z284" s="129" t="str">
        <f t="shared" si="149"/>
        <v/>
      </c>
      <c r="AC284" s="135" t="str">
        <f t="shared" si="132"/>
        <v/>
      </c>
      <c r="AD284" s="247">
        <f>SUM(Z284:Z286)</f>
        <v>0</v>
      </c>
      <c r="AE284" s="126"/>
      <c r="AF284" s="251">
        <v>94</v>
      </c>
      <c r="AG284" s="254">
        <f t="shared" ref="AG284" ca="1" si="164">OFFSET($AL$9,((MOD(ROW(AF284)*4,3)/2)+1)*COUNTA(AF284)+IF(((MOD(ROW(AF284)*4,3)/2)+1)*COUNTA(AF284)=2,INT(ROW(AF280)/12),0),)</f>
        <v>0</v>
      </c>
      <c r="AH284" s="252" t="str">
        <f>IF(AD284=0,"",IF(AD284&lt;AG284,"Alerte !",""))</f>
        <v/>
      </c>
      <c r="AI284" s="242" t="str">
        <f>IF(AD284=0,"",IF(AD284&lt;AG284,"",1))</f>
        <v/>
      </c>
    </row>
    <row r="285" spans="1:35" ht="15" customHeight="1" x14ac:dyDescent="0.25">
      <c r="A285" s="1"/>
      <c r="B285" s="253"/>
      <c r="C285" s="27" t="str">
        <f t="shared" si="145"/>
        <v/>
      </c>
      <c r="D285" s="28" t="str">
        <f t="shared" si="146"/>
        <v/>
      </c>
      <c r="E285" s="29" t="str">
        <f t="shared" si="151"/>
        <v/>
      </c>
      <c r="F285" s="29" t="str">
        <f t="shared" si="152"/>
        <v/>
      </c>
      <c r="G285" s="30" t="str">
        <f t="shared" si="147"/>
        <v/>
      </c>
      <c r="J285" s="29"/>
      <c r="K285" s="31" t="str">
        <f t="shared" si="153"/>
        <v/>
      </c>
      <c r="L285" s="32" t="str">
        <f t="shared" si="148"/>
        <v/>
      </c>
      <c r="M285" s="32"/>
      <c r="O285" s="33" t="str">
        <f t="shared" ca="1" si="155"/>
        <v/>
      </c>
      <c r="Q285" s="34">
        <f t="shared" si="157"/>
        <v>0</v>
      </c>
      <c r="R285" s="34">
        <f t="shared" si="154"/>
        <v>0</v>
      </c>
      <c r="Z285" s="129" t="str">
        <f t="shared" si="149"/>
        <v/>
      </c>
      <c r="AC285" s="135" t="str">
        <f t="shared" si="132"/>
        <v/>
      </c>
      <c r="AD285" s="248"/>
      <c r="AE285" s="126"/>
      <c r="AF285" s="251"/>
      <c r="AG285" s="255"/>
      <c r="AH285" s="252"/>
      <c r="AI285" s="242"/>
    </row>
    <row r="286" spans="1:35" ht="15" customHeight="1" thickBot="1" x14ac:dyDescent="0.3">
      <c r="A286" s="1"/>
      <c r="B286" s="253"/>
      <c r="C286" s="27" t="str">
        <f t="shared" si="145"/>
        <v/>
      </c>
      <c r="D286" s="28" t="str">
        <f t="shared" si="146"/>
        <v/>
      </c>
      <c r="E286" s="29" t="str">
        <f t="shared" si="151"/>
        <v/>
      </c>
      <c r="F286" s="29" t="str">
        <f t="shared" si="152"/>
        <v/>
      </c>
      <c r="G286" s="30" t="str">
        <f t="shared" si="147"/>
        <v/>
      </c>
      <c r="J286" s="29"/>
      <c r="K286" s="31" t="str">
        <f t="shared" si="153"/>
        <v/>
      </c>
      <c r="L286" s="32" t="str">
        <f t="shared" si="148"/>
        <v/>
      </c>
      <c r="M286" s="32"/>
      <c r="O286" s="33" t="str">
        <f t="shared" ca="1" si="155"/>
        <v/>
      </c>
      <c r="Q286" s="34">
        <f t="shared" si="157"/>
        <v>0</v>
      </c>
      <c r="R286" s="34">
        <f t="shared" si="154"/>
        <v>0</v>
      </c>
      <c r="Z286" s="129" t="str">
        <f t="shared" si="149"/>
        <v/>
      </c>
      <c r="AC286" s="135" t="str">
        <f t="shared" si="132"/>
        <v/>
      </c>
      <c r="AD286" s="249"/>
      <c r="AE286" s="126"/>
      <c r="AF286" s="251"/>
      <c r="AG286" s="256"/>
      <c r="AH286" s="252"/>
      <c r="AI286" s="242"/>
    </row>
    <row r="287" spans="1:35" ht="15" customHeight="1" x14ac:dyDescent="0.25">
      <c r="A287" s="1"/>
      <c r="B287" s="253"/>
      <c r="C287" s="27" t="str">
        <f t="shared" si="145"/>
        <v/>
      </c>
      <c r="D287" s="28" t="str">
        <f t="shared" si="146"/>
        <v/>
      </c>
      <c r="E287" s="29" t="str">
        <f t="shared" si="151"/>
        <v/>
      </c>
      <c r="F287" s="29" t="str">
        <f t="shared" si="152"/>
        <v/>
      </c>
      <c r="G287" s="30" t="str">
        <f t="shared" si="147"/>
        <v/>
      </c>
      <c r="J287" s="29"/>
      <c r="K287" s="31" t="str">
        <f t="shared" si="153"/>
        <v/>
      </c>
      <c r="L287" s="32" t="str">
        <f t="shared" si="148"/>
        <v/>
      </c>
      <c r="M287" s="32"/>
      <c r="O287" s="33" t="str">
        <f t="shared" ca="1" si="155"/>
        <v/>
      </c>
      <c r="Q287" s="34">
        <f t="shared" si="157"/>
        <v>0</v>
      </c>
      <c r="R287" s="34">
        <f t="shared" si="154"/>
        <v>0</v>
      </c>
      <c r="Z287" s="129" t="str">
        <f t="shared" si="149"/>
        <v/>
      </c>
      <c r="AC287" s="135" t="str">
        <f t="shared" si="132"/>
        <v/>
      </c>
      <c r="AD287" s="247">
        <f>SUM(Z287:Z289)</f>
        <v>0</v>
      </c>
      <c r="AE287" s="126"/>
      <c r="AF287" s="251">
        <v>95</v>
      </c>
      <c r="AG287" s="254">
        <f t="shared" ref="AG287" ca="1" si="165">OFFSET($AL$9,((MOD(ROW(AF287)*4,3)/2)+1)*COUNTA(AF287)+IF(((MOD(ROW(AF287)*4,3)/2)+1)*COUNTA(AF287)=2,INT(ROW(AF283)/12),0),)</f>
        <v>0</v>
      </c>
      <c r="AH287" s="252" t="str">
        <f>IF(AD287=0,"",IF(AD287&lt;AG287,"Alerte !",""))</f>
        <v/>
      </c>
      <c r="AI287" s="242" t="str">
        <f>IF(AD287=0,"",IF(AD287&lt;AG287,"",1))</f>
        <v/>
      </c>
    </row>
    <row r="288" spans="1:35" ht="15" customHeight="1" x14ac:dyDescent="0.25">
      <c r="A288" s="1"/>
      <c r="B288" s="253"/>
      <c r="C288" s="27" t="str">
        <f t="shared" si="145"/>
        <v/>
      </c>
      <c r="D288" s="28" t="str">
        <f t="shared" si="146"/>
        <v/>
      </c>
      <c r="E288" s="29" t="str">
        <f t="shared" si="151"/>
        <v/>
      </c>
      <c r="F288" s="29" t="str">
        <f t="shared" si="152"/>
        <v/>
      </c>
      <c r="G288" s="30" t="str">
        <f t="shared" si="147"/>
        <v/>
      </c>
      <c r="J288" s="29"/>
      <c r="K288" s="31" t="str">
        <f t="shared" si="153"/>
        <v/>
      </c>
      <c r="L288" s="32" t="str">
        <f t="shared" si="148"/>
        <v/>
      </c>
      <c r="M288" s="32"/>
      <c r="O288" s="33" t="str">
        <f t="shared" ca="1" si="155"/>
        <v/>
      </c>
      <c r="Q288" s="34">
        <f t="shared" si="157"/>
        <v>0</v>
      </c>
      <c r="R288" s="34">
        <f t="shared" si="154"/>
        <v>0</v>
      </c>
      <c r="Z288" s="129" t="str">
        <f t="shared" si="149"/>
        <v/>
      </c>
      <c r="AC288" s="135" t="str">
        <f t="shared" ref="AC288:AC351" si="166">IF(Z288="","",Z288-AA288-AB288)</f>
        <v/>
      </c>
      <c r="AD288" s="248"/>
      <c r="AE288" s="126"/>
      <c r="AF288" s="251"/>
      <c r="AG288" s="255"/>
      <c r="AH288" s="252"/>
      <c r="AI288" s="242"/>
    </row>
    <row r="289" spans="1:35" ht="15" customHeight="1" thickBot="1" x14ac:dyDescent="0.3">
      <c r="A289" s="1"/>
      <c r="B289" s="253"/>
      <c r="C289" s="27" t="str">
        <f t="shared" si="145"/>
        <v/>
      </c>
      <c r="D289" s="28" t="str">
        <f t="shared" si="146"/>
        <v/>
      </c>
      <c r="E289" s="29" t="str">
        <f t="shared" si="151"/>
        <v/>
      </c>
      <c r="F289" s="29" t="str">
        <f t="shared" si="152"/>
        <v/>
      </c>
      <c r="G289" s="30" t="str">
        <f t="shared" si="147"/>
        <v/>
      </c>
      <c r="J289" s="29"/>
      <c r="K289" s="31" t="str">
        <f t="shared" si="153"/>
        <v/>
      </c>
      <c r="L289" s="32" t="str">
        <f t="shared" si="148"/>
        <v/>
      </c>
      <c r="M289" s="32"/>
      <c r="O289" s="33" t="str">
        <f t="shared" ca="1" si="155"/>
        <v/>
      </c>
      <c r="Q289" s="34">
        <f t="shared" si="157"/>
        <v>0</v>
      </c>
      <c r="R289" s="34">
        <f t="shared" si="154"/>
        <v>0</v>
      </c>
      <c r="Z289" s="129" t="str">
        <f t="shared" si="149"/>
        <v/>
      </c>
      <c r="AC289" s="135" t="str">
        <f t="shared" si="166"/>
        <v/>
      </c>
      <c r="AD289" s="249"/>
      <c r="AE289" s="126"/>
      <c r="AF289" s="251"/>
      <c r="AG289" s="256"/>
      <c r="AH289" s="252"/>
      <c r="AI289" s="242"/>
    </row>
    <row r="290" spans="1:35" ht="15" customHeight="1" x14ac:dyDescent="0.25">
      <c r="A290" s="1"/>
      <c r="B290" s="253"/>
      <c r="C290" s="27" t="str">
        <f t="shared" si="145"/>
        <v/>
      </c>
      <c r="D290" s="28" t="str">
        <f t="shared" si="146"/>
        <v/>
      </c>
      <c r="E290" s="29" t="str">
        <f t="shared" si="151"/>
        <v/>
      </c>
      <c r="F290" s="29" t="str">
        <f t="shared" si="152"/>
        <v/>
      </c>
      <c r="G290" s="30" t="str">
        <f t="shared" si="147"/>
        <v/>
      </c>
      <c r="J290" s="29"/>
      <c r="K290" s="31" t="str">
        <f t="shared" si="153"/>
        <v/>
      </c>
      <c r="L290" s="32" t="str">
        <f t="shared" si="148"/>
        <v/>
      </c>
      <c r="M290" s="32"/>
      <c r="O290" s="33" t="str">
        <f t="shared" ca="1" si="155"/>
        <v/>
      </c>
      <c r="Q290" s="34">
        <f t="shared" si="157"/>
        <v>0</v>
      </c>
      <c r="R290" s="34">
        <f t="shared" si="154"/>
        <v>0</v>
      </c>
      <c r="Z290" s="129" t="str">
        <f t="shared" si="149"/>
        <v/>
      </c>
      <c r="AC290" s="135" t="str">
        <f t="shared" si="166"/>
        <v/>
      </c>
      <c r="AD290" s="247">
        <f>SUM(Z290:Z292)</f>
        <v>0</v>
      </c>
      <c r="AE290" s="126"/>
      <c r="AF290" s="251">
        <v>96</v>
      </c>
      <c r="AG290" s="254">
        <f t="shared" ref="AG290" ca="1" si="167">OFFSET($AL$9,((MOD(ROW(AF290)*4,3)/2)+1)*COUNTA(AF290)+IF(((MOD(ROW(AF290)*4,3)/2)+1)*COUNTA(AF290)=2,INT(ROW(AF286)/12),0),)</f>
        <v>0</v>
      </c>
      <c r="AH290" s="252" t="str">
        <f>IF(AD290=0,"",IF(AD290&lt;AG290,"Alerte !",""))</f>
        <v/>
      </c>
      <c r="AI290" s="242" t="str">
        <f>IF(AD290=0,"",IF(AD290&lt;AG290,"",1))</f>
        <v/>
      </c>
    </row>
    <row r="291" spans="1:35" ht="15" customHeight="1" x14ac:dyDescent="0.25">
      <c r="A291" s="1"/>
      <c r="B291" s="253"/>
      <c r="C291" s="27" t="str">
        <f t="shared" si="145"/>
        <v/>
      </c>
      <c r="D291" s="28" t="str">
        <f t="shared" si="146"/>
        <v/>
      </c>
      <c r="E291" s="29" t="str">
        <f t="shared" si="151"/>
        <v/>
      </c>
      <c r="F291" s="29" t="str">
        <f t="shared" si="152"/>
        <v/>
      </c>
      <c r="G291" s="30" t="str">
        <f t="shared" si="147"/>
        <v/>
      </c>
      <c r="J291" s="29"/>
      <c r="K291" s="31" t="str">
        <f t="shared" si="153"/>
        <v/>
      </c>
      <c r="L291" s="32" t="str">
        <f t="shared" si="148"/>
        <v/>
      </c>
      <c r="M291" s="32"/>
      <c r="O291" s="33" t="str">
        <f t="shared" ca="1" si="155"/>
        <v/>
      </c>
      <c r="Q291" s="34">
        <f t="shared" si="157"/>
        <v>0</v>
      </c>
      <c r="R291" s="34">
        <f t="shared" si="154"/>
        <v>0</v>
      </c>
      <c r="Z291" s="129" t="str">
        <f t="shared" si="149"/>
        <v/>
      </c>
      <c r="AC291" s="135" t="str">
        <f t="shared" si="166"/>
        <v/>
      </c>
      <c r="AD291" s="248"/>
      <c r="AE291" s="126"/>
      <c r="AF291" s="251"/>
      <c r="AG291" s="255"/>
      <c r="AH291" s="252"/>
      <c r="AI291" s="242"/>
    </row>
    <row r="292" spans="1:35" ht="15" customHeight="1" thickBot="1" x14ac:dyDescent="0.3">
      <c r="A292" s="1"/>
      <c r="B292" s="253"/>
      <c r="C292" s="27" t="str">
        <f t="shared" si="145"/>
        <v/>
      </c>
      <c r="D292" s="28" t="str">
        <f t="shared" si="146"/>
        <v/>
      </c>
      <c r="E292" s="29" t="str">
        <f t="shared" si="151"/>
        <v/>
      </c>
      <c r="F292" s="29" t="str">
        <f t="shared" si="152"/>
        <v/>
      </c>
      <c r="G292" s="30" t="str">
        <f t="shared" si="147"/>
        <v/>
      </c>
      <c r="J292" s="29"/>
      <c r="K292" s="31" t="str">
        <f t="shared" si="153"/>
        <v/>
      </c>
      <c r="L292" s="32" t="str">
        <f t="shared" si="148"/>
        <v/>
      </c>
      <c r="M292" s="32"/>
      <c r="O292" s="33" t="str">
        <f t="shared" ca="1" si="155"/>
        <v/>
      </c>
      <c r="Q292" s="34">
        <f t="shared" si="157"/>
        <v>0</v>
      </c>
      <c r="R292" s="34">
        <f t="shared" si="154"/>
        <v>0</v>
      </c>
      <c r="Z292" s="129" t="str">
        <f t="shared" si="149"/>
        <v/>
      </c>
      <c r="AC292" s="135" t="str">
        <f t="shared" si="166"/>
        <v/>
      </c>
      <c r="AD292" s="249"/>
      <c r="AE292" s="126"/>
      <c r="AF292" s="251"/>
      <c r="AG292" s="256"/>
      <c r="AH292" s="252"/>
      <c r="AI292" s="242"/>
    </row>
    <row r="293" spans="1:35" ht="15" customHeight="1" x14ac:dyDescent="0.25">
      <c r="A293" s="1"/>
      <c r="B293" s="253"/>
      <c r="C293" s="27" t="str">
        <f t="shared" si="145"/>
        <v/>
      </c>
      <c r="D293" s="28" t="str">
        <f t="shared" si="146"/>
        <v/>
      </c>
      <c r="E293" s="29" t="str">
        <f t="shared" si="151"/>
        <v/>
      </c>
      <c r="F293" s="29" t="str">
        <f t="shared" si="152"/>
        <v/>
      </c>
      <c r="G293" s="30" t="str">
        <f t="shared" si="147"/>
        <v/>
      </c>
      <c r="J293" s="29"/>
      <c r="K293" s="31" t="str">
        <f t="shared" si="153"/>
        <v/>
      </c>
      <c r="L293" s="32" t="str">
        <f t="shared" si="148"/>
        <v/>
      </c>
      <c r="M293" s="32"/>
      <c r="O293" s="33" t="str">
        <f t="shared" ca="1" si="155"/>
        <v/>
      </c>
      <c r="Q293" s="34">
        <f t="shared" si="157"/>
        <v>0</v>
      </c>
      <c r="R293" s="34">
        <f t="shared" si="154"/>
        <v>0</v>
      </c>
      <c r="Z293" s="129" t="str">
        <f t="shared" si="149"/>
        <v/>
      </c>
      <c r="AC293" s="135" t="str">
        <f t="shared" si="166"/>
        <v/>
      </c>
      <c r="AD293" s="247">
        <f>SUM(Z293:Z295)</f>
        <v>0</v>
      </c>
      <c r="AE293" s="126"/>
      <c r="AF293" s="251">
        <v>97</v>
      </c>
      <c r="AG293" s="254">
        <f t="shared" ref="AG293" ca="1" si="168">OFFSET($AL$9,((MOD(ROW(AF293)*4,3)/2)+1)*COUNTA(AF293)+IF(((MOD(ROW(AF293)*4,3)/2)+1)*COUNTA(AF293)=2,INT(ROW(AF289)/12),0),)</f>
        <v>0</v>
      </c>
      <c r="AH293" s="252" t="str">
        <f>IF(AD293=0,"",IF(AD293&lt;AG293,"Alerte !",""))</f>
        <v/>
      </c>
      <c r="AI293" s="242" t="str">
        <f>IF(AD293=0,"",IF(AD293&lt;AG293,"",1))</f>
        <v/>
      </c>
    </row>
    <row r="294" spans="1:35" ht="15" customHeight="1" x14ac:dyDescent="0.25">
      <c r="A294" s="1"/>
      <c r="B294" s="253"/>
      <c r="C294" s="27" t="str">
        <f t="shared" si="145"/>
        <v/>
      </c>
      <c r="D294" s="28" t="str">
        <f t="shared" si="146"/>
        <v/>
      </c>
      <c r="E294" s="29" t="str">
        <f t="shared" si="151"/>
        <v/>
      </c>
      <c r="F294" s="29" t="str">
        <f t="shared" si="152"/>
        <v/>
      </c>
      <c r="G294" s="30" t="str">
        <f t="shared" si="147"/>
        <v/>
      </c>
      <c r="J294" s="29"/>
      <c r="K294" s="31" t="str">
        <f t="shared" si="153"/>
        <v/>
      </c>
      <c r="L294" s="32" t="str">
        <f t="shared" si="148"/>
        <v/>
      </c>
      <c r="M294" s="32"/>
      <c r="O294" s="33" t="str">
        <f t="shared" ca="1" si="155"/>
        <v/>
      </c>
      <c r="Q294" s="34">
        <f t="shared" si="157"/>
        <v>0</v>
      </c>
      <c r="R294" s="34">
        <f t="shared" si="154"/>
        <v>0</v>
      </c>
      <c r="Z294" s="129" t="str">
        <f t="shared" si="149"/>
        <v/>
      </c>
      <c r="AC294" s="135" t="str">
        <f t="shared" si="166"/>
        <v/>
      </c>
      <c r="AD294" s="248"/>
      <c r="AE294" s="126"/>
      <c r="AF294" s="251"/>
      <c r="AG294" s="255"/>
      <c r="AH294" s="252"/>
      <c r="AI294" s="242"/>
    </row>
    <row r="295" spans="1:35" ht="15" customHeight="1" thickBot="1" x14ac:dyDescent="0.3">
      <c r="A295" s="1"/>
      <c r="B295" s="253"/>
      <c r="C295" s="27" t="str">
        <f t="shared" si="145"/>
        <v/>
      </c>
      <c r="D295" s="28" t="str">
        <f t="shared" si="146"/>
        <v/>
      </c>
      <c r="E295" s="29" t="str">
        <f t="shared" si="151"/>
        <v/>
      </c>
      <c r="F295" s="29" t="str">
        <f t="shared" si="152"/>
        <v/>
      </c>
      <c r="G295" s="30" t="str">
        <f t="shared" si="147"/>
        <v/>
      </c>
      <c r="J295" s="29"/>
      <c r="K295" s="31" t="str">
        <f t="shared" si="153"/>
        <v/>
      </c>
      <c r="L295" s="32" t="str">
        <f t="shared" si="148"/>
        <v/>
      </c>
      <c r="M295" s="32"/>
      <c r="O295" s="33" t="str">
        <f t="shared" ca="1" si="155"/>
        <v/>
      </c>
      <c r="Q295" s="34">
        <f t="shared" si="157"/>
        <v>0</v>
      </c>
      <c r="R295" s="34">
        <f t="shared" si="154"/>
        <v>0</v>
      </c>
      <c r="Z295" s="129" t="str">
        <f t="shared" si="149"/>
        <v/>
      </c>
      <c r="AC295" s="135" t="str">
        <f t="shared" si="166"/>
        <v/>
      </c>
      <c r="AD295" s="249"/>
      <c r="AE295" s="126"/>
      <c r="AF295" s="251"/>
      <c r="AG295" s="256"/>
      <c r="AH295" s="252"/>
      <c r="AI295" s="242"/>
    </row>
    <row r="296" spans="1:35" ht="15" customHeight="1" x14ac:dyDescent="0.25">
      <c r="A296" s="1"/>
      <c r="B296" s="253" t="s">
        <v>70</v>
      </c>
      <c r="C296" s="27" t="str">
        <f t="shared" si="145"/>
        <v/>
      </c>
      <c r="D296" s="28" t="str">
        <f t="shared" si="146"/>
        <v/>
      </c>
      <c r="E296" s="29" t="str">
        <f t="shared" si="151"/>
        <v/>
      </c>
      <c r="F296" s="29" t="str">
        <f t="shared" si="152"/>
        <v/>
      </c>
      <c r="G296" s="30" t="str">
        <f t="shared" si="147"/>
        <v/>
      </c>
      <c r="J296" s="29"/>
      <c r="K296" s="31" t="str">
        <f t="shared" si="153"/>
        <v/>
      </c>
      <c r="L296" s="32" t="str">
        <f t="shared" si="148"/>
        <v/>
      </c>
      <c r="M296" s="32"/>
      <c r="O296" s="33" t="str">
        <f t="shared" ca="1" si="155"/>
        <v/>
      </c>
      <c r="Q296" s="34">
        <f t="shared" si="157"/>
        <v>0</v>
      </c>
      <c r="R296" s="34">
        <f t="shared" si="154"/>
        <v>0</v>
      </c>
      <c r="Z296" s="129" t="str">
        <f t="shared" si="149"/>
        <v/>
      </c>
      <c r="AC296" s="135" t="str">
        <f t="shared" si="166"/>
        <v/>
      </c>
      <c r="AD296" s="247">
        <f>SUM(Z296:Z298)</f>
        <v>0</v>
      </c>
      <c r="AE296" s="126"/>
      <c r="AF296" s="251">
        <v>98</v>
      </c>
      <c r="AG296" s="254">
        <f t="shared" ref="AG296" ca="1" si="169">OFFSET($AL$9,((MOD(ROW(AF296)*4,3)/2)+1)*COUNTA(AF296)+IF(((MOD(ROW(AF296)*4,3)/2)+1)*COUNTA(AF296)=2,INT(ROW(AF292)/12),0),)</f>
        <v>0</v>
      </c>
      <c r="AH296" s="252" t="str">
        <f>IF(AD296=0,"",IF(AD296&lt;AG296,"Alerte !",""))</f>
        <v/>
      </c>
      <c r="AI296" s="242" t="str">
        <f>IF(AD296=0,"",IF(AD296&lt;AG296,"",1))</f>
        <v/>
      </c>
    </row>
    <row r="297" spans="1:35" ht="15" customHeight="1" x14ac:dyDescent="0.25">
      <c r="A297" s="1"/>
      <c r="B297" s="253"/>
      <c r="C297" s="27" t="str">
        <f t="shared" si="145"/>
        <v/>
      </c>
      <c r="D297" s="28" t="str">
        <f t="shared" si="146"/>
        <v/>
      </c>
      <c r="E297" s="29" t="str">
        <f t="shared" si="151"/>
        <v/>
      </c>
      <c r="F297" s="29" t="str">
        <f t="shared" si="152"/>
        <v/>
      </c>
      <c r="G297" s="30" t="str">
        <f t="shared" si="147"/>
        <v/>
      </c>
      <c r="J297" s="29"/>
      <c r="K297" s="31" t="str">
        <f t="shared" si="153"/>
        <v/>
      </c>
      <c r="L297" s="32" t="str">
        <f t="shared" si="148"/>
        <v/>
      </c>
      <c r="M297" s="32"/>
      <c r="O297" s="33" t="str">
        <f t="shared" ca="1" si="155"/>
        <v/>
      </c>
      <c r="Q297" s="34">
        <f t="shared" si="157"/>
        <v>0</v>
      </c>
      <c r="R297" s="34">
        <f t="shared" si="154"/>
        <v>0</v>
      </c>
      <c r="Z297" s="129" t="str">
        <f t="shared" si="149"/>
        <v/>
      </c>
      <c r="AC297" s="135" t="str">
        <f t="shared" si="166"/>
        <v/>
      </c>
      <c r="AD297" s="248"/>
      <c r="AE297" s="126"/>
      <c r="AF297" s="251"/>
      <c r="AG297" s="255"/>
      <c r="AH297" s="252"/>
      <c r="AI297" s="242"/>
    </row>
    <row r="298" spans="1:35" ht="15" customHeight="1" thickBot="1" x14ac:dyDescent="0.3">
      <c r="A298" s="1"/>
      <c r="B298" s="253"/>
      <c r="C298" s="27" t="str">
        <f t="shared" si="145"/>
        <v/>
      </c>
      <c r="D298" s="28" t="str">
        <f t="shared" si="146"/>
        <v/>
      </c>
      <c r="E298" s="29" t="str">
        <f t="shared" si="151"/>
        <v/>
      </c>
      <c r="F298" s="29" t="str">
        <f t="shared" si="152"/>
        <v/>
      </c>
      <c r="G298" s="30" t="str">
        <f t="shared" si="147"/>
        <v/>
      </c>
      <c r="J298" s="29"/>
      <c r="K298" s="31" t="str">
        <f t="shared" si="153"/>
        <v/>
      </c>
      <c r="L298" s="32" t="str">
        <f t="shared" si="148"/>
        <v/>
      </c>
      <c r="M298" s="32"/>
      <c r="O298" s="33" t="str">
        <f t="shared" ca="1" si="155"/>
        <v/>
      </c>
      <c r="Q298" s="34">
        <f t="shared" si="157"/>
        <v>0</v>
      </c>
      <c r="R298" s="34">
        <f t="shared" si="154"/>
        <v>0</v>
      </c>
      <c r="Z298" s="129" t="str">
        <f t="shared" si="149"/>
        <v/>
      </c>
      <c r="AC298" s="135" t="str">
        <f t="shared" si="166"/>
        <v/>
      </c>
      <c r="AD298" s="249"/>
      <c r="AE298" s="126"/>
      <c r="AF298" s="251"/>
      <c r="AG298" s="256"/>
      <c r="AH298" s="252"/>
      <c r="AI298" s="242"/>
    </row>
    <row r="299" spans="1:35" ht="15" customHeight="1" x14ac:dyDescent="0.25">
      <c r="A299" s="1"/>
      <c r="B299" s="253"/>
      <c r="C299" s="27" t="str">
        <f t="shared" si="145"/>
        <v/>
      </c>
      <c r="D299" s="28" t="str">
        <f t="shared" si="146"/>
        <v/>
      </c>
      <c r="E299" s="29" t="str">
        <f t="shared" si="151"/>
        <v/>
      </c>
      <c r="F299" s="29" t="str">
        <f t="shared" si="152"/>
        <v/>
      </c>
      <c r="G299" s="30" t="str">
        <f t="shared" si="147"/>
        <v/>
      </c>
      <c r="J299" s="29"/>
      <c r="K299" s="31" t="str">
        <f t="shared" si="153"/>
        <v/>
      </c>
      <c r="L299" s="32" t="str">
        <f t="shared" si="148"/>
        <v/>
      </c>
      <c r="M299" s="32"/>
      <c r="O299" s="33" t="str">
        <f t="shared" ca="1" si="155"/>
        <v/>
      </c>
      <c r="Q299" s="34">
        <f t="shared" si="157"/>
        <v>0</v>
      </c>
      <c r="R299" s="34">
        <f t="shared" si="154"/>
        <v>0</v>
      </c>
      <c r="Z299" s="129" t="str">
        <f t="shared" si="149"/>
        <v/>
      </c>
      <c r="AC299" s="135" t="str">
        <f t="shared" si="166"/>
        <v/>
      </c>
      <c r="AD299" s="247">
        <f>SUM(Z299:Z301)</f>
        <v>0</v>
      </c>
      <c r="AE299" s="126"/>
      <c r="AF299" s="251">
        <v>99</v>
      </c>
      <c r="AG299" s="254">
        <f t="shared" ref="AG299" ca="1" si="170">OFFSET($AL$9,((MOD(ROW(AF299)*4,3)/2)+1)*COUNTA(AF299)+IF(((MOD(ROW(AF299)*4,3)/2)+1)*COUNTA(AF299)=2,INT(ROW(AF295)/12),0),)</f>
        <v>0</v>
      </c>
      <c r="AH299" s="252" t="str">
        <f>IF(AD299=0,"",IF(AD299&lt;AG299,"Alerte !",""))</f>
        <v/>
      </c>
      <c r="AI299" s="242" t="str">
        <f>IF(AD299=0,"",IF(AD299&lt;AG299,"",1))</f>
        <v/>
      </c>
    </row>
    <row r="300" spans="1:35" ht="15" customHeight="1" x14ac:dyDescent="0.25">
      <c r="A300" s="1"/>
      <c r="B300" s="253"/>
      <c r="C300" s="27" t="str">
        <f t="shared" si="145"/>
        <v/>
      </c>
      <c r="D300" s="28" t="str">
        <f t="shared" si="146"/>
        <v/>
      </c>
      <c r="E300" s="29" t="str">
        <f t="shared" si="151"/>
        <v/>
      </c>
      <c r="F300" s="29" t="str">
        <f t="shared" si="152"/>
        <v/>
      </c>
      <c r="G300" s="30" t="str">
        <f t="shared" si="147"/>
        <v/>
      </c>
      <c r="J300" s="29"/>
      <c r="K300" s="31" t="str">
        <f t="shared" si="153"/>
        <v/>
      </c>
      <c r="L300" s="32" t="str">
        <f t="shared" si="148"/>
        <v/>
      </c>
      <c r="M300" s="32"/>
      <c r="O300" s="33" t="str">
        <f t="shared" ca="1" si="155"/>
        <v/>
      </c>
      <c r="Q300" s="34">
        <f t="shared" si="157"/>
        <v>0</v>
      </c>
      <c r="R300" s="34">
        <f t="shared" si="154"/>
        <v>0</v>
      </c>
      <c r="Z300" s="129" t="str">
        <f t="shared" si="149"/>
        <v/>
      </c>
      <c r="AC300" s="135" t="str">
        <f t="shared" si="166"/>
        <v/>
      </c>
      <c r="AD300" s="248"/>
      <c r="AE300" s="126"/>
      <c r="AF300" s="251"/>
      <c r="AG300" s="255"/>
      <c r="AH300" s="252"/>
      <c r="AI300" s="242"/>
    </row>
    <row r="301" spans="1:35" ht="15" customHeight="1" thickBot="1" x14ac:dyDescent="0.3">
      <c r="A301" s="1"/>
      <c r="B301" s="253"/>
      <c r="C301" s="27" t="str">
        <f t="shared" si="145"/>
        <v/>
      </c>
      <c r="D301" s="28" t="str">
        <f t="shared" si="146"/>
        <v/>
      </c>
      <c r="E301" s="29" t="str">
        <f t="shared" si="151"/>
        <v/>
      </c>
      <c r="F301" s="29" t="str">
        <f t="shared" si="152"/>
        <v/>
      </c>
      <c r="G301" s="30" t="str">
        <f t="shared" si="147"/>
        <v/>
      </c>
      <c r="J301" s="29"/>
      <c r="K301" s="31" t="str">
        <f t="shared" si="153"/>
        <v/>
      </c>
      <c r="L301" s="32" t="str">
        <f t="shared" si="148"/>
        <v/>
      </c>
      <c r="M301" s="32"/>
      <c r="O301" s="33" t="str">
        <f t="shared" ca="1" si="155"/>
        <v/>
      </c>
      <c r="Q301" s="34">
        <f t="shared" si="157"/>
        <v>0</v>
      </c>
      <c r="R301" s="34">
        <f t="shared" si="154"/>
        <v>0</v>
      </c>
      <c r="Z301" s="129" t="str">
        <f t="shared" si="149"/>
        <v/>
      </c>
      <c r="AC301" s="135" t="str">
        <f t="shared" si="166"/>
        <v/>
      </c>
      <c r="AD301" s="249"/>
      <c r="AE301" s="126"/>
      <c r="AF301" s="251"/>
      <c r="AG301" s="256"/>
      <c r="AH301" s="252"/>
      <c r="AI301" s="242"/>
    </row>
    <row r="302" spans="1:35" ht="15" customHeight="1" x14ac:dyDescent="0.25">
      <c r="A302" s="1"/>
      <c r="B302" s="253"/>
      <c r="C302" s="27" t="str">
        <f t="shared" si="145"/>
        <v/>
      </c>
      <c r="D302" s="28" t="str">
        <f t="shared" si="146"/>
        <v/>
      </c>
      <c r="E302" s="29" t="str">
        <f t="shared" si="151"/>
        <v/>
      </c>
      <c r="F302" s="29" t="str">
        <f t="shared" si="152"/>
        <v/>
      </c>
      <c r="G302" s="30" t="str">
        <f t="shared" si="147"/>
        <v/>
      </c>
      <c r="J302" s="29"/>
      <c r="K302" s="31" t="str">
        <f t="shared" si="153"/>
        <v/>
      </c>
      <c r="L302" s="32" t="str">
        <f t="shared" si="148"/>
        <v/>
      </c>
      <c r="M302" s="32"/>
      <c r="O302" s="33" t="str">
        <f t="shared" ca="1" si="155"/>
        <v/>
      </c>
      <c r="Q302" s="34">
        <f t="shared" si="157"/>
        <v>0</v>
      </c>
      <c r="R302" s="34">
        <f t="shared" si="154"/>
        <v>0</v>
      </c>
      <c r="Z302" s="129" t="str">
        <f t="shared" si="149"/>
        <v/>
      </c>
      <c r="AC302" s="135" t="str">
        <f t="shared" si="166"/>
        <v/>
      </c>
      <c r="AD302" s="247">
        <f>SUM(Z302:Z304)</f>
        <v>0</v>
      </c>
      <c r="AE302" s="126"/>
      <c r="AF302" s="251">
        <v>100</v>
      </c>
      <c r="AG302" s="254">
        <f t="shared" ref="AG302" ca="1" si="171">OFFSET($AL$9,((MOD(ROW(AF302)*4,3)/2)+1)*COUNTA(AF302)+IF(((MOD(ROW(AF302)*4,3)/2)+1)*COUNTA(AF302)=2,INT(ROW(AF298)/12),0),)</f>
        <v>0</v>
      </c>
      <c r="AH302" s="252" t="str">
        <f>IF(AD302=0,"",IF(AD302&lt;AG302,"Alerte !",""))</f>
        <v/>
      </c>
      <c r="AI302" s="242" t="str">
        <f>IF(AD302=0,"",IF(AD302&lt;AG302,"",1))</f>
        <v/>
      </c>
    </row>
    <row r="303" spans="1:35" ht="15" customHeight="1" x14ac:dyDescent="0.25">
      <c r="A303" s="1"/>
      <c r="B303" s="253"/>
      <c r="C303" s="27" t="str">
        <f t="shared" si="145"/>
        <v/>
      </c>
      <c r="D303" s="28" t="str">
        <f t="shared" si="146"/>
        <v/>
      </c>
      <c r="E303" s="29" t="str">
        <f t="shared" si="151"/>
        <v/>
      </c>
      <c r="F303" s="29" t="str">
        <f t="shared" si="152"/>
        <v/>
      </c>
      <c r="G303" s="30" t="str">
        <f t="shared" si="147"/>
        <v/>
      </c>
      <c r="J303" s="29"/>
      <c r="K303" s="31" t="str">
        <f t="shared" si="153"/>
        <v/>
      </c>
      <c r="L303" s="32" t="str">
        <f t="shared" si="148"/>
        <v/>
      </c>
      <c r="M303" s="32"/>
      <c r="O303" s="33" t="str">
        <f t="shared" ca="1" si="155"/>
        <v/>
      </c>
      <c r="Q303" s="34">
        <f t="shared" si="157"/>
        <v>0</v>
      </c>
      <c r="R303" s="34">
        <f t="shared" si="154"/>
        <v>0</v>
      </c>
      <c r="Z303" s="129" t="str">
        <f t="shared" si="149"/>
        <v/>
      </c>
      <c r="AC303" s="135" t="str">
        <f t="shared" si="166"/>
        <v/>
      </c>
      <c r="AD303" s="248"/>
      <c r="AE303" s="126"/>
      <c r="AF303" s="251"/>
      <c r="AG303" s="255"/>
      <c r="AH303" s="252"/>
      <c r="AI303" s="242"/>
    </row>
    <row r="304" spans="1:35" ht="15" customHeight="1" thickBot="1" x14ac:dyDescent="0.3">
      <c r="A304" s="1"/>
      <c r="B304" s="253"/>
      <c r="C304" s="27" t="str">
        <f t="shared" si="145"/>
        <v/>
      </c>
      <c r="D304" s="28" t="str">
        <f t="shared" si="146"/>
        <v/>
      </c>
      <c r="E304" s="29" t="str">
        <f t="shared" si="151"/>
        <v/>
      </c>
      <c r="F304" s="29" t="str">
        <f t="shared" si="152"/>
        <v/>
      </c>
      <c r="G304" s="30" t="str">
        <f t="shared" si="147"/>
        <v/>
      </c>
      <c r="J304" s="29"/>
      <c r="K304" s="31" t="str">
        <f t="shared" si="153"/>
        <v/>
      </c>
      <c r="L304" s="32" t="str">
        <f t="shared" si="148"/>
        <v/>
      </c>
      <c r="M304" s="32"/>
      <c r="O304" s="33" t="str">
        <f t="shared" ca="1" si="155"/>
        <v/>
      </c>
      <c r="Q304" s="34">
        <f t="shared" si="157"/>
        <v>0</v>
      </c>
      <c r="R304" s="34">
        <f t="shared" si="154"/>
        <v>0</v>
      </c>
      <c r="Z304" s="129" t="str">
        <f t="shared" si="149"/>
        <v/>
      </c>
      <c r="AC304" s="135" t="str">
        <f t="shared" si="166"/>
        <v/>
      </c>
      <c r="AD304" s="249"/>
      <c r="AE304" s="126"/>
      <c r="AF304" s="251"/>
      <c r="AG304" s="256"/>
      <c r="AH304" s="252"/>
      <c r="AI304" s="242"/>
    </row>
    <row r="305" spans="1:35" ht="15" customHeight="1" x14ac:dyDescent="0.25">
      <c r="A305" s="1"/>
      <c r="B305" s="253"/>
      <c r="C305" s="27" t="str">
        <f t="shared" si="145"/>
        <v/>
      </c>
      <c r="D305" s="28" t="str">
        <f t="shared" si="146"/>
        <v/>
      </c>
      <c r="E305" s="29" t="str">
        <f t="shared" si="151"/>
        <v/>
      </c>
      <c r="F305" s="29" t="str">
        <f t="shared" si="152"/>
        <v/>
      </c>
      <c r="G305" s="30" t="str">
        <f t="shared" si="147"/>
        <v/>
      </c>
      <c r="J305" s="29"/>
      <c r="K305" s="31" t="str">
        <f t="shared" si="153"/>
        <v/>
      </c>
      <c r="L305" s="32" t="str">
        <f t="shared" si="148"/>
        <v/>
      </c>
      <c r="M305" s="32"/>
      <c r="O305" s="33" t="str">
        <f t="shared" ca="1" si="155"/>
        <v/>
      </c>
      <c r="Q305" s="34">
        <f t="shared" si="157"/>
        <v>0</v>
      </c>
      <c r="R305" s="34">
        <f t="shared" si="154"/>
        <v>0</v>
      </c>
      <c r="Z305" s="129" t="str">
        <f t="shared" si="149"/>
        <v/>
      </c>
      <c r="AC305" s="135" t="str">
        <f t="shared" si="166"/>
        <v/>
      </c>
      <c r="AD305" s="247">
        <f>SUM(Z305:Z307)</f>
        <v>0</v>
      </c>
      <c r="AE305" s="126"/>
      <c r="AF305" s="251">
        <v>101</v>
      </c>
      <c r="AG305" s="254">
        <f t="shared" ref="AG305" ca="1" si="172">OFFSET($AL$9,((MOD(ROW(AF305)*4,3)/2)+1)*COUNTA(AF305)+IF(((MOD(ROW(AF305)*4,3)/2)+1)*COUNTA(AF305)=2,INT(ROW(AF301)/12),0),)</f>
        <v>0</v>
      </c>
      <c r="AH305" s="252" t="str">
        <f>IF(AD305=0,"",IF(AD305&lt;AG305,"Alerte !",""))</f>
        <v/>
      </c>
      <c r="AI305" s="242" t="str">
        <f>IF(AD305=0,"",IF(AD305&lt;AG305,"",1))</f>
        <v/>
      </c>
    </row>
    <row r="306" spans="1:35" ht="15" customHeight="1" x14ac:dyDescent="0.25">
      <c r="A306" s="1"/>
      <c r="B306" s="253"/>
      <c r="C306" s="27" t="str">
        <f t="shared" si="145"/>
        <v/>
      </c>
      <c r="D306" s="28" t="str">
        <f t="shared" si="146"/>
        <v/>
      </c>
      <c r="E306" s="29" t="str">
        <f t="shared" si="151"/>
        <v/>
      </c>
      <c r="F306" s="29" t="str">
        <f t="shared" si="152"/>
        <v/>
      </c>
      <c r="G306" s="30" t="str">
        <f t="shared" si="147"/>
        <v/>
      </c>
      <c r="J306" s="29"/>
      <c r="K306" s="31" t="str">
        <f t="shared" si="153"/>
        <v/>
      </c>
      <c r="L306" s="32" t="str">
        <f t="shared" si="148"/>
        <v/>
      </c>
      <c r="M306" s="32"/>
      <c r="O306" s="33" t="str">
        <f t="shared" ca="1" si="155"/>
        <v/>
      </c>
      <c r="Q306" s="34">
        <f t="shared" si="157"/>
        <v>0</v>
      </c>
      <c r="R306" s="34">
        <f t="shared" si="154"/>
        <v>0</v>
      </c>
      <c r="Z306" s="129" t="str">
        <f t="shared" si="149"/>
        <v/>
      </c>
      <c r="AC306" s="135" t="str">
        <f t="shared" si="166"/>
        <v/>
      </c>
      <c r="AD306" s="248"/>
      <c r="AE306" s="126"/>
      <c r="AF306" s="251"/>
      <c r="AG306" s="255"/>
      <c r="AH306" s="252"/>
      <c r="AI306" s="242"/>
    </row>
    <row r="307" spans="1:35" ht="15" customHeight="1" thickBot="1" x14ac:dyDescent="0.3">
      <c r="A307" s="1"/>
      <c r="B307" s="253"/>
      <c r="C307" s="27" t="str">
        <f t="shared" si="145"/>
        <v/>
      </c>
      <c r="D307" s="28" t="str">
        <f t="shared" si="146"/>
        <v/>
      </c>
      <c r="E307" s="29" t="str">
        <f t="shared" si="151"/>
        <v/>
      </c>
      <c r="F307" s="29" t="str">
        <f t="shared" si="152"/>
        <v/>
      </c>
      <c r="G307" s="30" t="str">
        <f t="shared" si="147"/>
        <v/>
      </c>
      <c r="J307" s="29"/>
      <c r="K307" s="31" t="str">
        <f t="shared" si="153"/>
        <v/>
      </c>
      <c r="L307" s="32" t="str">
        <f t="shared" si="148"/>
        <v/>
      </c>
      <c r="M307" s="32"/>
      <c r="O307" s="33" t="str">
        <f t="shared" ca="1" si="155"/>
        <v/>
      </c>
      <c r="Q307" s="34">
        <f t="shared" si="157"/>
        <v>0</v>
      </c>
      <c r="R307" s="34">
        <f t="shared" si="154"/>
        <v>0</v>
      </c>
      <c r="Z307" s="129" t="str">
        <f t="shared" si="149"/>
        <v/>
      </c>
      <c r="AC307" s="135" t="str">
        <f t="shared" si="166"/>
        <v/>
      </c>
      <c r="AD307" s="249"/>
      <c r="AE307" s="126"/>
      <c r="AF307" s="251"/>
      <c r="AG307" s="256"/>
      <c r="AH307" s="252"/>
      <c r="AI307" s="242"/>
    </row>
    <row r="308" spans="1:35" ht="15" customHeight="1" x14ac:dyDescent="0.25">
      <c r="A308" s="1"/>
      <c r="B308" s="253" t="s">
        <v>71</v>
      </c>
      <c r="C308" s="27" t="str">
        <f t="shared" si="145"/>
        <v/>
      </c>
      <c r="D308" s="28" t="str">
        <f t="shared" si="146"/>
        <v/>
      </c>
      <c r="E308" s="29" t="str">
        <f t="shared" si="151"/>
        <v/>
      </c>
      <c r="F308" s="29" t="str">
        <f t="shared" si="152"/>
        <v/>
      </c>
      <c r="G308" s="30" t="str">
        <f t="shared" si="147"/>
        <v/>
      </c>
      <c r="J308" s="29"/>
      <c r="K308" s="31" t="str">
        <f t="shared" si="153"/>
        <v/>
      </c>
      <c r="L308" s="32" t="str">
        <f t="shared" si="148"/>
        <v/>
      </c>
      <c r="M308" s="32"/>
      <c r="O308" s="33" t="str">
        <f t="shared" ca="1" si="155"/>
        <v/>
      </c>
      <c r="Q308" s="34">
        <f t="shared" si="157"/>
        <v>0</v>
      </c>
      <c r="R308" s="34">
        <f t="shared" si="154"/>
        <v>0</v>
      </c>
      <c r="Z308" s="129" t="str">
        <f t="shared" si="149"/>
        <v/>
      </c>
      <c r="AC308" s="135" t="str">
        <f t="shared" si="166"/>
        <v/>
      </c>
      <c r="AD308" s="247">
        <f>SUM(Z308:Z310)</f>
        <v>0</v>
      </c>
      <c r="AE308" s="126"/>
      <c r="AF308" s="251">
        <v>102</v>
      </c>
      <c r="AG308" s="254">
        <f t="shared" ref="AG308" ca="1" si="173">OFFSET($AL$9,((MOD(ROW(AF308)*4,3)/2)+1)*COUNTA(AF308)+IF(((MOD(ROW(AF308)*4,3)/2)+1)*COUNTA(AF308)=2,INT(ROW(AF304)/12),0),)</f>
        <v>0</v>
      </c>
      <c r="AH308" s="252" t="str">
        <f>IF(AD308=0,"",IF(AD308&lt;AG308,"Alerte !",""))</f>
        <v/>
      </c>
      <c r="AI308" s="242" t="str">
        <f>IF(AD308=0,"",IF(AD308&lt;AG308,"",1))</f>
        <v/>
      </c>
    </row>
    <row r="309" spans="1:35" ht="15" customHeight="1" x14ac:dyDescent="0.25">
      <c r="A309" s="1"/>
      <c r="B309" s="253"/>
      <c r="C309" s="27" t="str">
        <f t="shared" si="145"/>
        <v/>
      </c>
      <c r="D309" s="28" t="str">
        <f t="shared" si="146"/>
        <v/>
      </c>
      <c r="E309" s="29" t="str">
        <f t="shared" si="151"/>
        <v/>
      </c>
      <c r="F309" s="29" t="str">
        <f t="shared" si="152"/>
        <v/>
      </c>
      <c r="G309" s="30" t="str">
        <f t="shared" si="147"/>
        <v/>
      </c>
      <c r="J309" s="29"/>
      <c r="K309" s="31" t="str">
        <f t="shared" si="153"/>
        <v/>
      </c>
      <c r="L309" s="32" t="str">
        <f t="shared" si="148"/>
        <v/>
      </c>
      <c r="M309" s="32"/>
      <c r="O309" s="33" t="str">
        <f t="shared" ca="1" si="155"/>
        <v/>
      </c>
      <c r="Q309" s="34">
        <f t="shared" si="157"/>
        <v>0</v>
      </c>
      <c r="R309" s="34">
        <f t="shared" si="154"/>
        <v>0</v>
      </c>
      <c r="Z309" s="129" t="str">
        <f t="shared" si="149"/>
        <v/>
      </c>
      <c r="AC309" s="135" t="str">
        <f t="shared" si="166"/>
        <v/>
      </c>
      <c r="AD309" s="248"/>
      <c r="AE309" s="126"/>
      <c r="AF309" s="251"/>
      <c r="AG309" s="255"/>
      <c r="AH309" s="252"/>
      <c r="AI309" s="242"/>
    </row>
    <row r="310" spans="1:35" ht="15" customHeight="1" thickBot="1" x14ac:dyDescent="0.3">
      <c r="A310" s="1"/>
      <c r="B310" s="253"/>
      <c r="C310" s="27" t="str">
        <f t="shared" si="145"/>
        <v/>
      </c>
      <c r="D310" s="28" t="str">
        <f t="shared" si="146"/>
        <v/>
      </c>
      <c r="E310" s="29" t="str">
        <f t="shared" si="151"/>
        <v/>
      </c>
      <c r="F310" s="29" t="str">
        <f t="shared" si="152"/>
        <v/>
      </c>
      <c r="G310" s="30" t="str">
        <f t="shared" si="147"/>
        <v/>
      </c>
      <c r="J310" s="29"/>
      <c r="K310" s="31" t="str">
        <f t="shared" si="153"/>
        <v/>
      </c>
      <c r="L310" s="32" t="str">
        <f t="shared" si="148"/>
        <v/>
      </c>
      <c r="M310" s="32"/>
      <c r="O310" s="33" t="str">
        <f t="shared" ca="1" si="155"/>
        <v/>
      </c>
      <c r="Q310" s="34">
        <f t="shared" si="157"/>
        <v>0</v>
      </c>
      <c r="R310" s="34">
        <f t="shared" si="154"/>
        <v>0</v>
      </c>
      <c r="Z310" s="129" t="str">
        <f t="shared" si="149"/>
        <v/>
      </c>
      <c r="AC310" s="135" t="str">
        <f t="shared" si="166"/>
        <v/>
      </c>
      <c r="AD310" s="249"/>
      <c r="AE310" s="126"/>
      <c r="AF310" s="251"/>
      <c r="AG310" s="256"/>
      <c r="AH310" s="252"/>
      <c r="AI310" s="242"/>
    </row>
    <row r="311" spans="1:35" ht="15" customHeight="1" x14ac:dyDescent="0.25">
      <c r="A311" s="1"/>
      <c r="B311" s="253"/>
      <c r="C311" s="27" t="str">
        <f t="shared" si="145"/>
        <v/>
      </c>
      <c r="D311" s="28" t="str">
        <f t="shared" si="146"/>
        <v/>
      </c>
      <c r="E311" s="29" t="str">
        <f t="shared" si="151"/>
        <v/>
      </c>
      <c r="F311" s="29" t="str">
        <f t="shared" si="152"/>
        <v/>
      </c>
      <c r="G311" s="30" t="str">
        <f t="shared" si="147"/>
        <v/>
      </c>
      <c r="J311" s="29"/>
      <c r="K311" s="31" t="str">
        <f t="shared" si="153"/>
        <v/>
      </c>
      <c r="L311" s="32" t="str">
        <f t="shared" si="148"/>
        <v/>
      </c>
      <c r="M311" s="32"/>
      <c r="O311" s="33" t="str">
        <f t="shared" ca="1" si="155"/>
        <v/>
      </c>
      <c r="Q311" s="34">
        <f t="shared" si="157"/>
        <v>0</v>
      </c>
      <c r="R311" s="34">
        <f t="shared" si="154"/>
        <v>0</v>
      </c>
      <c r="Z311" s="129" t="str">
        <f t="shared" si="149"/>
        <v/>
      </c>
      <c r="AC311" s="135" t="str">
        <f t="shared" si="166"/>
        <v/>
      </c>
      <c r="AD311" s="247">
        <f>SUM(Z311:Z313)</f>
        <v>0</v>
      </c>
      <c r="AE311" s="126"/>
      <c r="AF311" s="251">
        <v>103</v>
      </c>
      <c r="AG311" s="254">
        <f t="shared" ref="AG311" ca="1" si="174">OFFSET($AL$9,((MOD(ROW(AF311)*4,3)/2)+1)*COUNTA(AF311)+IF(((MOD(ROW(AF311)*4,3)/2)+1)*COUNTA(AF311)=2,INT(ROW(AF307)/12),0),)</f>
        <v>0</v>
      </c>
      <c r="AH311" s="252" t="str">
        <f>IF(AD311=0,"",IF(AD311&lt;AG311,"Alerte !",""))</f>
        <v/>
      </c>
      <c r="AI311" s="242" t="str">
        <f>IF(AD311=0,"",IF(AD311&lt;AG311,"",1))</f>
        <v/>
      </c>
    </row>
    <row r="312" spans="1:35" ht="15" customHeight="1" x14ac:dyDescent="0.25">
      <c r="A312" s="1"/>
      <c r="B312" s="253"/>
      <c r="C312" s="27" t="str">
        <f t="shared" si="145"/>
        <v/>
      </c>
      <c r="D312" s="28" t="str">
        <f t="shared" si="146"/>
        <v/>
      </c>
      <c r="E312" s="29" t="str">
        <f t="shared" si="151"/>
        <v/>
      </c>
      <c r="F312" s="29" t="str">
        <f t="shared" si="152"/>
        <v/>
      </c>
      <c r="G312" s="30" t="str">
        <f t="shared" si="147"/>
        <v/>
      </c>
      <c r="J312" s="29"/>
      <c r="K312" s="31" t="str">
        <f t="shared" si="153"/>
        <v/>
      </c>
      <c r="L312" s="32" t="str">
        <f t="shared" si="148"/>
        <v/>
      </c>
      <c r="M312" s="32"/>
      <c r="O312" s="33" t="str">
        <f t="shared" ca="1" si="155"/>
        <v/>
      </c>
      <c r="Q312" s="34">
        <f t="shared" si="157"/>
        <v>0</v>
      </c>
      <c r="R312" s="34">
        <f t="shared" si="154"/>
        <v>0</v>
      </c>
      <c r="Z312" s="129" t="str">
        <f t="shared" si="149"/>
        <v/>
      </c>
      <c r="AC312" s="135" t="str">
        <f t="shared" si="166"/>
        <v/>
      </c>
      <c r="AD312" s="248"/>
      <c r="AE312" s="126"/>
      <c r="AF312" s="251"/>
      <c r="AG312" s="255"/>
      <c r="AH312" s="252"/>
      <c r="AI312" s="242"/>
    </row>
    <row r="313" spans="1:35" ht="15" customHeight="1" thickBot="1" x14ac:dyDescent="0.3">
      <c r="A313" s="1"/>
      <c r="B313" s="253"/>
      <c r="C313" s="27" t="str">
        <f t="shared" si="145"/>
        <v/>
      </c>
      <c r="D313" s="28" t="str">
        <f t="shared" si="146"/>
        <v/>
      </c>
      <c r="E313" s="29" t="str">
        <f t="shared" si="151"/>
        <v/>
      </c>
      <c r="F313" s="29" t="str">
        <f t="shared" si="152"/>
        <v/>
      </c>
      <c r="G313" s="30" t="str">
        <f t="shared" si="147"/>
        <v/>
      </c>
      <c r="J313" s="29"/>
      <c r="K313" s="31" t="str">
        <f t="shared" si="153"/>
        <v/>
      </c>
      <c r="L313" s="32" t="str">
        <f t="shared" si="148"/>
        <v/>
      </c>
      <c r="M313" s="32"/>
      <c r="O313" s="33" t="str">
        <f t="shared" ca="1" si="155"/>
        <v/>
      </c>
      <c r="Q313" s="34">
        <f t="shared" si="157"/>
        <v>0</v>
      </c>
      <c r="R313" s="34">
        <f t="shared" si="154"/>
        <v>0</v>
      </c>
      <c r="Z313" s="129" t="str">
        <f t="shared" si="149"/>
        <v/>
      </c>
      <c r="AC313" s="135" t="str">
        <f t="shared" si="166"/>
        <v/>
      </c>
      <c r="AD313" s="249"/>
      <c r="AE313" s="126"/>
      <c r="AF313" s="251"/>
      <c r="AG313" s="256"/>
      <c r="AH313" s="252"/>
      <c r="AI313" s="242"/>
    </row>
    <row r="314" spans="1:35" ht="15" customHeight="1" x14ac:dyDescent="0.25">
      <c r="A314" s="1"/>
      <c r="B314" s="253"/>
      <c r="C314" s="27" t="str">
        <f t="shared" si="145"/>
        <v/>
      </c>
      <c r="D314" s="28" t="str">
        <f t="shared" si="146"/>
        <v/>
      </c>
      <c r="E314" s="29" t="str">
        <f t="shared" si="151"/>
        <v/>
      </c>
      <c r="F314" s="29" t="str">
        <f t="shared" si="152"/>
        <v/>
      </c>
      <c r="G314" s="30" t="str">
        <f t="shared" si="147"/>
        <v/>
      </c>
      <c r="J314" s="29"/>
      <c r="K314" s="31" t="str">
        <f t="shared" si="153"/>
        <v/>
      </c>
      <c r="L314" s="32" t="str">
        <f t="shared" si="148"/>
        <v/>
      </c>
      <c r="M314" s="32"/>
      <c r="O314" s="33" t="str">
        <f t="shared" ca="1" si="155"/>
        <v/>
      </c>
      <c r="Q314" s="34">
        <f t="shared" si="157"/>
        <v>0</v>
      </c>
      <c r="R314" s="34">
        <f t="shared" si="154"/>
        <v>0</v>
      </c>
      <c r="Z314" s="129" t="str">
        <f t="shared" si="149"/>
        <v/>
      </c>
      <c r="AC314" s="135" t="str">
        <f t="shared" si="166"/>
        <v/>
      </c>
      <c r="AD314" s="247">
        <f>SUM(Z314:Z316)</f>
        <v>0</v>
      </c>
      <c r="AE314" s="126"/>
      <c r="AF314" s="251">
        <v>104</v>
      </c>
      <c r="AG314" s="254">
        <f t="shared" ref="AG314" ca="1" si="175">OFFSET($AL$9,((MOD(ROW(AF314)*4,3)/2)+1)*COUNTA(AF314)+IF(((MOD(ROW(AF314)*4,3)/2)+1)*COUNTA(AF314)=2,INT(ROW(AF310)/12),0),)</f>
        <v>0</v>
      </c>
      <c r="AH314" s="252" t="str">
        <f>IF(AD314=0,"",IF(AD314&lt;AG314,"Alerte !",""))</f>
        <v/>
      </c>
      <c r="AI314" s="242" t="str">
        <f>IF(AD314=0,"",IF(AD314&lt;AG314,"",1))</f>
        <v/>
      </c>
    </row>
    <row r="315" spans="1:35" ht="15" customHeight="1" x14ac:dyDescent="0.25">
      <c r="A315" s="1"/>
      <c r="B315" s="253"/>
      <c r="C315" s="27" t="str">
        <f t="shared" si="145"/>
        <v/>
      </c>
      <c r="D315" s="28" t="str">
        <f t="shared" si="146"/>
        <v/>
      </c>
      <c r="E315" s="29" t="str">
        <f t="shared" si="151"/>
        <v/>
      </c>
      <c r="F315" s="29" t="str">
        <f t="shared" si="152"/>
        <v/>
      </c>
      <c r="G315" s="30" t="str">
        <f t="shared" si="147"/>
        <v/>
      </c>
      <c r="J315" s="29"/>
      <c r="K315" s="31" t="str">
        <f t="shared" si="153"/>
        <v/>
      </c>
      <c r="L315" s="32" t="str">
        <f t="shared" si="148"/>
        <v/>
      </c>
      <c r="M315" s="32"/>
      <c r="O315" s="33" t="str">
        <f t="shared" ca="1" si="155"/>
        <v/>
      </c>
      <c r="Q315" s="34">
        <f t="shared" si="157"/>
        <v>0</v>
      </c>
      <c r="R315" s="34">
        <f t="shared" si="154"/>
        <v>0</v>
      </c>
      <c r="Z315" s="129" t="str">
        <f t="shared" si="149"/>
        <v/>
      </c>
      <c r="AC315" s="135" t="str">
        <f t="shared" si="166"/>
        <v/>
      </c>
      <c r="AD315" s="248"/>
      <c r="AE315" s="126"/>
      <c r="AF315" s="251"/>
      <c r="AG315" s="255"/>
      <c r="AH315" s="252"/>
      <c r="AI315" s="242"/>
    </row>
    <row r="316" spans="1:35" ht="15" customHeight="1" thickBot="1" x14ac:dyDescent="0.3">
      <c r="A316" s="1"/>
      <c r="B316" s="253"/>
      <c r="C316" s="27" t="str">
        <f t="shared" si="145"/>
        <v/>
      </c>
      <c r="D316" s="28" t="str">
        <f t="shared" si="146"/>
        <v/>
      </c>
      <c r="E316" s="29" t="str">
        <f t="shared" si="151"/>
        <v/>
      </c>
      <c r="F316" s="29" t="str">
        <f t="shared" si="152"/>
        <v/>
      </c>
      <c r="G316" s="30" t="str">
        <f t="shared" si="147"/>
        <v/>
      </c>
      <c r="J316" s="29"/>
      <c r="K316" s="31" t="str">
        <f t="shared" si="153"/>
        <v/>
      </c>
      <c r="L316" s="32" t="str">
        <f t="shared" si="148"/>
        <v/>
      </c>
      <c r="M316" s="32"/>
      <c r="O316" s="33" t="str">
        <f t="shared" ca="1" si="155"/>
        <v/>
      </c>
      <c r="Q316" s="34">
        <f t="shared" si="157"/>
        <v>0</v>
      </c>
      <c r="R316" s="34">
        <f t="shared" si="154"/>
        <v>0</v>
      </c>
      <c r="Z316" s="129" t="str">
        <f t="shared" si="149"/>
        <v/>
      </c>
      <c r="AC316" s="135" t="str">
        <f t="shared" si="166"/>
        <v/>
      </c>
      <c r="AD316" s="249"/>
      <c r="AE316" s="126"/>
      <c r="AF316" s="251"/>
      <c r="AG316" s="256"/>
      <c r="AH316" s="252"/>
      <c r="AI316" s="242"/>
    </row>
    <row r="317" spans="1:35" ht="15" customHeight="1" x14ac:dyDescent="0.25">
      <c r="A317" s="1"/>
      <c r="B317" s="253"/>
      <c r="C317" s="27" t="str">
        <f t="shared" si="145"/>
        <v/>
      </c>
      <c r="D317" s="28" t="str">
        <f t="shared" si="146"/>
        <v/>
      </c>
      <c r="E317" s="29" t="str">
        <f t="shared" si="151"/>
        <v/>
      </c>
      <c r="F317" s="29" t="str">
        <f t="shared" si="152"/>
        <v/>
      </c>
      <c r="G317" s="30" t="str">
        <f t="shared" si="147"/>
        <v/>
      </c>
      <c r="J317" s="29"/>
      <c r="K317" s="31" t="str">
        <f t="shared" si="153"/>
        <v/>
      </c>
      <c r="L317" s="32" t="str">
        <f t="shared" si="148"/>
        <v/>
      </c>
      <c r="M317" s="32"/>
      <c r="O317" s="33" t="str">
        <f t="shared" ca="1" si="155"/>
        <v/>
      </c>
      <c r="Q317" s="34">
        <f t="shared" si="157"/>
        <v>0</v>
      </c>
      <c r="R317" s="34">
        <f t="shared" si="154"/>
        <v>0</v>
      </c>
      <c r="Z317" s="129" t="str">
        <f t="shared" si="149"/>
        <v/>
      </c>
      <c r="AC317" s="135" t="str">
        <f t="shared" si="166"/>
        <v/>
      </c>
      <c r="AD317" s="247">
        <f>SUM(Z317:Z319)</f>
        <v>0</v>
      </c>
      <c r="AE317" s="126"/>
      <c r="AF317" s="251">
        <v>105</v>
      </c>
      <c r="AG317" s="254">
        <f t="shared" ref="AG317" ca="1" si="176">OFFSET($AL$9,((MOD(ROW(AF317)*4,3)/2)+1)*COUNTA(AF317)+IF(((MOD(ROW(AF317)*4,3)/2)+1)*COUNTA(AF317)=2,INT(ROW(AF313)/12),0),)</f>
        <v>0</v>
      </c>
      <c r="AH317" s="252" t="str">
        <f>IF(AD317=0,"",IF(AD317&lt;AG317,"Alerte !",""))</f>
        <v/>
      </c>
      <c r="AI317" s="242" t="str">
        <f>IF(AD317=0,"",IF(AD317&lt;AG317,"",1))</f>
        <v/>
      </c>
    </row>
    <row r="318" spans="1:35" ht="15" customHeight="1" x14ac:dyDescent="0.25">
      <c r="A318" s="1"/>
      <c r="B318" s="253"/>
      <c r="C318" s="27" t="str">
        <f t="shared" si="145"/>
        <v/>
      </c>
      <c r="D318" s="28" t="str">
        <f t="shared" si="146"/>
        <v/>
      </c>
      <c r="E318" s="29" t="str">
        <f t="shared" si="151"/>
        <v/>
      </c>
      <c r="F318" s="29" t="str">
        <f t="shared" si="152"/>
        <v/>
      </c>
      <c r="G318" s="30" t="str">
        <f t="shared" si="147"/>
        <v/>
      </c>
      <c r="J318" s="29"/>
      <c r="K318" s="31" t="str">
        <f t="shared" si="153"/>
        <v/>
      </c>
      <c r="L318" s="32" t="str">
        <f t="shared" si="148"/>
        <v/>
      </c>
      <c r="M318" s="32"/>
      <c r="O318" s="33" t="str">
        <f t="shared" ca="1" si="155"/>
        <v/>
      </c>
      <c r="Q318" s="34">
        <f t="shared" si="157"/>
        <v>0</v>
      </c>
      <c r="R318" s="34">
        <f t="shared" si="154"/>
        <v>0</v>
      </c>
      <c r="Z318" s="129" t="str">
        <f t="shared" si="149"/>
        <v/>
      </c>
      <c r="AC318" s="135" t="str">
        <f t="shared" si="166"/>
        <v/>
      </c>
      <c r="AD318" s="248"/>
      <c r="AE318" s="126"/>
      <c r="AF318" s="251"/>
      <c r="AG318" s="255"/>
      <c r="AH318" s="252"/>
      <c r="AI318" s="242"/>
    </row>
    <row r="319" spans="1:35" ht="15" customHeight="1" thickBot="1" x14ac:dyDescent="0.3">
      <c r="A319" s="1"/>
      <c r="B319" s="253"/>
      <c r="C319" s="27" t="str">
        <f t="shared" si="145"/>
        <v/>
      </c>
      <c r="D319" s="28" t="str">
        <f t="shared" si="146"/>
        <v/>
      </c>
      <c r="E319" s="29" t="str">
        <f t="shared" si="151"/>
        <v/>
      </c>
      <c r="F319" s="29" t="str">
        <f t="shared" si="152"/>
        <v/>
      </c>
      <c r="G319" s="30" t="str">
        <f t="shared" si="147"/>
        <v/>
      </c>
      <c r="J319" s="29"/>
      <c r="K319" s="31" t="str">
        <f t="shared" si="153"/>
        <v/>
      </c>
      <c r="L319" s="32" t="str">
        <f t="shared" si="148"/>
        <v/>
      </c>
      <c r="M319" s="32"/>
      <c r="O319" s="33" t="str">
        <f t="shared" ca="1" si="155"/>
        <v/>
      </c>
      <c r="Q319" s="34">
        <f t="shared" si="157"/>
        <v>0</v>
      </c>
      <c r="R319" s="34">
        <f t="shared" si="154"/>
        <v>0</v>
      </c>
      <c r="Z319" s="129" t="str">
        <f t="shared" si="149"/>
        <v/>
      </c>
      <c r="AC319" s="135" t="str">
        <f t="shared" si="166"/>
        <v/>
      </c>
      <c r="AD319" s="249"/>
      <c r="AE319" s="126"/>
      <c r="AF319" s="251"/>
      <c r="AG319" s="256"/>
      <c r="AH319" s="252"/>
      <c r="AI319" s="242"/>
    </row>
    <row r="320" spans="1:35" ht="15" customHeight="1" x14ac:dyDescent="0.25">
      <c r="A320" s="1"/>
      <c r="B320" s="253" t="s">
        <v>72</v>
      </c>
      <c r="C320" s="27" t="str">
        <f t="shared" si="145"/>
        <v/>
      </c>
      <c r="D320" s="28" t="str">
        <f t="shared" si="146"/>
        <v/>
      </c>
      <c r="E320" s="29" t="str">
        <f t="shared" si="151"/>
        <v/>
      </c>
      <c r="F320" s="29" t="str">
        <f t="shared" si="152"/>
        <v/>
      </c>
      <c r="G320" s="30" t="str">
        <f t="shared" si="147"/>
        <v/>
      </c>
      <c r="J320" s="29"/>
      <c r="K320" s="31" t="str">
        <f t="shared" si="153"/>
        <v/>
      </c>
      <c r="L320" s="32" t="str">
        <f t="shared" si="148"/>
        <v/>
      </c>
      <c r="M320" s="32"/>
      <c r="O320" s="33" t="str">
        <f t="shared" ca="1" si="155"/>
        <v/>
      </c>
      <c r="Q320" s="34">
        <f t="shared" si="157"/>
        <v>0</v>
      </c>
      <c r="R320" s="34">
        <f t="shared" si="154"/>
        <v>0</v>
      </c>
      <c r="Z320" s="129" t="str">
        <f t="shared" si="149"/>
        <v/>
      </c>
      <c r="AC320" s="135" t="str">
        <f t="shared" si="166"/>
        <v/>
      </c>
      <c r="AD320" s="247">
        <f>SUM(Z320:Z322)</f>
        <v>0</v>
      </c>
      <c r="AE320" s="126"/>
      <c r="AF320" s="251">
        <v>106</v>
      </c>
      <c r="AG320" s="254">
        <f t="shared" ref="AG320" ca="1" si="177">OFFSET($AL$9,((MOD(ROW(AF320)*4,3)/2)+1)*COUNTA(AF320)+IF(((MOD(ROW(AF320)*4,3)/2)+1)*COUNTA(AF320)=2,INT(ROW(AF316)/12),0),)</f>
        <v>0</v>
      </c>
      <c r="AH320" s="252" t="str">
        <f>IF(AD320=0,"",IF(AD320&lt;AG320,"Alerte !",""))</f>
        <v/>
      </c>
      <c r="AI320" s="242" t="str">
        <f>IF(AD320=0,"",IF(AD320&lt;AG320,"",1))</f>
        <v/>
      </c>
    </row>
    <row r="321" spans="1:35" ht="15" customHeight="1" x14ac:dyDescent="0.25">
      <c r="A321" s="1"/>
      <c r="B321" s="253"/>
      <c r="C321" s="27" t="str">
        <f t="shared" si="145"/>
        <v/>
      </c>
      <c r="D321" s="28" t="str">
        <f t="shared" si="146"/>
        <v/>
      </c>
      <c r="E321" s="29" t="str">
        <f t="shared" si="151"/>
        <v/>
      </c>
      <c r="F321" s="29" t="str">
        <f t="shared" si="152"/>
        <v/>
      </c>
      <c r="G321" s="30" t="str">
        <f t="shared" si="147"/>
        <v/>
      </c>
      <c r="J321" s="29"/>
      <c r="K321" s="31" t="str">
        <f t="shared" si="153"/>
        <v/>
      </c>
      <c r="L321" s="32" t="str">
        <f t="shared" si="148"/>
        <v/>
      </c>
      <c r="M321" s="32"/>
      <c r="O321" s="33" t="str">
        <f t="shared" ca="1" si="155"/>
        <v/>
      </c>
      <c r="Q321" s="34">
        <f t="shared" si="157"/>
        <v>0</v>
      </c>
      <c r="R321" s="34">
        <f t="shared" si="154"/>
        <v>0</v>
      </c>
      <c r="Z321" s="129" t="str">
        <f t="shared" si="149"/>
        <v/>
      </c>
      <c r="AC321" s="135" t="str">
        <f t="shared" si="166"/>
        <v/>
      </c>
      <c r="AD321" s="248"/>
      <c r="AE321" s="126"/>
      <c r="AF321" s="251"/>
      <c r="AG321" s="255"/>
      <c r="AH321" s="252"/>
      <c r="AI321" s="242"/>
    </row>
    <row r="322" spans="1:35" ht="15" customHeight="1" thickBot="1" x14ac:dyDescent="0.3">
      <c r="A322" s="1"/>
      <c r="B322" s="253"/>
      <c r="C322" s="27" t="str">
        <f t="shared" si="145"/>
        <v/>
      </c>
      <c r="D322" s="28" t="str">
        <f t="shared" si="146"/>
        <v/>
      </c>
      <c r="E322" s="29" t="str">
        <f t="shared" si="151"/>
        <v/>
      </c>
      <c r="F322" s="29" t="str">
        <f t="shared" si="152"/>
        <v/>
      </c>
      <c r="G322" s="30" t="str">
        <f t="shared" si="147"/>
        <v/>
      </c>
      <c r="J322" s="29"/>
      <c r="K322" s="31" t="str">
        <f t="shared" si="153"/>
        <v/>
      </c>
      <c r="L322" s="32" t="str">
        <f t="shared" si="148"/>
        <v/>
      </c>
      <c r="M322" s="32"/>
      <c r="O322" s="33" t="str">
        <f t="shared" ca="1" si="155"/>
        <v/>
      </c>
      <c r="Q322" s="34">
        <f t="shared" si="157"/>
        <v>0</v>
      </c>
      <c r="R322" s="34">
        <f t="shared" si="154"/>
        <v>0</v>
      </c>
      <c r="Z322" s="129" t="str">
        <f t="shared" si="149"/>
        <v/>
      </c>
      <c r="AC322" s="135" t="str">
        <f t="shared" si="166"/>
        <v/>
      </c>
      <c r="AD322" s="249"/>
      <c r="AE322" s="126"/>
      <c r="AF322" s="251"/>
      <c r="AG322" s="256"/>
      <c r="AH322" s="252"/>
      <c r="AI322" s="242"/>
    </row>
    <row r="323" spans="1:35" ht="15" customHeight="1" x14ac:dyDescent="0.25">
      <c r="A323" s="1"/>
      <c r="B323" s="253"/>
      <c r="C323" s="27" t="str">
        <f t="shared" si="145"/>
        <v/>
      </c>
      <c r="D323" s="28" t="str">
        <f t="shared" si="146"/>
        <v/>
      </c>
      <c r="E323" s="29" t="str">
        <f t="shared" si="151"/>
        <v/>
      </c>
      <c r="F323" s="29" t="str">
        <f t="shared" si="152"/>
        <v/>
      </c>
      <c r="G323" s="30" t="str">
        <f t="shared" si="147"/>
        <v/>
      </c>
      <c r="J323" s="29"/>
      <c r="K323" s="31" t="str">
        <f t="shared" si="153"/>
        <v/>
      </c>
      <c r="L323" s="32" t="str">
        <f t="shared" si="148"/>
        <v/>
      </c>
      <c r="M323" s="32"/>
      <c r="O323" s="33" t="str">
        <f t="shared" ca="1" si="155"/>
        <v/>
      </c>
      <c r="Q323" s="34">
        <f t="shared" si="157"/>
        <v>0</v>
      </c>
      <c r="R323" s="34">
        <f t="shared" si="154"/>
        <v>0</v>
      </c>
      <c r="Z323" s="129" t="str">
        <f t="shared" si="149"/>
        <v/>
      </c>
      <c r="AC323" s="135" t="str">
        <f t="shared" si="166"/>
        <v/>
      </c>
      <c r="AD323" s="247">
        <f>SUM(Z323:Z325)</f>
        <v>0</v>
      </c>
      <c r="AE323" s="126"/>
      <c r="AF323" s="251">
        <v>107</v>
      </c>
      <c r="AG323" s="254">
        <f t="shared" ref="AG323" ca="1" si="178">OFFSET($AL$9,((MOD(ROW(AF323)*4,3)/2)+1)*COUNTA(AF323)+IF(((MOD(ROW(AF323)*4,3)/2)+1)*COUNTA(AF323)=2,INT(ROW(AF319)/12),0),)</f>
        <v>0</v>
      </c>
      <c r="AH323" s="252" t="str">
        <f>IF(AD323=0,"",IF(AD323&lt;AG323,"Alerte !",""))</f>
        <v/>
      </c>
      <c r="AI323" s="242" t="str">
        <f>IF(AD323=0,"",IF(AD323&lt;AG323,"",1))</f>
        <v/>
      </c>
    </row>
    <row r="324" spans="1:35" ht="15" customHeight="1" x14ac:dyDescent="0.25">
      <c r="A324" s="1"/>
      <c r="B324" s="253"/>
      <c r="C324" s="27" t="str">
        <f t="shared" ref="C324:C387" si="179">IF(A324="","",DATEDIF($AM$6,K324,"y")&amp;IF(DATEDIF($AM$6,K324,"y")&gt;1," ans "," an "))</f>
        <v/>
      </c>
      <c r="D324" s="28" t="str">
        <f t="shared" ref="D324:D387" si="180">IF(A324="","",YEAR(K324))</f>
        <v/>
      </c>
      <c r="E324" s="29" t="str">
        <f t="shared" si="151"/>
        <v/>
      </c>
      <c r="F324" s="29" t="str">
        <f t="shared" si="152"/>
        <v/>
      </c>
      <c r="G324" s="30" t="str">
        <f t="shared" ref="G324:G387" si="181">IF(A324="","",DATEDIF($E$4,F324,"y")&amp;IF(DATEDIF($E$4,F324,"y")&gt;1," ans, "," an, ")&amp;DATEDIF($E$4,F324,"ym")&amp;" mois et "&amp;DATEDIF($E$4,F324,"md")&amp;IF(DATEDIF(
$E$4,F324,"md")&gt;1," jours"," jour"))</f>
        <v/>
      </c>
      <c r="J324" s="29"/>
      <c r="K324" s="31" t="str">
        <f t="shared" si="153"/>
        <v/>
      </c>
      <c r="L324" s="32" t="str">
        <f t="shared" ref="L324:L387" si="182">IF(A324="","",EOMONTH(K324,0))</f>
        <v/>
      </c>
      <c r="M324" s="32"/>
      <c r="O324" s="33" t="str">
        <f t="shared" ca="1" si="155"/>
        <v/>
      </c>
      <c r="Q324" s="34">
        <f t="shared" si="157"/>
        <v>0</v>
      </c>
      <c r="R324" s="34">
        <f t="shared" si="154"/>
        <v>0</v>
      </c>
      <c r="Z324" s="129" t="str">
        <f t="shared" ref="Z324:Z387" si="183">IF(S324="","",SUM(S324:Y324))</f>
        <v/>
      </c>
      <c r="AC324" s="135" t="str">
        <f t="shared" si="166"/>
        <v/>
      </c>
      <c r="AD324" s="248"/>
      <c r="AE324" s="126"/>
      <c r="AF324" s="251"/>
      <c r="AG324" s="255"/>
      <c r="AH324" s="252"/>
      <c r="AI324" s="242"/>
    </row>
    <row r="325" spans="1:35" ht="15" customHeight="1" thickBot="1" x14ac:dyDescent="0.3">
      <c r="A325" s="1"/>
      <c r="B325" s="253"/>
      <c r="C325" s="27" t="str">
        <f t="shared" si="179"/>
        <v/>
      </c>
      <c r="D325" s="28" t="str">
        <f t="shared" si="180"/>
        <v/>
      </c>
      <c r="E325" s="29" t="str">
        <f t="shared" ref="E325:E388" si="184">IF(A325="","",EDATE(E324,1))</f>
        <v/>
      </c>
      <c r="F325" s="29" t="str">
        <f t="shared" ref="F325:F388" si="185">IF(A325="","",EOMONTH(E325,0))</f>
        <v/>
      </c>
      <c r="G325" s="30" t="str">
        <f t="shared" si="181"/>
        <v/>
      </c>
      <c r="J325" s="29"/>
      <c r="K325" s="31" t="str">
        <f t="shared" ref="K325:K388" si="186">IF(A325="","",EDATE(K324,1))</f>
        <v/>
      </c>
      <c r="L325" s="32" t="str">
        <f t="shared" si="182"/>
        <v/>
      </c>
      <c r="M325" s="32"/>
      <c r="O325" s="33" t="str">
        <f t="shared" ca="1" si="155"/>
        <v/>
      </c>
      <c r="Q325" s="34">
        <f t="shared" si="157"/>
        <v>0</v>
      </c>
      <c r="R325" s="34">
        <f t="shared" ref="R325:R388" si="187">S325-Q325</f>
        <v>0</v>
      </c>
      <c r="Z325" s="129" t="str">
        <f t="shared" si="183"/>
        <v/>
      </c>
      <c r="AC325" s="135" t="str">
        <f t="shared" si="166"/>
        <v/>
      </c>
      <c r="AD325" s="249"/>
      <c r="AE325" s="126"/>
      <c r="AF325" s="251"/>
      <c r="AG325" s="256"/>
      <c r="AH325" s="252"/>
      <c r="AI325" s="242"/>
    </row>
    <row r="326" spans="1:35" ht="15" customHeight="1" x14ac:dyDescent="0.25">
      <c r="A326" s="1"/>
      <c r="B326" s="253"/>
      <c r="C326" s="27" t="str">
        <f t="shared" si="179"/>
        <v/>
      </c>
      <c r="D326" s="28" t="str">
        <f t="shared" si="180"/>
        <v/>
      </c>
      <c r="E326" s="29" t="str">
        <f t="shared" si="184"/>
        <v/>
      </c>
      <c r="F326" s="29" t="str">
        <f t="shared" si="185"/>
        <v/>
      </c>
      <c r="G326" s="30" t="str">
        <f t="shared" si="181"/>
        <v/>
      </c>
      <c r="J326" s="29"/>
      <c r="K326" s="31" t="str">
        <f t="shared" si="186"/>
        <v/>
      </c>
      <c r="L326" s="32" t="str">
        <f t="shared" si="182"/>
        <v/>
      </c>
      <c r="M326" s="32"/>
      <c r="O326" s="33" t="str">
        <f t="shared" ref="O326:O389" ca="1" si="188">IF(P326="","",MATCH(P326,OFFSET($AV$4,VLOOKUP(N326,$AX$4:$AZ$11,4,FALSE)-3,,VLOOKUP(N326,$AX$4:$AZ$11,3,FALSE))))</f>
        <v/>
      </c>
      <c r="Q326" s="34">
        <f t="shared" si="157"/>
        <v>0</v>
      </c>
      <c r="R326" s="34">
        <f t="shared" si="187"/>
        <v>0</v>
      </c>
      <c r="Z326" s="129" t="str">
        <f t="shared" si="183"/>
        <v/>
      </c>
      <c r="AC326" s="135" t="str">
        <f t="shared" si="166"/>
        <v/>
      </c>
      <c r="AD326" s="247">
        <f>SUM(Z326:Z328)</f>
        <v>0</v>
      </c>
      <c r="AE326" s="126"/>
      <c r="AF326" s="251">
        <v>108</v>
      </c>
      <c r="AG326" s="254">
        <f t="shared" ref="AG326" ca="1" si="189">OFFSET($AL$9,((MOD(ROW(AF326)*4,3)/2)+1)*COUNTA(AF326)+IF(((MOD(ROW(AF326)*4,3)/2)+1)*COUNTA(AF326)=2,INT(ROW(AF322)/12),0),)</f>
        <v>0</v>
      </c>
      <c r="AH326" s="252" t="str">
        <f>IF(AD326=0,"",IF(AD326&lt;AG326,"Alerte !",""))</f>
        <v/>
      </c>
      <c r="AI326" s="242" t="str">
        <f>IF(AD326=0,"",IF(AD326&lt;AG326,"",1))</f>
        <v/>
      </c>
    </row>
    <row r="327" spans="1:35" ht="15" customHeight="1" x14ac:dyDescent="0.25">
      <c r="A327" s="1"/>
      <c r="B327" s="253"/>
      <c r="C327" s="27" t="str">
        <f t="shared" si="179"/>
        <v/>
      </c>
      <c r="D327" s="28" t="str">
        <f t="shared" si="180"/>
        <v/>
      </c>
      <c r="E327" s="29" t="str">
        <f t="shared" si="184"/>
        <v/>
      </c>
      <c r="F327" s="29" t="str">
        <f t="shared" si="185"/>
        <v/>
      </c>
      <c r="G327" s="30" t="str">
        <f t="shared" si="181"/>
        <v/>
      </c>
      <c r="J327" s="29"/>
      <c r="K327" s="31" t="str">
        <f t="shared" si="186"/>
        <v/>
      </c>
      <c r="L327" s="32" t="str">
        <f t="shared" si="182"/>
        <v/>
      </c>
      <c r="M327" s="32"/>
      <c r="O327" s="33" t="str">
        <f t="shared" ca="1" si="188"/>
        <v/>
      </c>
      <c r="Q327" s="34">
        <f t="shared" si="157"/>
        <v>0</v>
      </c>
      <c r="R327" s="34">
        <f t="shared" si="187"/>
        <v>0</v>
      </c>
      <c r="Z327" s="129" t="str">
        <f t="shared" si="183"/>
        <v/>
      </c>
      <c r="AC327" s="135" t="str">
        <f t="shared" si="166"/>
        <v/>
      </c>
      <c r="AD327" s="248"/>
      <c r="AE327" s="126"/>
      <c r="AF327" s="251"/>
      <c r="AG327" s="255"/>
      <c r="AH327" s="252"/>
      <c r="AI327" s="242"/>
    </row>
    <row r="328" spans="1:35" ht="15" customHeight="1" thickBot="1" x14ac:dyDescent="0.3">
      <c r="A328" s="1"/>
      <c r="B328" s="253"/>
      <c r="C328" s="27" t="str">
        <f t="shared" si="179"/>
        <v/>
      </c>
      <c r="D328" s="28" t="str">
        <f t="shared" si="180"/>
        <v/>
      </c>
      <c r="E328" s="29" t="str">
        <f t="shared" si="184"/>
        <v/>
      </c>
      <c r="F328" s="29" t="str">
        <f t="shared" si="185"/>
        <v/>
      </c>
      <c r="G328" s="30" t="str">
        <f t="shared" si="181"/>
        <v/>
      </c>
      <c r="J328" s="29"/>
      <c r="K328" s="31" t="str">
        <f t="shared" si="186"/>
        <v/>
      </c>
      <c r="L328" s="32" t="str">
        <f t="shared" si="182"/>
        <v/>
      </c>
      <c r="M328" s="32"/>
      <c r="O328" s="33" t="str">
        <f t="shared" ca="1" si="188"/>
        <v/>
      </c>
      <c r="Q328" s="34">
        <f t="shared" si="157"/>
        <v>0</v>
      </c>
      <c r="R328" s="34">
        <f t="shared" si="187"/>
        <v>0</v>
      </c>
      <c r="Z328" s="129" t="str">
        <f t="shared" si="183"/>
        <v/>
      </c>
      <c r="AC328" s="135" t="str">
        <f t="shared" si="166"/>
        <v/>
      </c>
      <c r="AD328" s="249"/>
      <c r="AE328" s="126"/>
      <c r="AF328" s="251"/>
      <c r="AG328" s="256"/>
      <c r="AH328" s="252"/>
      <c r="AI328" s="242"/>
    </row>
    <row r="329" spans="1:35" ht="15" customHeight="1" x14ac:dyDescent="0.25">
      <c r="A329" s="1"/>
      <c r="B329" s="253"/>
      <c r="C329" s="27" t="str">
        <f t="shared" si="179"/>
        <v/>
      </c>
      <c r="D329" s="28" t="str">
        <f t="shared" si="180"/>
        <v/>
      </c>
      <c r="E329" s="29" t="str">
        <f t="shared" si="184"/>
        <v/>
      </c>
      <c r="F329" s="29" t="str">
        <f t="shared" si="185"/>
        <v/>
      </c>
      <c r="G329" s="30" t="str">
        <f t="shared" si="181"/>
        <v/>
      </c>
      <c r="J329" s="29"/>
      <c r="K329" s="31" t="str">
        <f t="shared" si="186"/>
        <v/>
      </c>
      <c r="L329" s="32" t="str">
        <f t="shared" si="182"/>
        <v/>
      </c>
      <c r="M329" s="32"/>
      <c r="O329" s="33" t="str">
        <f t="shared" ca="1" si="188"/>
        <v/>
      </c>
      <c r="Q329" s="34">
        <f t="shared" ref="Q329:Q392" si="190">P329*$AP$6</f>
        <v>0</v>
      </c>
      <c r="R329" s="34">
        <f t="shared" si="187"/>
        <v>0</v>
      </c>
      <c r="Z329" s="129" t="str">
        <f t="shared" si="183"/>
        <v/>
      </c>
      <c r="AC329" s="135" t="str">
        <f t="shared" si="166"/>
        <v/>
      </c>
      <c r="AD329" s="247">
        <f>SUM(Z329:Z331)</f>
        <v>0</v>
      </c>
      <c r="AE329" s="126"/>
      <c r="AF329" s="251">
        <v>109</v>
      </c>
      <c r="AG329" s="254">
        <f t="shared" ref="AG329" ca="1" si="191">OFFSET($AL$9,((MOD(ROW(AF329)*4,3)/2)+1)*COUNTA(AF329)+IF(((MOD(ROW(AF329)*4,3)/2)+1)*COUNTA(AF329)=2,INT(ROW(AF325)/12),0),)</f>
        <v>0</v>
      </c>
      <c r="AH329" s="252" t="str">
        <f>IF(AD329=0,"",IF(AD329&lt;AG329,"Alerte !",""))</f>
        <v/>
      </c>
      <c r="AI329" s="242" t="str">
        <f>IF(AD329=0,"",IF(AD329&lt;AG329,"",1))</f>
        <v/>
      </c>
    </row>
    <row r="330" spans="1:35" ht="15" customHeight="1" x14ac:dyDescent="0.25">
      <c r="A330" s="1"/>
      <c r="B330" s="253"/>
      <c r="C330" s="27" t="str">
        <f t="shared" si="179"/>
        <v/>
      </c>
      <c r="D330" s="28" t="str">
        <f t="shared" si="180"/>
        <v/>
      </c>
      <c r="E330" s="29" t="str">
        <f t="shared" si="184"/>
        <v/>
      </c>
      <c r="F330" s="29" t="str">
        <f t="shared" si="185"/>
        <v/>
      </c>
      <c r="G330" s="30" t="str">
        <f t="shared" si="181"/>
        <v/>
      </c>
      <c r="J330" s="29"/>
      <c r="K330" s="31" t="str">
        <f t="shared" si="186"/>
        <v/>
      </c>
      <c r="L330" s="32" t="str">
        <f t="shared" si="182"/>
        <v/>
      </c>
      <c r="M330" s="32"/>
      <c r="O330" s="33" t="str">
        <f t="shared" ca="1" si="188"/>
        <v/>
      </c>
      <c r="Q330" s="34">
        <f t="shared" si="190"/>
        <v>0</v>
      </c>
      <c r="R330" s="34">
        <f t="shared" si="187"/>
        <v>0</v>
      </c>
      <c r="Z330" s="129" t="str">
        <f t="shared" si="183"/>
        <v/>
      </c>
      <c r="AC330" s="135" t="str">
        <f t="shared" si="166"/>
        <v/>
      </c>
      <c r="AD330" s="248"/>
      <c r="AE330" s="126"/>
      <c r="AF330" s="251"/>
      <c r="AG330" s="255"/>
      <c r="AH330" s="252"/>
      <c r="AI330" s="242"/>
    </row>
    <row r="331" spans="1:35" ht="15" customHeight="1" thickBot="1" x14ac:dyDescent="0.3">
      <c r="A331" s="1"/>
      <c r="B331" s="253"/>
      <c r="C331" s="27" t="str">
        <f t="shared" si="179"/>
        <v/>
      </c>
      <c r="D331" s="28" t="str">
        <f t="shared" si="180"/>
        <v/>
      </c>
      <c r="E331" s="29" t="str">
        <f t="shared" si="184"/>
        <v/>
      </c>
      <c r="F331" s="29" t="str">
        <f t="shared" si="185"/>
        <v/>
      </c>
      <c r="G331" s="30" t="str">
        <f t="shared" si="181"/>
        <v/>
      </c>
      <c r="J331" s="29"/>
      <c r="K331" s="31" t="str">
        <f t="shared" si="186"/>
        <v/>
      </c>
      <c r="L331" s="32" t="str">
        <f t="shared" si="182"/>
        <v/>
      </c>
      <c r="M331" s="32"/>
      <c r="O331" s="33" t="str">
        <f t="shared" ca="1" si="188"/>
        <v/>
      </c>
      <c r="Q331" s="34">
        <f t="shared" si="190"/>
        <v>0</v>
      </c>
      <c r="R331" s="34">
        <f t="shared" si="187"/>
        <v>0</v>
      </c>
      <c r="Z331" s="129" t="str">
        <f t="shared" si="183"/>
        <v/>
      </c>
      <c r="AC331" s="135" t="str">
        <f t="shared" si="166"/>
        <v/>
      </c>
      <c r="AD331" s="249"/>
      <c r="AE331" s="126"/>
      <c r="AF331" s="251"/>
      <c r="AG331" s="256"/>
      <c r="AH331" s="252"/>
      <c r="AI331" s="242"/>
    </row>
    <row r="332" spans="1:35" ht="15" customHeight="1" x14ac:dyDescent="0.25">
      <c r="A332" s="1"/>
      <c r="B332" s="253" t="s">
        <v>73</v>
      </c>
      <c r="C332" s="27" t="str">
        <f t="shared" si="179"/>
        <v/>
      </c>
      <c r="D332" s="28" t="str">
        <f t="shared" si="180"/>
        <v/>
      </c>
      <c r="E332" s="29" t="str">
        <f t="shared" si="184"/>
        <v/>
      </c>
      <c r="F332" s="29" t="str">
        <f t="shared" si="185"/>
        <v/>
      </c>
      <c r="G332" s="30" t="str">
        <f t="shared" si="181"/>
        <v/>
      </c>
      <c r="J332" s="29"/>
      <c r="K332" s="31" t="str">
        <f t="shared" si="186"/>
        <v/>
      </c>
      <c r="L332" s="32" t="str">
        <f t="shared" si="182"/>
        <v/>
      </c>
      <c r="M332" s="32"/>
      <c r="O332" s="33" t="str">
        <f t="shared" ca="1" si="188"/>
        <v/>
      </c>
      <c r="Q332" s="34">
        <f t="shared" si="190"/>
        <v>0</v>
      </c>
      <c r="R332" s="34">
        <f t="shared" si="187"/>
        <v>0</v>
      </c>
      <c r="Z332" s="129" t="str">
        <f t="shared" si="183"/>
        <v/>
      </c>
      <c r="AC332" s="135" t="str">
        <f t="shared" si="166"/>
        <v/>
      </c>
      <c r="AD332" s="247">
        <f>SUM(Z332:Z334)</f>
        <v>0</v>
      </c>
      <c r="AE332" s="126"/>
      <c r="AF332" s="251">
        <v>110</v>
      </c>
      <c r="AG332" s="254">
        <f t="shared" ref="AG332" ca="1" si="192">OFFSET($AL$9,((MOD(ROW(AF332)*4,3)/2)+1)*COUNTA(AF332)+IF(((MOD(ROW(AF332)*4,3)/2)+1)*COUNTA(AF332)=2,INT(ROW(AF328)/12),0),)</f>
        <v>0</v>
      </c>
      <c r="AH332" s="252" t="str">
        <f>IF(AD332=0,"",IF(AD332&lt;AG332,"Alerte !",""))</f>
        <v/>
      </c>
      <c r="AI332" s="242" t="str">
        <f>IF(AD332=0,"",IF(AD332&lt;AG332,"",1))</f>
        <v/>
      </c>
    </row>
    <row r="333" spans="1:35" ht="15" customHeight="1" x14ac:dyDescent="0.25">
      <c r="A333" s="1"/>
      <c r="B333" s="253"/>
      <c r="C333" s="27" t="str">
        <f t="shared" si="179"/>
        <v/>
      </c>
      <c r="D333" s="28" t="str">
        <f t="shared" si="180"/>
        <v/>
      </c>
      <c r="E333" s="29" t="str">
        <f t="shared" si="184"/>
        <v/>
      </c>
      <c r="F333" s="29" t="str">
        <f t="shared" si="185"/>
        <v/>
      </c>
      <c r="G333" s="30" t="str">
        <f t="shared" si="181"/>
        <v/>
      </c>
      <c r="J333" s="29"/>
      <c r="K333" s="31" t="str">
        <f t="shared" si="186"/>
        <v/>
      </c>
      <c r="L333" s="32" t="str">
        <f t="shared" si="182"/>
        <v/>
      </c>
      <c r="M333" s="32"/>
      <c r="O333" s="33" t="str">
        <f t="shared" ca="1" si="188"/>
        <v/>
      </c>
      <c r="Q333" s="34">
        <f t="shared" si="190"/>
        <v>0</v>
      </c>
      <c r="R333" s="34">
        <f t="shared" si="187"/>
        <v>0</v>
      </c>
      <c r="Z333" s="129" t="str">
        <f t="shared" si="183"/>
        <v/>
      </c>
      <c r="AC333" s="135" t="str">
        <f t="shared" si="166"/>
        <v/>
      </c>
      <c r="AD333" s="248"/>
      <c r="AE333" s="126"/>
      <c r="AF333" s="251"/>
      <c r="AG333" s="255"/>
      <c r="AH333" s="252"/>
      <c r="AI333" s="242"/>
    </row>
    <row r="334" spans="1:35" ht="15" customHeight="1" thickBot="1" x14ac:dyDescent="0.3">
      <c r="A334" s="1"/>
      <c r="B334" s="253"/>
      <c r="C334" s="27" t="str">
        <f t="shared" si="179"/>
        <v/>
      </c>
      <c r="D334" s="28" t="str">
        <f t="shared" si="180"/>
        <v/>
      </c>
      <c r="E334" s="29" t="str">
        <f t="shared" si="184"/>
        <v/>
      </c>
      <c r="F334" s="29" t="str">
        <f t="shared" si="185"/>
        <v/>
      </c>
      <c r="G334" s="30" t="str">
        <f t="shared" si="181"/>
        <v/>
      </c>
      <c r="J334" s="29"/>
      <c r="K334" s="31" t="str">
        <f t="shared" si="186"/>
        <v/>
      </c>
      <c r="L334" s="32" t="str">
        <f t="shared" si="182"/>
        <v/>
      </c>
      <c r="M334" s="32"/>
      <c r="O334" s="33" t="str">
        <f t="shared" ca="1" si="188"/>
        <v/>
      </c>
      <c r="Q334" s="34">
        <f t="shared" si="190"/>
        <v>0</v>
      </c>
      <c r="R334" s="34">
        <f t="shared" si="187"/>
        <v>0</v>
      </c>
      <c r="Z334" s="129" t="str">
        <f t="shared" si="183"/>
        <v/>
      </c>
      <c r="AC334" s="135" t="str">
        <f t="shared" si="166"/>
        <v/>
      </c>
      <c r="AD334" s="249"/>
      <c r="AE334" s="126"/>
      <c r="AF334" s="251"/>
      <c r="AG334" s="256"/>
      <c r="AH334" s="252"/>
      <c r="AI334" s="242"/>
    </row>
    <row r="335" spans="1:35" ht="15" customHeight="1" x14ac:dyDescent="0.25">
      <c r="A335" s="1"/>
      <c r="B335" s="253"/>
      <c r="C335" s="27" t="str">
        <f t="shared" si="179"/>
        <v/>
      </c>
      <c r="D335" s="28" t="str">
        <f t="shared" si="180"/>
        <v/>
      </c>
      <c r="E335" s="29" t="str">
        <f t="shared" si="184"/>
        <v/>
      </c>
      <c r="F335" s="29" t="str">
        <f t="shared" si="185"/>
        <v/>
      </c>
      <c r="G335" s="30" t="str">
        <f t="shared" si="181"/>
        <v/>
      </c>
      <c r="J335" s="29"/>
      <c r="K335" s="31" t="str">
        <f t="shared" si="186"/>
        <v/>
      </c>
      <c r="L335" s="32" t="str">
        <f t="shared" si="182"/>
        <v/>
      </c>
      <c r="M335" s="32"/>
      <c r="O335" s="33" t="str">
        <f t="shared" ca="1" si="188"/>
        <v/>
      </c>
      <c r="Q335" s="34">
        <f t="shared" si="190"/>
        <v>0</v>
      </c>
      <c r="R335" s="34">
        <f t="shared" si="187"/>
        <v>0</v>
      </c>
      <c r="Z335" s="129" t="str">
        <f t="shared" si="183"/>
        <v/>
      </c>
      <c r="AC335" s="135" t="str">
        <f t="shared" si="166"/>
        <v/>
      </c>
      <c r="AD335" s="247">
        <f>SUM(Z335:Z337)</f>
        <v>0</v>
      </c>
      <c r="AE335" s="126"/>
      <c r="AF335" s="251">
        <v>111</v>
      </c>
      <c r="AG335" s="254">
        <f t="shared" ref="AG335" ca="1" si="193">OFFSET($AL$9,((MOD(ROW(AF335)*4,3)/2)+1)*COUNTA(AF335)+IF(((MOD(ROW(AF335)*4,3)/2)+1)*COUNTA(AF335)=2,INT(ROW(AF331)/12),0),)</f>
        <v>0</v>
      </c>
      <c r="AH335" s="252" t="str">
        <f>IF(AD335=0,"",IF(AD335&lt;AG335,"Alerte !",""))</f>
        <v/>
      </c>
      <c r="AI335" s="242" t="str">
        <f>IF(AD335=0,"",IF(AD335&lt;AG335,"",1))</f>
        <v/>
      </c>
    </row>
    <row r="336" spans="1:35" ht="15" customHeight="1" x14ac:dyDescent="0.25">
      <c r="A336" s="1"/>
      <c r="B336" s="253"/>
      <c r="C336" s="27" t="str">
        <f t="shared" si="179"/>
        <v/>
      </c>
      <c r="D336" s="28" t="str">
        <f t="shared" si="180"/>
        <v/>
      </c>
      <c r="E336" s="29" t="str">
        <f t="shared" si="184"/>
        <v/>
      </c>
      <c r="F336" s="29" t="str">
        <f t="shared" si="185"/>
        <v/>
      </c>
      <c r="G336" s="30" t="str">
        <f t="shared" si="181"/>
        <v/>
      </c>
      <c r="J336" s="29"/>
      <c r="K336" s="31" t="str">
        <f t="shared" si="186"/>
        <v/>
      </c>
      <c r="L336" s="32" t="str">
        <f t="shared" si="182"/>
        <v/>
      </c>
      <c r="M336" s="32"/>
      <c r="O336" s="33" t="str">
        <f t="shared" ca="1" si="188"/>
        <v/>
      </c>
      <c r="Q336" s="34">
        <f t="shared" si="190"/>
        <v>0</v>
      </c>
      <c r="R336" s="34">
        <f t="shared" si="187"/>
        <v>0</v>
      </c>
      <c r="Z336" s="129" t="str">
        <f t="shared" si="183"/>
        <v/>
      </c>
      <c r="AC336" s="135" t="str">
        <f t="shared" si="166"/>
        <v/>
      </c>
      <c r="AD336" s="248"/>
      <c r="AE336" s="126"/>
      <c r="AF336" s="251"/>
      <c r="AG336" s="255"/>
      <c r="AH336" s="252"/>
      <c r="AI336" s="242"/>
    </row>
    <row r="337" spans="1:35" ht="15" customHeight="1" thickBot="1" x14ac:dyDescent="0.3">
      <c r="A337" s="1"/>
      <c r="B337" s="253"/>
      <c r="C337" s="27" t="str">
        <f t="shared" si="179"/>
        <v/>
      </c>
      <c r="D337" s="28" t="str">
        <f t="shared" si="180"/>
        <v/>
      </c>
      <c r="E337" s="29" t="str">
        <f t="shared" si="184"/>
        <v/>
      </c>
      <c r="F337" s="29" t="str">
        <f t="shared" si="185"/>
        <v/>
      </c>
      <c r="G337" s="30" t="str">
        <f t="shared" si="181"/>
        <v/>
      </c>
      <c r="J337" s="29"/>
      <c r="K337" s="31" t="str">
        <f t="shared" si="186"/>
        <v/>
      </c>
      <c r="L337" s="32" t="str">
        <f t="shared" si="182"/>
        <v/>
      </c>
      <c r="M337" s="32"/>
      <c r="O337" s="33" t="str">
        <f t="shared" ca="1" si="188"/>
        <v/>
      </c>
      <c r="Q337" s="34">
        <f t="shared" si="190"/>
        <v>0</v>
      </c>
      <c r="R337" s="34">
        <f t="shared" si="187"/>
        <v>0</v>
      </c>
      <c r="Z337" s="129" t="str">
        <f t="shared" si="183"/>
        <v/>
      </c>
      <c r="AC337" s="135" t="str">
        <f t="shared" si="166"/>
        <v/>
      </c>
      <c r="AD337" s="249"/>
      <c r="AE337" s="126"/>
      <c r="AF337" s="251"/>
      <c r="AG337" s="256"/>
      <c r="AH337" s="252"/>
      <c r="AI337" s="242"/>
    </row>
    <row r="338" spans="1:35" ht="15" customHeight="1" x14ac:dyDescent="0.25">
      <c r="A338" s="1"/>
      <c r="B338" s="253"/>
      <c r="C338" s="27" t="str">
        <f t="shared" si="179"/>
        <v/>
      </c>
      <c r="D338" s="28" t="str">
        <f t="shared" si="180"/>
        <v/>
      </c>
      <c r="E338" s="29" t="str">
        <f t="shared" si="184"/>
        <v/>
      </c>
      <c r="F338" s="29" t="str">
        <f t="shared" si="185"/>
        <v/>
      </c>
      <c r="G338" s="30" t="str">
        <f t="shared" si="181"/>
        <v/>
      </c>
      <c r="J338" s="29"/>
      <c r="K338" s="31" t="str">
        <f t="shared" si="186"/>
        <v/>
      </c>
      <c r="L338" s="32" t="str">
        <f t="shared" si="182"/>
        <v/>
      </c>
      <c r="M338" s="32"/>
      <c r="O338" s="33" t="str">
        <f t="shared" ca="1" si="188"/>
        <v/>
      </c>
      <c r="Q338" s="34">
        <f t="shared" si="190"/>
        <v>0</v>
      </c>
      <c r="R338" s="34">
        <f t="shared" si="187"/>
        <v>0</v>
      </c>
      <c r="Z338" s="129" t="str">
        <f t="shared" si="183"/>
        <v/>
      </c>
      <c r="AC338" s="135" t="str">
        <f t="shared" si="166"/>
        <v/>
      </c>
      <c r="AD338" s="247">
        <f>SUM(Z338:Z340)</f>
        <v>0</v>
      </c>
      <c r="AE338" s="126"/>
      <c r="AF338" s="251">
        <v>112</v>
      </c>
      <c r="AG338" s="254">
        <f t="shared" ref="AG338" ca="1" si="194">OFFSET($AL$9,((MOD(ROW(AF338)*4,3)/2)+1)*COUNTA(AF338)+IF(((MOD(ROW(AF338)*4,3)/2)+1)*COUNTA(AF338)=2,INT(ROW(AF334)/12),0),)</f>
        <v>0</v>
      </c>
      <c r="AH338" s="252" t="str">
        <f>IF(AD338=0,"",IF(AD338&lt;AG338,"Alerte !",""))</f>
        <v/>
      </c>
      <c r="AI338" s="242" t="str">
        <f>IF(AD338=0,"",IF(AD338&lt;AG338,"",1))</f>
        <v/>
      </c>
    </row>
    <row r="339" spans="1:35" ht="15" customHeight="1" x14ac:dyDescent="0.25">
      <c r="A339" s="1"/>
      <c r="B339" s="253"/>
      <c r="C339" s="27" t="str">
        <f t="shared" si="179"/>
        <v/>
      </c>
      <c r="D339" s="28" t="str">
        <f t="shared" si="180"/>
        <v/>
      </c>
      <c r="E339" s="29" t="str">
        <f t="shared" si="184"/>
        <v/>
      </c>
      <c r="F339" s="29" t="str">
        <f t="shared" si="185"/>
        <v/>
      </c>
      <c r="G339" s="30" t="str">
        <f t="shared" si="181"/>
        <v/>
      </c>
      <c r="J339" s="29"/>
      <c r="K339" s="31" t="str">
        <f t="shared" si="186"/>
        <v/>
      </c>
      <c r="L339" s="32" t="str">
        <f t="shared" si="182"/>
        <v/>
      </c>
      <c r="M339" s="32"/>
      <c r="O339" s="33" t="str">
        <f t="shared" ca="1" si="188"/>
        <v/>
      </c>
      <c r="Q339" s="34">
        <f t="shared" si="190"/>
        <v>0</v>
      </c>
      <c r="R339" s="34">
        <f t="shared" si="187"/>
        <v>0</v>
      </c>
      <c r="Z339" s="129" t="str">
        <f t="shared" si="183"/>
        <v/>
      </c>
      <c r="AC339" s="135" t="str">
        <f t="shared" si="166"/>
        <v/>
      </c>
      <c r="AD339" s="248"/>
      <c r="AE339" s="126"/>
      <c r="AF339" s="251"/>
      <c r="AG339" s="255"/>
      <c r="AH339" s="252"/>
      <c r="AI339" s="242"/>
    </row>
    <row r="340" spans="1:35" ht="15" customHeight="1" thickBot="1" x14ac:dyDescent="0.3">
      <c r="A340" s="1"/>
      <c r="B340" s="253"/>
      <c r="C340" s="27" t="str">
        <f t="shared" si="179"/>
        <v/>
      </c>
      <c r="D340" s="28" t="str">
        <f t="shared" si="180"/>
        <v/>
      </c>
      <c r="E340" s="29" t="str">
        <f t="shared" si="184"/>
        <v/>
      </c>
      <c r="F340" s="29" t="str">
        <f t="shared" si="185"/>
        <v/>
      </c>
      <c r="G340" s="30" t="str">
        <f t="shared" si="181"/>
        <v/>
      </c>
      <c r="J340" s="29"/>
      <c r="K340" s="31" t="str">
        <f t="shared" si="186"/>
        <v/>
      </c>
      <c r="L340" s="32" t="str">
        <f t="shared" si="182"/>
        <v/>
      </c>
      <c r="M340" s="32"/>
      <c r="O340" s="33" t="str">
        <f t="shared" ca="1" si="188"/>
        <v/>
      </c>
      <c r="Q340" s="34">
        <f t="shared" si="190"/>
        <v>0</v>
      </c>
      <c r="R340" s="34">
        <f t="shared" si="187"/>
        <v>0</v>
      </c>
      <c r="Z340" s="129" t="str">
        <f t="shared" si="183"/>
        <v/>
      </c>
      <c r="AC340" s="135" t="str">
        <f t="shared" si="166"/>
        <v/>
      </c>
      <c r="AD340" s="249"/>
      <c r="AE340" s="126"/>
      <c r="AF340" s="251"/>
      <c r="AG340" s="256"/>
      <c r="AH340" s="252"/>
      <c r="AI340" s="242"/>
    </row>
    <row r="341" spans="1:35" ht="15" customHeight="1" x14ac:dyDescent="0.25">
      <c r="A341" s="1"/>
      <c r="B341" s="253"/>
      <c r="C341" s="27" t="str">
        <f t="shared" si="179"/>
        <v/>
      </c>
      <c r="D341" s="28" t="str">
        <f t="shared" si="180"/>
        <v/>
      </c>
      <c r="E341" s="29" t="str">
        <f t="shared" si="184"/>
        <v/>
      </c>
      <c r="F341" s="29" t="str">
        <f t="shared" si="185"/>
        <v/>
      </c>
      <c r="G341" s="30" t="str">
        <f t="shared" si="181"/>
        <v/>
      </c>
      <c r="J341" s="29"/>
      <c r="K341" s="31" t="str">
        <f t="shared" si="186"/>
        <v/>
      </c>
      <c r="L341" s="32" t="str">
        <f t="shared" si="182"/>
        <v/>
      </c>
      <c r="M341" s="32"/>
      <c r="O341" s="33" t="str">
        <f t="shared" ca="1" si="188"/>
        <v/>
      </c>
      <c r="Q341" s="34">
        <f t="shared" si="190"/>
        <v>0</v>
      </c>
      <c r="R341" s="34">
        <f t="shared" si="187"/>
        <v>0</v>
      </c>
      <c r="Z341" s="129" t="str">
        <f t="shared" si="183"/>
        <v/>
      </c>
      <c r="AC341" s="135" t="str">
        <f t="shared" si="166"/>
        <v/>
      </c>
      <c r="AD341" s="247">
        <f>SUM(Z341:Z343)</f>
        <v>0</v>
      </c>
      <c r="AE341" s="126"/>
      <c r="AF341" s="251">
        <v>113</v>
      </c>
      <c r="AG341" s="254">
        <f t="shared" ref="AG341" ca="1" si="195">OFFSET($AL$9,((MOD(ROW(AF341)*4,3)/2)+1)*COUNTA(AF341)+IF(((MOD(ROW(AF341)*4,3)/2)+1)*COUNTA(AF341)=2,INT(ROW(AF337)/12),0),)</f>
        <v>0</v>
      </c>
      <c r="AH341" s="252" t="str">
        <f>IF(AD341=0,"",IF(AD341&lt;AG341,"Alerte !",""))</f>
        <v/>
      </c>
      <c r="AI341" s="242" t="str">
        <f>IF(AD341=0,"",IF(AD341&lt;AG341,"",1))</f>
        <v/>
      </c>
    </row>
    <row r="342" spans="1:35" ht="15" customHeight="1" x14ac:dyDescent="0.25">
      <c r="A342" s="1"/>
      <c r="B342" s="253"/>
      <c r="C342" s="27" t="str">
        <f t="shared" si="179"/>
        <v/>
      </c>
      <c r="D342" s="28" t="str">
        <f t="shared" si="180"/>
        <v/>
      </c>
      <c r="E342" s="29" t="str">
        <f t="shared" si="184"/>
        <v/>
      </c>
      <c r="F342" s="29" t="str">
        <f t="shared" si="185"/>
        <v/>
      </c>
      <c r="G342" s="30" t="str">
        <f t="shared" si="181"/>
        <v/>
      </c>
      <c r="J342" s="29"/>
      <c r="K342" s="31" t="str">
        <f t="shared" si="186"/>
        <v/>
      </c>
      <c r="L342" s="32" t="str">
        <f t="shared" si="182"/>
        <v/>
      </c>
      <c r="M342" s="32"/>
      <c r="O342" s="33" t="str">
        <f t="shared" ca="1" si="188"/>
        <v/>
      </c>
      <c r="Q342" s="34">
        <f t="shared" si="190"/>
        <v>0</v>
      </c>
      <c r="R342" s="34">
        <f t="shared" si="187"/>
        <v>0</v>
      </c>
      <c r="Z342" s="129" t="str">
        <f t="shared" si="183"/>
        <v/>
      </c>
      <c r="AC342" s="135" t="str">
        <f t="shared" si="166"/>
        <v/>
      </c>
      <c r="AD342" s="248"/>
      <c r="AE342" s="126"/>
      <c r="AF342" s="251"/>
      <c r="AG342" s="255"/>
      <c r="AH342" s="252"/>
      <c r="AI342" s="242"/>
    </row>
    <row r="343" spans="1:35" ht="15" customHeight="1" thickBot="1" x14ac:dyDescent="0.3">
      <c r="A343" s="1"/>
      <c r="B343" s="253"/>
      <c r="C343" s="27" t="str">
        <f t="shared" si="179"/>
        <v/>
      </c>
      <c r="D343" s="28" t="str">
        <f t="shared" si="180"/>
        <v/>
      </c>
      <c r="E343" s="29" t="str">
        <f t="shared" si="184"/>
        <v/>
      </c>
      <c r="F343" s="29" t="str">
        <f t="shared" si="185"/>
        <v/>
      </c>
      <c r="G343" s="30" t="str">
        <f t="shared" si="181"/>
        <v/>
      </c>
      <c r="J343" s="29"/>
      <c r="K343" s="31" t="str">
        <f t="shared" si="186"/>
        <v/>
      </c>
      <c r="L343" s="32" t="str">
        <f t="shared" si="182"/>
        <v/>
      </c>
      <c r="M343" s="32"/>
      <c r="O343" s="33" t="str">
        <f t="shared" ca="1" si="188"/>
        <v/>
      </c>
      <c r="Q343" s="34">
        <f t="shared" si="190"/>
        <v>0</v>
      </c>
      <c r="R343" s="34">
        <f t="shared" si="187"/>
        <v>0</v>
      </c>
      <c r="Z343" s="129" t="str">
        <f t="shared" si="183"/>
        <v/>
      </c>
      <c r="AC343" s="135" t="str">
        <f t="shared" si="166"/>
        <v/>
      </c>
      <c r="AD343" s="249"/>
      <c r="AE343" s="126"/>
      <c r="AF343" s="251"/>
      <c r="AG343" s="256"/>
      <c r="AH343" s="252"/>
      <c r="AI343" s="242"/>
    </row>
    <row r="344" spans="1:35" ht="15" customHeight="1" x14ac:dyDescent="0.25">
      <c r="A344" s="1"/>
      <c r="B344" s="253" t="s">
        <v>74</v>
      </c>
      <c r="C344" s="27" t="str">
        <f t="shared" si="179"/>
        <v/>
      </c>
      <c r="D344" s="28" t="str">
        <f t="shared" si="180"/>
        <v/>
      </c>
      <c r="E344" s="29" t="str">
        <f t="shared" si="184"/>
        <v/>
      </c>
      <c r="F344" s="29" t="str">
        <f t="shared" si="185"/>
        <v/>
      </c>
      <c r="G344" s="30" t="str">
        <f t="shared" si="181"/>
        <v/>
      </c>
      <c r="J344" s="29"/>
      <c r="K344" s="31" t="str">
        <f t="shared" si="186"/>
        <v/>
      </c>
      <c r="L344" s="32" t="str">
        <f t="shared" si="182"/>
        <v/>
      </c>
      <c r="M344" s="32"/>
      <c r="O344" s="33" t="str">
        <f t="shared" ca="1" si="188"/>
        <v/>
      </c>
      <c r="Q344" s="34">
        <f t="shared" si="190"/>
        <v>0</v>
      </c>
      <c r="R344" s="34">
        <f t="shared" si="187"/>
        <v>0</v>
      </c>
      <c r="Z344" s="129" t="str">
        <f t="shared" si="183"/>
        <v/>
      </c>
      <c r="AC344" s="135" t="str">
        <f t="shared" si="166"/>
        <v/>
      </c>
      <c r="AD344" s="247">
        <f>SUM(Z344:Z346)</f>
        <v>0</v>
      </c>
      <c r="AE344" s="126"/>
      <c r="AF344" s="251">
        <v>114</v>
      </c>
      <c r="AG344" s="254">
        <f t="shared" ref="AG344" ca="1" si="196">OFFSET($AL$9,((MOD(ROW(AF344)*4,3)/2)+1)*COUNTA(AF344)+IF(((MOD(ROW(AF344)*4,3)/2)+1)*COUNTA(AF344)=2,INT(ROW(AF340)/12),0),)</f>
        <v>0</v>
      </c>
      <c r="AH344" s="252" t="str">
        <f>IF(AD344=0,"",IF(AD344&lt;AG344,"Alerte !",""))</f>
        <v/>
      </c>
      <c r="AI344" s="242" t="str">
        <f>IF(AD344=0,"",IF(AD344&lt;AG344,"",1))</f>
        <v/>
      </c>
    </row>
    <row r="345" spans="1:35" ht="15" customHeight="1" x14ac:dyDescent="0.25">
      <c r="A345" s="1"/>
      <c r="B345" s="253"/>
      <c r="C345" s="27" t="str">
        <f t="shared" si="179"/>
        <v/>
      </c>
      <c r="D345" s="28" t="str">
        <f t="shared" si="180"/>
        <v/>
      </c>
      <c r="E345" s="29" t="str">
        <f t="shared" si="184"/>
        <v/>
      </c>
      <c r="F345" s="29" t="str">
        <f t="shared" si="185"/>
        <v/>
      </c>
      <c r="G345" s="30" t="str">
        <f t="shared" si="181"/>
        <v/>
      </c>
      <c r="J345" s="29"/>
      <c r="K345" s="31" t="str">
        <f t="shared" si="186"/>
        <v/>
      </c>
      <c r="L345" s="32" t="str">
        <f t="shared" si="182"/>
        <v/>
      </c>
      <c r="M345" s="32"/>
      <c r="O345" s="33" t="str">
        <f t="shared" ca="1" si="188"/>
        <v/>
      </c>
      <c r="Q345" s="34">
        <f t="shared" si="190"/>
        <v>0</v>
      </c>
      <c r="R345" s="34">
        <f t="shared" si="187"/>
        <v>0</v>
      </c>
      <c r="Z345" s="129" t="str">
        <f t="shared" si="183"/>
        <v/>
      </c>
      <c r="AC345" s="135" t="str">
        <f t="shared" si="166"/>
        <v/>
      </c>
      <c r="AD345" s="248"/>
      <c r="AE345" s="126"/>
      <c r="AF345" s="251"/>
      <c r="AG345" s="255"/>
      <c r="AH345" s="252"/>
      <c r="AI345" s="242"/>
    </row>
    <row r="346" spans="1:35" ht="15" customHeight="1" thickBot="1" x14ac:dyDescent="0.3">
      <c r="A346" s="1"/>
      <c r="B346" s="253"/>
      <c r="C346" s="27" t="str">
        <f t="shared" si="179"/>
        <v/>
      </c>
      <c r="D346" s="28" t="str">
        <f t="shared" si="180"/>
        <v/>
      </c>
      <c r="E346" s="29" t="str">
        <f t="shared" si="184"/>
        <v/>
      </c>
      <c r="F346" s="29" t="str">
        <f t="shared" si="185"/>
        <v/>
      </c>
      <c r="G346" s="30" t="str">
        <f t="shared" si="181"/>
        <v/>
      </c>
      <c r="J346" s="29"/>
      <c r="K346" s="31" t="str">
        <f t="shared" si="186"/>
        <v/>
      </c>
      <c r="L346" s="32" t="str">
        <f t="shared" si="182"/>
        <v/>
      </c>
      <c r="M346" s="32"/>
      <c r="O346" s="33" t="str">
        <f t="shared" ca="1" si="188"/>
        <v/>
      </c>
      <c r="Q346" s="34">
        <f t="shared" si="190"/>
        <v>0</v>
      </c>
      <c r="R346" s="34">
        <f t="shared" si="187"/>
        <v>0</v>
      </c>
      <c r="Z346" s="129" t="str">
        <f t="shared" si="183"/>
        <v/>
      </c>
      <c r="AC346" s="135" t="str">
        <f t="shared" si="166"/>
        <v/>
      </c>
      <c r="AD346" s="249"/>
      <c r="AE346" s="126"/>
      <c r="AF346" s="251"/>
      <c r="AG346" s="256"/>
      <c r="AH346" s="252"/>
      <c r="AI346" s="242"/>
    </row>
    <row r="347" spans="1:35" ht="15" customHeight="1" x14ac:dyDescent="0.25">
      <c r="A347" s="1"/>
      <c r="B347" s="253"/>
      <c r="C347" s="27" t="str">
        <f t="shared" si="179"/>
        <v/>
      </c>
      <c r="D347" s="28" t="str">
        <f t="shared" si="180"/>
        <v/>
      </c>
      <c r="E347" s="29" t="str">
        <f t="shared" si="184"/>
        <v/>
      </c>
      <c r="F347" s="29" t="str">
        <f t="shared" si="185"/>
        <v/>
      </c>
      <c r="G347" s="30" t="str">
        <f t="shared" si="181"/>
        <v/>
      </c>
      <c r="J347" s="29"/>
      <c r="K347" s="31" t="str">
        <f t="shared" si="186"/>
        <v/>
      </c>
      <c r="L347" s="32" t="str">
        <f t="shared" si="182"/>
        <v/>
      </c>
      <c r="M347" s="32"/>
      <c r="O347" s="33" t="str">
        <f t="shared" ca="1" si="188"/>
        <v/>
      </c>
      <c r="Q347" s="34">
        <f t="shared" si="190"/>
        <v>0</v>
      </c>
      <c r="R347" s="34">
        <f t="shared" si="187"/>
        <v>0</v>
      </c>
      <c r="Z347" s="129" t="str">
        <f t="shared" si="183"/>
        <v/>
      </c>
      <c r="AC347" s="135" t="str">
        <f t="shared" si="166"/>
        <v/>
      </c>
      <c r="AD347" s="247">
        <f>SUM(Z347:Z349)</f>
        <v>0</v>
      </c>
      <c r="AE347" s="126"/>
      <c r="AF347" s="251">
        <v>115</v>
      </c>
      <c r="AG347" s="254">
        <f t="shared" ref="AG347" ca="1" si="197">OFFSET($AL$9,((MOD(ROW(AF347)*4,3)/2)+1)*COUNTA(AF347)+IF(((MOD(ROW(AF347)*4,3)/2)+1)*COUNTA(AF347)=2,INT(ROW(AF343)/12),0),)</f>
        <v>0</v>
      </c>
      <c r="AH347" s="252" t="str">
        <f>IF(AD347=0,"",IF(AD347&lt;AG347,"Alerte !",""))</f>
        <v/>
      </c>
      <c r="AI347" s="242" t="str">
        <f>IF(AD347=0,"",IF(AD347&lt;AG347,"",1))</f>
        <v/>
      </c>
    </row>
    <row r="348" spans="1:35" ht="15" customHeight="1" x14ac:dyDescent="0.25">
      <c r="A348" s="1"/>
      <c r="B348" s="253"/>
      <c r="C348" s="27" t="str">
        <f t="shared" si="179"/>
        <v/>
      </c>
      <c r="D348" s="28" t="str">
        <f t="shared" si="180"/>
        <v/>
      </c>
      <c r="E348" s="29" t="str">
        <f t="shared" si="184"/>
        <v/>
      </c>
      <c r="F348" s="29" t="str">
        <f t="shared" si="185"/>
        <v/>
      </c>
      <c r="G348" s="30" t="str">
        <f t="shared" si="181"/>
        <v/>
      </c>
      <c r="J348" s="29"/>
      <c r="K348" s="31" t="str">
        <f t="shared" si="186"/>
        <v/>
      </c>
      <c r="L348" s="32" t="str">
        <f t="shared" si="182"/>
        <v/>
      </c>
      <c r="M348" s="32"/>
      <c r="O348" s="33" t="str">
        <f t="shared" ca="1" si="188"/>
        <v/>
      </c>
      <c r="Q348" s="34">
        <f t="shared" si="190"/>
        <v>0</v>
      </c>
      <c r="R348" s="34">
        <f t="shared" si="187"/>
        <v>0</v>
      </c>
      <c r="Z348" s="129" t="str">
        <f t="shared" si="183"/>
        <v/>
      </c>
      <c r="AC348" s="135" t="str">
        <f t="shared" si="166"/>
        <v/>
      </c>
      <c r="AD348" s="248"/>
      <c r="AE348" s="126"/>
      <c r="AF348" s="251"/>
      <c r="AG348" s="255"/>
      <c r="AH348" s="252"/>
      <c r="AI348" s="242"/>
    </row>
    <row r="349" spans="1:35" ht="15" customHeight="1" thickBot="1" x14ac:dyDescent="0.3">
      <c r="A349" s="1"/>
      <c r="B349" s="253"/>
      <c r="C349" s="27" t="str">
        <f t="shared" si="179"/>
        <v/>
      </c>
      <c r="D349" s="28" t="str">
        <f t="shared" si="180"/>
        <v/>
      </c>
      <c r="E349" s="29" t="str">
        <f t="shared" si="184"/>
        <v/>
      </c>
      <c r="F349" s="29" t="str">
        <f t="shared" si="185"/>
        <v/>
      </c>
      <c r="G349" s="30" t="str">
        <f t="shared" si="181"/>
        <v/>
      </c>
      <c r="J349" s="29"/>
      <c r="K349" s="31" t="str">
        <f t="shared" si="186"/>
        <v/>
      </c>
      <c r="L349" s="32" t="str">
        <f t="shared" si="182"/>
        <v/>
      </c>
      <c r="M349" s="32"/>
      <c r="O349" s="33" t="str">
        <f t="shared" ca="1" si="188"/>
        <v/>
      </c>
      <c r="Q349" s="34">
        <f t="shared" si="190"/>
        <v>0</v>
      </c>
      <c r="R349" s="34">
        <f t="shared" si="187"/>
        <v>0</v>
      </c>
      <c r="Z349" s="129" t="str">
        <f t="shared" si="183"/>
        <v/>
      </c>
      <c r="AC349" s="135" t="str">
        <f t="shared" si="166"/>
        <v/>
      </c>
      <c r="AD349" s="249"/>
      <c r="AE349" s="126"/>
      <c r="AF349" s="251"/>
      <c r="AG349" s="256"/>
      <c r="AH349" s="252"/>
      <c r="AI349" s="242"/>
    </row>
    <row r="350" spans="1:35" ht="15" customHeight="1" x14ac:dyDescent="0.25">
      <c r="A350" s="1"/>
      <c r="B350" s="253"/>
      <c r="C350" s="27" t="str">
        <f t="shared" si="179"/>
        <v/>
      </c>
      <c r="D350" s="28" t="str">
        <f t="shared" si="180"/>
        <v/>
      </c>
      <c r="E350" s="29" t="str">
        <f t="shared" si="184"/>
        <v/>
      </c>
      <c r="F350" s="29" t="str">
        <f t="shared" si="185"/>
        <v/>
      </c>
      <c r="G350" s="30" t="str">
        <f t="shared" si="181"/>
        <v/>
      </c>
      <c r="J350" s="29"/>
      <c r="K350" s="31" t="str">
        <f t="shared" si="186"/>
        <v/>
      </c>
      <c r="L350" s="32" t="str">
        <f t="shared" si="182"/>
        <v/>
      </c>
      <c r="M350" s="32"/>
      <c r="O350" s="33" t="str">
        <f t="shared" ca="1" si="188"/>
        <v/>
      </c>
      <c r="Q350" s="34">
        <f t="shared" si="190"/>
        <v>0</v>
      </c>
      <c r="R350" s="34">
        <f t="shared" si="187"/>
        <v>0</v>
      </c>
      <c r="Z350" s="129" t="str">
        <f t="shared" si="183"/>
        <v/>
      </c>
      <c r="AC350" s="135" t="str">
        <f t="shared" si="166"/>
        <v/>
      </c>
      <c r="AD350" s="247">
        <f>SUM(Z350:Z352)</f>
        <v>0</v>
      </c>
      <c r="AE350" s="126"/>
      <c r="AF350" s="251">
        <v>116</v>
      </c>
      <c r="AG350" s="254">
        <f t="shared" ref="AG350" ca="1" si="198">OFFSET($AL$9,((MOD(ROW(AF350)*4,3)/2)+1)*COUNTA(AF350)+IF(((MOD(ROW(AF350)*4,3)/2)+1)*COUNTA(AF350)=2,INT(ROW(AF346)/12),0),)</f>
        <v>0</v>
      </c>
      <c r="AH350" s="252" t="str">
        <f>IF(AD350=0,"",IF(AD350&lt;AG350,"Alerte !",""))</f>
        <v/>
      </c>
      <c r="AI350" s="242" t="str">
        <f>IF(AD350=0,"",IF(AD350&lt;AG350,"",1))</f>
        <v/>
      </c>
    </row>
    <row r="351" spans="1:35" ht="15" customHeight="1" x14ac:dyDescent="0.25">
      <c r="A351" s="1"/>
      <c r="B351" s="253"/>
      <c r="C351" s="27" t="str">
        <f t="shared" si="179"/>
        <v/>
      </c>
      <c r="D351" s="28" t="str">
        <f t="shared" si="180"/>
        <v/>
      </c>
      <c r="E351" s="29" t="str">
        <f t="shared" si="184"/>
        <v/>
      </c>
      <c r="F351" s="29" t="str">
        <f t="shared" si="185"/>
        <v/>
      </c>
      <c r="G351" s="30" t="str">
        <f t="shared" si="181"/>
        <v/>
      </c>
      <c r="J351" s="29"/>
      <c r="K351" s="31" t="str">
        <f t="shared" si="186"/>
        <v/>
      </c>
      <c r="L351" s="32" t="str">
        <f t="shared" si="182"/>
        <v/>
      </c>
      <c r="M351" s="32"/>
      <c r="O351" s="33" t="str">
        <f t="shared" ca="1" si="188"/>
        <v/>
      </c>
      <c r="Q351" s="34">
        <f t="shared" si="190"/>
        <v>0</v>
      </c>
      <c r="R351" s="34">
        <f t="shared" si="187"/>
        <v>0</v>
      </c>
      <c r="Z351" s="129" t="str">
        <f t="shared" si="183"/>
        <v/>
      </c>
      <c r="AC351" s="135" t="str">
        <f t="shared" si="166"/>
        <v/>
      </c>
      <c r="AD351" s="248"/>
      <c r="AE351" s="126"/>
      <c r="AF351" s="251"/>
      <c r="AG351" s="255"/>
      <c r="AH351" s="252"/>
      <c r="AI351" s="242"/>
    </row>
    <row r="352" spans="1:35" ht="15" customHeight="1" thickBot="1" x14ac:dyDescent="0.3">
      <c r="A352" s="1"/>
      <c r="B352" s="253"/>
      <c r="C352" s="27" t="str">
        <f t="shared" si="179"/>
        <v/>
      </c>
      <c r="D352" s="28" t="str">
        <f t="shared" si="180"/>
        <v/>
      </c>
      <c r="E352" s="29" t="str">
        <f t="shared" si="184"/>
        <v/>
      </c>
      <c r="F352" s="29" t="str">
        <f t="shared" si="185"/>
        <v/>
      </c>
      <c r="G352" s="30" t="str">
        <f t="shared" si="181"/>
        <v/>
      </c>
      <c r="J352" s="29"/>
      <c r="K352" s="31" t="str">
        <f t="shared" si="186"/>
        <v/>
      </c>
      <c r="L352" s="32" t="str">
        <f t="shared" si="182"/>
        <v/>
      </c>
      <c r="M352" s="32"/>
      <c r="O352" s="33" t="str">
        <f t="shared" ca="1" si="188"/>
        <v/>
      </c>
      <c r="Q352" s="34">
        <f t="shared" si="190"/>
        <v>0</v>
      </c>
      <c r="R352" s="34">
        <f t="shared" si="187"/>
        <v>0</v>
      </c>
      <c r="Z352" s="129" t="str">
        <f t="shared" si="183"/>
        <v/>
      </c>
      <c r="AC352" s="135" t="str">
        <f t="shared" ref="AC352:AC415" si="199">IF(Z352="","",Z352-AA352-AB352)</f>
        <v/>
      </c>
      <c r="AD352" s="249"/>
      <c r="AE352" s="126"/>
      <c r="AF352" s="251"/>
      <c r="AG352" s="256"/>
      <c r="AH352" s="252"/>
      <c r="AI352" s="242"/>
    </row>
    <row r="353" spans="1:35" ht="15" customHeight="1" x14ac:dyDescent="0.25">
      <c r="A353" s="1"/>
      <c r="B353" s="253"/>
      <c r="C353" s="27" t="str">
        <f t="shared" si="179"/>
        <v/>
      </c>
      <c r="D353" s="28" t="str">
        <f t="shared" si="180"/>
        <v/>
      </c>
      <c r="E353" s="29" t="str">
        <f t="shared" si="184"/>
        <v/>
      </c>
      <c r="F353" s="29" t="str">
        <f t="shared" si="185"/>
        <v/>
      </c>
      <c r="G353" s="30" t="str">
        <f t="shared" si="181"/>
        <v/>
      </c>
      <c r="J353" s="29"/>
      <c r="K353" s="31" t="str">
        <f t="shared" si="186"/>
        <v/>
      </c>
      <c r="L353" s="32" t="str">
        <f t="shared" si="182"/>
        <v/>
      </c>
      <c r="M353" s="32"/>
      <c r="O353" s="33" t="str">
        <f t="shared" ca="1" si="188"/>
        <v/>
      </c>
      <c r="Q353" s="34">
        <f t="shared" si="190"/>
        <v>0</v>
      </c>
      <c r="R353" s="34">
        <f t="shared" si="187"/>
        <v>0</v>
      </c>
      <c r="Z353" s="129" t="str">
        <f t="shared" si="183"/>
        <v/>
      </c>
      <c r="AC353" s="135" t="str">
        <f t="shared" si="199"/>
        <v/>
      </c>
      <c r="AD353" s="247">
        <f>SUM(Z353:Z355)</f>
        <v>0</v>
      </c>
      <c r="AE353" s="126"/>
      <c r="AF353" s="251">
        <v>117</v>
      </c>
      <c r="AG353" s="254">
        <f t="shared" ref="AG353" ca="1" si="200">OFFSET($AL$9,((MOD(ROW(AF353)*4,3)/2)+1)*COUNTA(AF353)+IF(((MOD(ROW(AF353)*4,3)/2)+1)*COUNTA(AF353)=2,INT(ROW(AF349)/12),0),)</f>
        <v>0</v>
      </c>
      <c r="AH353" s="252" t="str">
        <f>IF(AD353=0,"",IF(AD353&lt;AG353,"Alerte !",""))</f>
        <v/>
      </c>
      <c r="AI353" s="242" t="str">
        <f>IF(AD353=0,"",IF(AD353&lt;AG353,"",1))</f>
        <v/>
      </c>
    </row>
    <row r="354" spans="1:35" ht="15" customHeight="1" x14ac:dyDescent="0.25">
      <c r="A354" s="1"/>
      <c r="B354" s="253"/>
      <c r="C354" s="27" t="str">
        <f t="shared" si="179"/>
        <v/>
      </c>
      <c r="D354" s="28" t="str">
        <f t="shared" si="180"/>
        <v/>
      </c>
      <c r="E354" s="29" t="str">
        <f t="shared" si="184"/>
        <v/>
      </c>
      <c r="F354" s="29" t="str">
        <f t="shared" si="185"/>
        <v/>
      </c>
      <c r="G354" s="30" t="str">
        <f t="shared" si="181"/>
        <v/>
      </c>
      <c r="J354" s="29"/>
      <c r="K354" s="31" t="str">
        <f t="shared" si="186"/>
        <v/>
      </c>
      <c r="L354" s="32" t="str">
        <f t="shared" si="182"/>
        <v/>
      </c>
      <c r="M354" s="32"/>
      <c r="O354" s="33" t="str">
        <f t="shared" ca="1" si="188"/>
        <v/>
      </c>
      <c r="Q354" s="34">
        <f t="shared" si="190"/>
        <v>0</v>
      </c>
      <c r="R354" s="34">
        <f t="shared" si="187"/>
        <v>0</v>
      </c>
      <c r="Z354" s="129" t="str">
        <f t="shared" si="183"/>
        <v/>
      </c>
      <c r="AC354" s="135" t="str">
        <f t="shared" si="199"/>
        <v/>
      </c>
      <c r="AD354" s="248"/>
      <c r="AE354" s="126"/>
      <c r="AF354" s="251"/>
      <c r="AG354" s="255"/>
      <c r="AH354" s="252"/>
      <c r="AI354" s="242"/>
    </row>
    <row r="355" spans="1:35" ht="15" customHeight="1" thickBot="1" x14ac:dyDescent="0.3">
      <c r="A355" s="1"/>
      <c r="B355" s="253"/>
      <c r="C355" s="27" t="str">
        <f t="shared" si="179"/>
        <v/>
      </c>
      <c r="D355" s="28" t="str">
        <f t="shared" si="180"/>
        <v/>
      </c>
      <c r="E355" s="29" t="str">
        <f t="shared" si="184"/>
        <v/>
      </c>
      <c r="F355" s="29" t="str">
        <f t="shared" si="185"/>
        <v/>
      </c>
      <c r="G355" s="30" t="str">
        <f t="shared" si="181"/>
        <v/>
      </c>
      <c r="J355" s="29"/>
      <c r="K355" s="31" t="str">
        <f t="shared" si="186"/>
        <v/>
      </c>
      <c r="L355" s="32" t="str">
        <f t="shared" si="182"/>
        <v/>
      </c>
      <c r="M355" s="32"/>
      <c r="O355" s="33" t="str">
        <f t="shared" ca="1" si="188"/>
        <v/>
      </c>
      <c r="Q355" s="34">
        <f t="shared" si="190"/>
        <v>0</v>
      </c>
      <c r="R355" s="34">
        <f t="shared" si="187"/>
        <v>0</v>
      </c>
      <c r="Z355" s="129" t="str">
        <f t="shared" si="183"/>
        <v/>
      </c>
      <c r="AC355" s="135" t="str">
        <f t="shared" si="199"/>
        <v/>
      </c>
      <c r="AD355" s="249"/>
      <c r="AE355" s="126"/>
      <c r="AF355" s="251"/>
      <c r="AG355" s="256"/>
      <c r="AH355" s="252"/>
      <c r="AI355" s="242"/>
    </row>
    <row r="356" spans="1:35" ht="15" customHeight="1" x14ac:dyDescent="0.25">
      <c r="A356" s="1"/>
      <c r="B356" s="253" t="s">
        <v>75</v>
      </c>
      <c r="C356" s="27" t="str">
        <f t="shared" si="179"/>
        <v/>
      </c>
      <c r="D356" s="28" t="str">
        <f t="shared" si="180"/>
        <v/>
      </c>
      <c r="E356" s="29" t="str">
        <f t="shared" si="184"/>
        <v/>
      </c>
      <c r="F356" s="29" t="str">
        <f t="shared" si="185"/>
        <v/>
      </c>
      <c r="G356" s="30" t="str">
        <f t="shared" si="181"/>
        <v/>
      </c>
      <c r="J356" s="29"/>
      <c r="K356" s="31" t="str">
        <f t="shared" si="186"/>
        <v/>
      </c>
      <c r="L356" s="32" t="str">
        <f t="shared" si="182"/>
        <v/>
      </c>
      <c r="M356" s="32"/>
      <c r="O356" s="33" t="str">
        <f t="shared" ca="1" si="188"/>
        <v/>
      </c>
      <c r="Q356" s="34">
        <f t="shared" si="190"/>
        <v>0</v>
      </c>
      <c r="R356" s="34">
        <f t="shared" si="187"/>
        <v>0</v>
      </c>
      <c r="Z356" s="129" t="str">
        <f t="shared" si="183"/>
        <v/>
      </c>
      <c r="AC356" s="135" t="str">
        <f t="shared" si="199"/>
        <v/>
      </c>
      <c r="AD356" s="247">
        <f>SUM(Z356:Z358)</f>
        <v>0</v>
      </c>
      <c r="AE356" s="126"/>
      <c r="AF356" s="251">
        <v>118</v>
      </c>
      <c r="AG356" s="254">
        <f t="shared" ref="AG356" ca="1" si="201">OFFSET($AL$9,((MOD(ROW(AF356)*4,3)/2)+1)*COUNTA(AF356)+IF(((MOD(ROW(AF356)*4,3)/2)+1)*COUNTA(AF356)=2,INT(ROW(AF352)/12),0),)</f>
        <v>0</v>
      </c>
      <c r="AH356" s="252" t="str">
        <f>IF(AD356=0,"",IF(AD356&lt;AG356,"Alerte !",""))</f>
        <v/>
      </c>
      <c r="AI356" s="242" t="str">
        <f>IF(AD356=0,"",IF(AD356&lt;AG356,"",1))</f>
        <v/>
      </c>
    </row>
    <row r="357" spans="1:35" ht="15" customHeight="1" x14ac:dyDescent="0.25">
      <c r="A357" s="1"/>
      <c r="B357" s="253"/>
      <c r="C357" s="27" t="str">
        <f t="shared" si="179"/>
        <v/>
      </c>
      <c r="D357" s="28" t="str">
        <f t="shared" si="180"/>
        <v/>
      </c>
      <c r="E357" s="29" t="str">
        <f t="shared" si="184"/>
        <v/>
      </c>
      <c r="F357" s="29" t="str">
        <f t="shared" si="185"/>
        <v/>
      </c>
      <c r="G357" s="30" t="str">
        <f t="shared" si="181"/>
        <v/>
      </c>
      <c r="J357" s="29"/>
      <c r="K357" s="31" t="str">
        <f t="shared" si="186"/>
        <v/>
      </c>
      <c r="L357" s="32" t="str">
        <f t="shared" si="182"/>
        <v/>
      </c>
      <c r="M357" s="32"/>
      <c r="O357" s="33" t="str">
        <f t="shared" ca="1" si="188"/>
        <v/>
      </c>
      <c r="Q357" s="34">
        <f t="shared" si="190"/>
        <v>0</v>
      </c>
      <c r="R357" s="34">
        <f t="shared" si="187"/>
        <v>0</v>
      </c>
      <c r="Z357" s="129" t="str">
        <f t="shared" si="183"/>
        <v/>
      </c>
      <c r="AC357" s="135" t="str">
        <f t="shared" si="199"/>
        <v/>
      </c>
      <c r="AD357" s="248"/>
      <c r="AE357" s="126"/>
      <c r="AF357" s="251"/>
      <c r="AG357" s="255"/>
      <c r="AH357" s="252"/>
      <c r="AI357" s="242"/>
    </row>
    <row r="358" spans="1:35" ht="15" customHeight="1" thickBot="1" x14ac:dyDescent="0.3">
      <c r="A358" s="1"/>
      <c r="B358" s="253"/>
      <c r="C358" s="27" t="str">
        <f t="shared" si="179"/>
        <v/>
      </c>
      <c r="D358" s="28" t="str">
        <f t="shared" si="180"/>
        <v/>
      </c>
      <c r="E358" s="29" t="str">
        <f t="shared" si="184"/>
        <v/>
      </c>
      <c r="F358" s="29" t="str">
        <f t="shared" si="185"/>
        <v/>
      </c>
      <c r="G358" s="30" t="str">
        <f t="shared" si="181"/>
        <v/>
      </c>
      <c r="J358" s="29"/>
      <c r="K358" s="31" t="str">
        <f t="shared" si="186"/>
        <v/>
      </c>
      <c r="L358" s="32" t="str">
        <f t="shared" si="182"/>
        <v/>
      </c>
      <c r="M358" s="32"/>
      <c r="O358" s="33" t="str">
        <f t="shared" ca="1" si="188"/>
        <v/>
      </c>
      <c r="Q358" s="34">
        <f t="shared" si="190"/>
        <v>0</v>
      </c>
      <c r="R358" s="34">
        <f t="shared" si="187"/>
        <v>0</v>
      </c>
      <c r="Z358" s="129" t="str">
        <f t="shared" si="183"/>
        <v/>
      </c>
      <c r="AC358" s="135" t="str">
        <f t="shared" si="199"/>
        <v/>
      </c>
      <c r="AD358" s="249"/>
      <c r="AE358" s="126"/>
      <c r="AF358" s="251"/>
      <c r="AG358" s="256"/>
      <c r="AH358" s="252"/>
      <c r="AI358" s="242"/>
    </row>
    <row r="359" spans="1:35" ht="15" customHeight="1" x14ac:dyDescent="0.25">
      <c r="A359" s="1"/>
      <c r="B359" s="253"/>
      <c r="C359" s="27" t="str">
        <f t="shared" si="179"/>
        <v/>
      </c>
      <c r="D359" s="28" t="str">
        <f t="shared" si="180"/>
        <v/>
      </c>
      <c r="E359" s="29" t="str">
        <f t="shared" si="184"/>
        <v/>
      </c>
      <c r="F359" s="29" t="str">
        <f t="shared" si="185"/>
        <v/>
      </c>
      <c r="G359" s="30" t="str">
        <f t="shared" si="181"/>
        <v/>
      </c>
      <c r="J359" s="29"/>
      <c r="K359" s="31" t="str">
        <f t="shared" si="186"/>
        <v/>
      </c>
      <c r="L359" s="32" t="str">
        <f t="shared" si="182"/>
        <v/>
      </c>
      <c r="M359" s="32"/>
      <c r="O359" s="33" t="str">
        <f t="shared" ca="1" si="188"/>
        <v/>
      </c>
      <c r="Q359" s="34">
        <f t="shared" si="190"/>
        <v>0</v>
      </c>
      <c r="R359" s="34">
        <f t="shared" si="187"/>
        <v>0</v>
      </c>
      <c r="Z359" s="129" t="str">
        <f t="shared" si="183"/>
        <v/>
      </c>
      <c r="AC359" s="135" t="str">
        <f t="shared" si="199"/>
        <v/>
      </c>
      <c r="AD359" s="247">
        <f>SUM(Z359:Z361)</f>
        <v>0</v>
      </c>
      <c r="AE359" s="126"/>
      <c r="AF359" s="251">
        <v>119</v>
      </c>
      <c r="AG359" s="254">
        <f t="shared" ref="AG359" ca="1" si="202">OFFSET($AL$9,((MOD(ROW(AF359)*4,3)/2)+1)*COUNTA(AF359)+IF(((MOD(ROW(AF359)*4,3)/2)+1)*COUNTA(AF359)=2,INT(ROW(AF355)/12),0),)</f>
        <v>0</v>
      </c>
      <c r="AH359" s="252" t="str">
        <f>IF(AD359=0,"",IF(AD359&lt;AG359,"Alerte !",""))</f>
        <v/>
      </c>
      <c r="AI359" s="242" t="str">
        <f>IF(AD359=0,"",IF(AD359&lt;AG359,"",1))</f>
        <v/>
      </c>
    </row>
    <row r="360" spans="1:35" ht="15" customHeight="1" x14ac:dyDescent="0.25">
      <c r="A360" s="1"/>
      <c r="B360" s="253"/>
      <c r="C360" s="27" t="str">
        <f t="shared" si="179"/>
        <v/>
      </c>
      <c r="D360" s="28" t="str">
        <f t="shared" si="180"/>
        <v/>
      </c>
      <c r="E360" s="29" t="str">
        <f t="shared" si="184"/>
        <v/>
      </c>
      <c r="F360" s="29" t="str">
        <f t="shared" si="185"/>
        <v/>
      </c>
      <c r="G360" s="30" t="str">
        <f t="shared" si="181"/>
        <v/>
      </c>
      <c r="J360" s="29"/>
      <c r="K360" s="31" t="str">
        <f t="shared" si="186"/>
        <v/>
      </c>
      <c r="L360" s="32" t="str">
        <f t="shared" si="182"/>
        <v/>
      </c>
      <c r="M360" s="32"/>
      <c r="O360" s="33" t="str">
        <f t="shared" ca="1" si="188"/>
        <v/>
      </c>
      <c r="Q360" s="34">
        <f t="shared" si="190"/>
        <v>0</v>
      </c>
      <c r="R360" s="34">
        <f t="shared" si="187"/>
        <v>0</v>
      </c>
      <c r="Z360" s="129" t="str">
        <f t="shared" si="183"/>
        <v/>
      </c>
      <c r="AC360" s="135" t="str">
        <f t="shared" si="199"/>
        <v/>
      </c>
      <c r="AD360" s="248"/>
      <c r="AE360" s="126"/>
      <c r="AF360" s="251"/>
      <c r="AG360" s="255"/>
      <c r="AH360" s="252"/>
      <c r="AI360" s="242"/>
    </row>
    <row r="361" spans="1:35" ht="15" customHeight="1" thickBot="1" x14ac:dyDescent="0.3">
      <c r="A361" s="1"/>
      <c r="B361" s="253"/>
      <c r="C361" s="27" t="str">
        <f t="shared" si="179"/>
        <v/>
      </c>
      <c r="D361" s="28" t="str">
        <f t="shared" si="180"/>
        <v/>
      </c>
      <c r="E361" s="29" t="str">
        <f t="shared" si="184"/>
        <v/>
      </c>
      <c r="F361" s="29" t="str">
        <f t="shared" si="185"/>
        <v/>
      </c>
      <c r="G361" s="30" t="str">
        <f t="shared" si="181"/>
        <v/>
      </c>
      <c r="J361" s="29"/>
      <c r="K361" s="31" t="str">
        <f t="shared" si="186"/>
        <v/>
      </c>
      <c r="L361" s="32" t="str">
        <f t="shared" si="182"/>
        <v/>
      </c>
      <c r="M361" s="32"/>
      <c r="O361" s="33" t="str">
        <f t="shared" ca="1" si="188"/>
        <v/>
      </c>
      <c r="Q361" s="34">
        <f t="shared" si="190"/>
        <v>0</v>
      </c>
      <c r="R361" s="34">
        <f t="shared" si="187"/>
        <v>0</v>
      </c>
      <c r="Z361" s="129" t="str">
        <f t="shared" si="183"/>
        <v/>
      </c>
      <c r="AC361" s="135" t="str">
        <f t="shared" si="199"/>
        <v/>
      </c>
      <c r="AD361" s="249"/>
      <c r="AE361" s="126"/>
      <c r="AF361" s="251"/>
      <c r="AG361" s="256"/>
      <c r="AH361" s="252"/>
      <c r="AI361" s="242"/>
    </row>
    <row r="362" spans="1:35" ht="15" customHeight="1" x14ac:dyDescent="0.25">
      <c r="A362" s="1"/>
      <c r="B362" s="253"/>
      <c r="C362" s="27" t="str">
        <f t="shared" si="179"/>
        <v/>
      </c>
      <c r="D362" s="28" t="str">
        <f t="shared" si="180"/>
        <v/>
      </c>
      <c r="E362" s="29" t="str">
        <f t="shared" si="184"/>
        <v/>
      </c>
      <c r="F362" s="29" t="str">
        <f t="shared" si="185"/>
        <v/>
      </c>
      <c r="G362" s="30" t="str">
        <f t="shared" si="181"/>
        <v/>
      </c>
      <c r="J362" s="29"/>
      <c r="K362" s="31" t="str">
        <f t="shared" si="186"/>
        <v/>
      </c>
      <c r="L362" s="32" t="str">
        <f t="shared" si="182"/>
        <v/>
      </c>
      <c r="M362" s="32"/>
      <c r="O362" s="33" t="str">
        <f t="shared" ca="1" si="188"/>
        <v/>
      </c>
      <c r="Q362" s="34">
        <f t="shared" si="190"/>
        <v>0</v>
      </c>
      <c r="R362" s="34">
        <f t="shared" si="187"/>
        <v>0</v>
      </c>
      <c r="Z362" s="129" t="str">
        <f t="shared" si="183"/>
        <v/>
      </c>
      <c r="AC362" s="135" t="str">
        <f t="shared" si="199"/>
        <v/>
      </c>
      <c r="AD362" s="247">
        <f>SUM(Z362:Z364)</f>
        <v>0</v>
      </c>
      <c r="AE362" s="126"/>
      <c r="AF362" s="251">
        <v>120</v>
      </c>
      <c r="AG362" s="254">
        <f t="shared" ref="AG362" ca="1" si="203">OFFSET($AL$9,((MOD(ROW(AF362)*4,3)/2)+1)*COUNTA(AF362)+IF(((MOD(ROW(AF362)*4,3)/2)+1)*COUNTA(AF362)=2,INT(ROW(AF358)/12),0),)</f>
        <v>0</v>
      </c>
      <c r="AH362" s="252" t="str">
        <f>IF(AD362=0,"",IF(AD362&lt;AG362,"Alerte !",""))</f>
        <v/>
      </c>
      <c r="AI362" s="242" t="str">
        <f>IF(AD362=0,"",IF(AD362&lt;AG362,"",1))</f>
        <v/>
      </c>
    </row>
    <row r="363" spans="1:35" ht="15" customHeight="1" x14ac:dyDescent="0.25">
      <c r="A363" s="1"/>
      <c r="B363" s="253"/>
      <c r="C363" s="27" t="str">
        <f t="shared" si="179"/>
        <v/>
      </c>
      <c r="D363" s="28" t="str">
        <f t="shared" si="180"/>
        <v/>
      </c>
      <c r="E363" s="29" t="str">
        <f t="shared" si="184"/>
        <v/>
      </c>
      <c r="F363" s="29" t="str">
        <f t="shared" si="185"/>
        <v/>
      </c>
      <c r="G363" s="30" t="str">
        <f t="shared" si="181"/>
        <v/>
      </c>
      <c r="J363" s="29"/>
      <c r="K363" s="31" t="str">
        <f t="shared" si="186"/>
        <v/>
      </c>
      <c r="L363" s="32" t="str">
        <f t="shared" si="182"/>
        <v/>
      </c>
      <c r="M363" s="32"/>
      <c r="O363" s="33" t="str">
        <f t="shared" ca="1" si="188"/>
        <v/>
      </c>
      <c r="Q363" s="34">
        <f t="shared" si="190"/>
        <v>0</v>
      </c>
      <c r="R363" s="34">
        <f t="shared" si="187"/>
        <v>0</v>
      </c>
      <c r="Z363" s="129" t="str">
        <f t="shared" si="183"/>
        <v/>
      </c>
      <c r="AC363" s="135" t="str">
        <f t="shared" si="199"/>
        <v/>
      </c>
      <c r="AD363" s="248"/>
      <c r="AE363" s="126"/>
      <c r="AF363" s="251"/>
      <c r="AG363" s="255"/>
      <c r="AH363" s="252"/>
      <c r="AI363" s="242"/>
    </row>
    <row r="364" spans="1:35" ht="15" customHeight="1" thickBot="1" x14ac:dyDescent="0.3">
      <c r="A364" s="1"/>
      <c r="B364" s="253"/>
      <c r="C364" s="27" t="str">
        <f t="shared" si="179"/>
        <v/>
      </c>
      <c r="D364" s="28" t="str">
        <f t="shared" si="180"/>
        <v/>
      </c>
      <c r="E364" s="29" t="str">
        <f t="shared" si="184"/>
        <v/>
      </c>
      <c r="F364" s="29" t="str">
        <f t="shared" si="185"/>
        <v/>
      </c>
      <c r="G364" s="30" t="str">
        <f t="shared" si="181"/>
        <v/>
      </c>
      <c r="J364" s="29"/>
      <c r="K364" s="31" t="str">
        <f t="shared" si="186"/>
        <v/>
      </c>
      <c r="L364" s="32" t="str">
        <f t="shared" si="182"/>
        <v/>
      </c>
      <c r="M364" s="32"/>
      <c r="O364" s="33" t="str">
        <f t="shared" ca="1" si="188"/>
        <v/>
      </c>
      <c r="Q364" s="34">
        <f t="shared" si="190"/>
        <v>0</v>
      </c>
      <c r="R364" s="34">
        <f t="shared" si="187"/>
        <v>0</v>
      </c>
      <c r="Z364" s="129" t="str">
        <f t="shared" si="183"/>
        <v/>
      </c>
      <c r="AC364" s="135" t="str">
        <f t="shared" si="199"/>
        <v/>
      </c>
      <c r="AD364" s="249"/>
      <c r="AE364" s="126"/>
      <c r="AF364" s="251"/>
      <c r="AG364" s="256"/>
      <c r="AH364" s="252"/>
      <c r="AI364" s="242"/>
    </row>
    <row r="365" spans="1:35" ht="15" customHeight="1" x14ac:dyDescent="0.25">
      <c r="A365" s="1"/>
      <c r="B365" s="253"/>
      <c r="C365" s="27" t="str">
        <f t="shared" si="179"/>
        <v/>
      </c>
      <c r="D365" s="28" t="str">
        <f t="shared" si="180"/>
        <v/>
      </c>
      <c r="E365" s="29" t="str">
        <f t="shared" si="184"/>
        <v/>
      </c>
      <c r="F365" s="29" t="str">
        <f t="shared" si="185"/>
        <v/>
      </c>
      <c r="G365" s="30" t="str">
        <f t="shared" si="181"/>
        <v/>
      </c>
      <c r="J365" s="29"/>
      <c r="K365" s="31" t="str">
        <f t="shared" si="186"/>
        <v/>
      </c>
      <c r="L365" s="32" t="str">
        <f t="shared" si="182"/>
        <v/>
      </c>
      <c r="M365" s="32"/>
      <c r="O365" s="33" t="str">
        <f t="shared" ca="1" si="188"/>
        <v/>
      </c>
      <c r="Q365" s="34">
        <f t="shared" si="190"/>
        <v>0</v>
      </c>
      <c r="R365" s="34">
        <f t="shared" si="187"/>
        <v>0</v>
      </c>
      <c r="Z365" s="129" t="str">
        <f t="shared" si="183"/>
        <v/>
      </c>
      <c r="AC365" s="135" t="str">
        <f t="shared" si="199"/>
        <v/>
      </c>
      <c r="AD365" s="247">
        <f>SUM(Z365:Z367)</f>
        <v>0</v>
      </c>
      <c r="AE365" s="126"/>
      <c r="AF365" s="251">
        <v>121</v>
      </c>
      <c r="AG365" s="254">
        <f t="shared" ref="AG365" ca="1" si="204">OFFSET($AL$9,((MOD(ROW(AF365)*4,3)/2)+1)*COUNTA(AF365)+IF(((MOD(ROW(AF365)*4,3)/2)+1)*COUNTA(AF365)=2,INT(ROW(AF361)/12),0),)</f>
        <v>0</v>
      </c>
      <c r="AH365" s="252" t="str">
        <f>IF(AD365=0,"",IF(AD365&lt;AG365,"Alerte !",""))</f>
        <v/>
      </c>
      <c r="AI365" s="242" t="str">
        <f>IF(AD365=0,"",IF(AD365&lt;AG365,"",1))</f>
        <v/>
      </c>
    </row>
    <row r="366" spans="1:35" ht="15" customHeight="1" x14ac:dyDescent="0.25">
      <c r="A366" s="1"/>
      <c r="B366" s="253"/>
      <c r="C366" s="27" t="str">
        <f t="shared" si="179"/>
        <v/>
      </c>
      <c r="D366" s="28" t="str">
        <f t="shared" si="180"/>
        <v/>
      </c>
      <c r="E366" s="29" t="str">
        <f t="shared" si="184"/>
        <v/>
      </c>
      <c r="F366" s="29" t="str">
        <f t="shared" si="185"/>
        <v/>
      </c>
      <c r="G366" s="30" t="str">
        <f t="shared" si="181"/>
        <v/>
      </c>
      <c r="J366" s="29"/>
      <c r="K366" s="31" t="str">
        <f t="shared" si="186"/>
        <v/>
      </c>
      <c r="L366" s="32" t="str">
        <f t="shared" si="182"/>
        <v/>
      </c>
      <c r="M366" s="32"/>
      <c r="O366" s="33" t="str">
        <f t="shared" ca="1" si="188"/>
        <v/>
      </c>
      <c r="Q366" s="34">
        <f t="shared" si="190"/>
        <v>0</v>
      </c>
      <c r="R366" s="34">
        <f t="shared" si="187"/>
        <v>0</v>
      </c>
      <c r="Z366" s="129" t="str">
        <f t="shared" si="183"/>
        <v/>
      </c>
      <c r="AC366" s="135" t="str">
        <f t="shared" si="199"/>
        <v/>
      </c>
      <c r="AD366" s="248"/>
      <c r="AE366" s="126"/>
      <c r="AF366" s="251"/>
      <c r="AG366" s="255"/>
      <c r="AH366" s="252"/>
      <c r="AI366" s="242"/>
    </row>
    <row r="367" spans="1:35" ht="15" customHeight="1" thickBot="1" x14ac:dyDescent="0.3">
      <c r="A367" s="1"/>
      <c r="B367" s="253"/>
      <c r="C367" s="27" t="str">
        <f t="shared" si="179"/>
        <v/>
      </c>
      <c r="D367" s="28" t="str">
        <f t="shared" si="180"/>
        <v/>
      </c>
      <c r="E367" s="29" t="str">
        <f t="shared" si="184"/>
        <v/>
      </c>
      <c r="F367" s="29" t="str">
        <f t="shared" si="185"/>
        <v/>
      </c>
      <c r="G367" s="30" t="str">
        <f t="shared" si="181"/>
        <v/>
      </c>
      <c r="J367" s="29"/>
      <c r="K367" s="31" t="str">
        <f t="shared" si="186"/>
        <v/>
      </c>
      <c r="L367" s="32" t="str">
        <f t="shared" si="182"/>
        <v/>
      </c>
      <c r="M367" s="32"/>
      <c r="O367" s="33" t="str">
        <f t="shared" ca="1" si="188"/>
        <v/>
      </c>
      <c r="Q367" s="34">
        <f t="shared" si="190"/>
        <v>0</v>
      </c>
      <c r="R367" s="34">
        <f t="shared" si="187"/>
        <v>0</v>
      </c>
      <c r="Z367" s="129" t="str">
        <f t="shared" si="183"/>
        <v/>
      </c>
      <c r="AC367" s="135" t="str">
        <f t="shared" si="199"/>
        <v/>
      </c>
      <c r="AD367" s="249"/>
      <c r="AE367" s="126"/>
      <c r="AF367" s="251"/>
      <c r="AG367" s="256"/>
      <c r="AH367" s="252"/>
      <c r="AI367" s="242"/>
    </row>
    <row r="368" spans="1:35" ht="15" customHeight="1" x14ac:dyDescent="0.25">
      <c r="A368" s="1"/>
      <c r="B368" s="253" t="s">
        <v>76</v>
      </c>
      <c r="C368" s="27" t="str">
        <f t="shared" si="179"/>
        <v/>
      </c>
      <c r="D368" s="28" t="str">
        <f t="shared" si="180"/>
        <v/>
      </c>
      <c r="E368" s="29" t="str">
        <f t="shared" si="184"/>
        <v/>
      </c>
      <c r="F368" s="29" t="str">
        <f t="shared" si="185"/>
        <v/>
      </c>
      <c r="G368" s="30" t="str">
        <f t="shared" si="181"/>
        <v/>
      </c>
      <c r="J368" s="29"/>
      <c r="K368" s="31" t="str">
        <f t="shared" si="186"/>
        <v/>
      </c>
      <c r="L368" s="32" t="str">
        <f t="shared" si="182"/>
        <v/>
      </c>
      <c r="M368" s="32"/>
      <c r="O368" s="33" t="str">
        <f t="shared" ca="1" si="188"/>
        <v/>
      </c>
      <c r="Q368" s="34">
        <f t="shared" si="190"/>
        <v>0</v>
      </c>
      <c r="R368" s="34">
        <f t="shared" si="187"/>
        <v>0</v>
      </c>
      <c r="Z368" s="129" t="str">
        <f t="shared" si="183"/>
        <v/>
      </c>
      <c r="AC368" s="135" t="str">
        <f t="shared" si="199"/>
        <v/>
      </c>
      <c r="AD368" s="247">
        <f>SUM(Z368:Z370)</f>
        <v>0</v>
      </c>
      <c r="AE368" s="126"/>
      <c r="AF368" s="251">
        <v>122</v>
      </c>
      <c r="AG368" s="254">
        <f t="shared" ref="AG368" ca="1" si="205">OFFSET($AL$9,((MOD(ROW(AF368)*4,3)/2)+1)*COUNTA(AF368)+IF(((MOD(ROW(AF368)*4,3)/2)+1)*COUNTA(AF368)=2,INT(ROW(AF364)/12),0),)</f>
        <v>0</v>
      </c>
      <c r="AH368" s="252" t="str">
        <f>IF(AD368=0,"",IF(AD368&lt;AG368,"Alerte !",""))</f>
        <v/>
      </c>
      <c r="AI368" s="242" t="str">
        <f>IF(AD368=0,"",IF(AD368&lt;AG368,"",1))</f>
        <v/>
      </c>
    </row>
    <row r="369" spans="1:35" ht="15" customHeight="1" x14ac:dyDescent="0.25">
      <c r="A369" s="1"/>
      <c r="B369" s="253"/>
      <c r="C369" s="27" t="str">
        <f t="shared" si="179"/>
        <v/>
      </c>
      <c r="D369" s="28" t="str">
        <f t="shared" si="180"/>
        <v/>
      </c>
      <c r="E369" s="29" t="str">
        <f t="shared" si="184"/>
        <v/>
      </c>
      <c r="F369" s="29" t="str">
        <f t="shared" si="185"/>
        <v/>
      </c>
      <c r="G369" s="30" t="str">
        <f t="shared" si="181"/>
        <v/>
      </c>
      <c r="J369" s="29"/>
      <c r="K369" s="31" t="str">
        <f t="shared" si="186"/>
        <v/>
      </c>
      <c r="L369" s="32" t="str">
        <f t="shared" si="182"/>
        <v/>
      </c>
      <c r="M369" s="32"/>
      <c r="O369" s="33" t="str">
        <f t="shared" ca="1" si="188"/>
        <v/>
      </c>
      <c r="Q369" s="34">
        <f t="shared" si="190"/>
        <v>0</v>
      </c>
      <c r="R369" s="34">
        <f t="shared" si="187"/>
        <v>0</v>
      </c>
      <c r="Z369" s="129" t="str">
        <f t="shared" si="183"/>
        <v/>
      </c>
      <c r="AC369" s="135" t="str">
        <f t="shared" si="199"/>
        <v/>
      </c>
      <c r="AD369" s="248"/>
      <c r="AE369" s="126"/>
      <c r="AF369" s="251"/>
      <c r="AG369" s="255"/>
      <c r="AH369" s="252"/>
      <c r="AI369" s="242"/>
    </row>
    <row r="370" spans="1:35" ht="15" customHeight="1" thickBot="1" x14ac:dyDescent="0.3">
      <c r="A370" s="1"/>
      <c r="B370" s="253"/>
      <c r="C370" s="27" t="str">
        <f t="shared" si="179"/>
        <v/>
      </c>
      <c r="D370" s="28" t="str">
        <f t="shared" si="180"/>
        <v/>
      </c>
      <c r="E370" s="29" t="str">
        <f t="shared" si="184"/>
        <v/>
      </c>
      <c r="F370" s="29" t="str">
        <f t="shared" si="185"/>
        <v/>
      </c>
      <c r="G370" s="30" t="str">
        <f t="shared" si="181"/>
        <v/>
      </c>
      <c r="J370" s="29"/>
      <c r="K370" s="31" t="str">
        <f t="shared" si="186"/>
        <v/>
      </c>
      <c r="L370" s="32" t="str">
        <f t="shared" si="182"/>
        <v/>
      </c>
      <c r="M370" s="32"/>
      <c r="O370" s="33" t="str">
        <f t="shared" ca="1" si="188"/>
        <v/>
      </c>
      <c r="Q370" s="34">
        <f t="shared" si="190"/>
        <v>0</v>
      </c>
      <c r="R370" s="34">
        <f t="shared" si="187"/>
        <v>0</v>
      </c>
      <c r="Z370" s="129" t="str">
        <f t="shared" si="183"/>
        <v/>
      </c>
      <c r="AC370" s="135" t="str">
        <f t="shared" si="199"/>
        <v/>
      </c>
      <c r="AD370" s="249"/>
      <c r="AE370" s="126"/>
      <c r="AF370" s="251"/>
      <c r="AG370" s="256"/>
      <c r="AH370" s="252"/>
      <c r="AI370" s="242"/>
    </row>
    <row r="371" spans="1:35" ht="15" customHeight="1" x14ac:dyDescent="0.25">
      <c r="A371" s="1"/>
      <c r="B371" s="253"/>
      <c r="C371" s="27" t="str">
        <f t="shared" si="179"/>
        <v/>
      </c>
      <c r="D371" s="28" t="str">
        <f t="shared" si="180"/>
        <v/>
      </c>
      <c r="E371" s="29" t="str">
        <f t="shared" si="184"/>
        <v/>
      </c>
      <c r="F371" s="29" t="str">
        <f t="shared" si="185"/>
        <v/>
      </c>
      <c r="G371" s="30" t="str">
        <f t="shared" si="181"/>
        <v/>
      </c>
      <c r="J371" s="29"/>
      <c r="K371" s="31" t="str">
        <f t="shared" si="186"/>
        <v/>
      </c>
      <c r="L371" s="32" t="str">
        <f t="shared" si="182"/>
        <v/>
      </c>
      <c r="M371" s="32"/>
      <c r="O371" s="33" t="str">
        <f t="shared" ca="1" si="188"/>
        <v/>
      </c>
      <c r="Q371" s="34">
        <f t="shared" si="190"/>
        <v>0</v>
      </c>
      <c r="R371" s="34">
        <f t="shared" si="187"/>
        <v>0</v>
      </c>
      <c r="Z371" s="129" t="str">
        <f t="shared" si="183"/>
        <v/>
      </c>
      <c r="AC371" s="135" t="str">
        <f t="shared" si="199"/>
        <v/>
      </c>
      <c r="AD371" s="247">
        <f>SUM(Z371:Z373)</f>
        <v>0</v>
      </c>
      <c r="AE371" s="126"/>
      <c r="AF371" s="251">
        <v>123</v>
      </c>
      <c r="AG371" s="254">
        <f t="shared" ref="AG371" ca="1" si="206">OFFSET($AL$9,((MOD(ROW(AF371)*4,3)/2)+1)*COUNTA(AF371)+IF(((MOD(ROW(AF371)*4,3)/2)+1)*COUNTA(AF371)=2,INT(ROW(AF367)/12),0),)</f>
        <v>0</v>
      </c>
      <c r="AH371" s="252" t="str">
        <f>IF(AD371=0,"",IF(AD371&lt;AG371,"Alerte !",""))</f>
        <v/>
      </c>
      <c r="AI371" s="242" t="str">
        <f>IF(AD371=0,"",IF(AD371&lt;AG371,"",1))</f>
        <v/>
      </c>
    </row>
    <row r="372" spans="1:35" ht="15" customHeight="1" x14ac:dyDescent="0.25">
      <c r="A372" s="1"/>
      <c r="B372" s="253"/>
      <c r="C372" s="27" t="str">
        <f t="shared" si="179"/>
        <v/>
      </c>
      <c r="D372" s="28" t="str">
        <f t="shared" si="180"/>
        <v/>
      </c>
      <c r="E372" s="29" t="str">
        <f t="shared" si="184"/>
        <v/>
      </c>
      <c r="F372" s="29" t="str">
        <f t="shared" si="185"/>
        <v/>
      </c>
      <c r="G372" s="30" t="str">
        <f t="shared" si="181"/>
        <v/>
      </c>
      <c r="J372" s="29"/>
      <c r="K372" s="31" t="str">
        <f t="shared" si="186"/>
        <v/>
      </c>
      <c r="L372" s="32" t="str">
        <f t="shared" si="182"/>
        <v/>
      </c>
      <c r="M372" s="32"/>
      <c r="O372" s="33" t="str">
        <f t="shared" ca="1" si="188"/>
        <v/>
      </c>
      <c r="Q372" s="34">
        <f t="shared" si="190"/>
        <v>0</v>
      </c>
      <c r="R372" s="34">
        <f t="shared" si="187"/>
        <v>0</v>
      </c>
      <c r="Z372" s="129" t="str">
        <f t="shared" si="183"/>
        <v/>
      </c>
      <c r="AC372" s="135" t="str">
        <f t="shared" si="199"/>
        <v/>
      </c>
      <c r="AD372" s="248"/>
      <c r="AE372" s="126"/>
      <c r="AF372" s="251"/>
      <c r="AG372" s="255"/>
      <c r="AH372" s="252"/>
      <c r="AI372" s="242"/>
    </row>
    <row r="373" spans="1:35" ht="15" customHeight="1" thickBot="1" x14ac:dyDescent="0.3">
      <c r="A373" s="1"/>
      <c r="B373" s="253"/>
      <c r="C373" s="27" t="str">
        <f t="shared" si="179"/>
        <v/>
      </c>
      <c r="D373" s="28" t="str">
        <f t="shared" si="180"/>
        <v/>
      </c>
      <c r="E373" s="29" t="str">
        <f t="shared" si="184"/>
        <v/>
      </c>
      <c r="F373" s="29" t="str">
        <f t="shared" si="185"/>
        <v/>
      </c>
      <c r="G373" s="30" t="str">
        <f t="shared" si="181"/>
        <v/>
      </c>
      <c r="J373" s="29"/>
      <c r="K373" s="31" t="str">
        <f t="shared" si="186"/>
        <v/>
      </c>
      <c r="L373" s="32" t="str">
        <f t="shared" si="182"/>
        <v/>
      </c>
      <c r="M373" s="32"/>
      <c r="O373" s="33" t="str">
        <f t="shared" ca="1" si="188"/>
        <v/>
      </c>
      <c r="Q373" s="34">
        <f t="shared" si="190"/>
        <v>0</v>
      </c>
      <c r="R373" s="34">
        <f t="shared" si="187"/>
        <v>0</v>
      </c>
      <c r="Z373" s="129" t="str">
        <f t="shared" si="183"/>
        <v/>
      </c>
      <c r="AC373" s="135" t="str">
        <f t="shared" si="199"/>
        <v/>
      </c>
      <c r="AD373" s="249"/>
      <c r="AE373" s="126"/>
      <c r="AF373" s="251"/>
      <c r="AG373" s="256"/>
      <c r="AH373" s="252"/>
      <c r="AI373" s="242"/>
    </row>
    <row r="374" spans="1:35" ht="15" customHeight="1" x14ac:dyDescent="0.25">
      <c r="A374" s="1"/>
      <c r="B374" s="253"/>
      <c r="C374" s="27" t="str">
        <f t="shared" si="179"/>
        <v/>
      </c>
      <c r="D374" s="28" t="str">
        <f t="shared" si="180"/>
        <v/>
      </c>
      <c r="E374" s="29" t="str">
        <f t="shared" si="184"/>
        <v/>
      </c>
      <c r="F374" s="29" t="str">
        <f t="shared" si="185"/>
        <v/>
      </c>
      <c r="G374" s="30" t="str">
        <f t="shared" si="181"/>
        <v/>
      </c>
      <c r="J374" s="29"/>
      <c r="K374" s="31" t="str">
        <f t="shared" si="186"/>
        <v/>
      </c>
      <c r="L374" s="32" t="str">
        <f t="shared" si="182"/>
        <v/>
      </c>
      <c r="M374" s="32"/>
      <c r="O374" s="33" t="str">
        <f t="shared" ca="1" si="188"/>
        <v/>
      </c>
      <c r="Q374" s="34">
        <f t="shared" si="190"/>
        <v>0</v>
      </c>
      <c r="R374" s="34">
        <f t="shared" si="187"/>
        <v>0</v>
      </c>
      <c r="Z374" s="129" t="str">
        <f t="shared" si="183"/>
        <v/>
      </c>
      <c r="AC374" s="135" t="str">
        <f t="shared" si="199"/>
        <v/>
      </c>
      <c r="AD374" s="247">
        <f>SUM(Z374:Z376)</f>
        <v>0</v>
      </c>
      <c r="AE374" s="126"/>
      <c r="AF374" s="251">
        <v>124</v>
      </c>
      <c r="AG374" s="254">
        <f t="shared" ref="AG374" ca="1" si="207">OFFSET($AL$9,((MOD(ROW(AF374)*4,3)/2)+1)*COUNTA(AF374)+IF(((MOD(ROW(AF374)*4,3)/2)+1)*COUNTA(AF374)=2,INT(ROW(AF370)/12),0),)</f>
        <v>0</v>
      </c>
      <c r="AH374" s="252" t="str">
        <f>IF(AD374=0,"",IF(AD374&lt;AG374,"Alerte !",""))</f>
        <v/>
      </c>
      <c r="AI374" s="242" t="str">
        <f>IF(AD374=0,"",IF(AD374&lt;AG374,"",1))</f>
        <v/>
      </c>
    </row>
    <row r="375" spans="1:35" ht="15" customHeight="1" x14ac:dyDescent="0.25">
      <c r="A375" s="1"/>
      <c r="B375" s="253"/>
      <c r="C375" s="27" t="str">
        <f t="shared" si="179"/>
        <v/>
      </c>
      <c r="D375" s="28" t="str">
        <f t="shared" si="180"/>
        <v/>
      </c>
      <c r="E375" s="29" t="str">
        <f t="shared" si="184"/>
        <v/>
      </c>
      <c r="F375" s="29" t="str">
        <f t="shared" si="185"/>
        <v/>
      </c>
      <c r="G375" s="30" t="str">
        <f t="shared" si="181"/>
        <v/>
      </c>
      <c r="J375" s="29"/>
      <c r="K375" s="31" t="str">
        <f t="shared" si="186"/>
        <v/>
      </c>
      <c r="L375" s="32" t="str">
        <f t="shared" si="182"/>
        <v/>
      </c>
      <c r="M375" s="32"/>
      <c r="O375" s="33" t="str">
        <f t="shared" ca="1" si="188"/>
        <v/>
      </c>
      <c r="Q375" s="34">
        <f t="shared" si="190"/>
        <v>0</v>
      </c>
      <c r="R375" s="34">
        <f t="shared" si="187"/>
        <v>0</v>
      </c>
      <c r="Z375" s="129" t="str">
        <f t="shared" si="183"/>
        <v/>
      </c>
      <c r="AC375" s="135" t="str">
        <f t="shared" si="199"/>
        <v/>
      </c>
      <c r="AD375" s="248"/>
      <c r="AE375" s="126"/>
      <c r="AF375" s="251"/>
      <c r="AG375" s="255"/>
      <c r="AH375" s="252"/>
      <c r="AI375" s="242"/>
    </row>
    <row r="376" spans="1:35" ht="15" customHeight="1" thickBot="1" x14ac:dyDescent="0.3">
      <c r="A376" s="1"/>
      <c r="B376" s="253"/>
      <c r="C376" s="27" t="str">
        <f t="shared" si="179"/>
        <v/>
      </c>
      <c r="D376" s="28" t="str">
        <f t="shared" si="180"/>
        <v/>
      </c>
      <c r="E376" s="29" t="str">
        <f t="shared" si="184"/>
        <v/>
      </c>
      <c r="F376" s="29" t="str">
        <f t="shared" si="185"/>
        <v/>
      </c>
      <c r="G376" s="30" t="str">
        <f t="shared" si="181"/>
        <v/>
      </c>
      <c r="J376" s="29"/>
      <c r="K376" s="31" t="str">
        <f t="shared" si="186"/>
        <v/>
      </c>
      <c r="L376" s="32" t="str">
        <f t="shared" si="182"/>
        <v/>
      </c>
      <c r="M376" s="32"/>
      <c r="O376" s="33" t="str">
        <f t="shared" ca="1" si="188"/>
        <v/>
      </c>
      <c r="Q376" s="34">
        <f t="shared" si="190"/>
        <v>0</v>
      </c>
      <c r="R376" s="34">
        <f t="shared" si="187"/>
        <v>0</v>
      </c>
      <c r="Z376" s="129" t="str">
        <f t="shared" si="183"/>
        <v/>
      </c>
      <c r="AC376" s="135" t="str">
        <f t="shared" si="199"/>
        <v/>
      </c>
      <c r="AD376" s="249"/>
      <c r="AE376" s="126"/>
      <c r="AF376" s="251"/>
      <c r="AG376" s="256"/>
      <c r="AH376" s="252"/>
      <c r="AI376" s="242"/>
    </row>
    <row r="377" spans="1:35" ht="15" customHeight="1" x14ac:dyDescent="0.25">
      <c r="A377" s="1"/>
      <c r="B377" s="253"/>
      <c r="C377" s="27" t="str">
        <f t="shared" si="179"/>
        <v/>
      </c>
      <c r="D377" s="28" t="str">
        <f t="shared" si="180"/>
        <v/>
      </c>
      <c r="E377" s="29" t="str">
        <f t="shared" si="184"/>
        <v/>
      </c>
      <c r="F377" s="29" t="str">
        <f t="shared" si="185"/>
        <v/>
      </c>
      <c r="G377" s="30" t="str">
        <f t="shared" si="181"/>
        <v/>
      </c>
      <c r="J377" s="29"/>
      <c r="K377" s="31" t="str">
        <f t="shared" si="186"/>
        <v/>
      </c>
      <c r="L377" s="32" t="str">
        <f t="shared" si="182"/>
        <v/>
      </c>
      <c r="M377" s="32"/>
      <c r="O377" s="33" t="str">
        <f t="shared" ca="1" si="188"/>
        <v/>
      </c>
      <c r="Q377" s="34">
        <f t="shared" si="190"/>
        <v>0</v>
      </c>
      <c r="R377" s="34">
        <f t="shared" si="187"/>
        <v>0</v>
      </c>
      <c r="Z377" s="129" t="str">
        <f t="shared" si="183"/>
        <v/>
      </c>
      <c r="AC377" s="135" t="str">
        <f t="shared" si="199"/>
        <v/>
      </c>
      <c r="AD377" s="247">
        <f>SUM(Z377:Z379)</f>
        <v>0</v>
      </c>
      <c r="AE377" s="126"/>
      <c r="AF377" s="251">
        <v>125</v>
      </c>
      <c r="AG377" s="254">
        <f t="shared" ref="AG377" ca="1" si="208">OFFSET($AL$9,((MOD(ROW(AF377)*4,3)/2)+1)*COUNTA(AF377)+IF(((MOD(ROW(AF377)*4,3)/2)+1)*COUNTA(AF377)=2,INT(ROW(AF373)/12),0),)</f>
        <v>0</v>
      </c>
      <c r="AH377" s="252" t="str">
        <f>IF(AD377=0,"",IF(AD377&lt;AG377,"Alerte !",""))</f>
        <v/>
      </c>
      <c r="AI377" s="242" t="str">
        <f>IF(AD377=0,"",IF(AD377&lt;AG377,"",1))</f>
        <v/>
      </c>
    </row>
    <row r="378" spans="1:35" ht="15" customHeight="1" x14ac:dyDescent="0.25">
      <c r="A378" s="1"/>
      <c r="B378" s="253"/>
      <c r="C378" s="27" t="str">
        <f t="shared" si="179"/>
        <v/>
      </c>
      <c r="D378" s="28" t="str">
        <f t="shared" si="180"/>
        <v/>
      </c>
      <c r="E378" s="29" t="str">
        <f t="shared" si="184"/>
        <v/>
      </c>
      <c r="F378" s="29" t="str">
        <f t="shared" si="185"/>
        <v/>
      </c>
      <c r="G378" s="30" t="str">
        <f t="shared" si="181"/>
        <v/>
      </c>
      <c r="J378" s="29"/>
      <c r="K378" s="31" t="str">
        <f t="shared" si="186"/>
        <v/>
      </c>
      <c r="L378" s="32" t="str">
        <f t="shared" si="182"/>
        <v/>
      </c>
      <c r="M378" s="32"/>
      <c r="O378" s="33" t="str">
        <f t="shared" ca="1" si="188"/>
        <v/>
      </c>
      <c r="Q378" s="34">
        <f t="shared" si="190"/>
        <v>0</v>
      </c>
      <c r="R378" s="34">
        <f t="shared" si="187"/>
        <v>0</v>
      </c>
      <c r="Z378" s="129" t="str">
        <f t="shared" si="183"/>
        <v/>
      </c>
      <c r="AC378" s="135" t="str">
        <f t="shared" si="199"/>
        <v/>
      </c>
      <c r="AD378" s="248"/>
      <c r="AE378" s="126"/>
      <c r="AF378" s="251"/>
      <c r="AG378" s="255"/>
      <c r="AH378" s="252"/>
      <c r="AI378" s="242"/>
    </row>
    <row r="379" spans="1:35" ht="15" customHeight="1" thickBot="1" x14ac:dyDescent="0.3">
      <c r="A379" s="1"/>
      <c r="B379" s="253"/>
      <c r="C379" s="27" t="str">
        <f t="shared" si="179"/>
        <v/>
      </c>
      <c r="D379" s="28" t="str">
        <f t="shared" si="180"/>
        <v/>
      </c>
      <c r="E379" s="29" t="str">
        <f t="shared" si="184"/>
        <v/>
      </c>
      <c r="F379" s="29" t="str">
        <f t="shared" si="185"/>
        <v/>
      </c>
      <c r="G379" s="30" t="str">
        <f t="shared" si="181"/>
        <v/>
      </c>
      <c r="J379" s="29"/>
      <c r="K379" s="31" t="str">
        <f t="shared" si="186"/>
        <v/>
      </c>
      <c r="L379" s="32" t="str">
        <f t="shared" si="182"/>
        <v/>
      </c>
      <c r="M379" s="32"/>
      <c r="O379" s="33" t="str">
        <f t="shared" ca="1" si="188"/>
        <v/>
      </c>
      <c r="Q379" s="34">
        <f t="shared" si="190"/>
        <v>0</v>
      </c>
      <c r="R379" s="34">
        <f t="shared" si="187"/>
        <v>0</v>
      </c>
      <c r="Z379" s="129" t="str">
        <f t="shared" si="183"/>
        <v/>
      </c>
      <c r="AC379" s="135" t="str">
        <f t="shared" si="199"/>
        <v/>
      </c>
      <c r="AD379" s="249"/>
      <c r="AE379" s="126"/>
      <c r="AF379" s="251"/>
      <c r="AG379" s="256"/>
      <c r="AH379" s="252"/>
      <c r="AI379" s="242"/>
    </row>
    <row r="380" spans="1:35" ht="15" customHeight="1" x14ac:dyDescent="0.25">
      <c r="A380" s="1"/>
      <c r="B380" s="253" t="s">
        <v>77</v>
      </c>
      <c r="C380" s="27" t="str">
        <f t="shared" si="179"/>
        <v/>
      </c>
      <c r="D380" s="28" t="str">
        <f t="shared" si="180"/>
        <v/>
      </c>
      <c r="E380" s="29" t="str">
        <f t="shared" si="184"/>
        <v/>
      </c>
      <c r="F380" s="29" t="str">
        <f t="shared" si="185"/>
        <v/>
      </c>
      <c r="G380" s="30" t="str">
        <f t="shared" si="181"/>
        <v/>
      </c>
      <c r="J380" s="29"/>
      <c r="K380" s="31" t="str">
        <f t="shared" si="186"/>
        <v/>
      </c>
      <c r="L380" s="32" t="str">
        <f t="shared" si="182"/>
        <v/>
      </c>
      <c r="M380" s="32"/>
      <c r="O380" s="33" t="str">
        <f t="shared" ca="1" si="188"/>
        <v/>
      </c>
      <c r="Q380" s="34">
        <f t="shared" si="190"/>
        <v>0</v>
      </c>
      <c r="R380" s="34">
        <f t="shared" si="187"/>
        <v>0</v>
      </c>
      <c r="Z380" s="129" t="str">
        <f t="shared" si="183"/>
        <v/>
      </c>
      <c r="AC380" s="135" t="str">
        <f t="shared" si="199"/>
        <v/>
      </c>
      <c r="AD380" s="247">
        <f>SUM(Z380:Z382)</f>
        <v>0</v>
      </c>
      <c r="AE380" s="126"/>
      <c r="AF380" s="251">
        <v>126</v>
      </c>
      <c r="AG380" s="254">
        <f t="shared" ref="AG380" ca="1" si="209">OFFSET($AL$9,((MOD(ROW(AF380)*4,3)/2)+1)*COUNTA(AF380)+IF(((MOD(ROW(AF380)*4,3)/2)+1)*COUNTA(AF380)=2,INT(ROW(AF376)/12),0),)</f>
        <v>0</v>
      </c>
      <c r="AH380" s="252" t="str">
        <f>IF(AD380=0,"",IF(AD380&lt;AG380,"Alerte !",""))</f>
        <v/>
      </c>
      <c r="AI380" s="242" t="str">
        <f>IF(AD380=0,"",IF(AD380&lt;AG380,"",1))</f>
        <v/>
      </c>
    </row>
    <row r="381" spans="1:35" ht="15" customHeight="1" x14ac:dyDescent="0.25">
      <c r="A381" s="1"/>
      <c r="B381" s="253"/>
      <c r="C381" s="27" t="str">
        <f t="shared" si="179"/>
        <v/>
      </c>
      <c r="D381" s="28" t="str">
        <f t="shared" si="180"/>
        <v/>
      </c>
      <c r="E381" s="29" t="str">
        <f t="shared" si="184"/>
        <v/>
      </c>
      <c r="F381" s="29" t="str">
        <f t="shared" si="185"/>
        <v/>
      </c>
      <c r="G381" s="30" t="str">
        <f t="shared" si="181"/>
        <v/>
      </c>
      <c r="J381" s="29"/>
      <c r="K381" s="31" t="str">
        <f t="shared" si="186"/>
        <v/>
      </c>
      <c r="L381" s="32" t="str">
        <f t="shared" si="182"/>
        <v/>
      </c>
      <c r="M381" s="32"/>
      <c r="O381" s="33" t="str">
        <f t="shared" ca="1" si="188"/>
        <v/>
      </c>
      <c r="Q381" s="34">
        <f t="shared" si="190"/>
        <v>0</v>
      </c>
      <c r="R381" s="34">
        <f t="shared" si="187"/>
        <v>0</v>
      </c>
      <c r="Z381" s="129" t="str">
        <f t="shared" si="183"/>
        <v/>
      </c>
      <c r="AC381" s="135" t="str">
        <f t="shared" si="199"/>
        <v/>
      </c>
      <c r="AD381" s="248"/>
      <c r="AE381" s="126"/>
      <c r="AF381" s="251"/>
      <c r="AG381" s="255"/>
      <c r="AH381" s="252"/>
      <c r="AI381" s="242"/>
    </row>
    <row r="382" spans="1:35" ht="15" customHeight="1" thickBot="1" x14ac:dyDescent="0.3">
      <c r="A382" s="1"/>
      <c r="B382" s="253"/>
      <c r="C382" s="27" t="str">
        <f t="shared" si="179"/>
        <v/>
      </c>
      <c r="D382" s="28" t="str">
        <f t="shared" si="180"/>
        <v/>
      </c>
      <c r="E382" s="29" t="str">
        <f t="shared" si="184"/>
        <v/>
      </c>
      <c r="F382" s="29" t="str">
        <f t="shared" si="185"/>
        <v/>
      </c>
      <c r="G382" s="30" t="str">
        <f t="shared" si="181"/>
        <v/>
      </c>
      <c r="J382" s="29"/>
      <c r="K382" s="31" t="str">
        <f t="shared" si="186"/>
        <v/>
      </c>
      <c r="L382" s="32" t="str">
        <f t="shared" si="182"/>
        <v/>
      </c>
      <c r="M382" s="32"/>
      <c r="O382" s="33" t="str">
        <f t="shared" ca="1" si="188"/>
        <v/>
      </c>
      <c r="Q382" s="34">
        <f t="shared" si="190"/>
        <v>0</v>
      </c>
      <c r="R382" s="34">
        <f t="shared" si="187"/>
        <v>0</v>
      </c>
      <c r="Z382" s="129" t="str">
        <f t="shared" si="183"/>
        <v/>
      </c>
      <c r="AC382" s="135" t="str">
        <f t="shared" si="199"/>
        <v/>
      </c>
      <c r="AD382" s="249"/>
      <c r="AE382" s="126"/>
      <c r="AF382" s="251"/>
      <c r="AG382" s="256"/>
      <c r="AH382" s="252"/>
      <c r="AI382" s="242"/>
    </row>
    <row r="383" spans="1:35" ht="15" customHeight="1" x14ac:dyDescent="0.25">
      <c r="A383" s="1"/>
      <c r="B383" s="253"/>
      <c r="C383" s="27" t="str">
        <f t="shared" si="179"/>
        <v/>
      </c>
      <c r="D383" s="28" t="str">
        <f t="shared" si="180"/>
        <v/>
      </c>
      <c r="E383" s="29" t="str">
        <f t="shared" si="184"/>
        <v/>
      </c>
      <c r="F383" s="29" t="str">
        <f t="shared" si="185"/>
        <v/>
      </c>
      <c r="G383" s="30" t="str">
        <f t="shared" si="181"/>
        <v/>
      </c>
      <c r="J383" s="29"/>
      <c r="K383" s="31" t="str">
        <f t="shared" si="186"/>
        <v/>
      </c>
      <c r="L383" s="32" t="str">
        <f t="shared" si="182"/>
        <v/>
      </c>
      <c r="M383" s="32"/>
      <c r="O383" s="33" t="str">
        <f t="shared" ca="1" si="188"/>
        <v/>
      </c>
      <c r="Q383" s="34">
        <f t="shared" si="190"/>
        <v>0</v>
      </c>
      <c r="R383" s="34">
        <f t="shared" si="187"/>
        <v>0</v>
      </c>
      <c r="Z383" s="129" t="str">
        <f t="shared" si="183"/>
        <v/>
      </c>
      <c r="AC383" s="135" t="str">
        <f t="shared" si="199"/>
        <v/>
      </c>
      <c r="AD383" s="247">
        <f>SUM(Z383:Z385)</f>
        <v>0</v>
      </c>
      <c r="AE383" s="126"/>
      <c r="AF383" s="251">
        <v>127</v>
      </c>
      <c r="AG383" s="254">
        <f t="shared" ref="AG383" ca="1" si="210">OFFSET($AL$9,((MOD(ROW(AF383)*4,3)/2)+1)*COUNTA(AF383)+IF(((MOD(ROW(AF383)*4,3)/2)+1)*COUNTA(AF383)=2,INT(ROW(AF379)/12),0),)</f>
        <v>0</v>
      </c>
      <c r="AH383" s="252" t="str">
        <f>IF(AD383=0,"",IF(AD383&lt;AG383,"Alerte !",""))</f>
        <v/>
      </c>
      <c r="AI383" s="242" t="str">
        <f>IF(AD383=0,"",IF(AD383&lt;AG383,"",1))</f>
        <v/>
      </c>
    </row>
    <row r="384" spans="1:35" ht="15" customHeight="1" x14ac:dyDescent="0.25">
      <c r="A384" s="1"/>
      <c r="B384" s="253"/>
      <c r="C384" s="27" t="str">
        <f t="shared" si="179"/>
        <v/>
      </c>
      <c r="D384" s="28" t="str">
        <f t="shared" si="180"/>
        <v/>
      </c>
      <c r="E384" s="29" t="str">
        <f t="shared" si="184"/>
        <v/>
      </c>
      <c r="F384" s="29" t="str">
        <f t="shared" si="185"/>
        <v/>
      </c>
      <c r="G384" s="30" t="str">
        <f t="shared" si="181"/>
        <v/>
      </c>
      <c r="J384" s="29"/>
      <c r="K384" s="31" t="str">
        <f t="shared" si="186"/>
        <v/>
      </c>
      <c r="L384" s="32" t="str">
        <f t="shared" si="182"/>
        <v/>
      </c>
      <c r="M384" s="32"/>
      <c r="O384" s="33" t="str">
        <f t="shared" ca="1" si="188"/>
        <v/>
      </c>
      <c r="Q384" s="34">
        <f t="shared" si="190"/>
        <v>0</v>
      </c>
      <c r="R384" s="34">
        <f t="shared" si="187"/>
        <v>0</v>
      </c>
      <c r="Z384" s="129" t="str">
        <f t="shared" si="183"/>
        <v/>
      </c>
      <c r="AC384" s="135" t="str">
        <f t="shared" si="199"/>
        <v/>
      </c>
      <c r="AD384" s="248"/>
      <c r="AE384" s="126"/>
      <c r="AF384" s="251"/>
      <c r="AG384" s="255"/>
      <c r="AH384" s="252"/>
      <c r="AI384" s="242"/>
    </row>
    <row r="385" spans="1:35" ht="15" customHeight="1" thickBot="1" x14ac:dyDescent="0.3">
      <c r="A385" s="1"/>
      <c r="B385" s="253"/>
      <c r="C385" s="27" t="str">
        <f t="shared" si="179"/>
        <v/>
      </c>
      <c r="D385" s="28" t="str">
        <f t="shared" si="180"/>
        <v/>
      </c>
      <c r="E385" s="29" t="str">
        <f t="shared" si="184"/>
        <v/>
      </c>
      <c r="F385" s="29" t="str">
        <f t="shared" si="185"/>
        <v/>
      </c>
      <c r="G385" s="30" t="str">
        <f t="shared" si="181"/>
        <v/>
      </c>
      <c r="J385" s="29"/>
      <c r="K385" s="31" t="str">
        <f t="shared" si="186"/>
        <v/>
      </c>
      <c r="L385" s="32" t="str">
        <f t="shared" si="182"/>
        <v/>
      </c>
      <c r="M385" s="32"/>
      <c r="O385" s="33" t="str">
        <f t="shared" ca="1" si="188"/>
        <v/>
      </c>
      <c r="Q385" s="34">
        <f t="shared" si="190"/>
        <v>0</v>
      </c>
      <c r="R385" s="34">
        <f t="shared" si="187"/>
        <v>0</v>
      </c>
      <c r="Z385" s="129" t="str">
        <f t="shared" si="183"/>
        <v/>
      </c>
      <c r="AC385" s="135" t="str">
        <f t="shared" si="199"/>
        <v/>
      </c>
      <c r="AD385" s="249"/>
      <c r="AE385" s="126"/>
      <c r="AF385" s="251"/>
      <c r="AG385" s="256"/>
      <c r="AH385" s="252"/>
      <c r="AI385" s="242"/>
    </row>
    <row r="386" spans="1:35" ht="15" customHeight="1" x14ac:dyDescent="0.25">
      <c r="A386" s="1"/>
      <c r="B386" s="253"/>
      <c r="C386" s="27" t="str">
        <f t="shared" si="179"/>
        <v/>
      </c>
      <c r="D386" s="28" t="str">
        <f t="shared" si="180"/>
        <v/>
      </c>
      <c r="E386" s="29" t="str">
        <f t="shared" si="184"/>
        <v/>
      </c>
      <c r="F386" s="29" t="str">
        <f t="shared" si="185"/>
        <v/>
      </c>
      <c r="G386" s="30" t="str">
        <f t="shared" si="181"/>
        <v/>
      </c>
      <c r="J386" s="29"/>
      <c r="K386" s="31" t="str">
        <f t="shared" si="186"/>
        <v/>
      </c>
      <c r="L386" s="32" t="str">
        <f t="shared" si="182"/>
        <v/>
      </c>
      <c r="M386" s="32"/>
      <c r="O386" s="33" t="str">
        <f t="shared" ca="1" si="188"/>
        <v/>
      </c>
      <c r="Q386" s="34">
        <f t="shared" si="190"/>
        <v>0</v>
      </c>
      <c r="R386" s="34">
        <f t="shared" si="187"/>
        <v>0</v>
      </c>
      <c r="Z386" s="129" t="str">
        <f t="shared" si="183"/>
        <v/>
      </c>
      <c r="AC386" s="135" t="str">
        <f t="shared" si="199"/>
        <v/>
      </c>
      <c r="AD386" s="247">
        <f>SUM(Z386:Z388)</f>
        <v>0</v>
      </c>
      <c r="AE386" s="126"/>
      <c r="AF386" s="251">
        <v>128</v>
      </c>
      <c r="AG386" s="254">
        <f t="shared" ref="AG386" ca="1" si="211">OFFSET($AL$9,((MOD(ROW(AF386)*4,3)/2)+1)*COUNTA(AF386)+IF(((MOD(ROW(AF386)*4,3)/2)+1)*COUNTA(AF386)=2,INT(ROW(AF382)/12),0),)</f>
        <v>0</v>
      </c>
      <c r="AH386" s="252" t="str">
        <f>IF(AD386=0,"",IF(AD386&lt;AG386,"Alerte !",""))</f>
        <v/>
      </c>
      <c r="AI386" s="242" t="str">
        <f>IF(AD386=0,"",IF(AD386&lt;AG386,"",1))</f>
        <v/>
      </c>
    </row>
    <row r="387" spans="1:35" ht="15" customHeight="1" x14ac:dyDescent="0.25">
      <c r="A387" s="1"/>
      <c r="B387" s="253"/>
      <c r="C387" s="27" t="str">
        <f t="shared" si="179"/>
        <v/>
      </c>
      <c r="D387" s="28" t="str">
        <f t="shared" si="180"/>
        <v/>
      </c>
      <c r="E387" s="29" t="str">
        <f t="shared" si="184"/>
        <v/>
      </c>
      <c r="F387" s="29" t="str">
        <f t="shared" si="185"/>
        <v/>
      </c>
      <c r="G387" s="30" t="str">
        <f t="shared" si="181"/>
        <v/>
      </c>
      <c r="J387" s="29"/>
      <c r="K387" s="31" t="str">
        <f t="shared" si="186"/>
        <v/>
      </c>
      <c r="L387" s="32" t="str">
        <f t="shared" si="182"/>
        <v/>
      </c>
      <c r="M387" s="32"/>
      <c r="O387" s="33" t="str">
        <f t="shared" ca="1" si="188"/>
        <v/>
      </c>
      <c r="Q387" s="34">
        <f t="shared" si="190"/>
        <v>0</v>
      </c>
      <c r="R387" s="34">
        <f t="shared" si="187"/>
        <v>0</v>
      </c>
      <c r="Z387" s="129" t="str">
        <f t="shared" si="183"/>
        <v/>
      </c>
      <c r="AC387" s="135" t="str">
        <f t="shared" si="199"/>
        <v/>
      </c>
      <c r="AD387" s="248"/>
      <c r="AE387" s="126"/>
      <c r="AF387" s="251"/>
      <c r="AG387" s="255"/>
      <c r="AH387" s="252"/>
      <c r="AI387" s="242"/>
    </row>
    <row r="388" spans="1:35" ht="15" customHeight="1" thickBot="1" x14ac:dyDescent="0.3">
      <c r="A388" s="1"/>
      <c r="B388" s="253"/>
      <c r="C388" s="27" t="str">
        <f t="shared" ref="C388:C451" si="212">IF(A388="","",DATEDIF($AM$6,K388,"y")&amp;IF(DATEDIF($AM$6,K388,"y")&gt;1," ans "," an "))</f>
        <v/>
      </c>
      <c r="D388" s="28" t="str">
        <f t="shared" ref="D388:D451" si="213">IF(A388="","",YEAR(K388))</f>
        <v/>
      </c>
      <c r="E388" s="29" t="str">
        <f t="shared" si="184"/>
        <v/>
      </c>
      <c r="F388" s="29" t="str">
        <f t="shared" si="185"/>
        <v/>
      </c>
      <c r="G388" s="30" t="str">
        <f t="shared" ref="G388:G451" si="214">IF(A388="","",DATEDIF($E$4,F388,"y")&amp;IF(DATEDIF($E$4,F388,"y")&gt;1," ans, "," an, ")&amp;DATEDIF($E$4,F388,"ym")&amp;" mois et "&amp;DATEDIF($E$4,F388,"md")&amp;IF(DATEDIF(
$E$4,F388,"md")&gt;1," jours"," jour"))</f>
        <v/>
      </c>
      <c r="J388" s="29"/>
      <c r="K388" s="31" t="str">
        <f t="shared" si="186"/>
        <v/>
      </c>
      <c r="L388" s="32" t="str">
        <f t="shared" ref="L388:L451" si="215">IF(A388="","",EOMONTH(K388,0))</f>
        <v/>
      </c>
      <c r="M388" s="32"/>
      <c r="O388" s="33" t="str">
        <f t="shared" ca="1" si="188"/>
        <v/>
      </c>
      <c r="Q388" s="34">
        <f t="shared" si="190"/>
        <v>0</v>
      </c>
      <c r="R388" s="34">
        <f t="shared" si="187"/>
        <v>0</v>
      </c>
      <c r="Z388" s="129" t="str">
        <f t="shared" ref="Z388:Z451" si="216">IF(S388="","",SUM(S388:Y388))</f>
        <v/>
      </c>
      <c r="AC388" s="135" t="str">
        <f t="shared" si="199"/>
        <v/>
      </c>
      <c r="AD388" s="249"/>
      <c r="AE388" s="126"/>
      <c r="AF388" s="251"/>
      <c r="AG388" s="256"/>
      <c r="AH388" s="252"/>
      <c r="AI388" s="242"/>
    </row>
    <row r="389" spans="1:35" ht="15" customHeight="1" x14ac:dyDescent="0.25">
      <c r="A389" s="1"/>
      <c r="B389" s="253"/>
      <c r="C389" s="27" t="str">
        <f t="shared" si="212"/>
        <v/>
      </c>
      <c r="D389" s="28" t="str">
        <f t="shared" si="213"/>
        <v/>
      </c>
      <c r="E389" s="29" t="str">
        <f t="shared" ref="E389:E452" si="217">IF(A389="","",EDATE(E388,1))</f>
        <v/>
      </c>
      <c r="F389" s="29" t="str">
        <f t="shared" ref="F389:F452" si="218">IF(A389="","",EOMONTH(E389,0))</f>
        <v/>
      </c>
      <c r="G389" s="30" t="str">
        <f t="shared" si="214"/>
        <v/>
      </c>
      <c r="J389" s="29"/>
      <c r="K389" s="31" t="str">
        <f t="shared" ref="K389:K452" si="219">IF(A389="","",EDATE(K388,1))</f>
        <v/>
      </c>
      <c r="L389" s="32" t="str">
        <f t="shared" si="215"/>
        <v/>
      </c>
      <c r="M389" s="32"/>
      <c r="O389" s="33" t="str">
        <f t="shared" ca="1" si="188"/>
        <v/>
      </c>
      <c r="Q389" s="34">
        <f t="shared" si="190"/>
        <v>0</v>
      </c>
      <c r="R389" s="34">
        <f t="shared" ref="R389:R452" si="220">S389-Q389</f>
        <v>0</v>
      </c>
      <c r="Z389" s="129" t="str">
        <f t="shared" si="216"/>
        <v/>
      </c>
      <c r="AC389" s="135" t="str">
        <f t="shared" si="199"/>
        <v/>
      </c>
      <c r="AD389" s="247">
        <f>SUM(Z389:Z391)</f>
        <v>0</v>
      </c>
      <c r="AE389" s="126"/>
      <c r="AF389" s="251">
        <v>129</v>
      </c>
      <c r="AG389" s="254">
        <f t="shared" ref="AG389" ca="1" si="221">OFFSET($AL$9,((MOD(ROW(AF389)*4,3)/2)+1)*COUNTA(AF389)+IF(((MOD(ROW(AF389)*4,3)/2)+1)*COUNTA(AF389)=2,INT(ROW(AF385)/12),0),)</f>
        <v>0</v>
      </c>
      <c r="AH389" s="252" t="str">
        <f>IF(AD389=0,"",IF(AD389&lt;AG389,"Alerte !",""))</f>
        <v/>
      </c>
      <c r="AI389" s="242" t="str">
        <f>IF(AD389=0,"",IF(AD389&lt;AG389,"",1))</f>
        <v/>
      </c>
    </row>
    <row r="390" spans="1:35" ht="15" customHeight="1" x14ac:dyDescent="0.25">
      <c r="A390" s="1"/>
      <c r="B390" s="253"/>
      <c r="C390" s="27" t="str">
        <f t="shared" si="212"/>
        <v/>
      </c>
      <c r="D390" s="28" t="str">
        <f t="shared" si="213"/>
        <v/>
      </c>
      <c r="E390" s="29" t="str">
        <f t="shared" si="217"/>
        <v/>
      </c>
      <c r="F390" s="29" t="str">
        <f t="shared" si="218"/>
        <v/>
      </c>
      <c r="G390" s="30" t="str">
        <f t="shared" si="214"/>
        <v/>
      </c>
      <c r="J390" s="29"/>
      <c r="K390" s="31" t="str">
        <f t="shared" si="219"/>
        <v/>
      </c>
      <c r="L390" s="32" t="str">
        <f t="shared" si="215"/>
        <v/>
      </c>
      <c r="M390" s="32"/>
      <c r="O390" s="33" t="str">
        <f t="shared" ref="O390:O453" ca="1" si="222">IF(P390="","",MATCH(P390,OFFSET($AV$4,VLOOKUP(N390,$AX$4:$AZ$11,4,FALSE)-3,,VLOOKUP(N390,$AX$4:$AZ$11,3,FALSE))))</f>
        <v/>
      </c>
      <c r="Q390" s="34">
        <f t="shared" si="190"/>
        <v>0</v>
      </c>
      <c r="R390" s="34">
        <f t="shared" si="220"/>
        <v>0</v>
      </c>
      <c r="Z390" s="129" t="str">
        <f t="shared" si="216"/>
        <v/>
      </c>
      <c r="AC390" s="135" t="str">
        <f t="shared" si="199"/>
        <v/>
      </c>
      <c r="AD390" s="248"/>
      <c r="AE390" s="126"/>
      <c r="AF390" s="251"/>
      <c r="AG390" s="255"/>
      <c r="AH390" s="252"/>
      <c r="AI390" s="242"/>
    </row>
    <row r="391" spans="1:35" ht="15" customHeight="1" thickBot="1" x14ac:dyDescent="0.3">
      <c r="A391" s="1"/>
      <c r="B391" s="253"/>
      <c r="C391" s="27" t="str">
        <f t="shared" si="212"/>
        <v/>
      </c>
      <c r="D391" s="28" t="str">
        <f t="shared" si="213"/>
        <v/>
      </c>
      <c r="E391" s="29" t="str">
        <f t="shared" si="217"/>
        <v/>
      </c>
      <c r="F391" s="29" t="str">
        <f t="shared" si="218"/>
        <v/>
      </c>
      <c r="G391" s="30" t="str">
        <f t="shared" si="214"/>
        <v/>
      </c>
      <c r="J391" s="29"/>
      <c r="K391" s="31" t="str">
        <f t="shared" si="219"/>
        <v/>
      </c>
      <c r="L391" s="32" t="str">
        <f t="shared" si="215"/>
        <v/>
      </c>
      <c r="M391" s="32"/>
      <c r="O391" s="33" t="str">
        <f t="shared" ca="1" si="222"/>
        <v/>
      </c>
      <c r="Q391" s="34">
        <f t="shared" si="190"/>
        <v>0</v>
      </c>
      <c r="R391" s="34">
        <f t="shared" si="220"/>
        <v>0</v>
      </c>
      <c r="Z391" s="129" t="str">
        <f t="shared" si="216"/>
        <v/>
      </c>
      <c r="AC391" s="135" t="str">
        <f t="shared" si="199"/>
        <v/>
      </c>
      <c r="AD391" s="249"/>
      <c r="AE391" s="126"/>
      <c r="AF391" s="251"/>
      <c r="AG391" s="256"/>
      <c r="AH391" s="252"/>
      <c r="AI391" s="242"/>
    </row>
    <row r="392" spans="1:35" ht="15" customHeight="1" x14ac:dyDescent="0.25">
      <c r="A392" s="1"/>
      <c r="B392" s="253" t="s">
        <v>78</v>
      </c>
      <c r="C392" s="27" t="str">
        <f t="shared" si="212"/>
        <v/>
      </c>
      <c r="D392" s="28" t="str">
        <f t="shared" si="213"/>
        <v/>
      </c>
      <c r="E392" s="29" t="str">
        <f t="shared" si="217"/>
        <v/>
      </c>
      <c r="F392" s="29" t="str">
        <f t="shared" si="218"/>
        <v/>
      </c>
      <c r="G392" s="30" t="str">
        <f t="shared" si="214"/>
        <v/>
      </c>
      <c r="J392" s="29"/>
      <c r="K392" s="31" t="str">
        <f t="shared" si="219"/>
        <v/>
      </c>
      <c r="L392" s="32" t="str">
        <f t="shared" si="215"/>
        <v/>
      </c>
      <c r="M392" s="32"/>
      <c r="O392" s="33" t="str">
        <f t="shared" ca="1" si="222"/>
        <v/>
      </c>
      <c r="Q392" s="34">
        <f t="shared" si="190"/>
        <v>0</v>
      </c>
      <c r="R392" s="34">
        <f t="shared" si="220"/>
        <v>0</v>
      </c>
      <c r="Z392" s="129" t="str">
        <f t="shared" si="216"/>
        <v/>
      </c>
      <c r="AC392" s="135" t="str">
        <f t="shared" si="199"/>
        <v/>
      </c>
      <c r="AD392" s="247">
        <f>SUM(Z392:Z394)</f>
        <v>0</v>
      </c>
      <c r="AE392" s="126"/>
      <c r="AF392" s="251">
        <v>130</v>
      </c>
      <c r="AG392" s="254">
        <f t="shared" ref="AG392" ca="1" si="223">OFFSET($AL$9,((MOD(ROW(AF392)*4,3)/2)+1)*COUNTA(AF392)+IF(((MOD(ROW(AF392)*4,3)/2)+1)*COUNTA(AF392)=2,INT(ROW(AF388)/12),0),)</f>
        <v>0</v>
      </c>
      <c r="AH392" s="252" t="str">
        <f>IF(AD392=0,"",IF(AD392&lt;AG392,"Alerte !",""))</f>
        <v/>
      </c>
      <c r="AI392" s="242" t="str">
        <f>IF(AD392=0,"",IF(AD392&lt;AG392,"",1))</f>
        <v/>
      </c>
    </row>
    <row r="393" spans="1:35" ht="15" customHeight="1" x14ac:dyDescent="0.25">
      <c r="A393" s="1"/>
      <c r="B393" s="253"/>
      <c r="C393" s="27" t="str">
        <f t="shared" si="212"/>
        <v/>
      </c>
      <c r="D393" s="28" t="str">
        <f t="shared" si="213"/>
        <v/>
      </c>
      <c r="E393" s="29" t="str">
        <f t="shared" si="217"/>
        <v/>
      </c>
      <c r="F393" s="29" t="str">
        <f t="shared" si="218"/>
        <v/>
      </c>
      <c r="G393" s="30" t="str">
        <f t="shared" si="214"/>
        <v/>
      </c>
      <c r="J393" s="29"/>
      <c r="K393" s="31" t="str">
        <f t="shared" si="219"/>
        <v/>
      </c>
      <c r="L393" s="32" t="str">
        <f t="shared" si="215"/>
        <v/>
      </c>
      <c r="M393" s="32"/>
      <c r="O393" s="33" t="str">
        <f t="shared" ca="1" si="222"/>
        <v/>
      </c>
      <c r="Q393" s="34">
        <f t="shared" ref="Q393:Q456" si="224">P393*$AP$6</f>
        <v>0</v>
      </c>
      <c r="R393" s="34">
        <f t="shared" si="220"/>
        <v>0</v>
      </c>
      <c r="Z393" s="129" t="str">
        <f t="shared" si="216"/>
        <v/>
      </c>
      <c r="AC393" s="135" t="str">
        <f t="shared" si="199"/>
        <v/>
      </c>
      <c r="AD393" s="248"/>
      <c r="AE393" s="126"/>
      <c r="AF393" s="251"/>
      <c r="AG393" s="255"/>
      <c r="AH393" s="252"/>
      <c r="AI393" s="242"/>
    </row>
    <row r="394" spans="1:35" ht="15" customHeight="1" thickBot="1" x14ac:dyDescent="0.3">
      <c r="A394" s="1"/>
      <c r="B394" s="253"/>
      <c r="C394" s="27" t="str">
        <f t="shared" si="212"/>
        <v/>
      </c>
      <c r="D394" s="28" t="str">
        <f t="shared" si="213"/>
        <v/>
      </c>
      <c r="E394" s="29" t="str">
        <f t="shared" si="217"/>
        <v/>
      </c>
      <c r="F394" s="29" t="str">
        <f t="shared" si="218"/>
        <v/>
      </c>
      <c r="G394" s="30" t="str">
        <f t="shared" si="214"/>
        <v/>
      </c>
      <c r="J394" s="29"/>
      <c r="K394" s="31" t="str">
        <f t="shared" si="219"/>
        <v/>
      </c>
      <c r="L394" s="32" t="str">
        <f t="shared" si="215"/>
        <v/>
      </c>
      <c r="M394" s="32"/>
      <c r="O394" s="33" t="str">
        <f t="shared" ca="1" si="222"/>
        <v/>
      </c>
      <c r="Q394" s="34">
        <f t="shared" si="224"/>
        <v>0</v>
      </c>
      <c r="R394" s="34">
        <f t="shared" si="220"/>
        <v>0</v>
      </c>
      <c r="Z394" s="129" t="str">
        <f t="shared" si="216"/>
        <v/>
      </c>
      <c r="AC394" s="135" t="str">
        <f t="shared" si="199"/>
        <v/>
      </c>
      <c r="AD394" s="249"/>
      <c r="AE394" s="126"/>
      <c r="AF394" s="251"/>
      <c r="AG394" s="256"/>
      <c r="AH394" s="252"/>
      <c r="AI394" s="242"/>
    </row>
    <row r="395" spans="1:35" ht="15" customHeight="1" x14ac:dyDescent="0.25">
      <c r="A395" s="1"/>
      <c r="B395" s="253"/>
      <c r="C395" s="27" t="str">
        <f t="shared" si="212"/>
        <v/>
      </c>
      <c r="D395" s="28" t="str">
        <f t="shared" si="213"/>
        <v/>
      </c>
      <c r="E395" s="29" t="str">
        <f t="shared" si="217"/>
        <v/>
      </c>
      <c r="F395" s="29" t="str">
        <f t="shared" si="218"/>
        <v/>
      </c>
      <c r="G395" s="30" t="str">
        <f t="shared" si="214"/>
        <v/>
      </c>
      <c r="J395" s="29"/>
      <c r="K395" s="31" t="str">
        <f t="shared" si="219"/>
        <v/>
      </c>
      <c r="L395" s="32" t="str">
        <f t="shared" si="215"/>
        <v/>
      </c>
      <c r="M395" s="32"/>
      <c r="O395" s="33" t="str">
        <f t="shared" ca="1" si="222"/>
        <v/>
      </c>
      <c r="Q395" s="34">
        <f t="shared" si="224"/>
        <v>0</v>
      </c>
      <c r="R395" s="34">
        <f t="shared" si="220"/>
        <v>0</v>
      </c>
      <c r="Z395" s="129" t="str">
        <f t="shared" si="216"/>
        <v/>
      </c>
      <c r="AC395" s="135" t="str">
        <f t="shared" si="199"/>
        <v/>
      </c>
      <c r="AD395" s="247">
        <f>SUM(Z395:Z397)</f>
        <v>0</v>
      </c>
      <c r="AE395" s="126"/>
      <c r="AF395" s="251">
        <v>131</v>
      </c>
      <c r="AG395" s="254">
        <f t="shared" ref="AG395" ca="1" si="225">OFFSET($AL$9,((MOD(ROW(AF395)*4,3)/2)+1)*COUNTA(AF395)+IF(((MOD(ROW(AF395)*4,3)/2)+1)*COUNTA(AF395)=2,INT(ROW(AF391)/12),0),)</f>
        <v>0</v>
      </c>
      <c r="AH395" s="252" t="str">
        <f>IF(AD395=0,"",IF(AD395&lt;AG395,"Alerte !",""))</f>
        <v/>
      </c>
      <c r="AI395" s="242" t="str">
        <f>IF(AD395=0,"",IF(AD395&lt;AG395,"",1))</f>
        <v/>
      </c>
    </row>
    <row r="396" spans="1:35" ht="15" customHeight="1" x14ac:dyDescent="0.25">
      <c r="A396" s="1"/>
      <c r="B396" s="253"/>
      <c r="C396" s="27" t="str">
        <f t="shared" si="212"/>
        <v/>
      </c>
      <c r="D396" s="28" t="str">
        <f t="shared" si="213"/>
        <v/>
      </c>
      <c r="E396" s="29" t="str">
        <f t="shared" si="217"/>
        <v/>
      </c>
      <c r="F396" s="29" t="str">
        <f t="shared" si="218"/>
        <v/>
      </c>
      <c r="G396" s="30" t="str">
        <f t="shared" si="214"/>
        <v/>
      </c>
      <c r="J396" s="29"/>
      <c r="K396" s="31" t="str">
        <f t="shared" si="219"/>
        <v/>
      </c>
      <c r="L396" s="32" t="str">
        <f t="shared" si="215"/>
        <v/>
      </c>
      <c r="M396" s="32"/>
      <c r="O396" s="33" t="str">
        <f t="shared" ca="1" si="222"/>
        <v/>
      </c>
      <c r="Q396" s="34">
        <f t="shared" si="224"/>
        <v>0</v>
      </c>
      <c r="R396" s="34">
        <f t="shared" si="220"/>
        <v>0</v>
      </c>
      <c r="Z396" s="129" t="str">
        <f t="shared" si="216"/>
        <v/>
      </c>
      <c r="AC396" s="135" t="str">
        <f t="shared" si="199"/>
        <v/>
      </c>
      <c r="AD396" s="248"/>
      <c r="AE396" s="126"/>
      <c r="AF396" s="251"/>
      <c r="AG396" s="255"/>
      <c r="AH396" s="252"/>
      <c r="AI396" s="242"/>
    </row>
    <row r="397" spans="1:35" ht="15" customHeight="1" thickBot="1" x14ac:dyDescent="0.3">
      <c r="A397" s="1"/>
      <c r="B397" s="253"/>
      <c r="C397" s="27" t="str">
        <f t="shared" si="212"/>
        <v/>
      </c>
      <c r="D397" s="28" t="str">
        <f t="shared" si="213"/>
        <v/>
      </c>
      <c r="E397" s="29" t="str">
        <f t="shared" si="217"/>
        <v/>
      </c>
      <c r="F397" s="29" t="str">
        <f t="shared" si="218"/>
        <v/>
      </c>
      <c r="G397" s="30" t="str">
        <f t="shared" si="214"/>
        <v/>
      </c>
      <c r="J397" s="29"/>
      <c r="K397" s="31" t="str">
        <f t="shared" si="219"/>
        <v/>
      </c>
      <c r="L397" s="32" t="str">
        <f t="shared" si="215"/>
        <v/>
      </c>
      <c r="M397" s="32"/>
      <c r="O397" s="33" t="str">
        <f t="shared" ca="1" si="222"/>
        <v/>
      </c>
      <c r="Q397" s="34">
        <f t="shared" si="224"/>
        <v>0</v>
      </c>
      <c r="R397" s="34">
        <f t="shared" si="220"/>
        <v>0</v>
      </c>
      <c r="Z397" s="129" t="str">
        <f t="shared" si="216"/>
        <v/>
      </c>
      <c r="AC397" s="135" t="str">
        <f t="shared" si="199"/>
        <v/>
      </c>
      <c r="AD397" s="249"/>
      <c r="AE397" s="126"/>
      <c r="AF397" s="251"/>
      <c r="AG397" s="256"/>
      <c r="AH397" s="252"/>
      <c r="AI397" s="242"/>
    </row>
    <row r="398" spans="1:35" ht="15" customHeight="1" x14ac:dyDescent="0.25">
      <c r="A398" s="1"/>
      <c r="B398" s="253"/>
      <c r="C398" s="27" t="str">
        <f t="shared" si="212"/>
        <v/>
      </c>
      <c r="D398" s="28" t="str">
        <f t="shared" si="213"/>
        <v/>
      </c>
      <c r="E398" s="29" t="str">
        <f t="shared" si="217"/>
        <v/>
      </c>
      <c r="F398" s="29" t="str">
        <f t="shared" si="218"/>
        <v/>
      </c>
      <c r="G398" s="30" t="str">
        <f t="shared" si="214"/>
        <v/>
      </c>
      <c r="J398" s="29"/>
      <c r="K398" s="31" t="str">
        <f t="shared" si="219"/>
        <v/>
      </c>
      <c r="L398" s="32" t="str">
        <f t="shared" si="215"/>
        <v/>
      </c>
      <c r="M398" s="32"/>
      <c r="O398" s="33" t="str">
        <f t="shared" ca="1" si="222"/>
        <v/>
      </c>
      <c r="Q398" s="34">
        <f t="shared" si="224"/>
        <v>0</v>
      </c>
      <c r="R398" s="34">
        <f t="shared" si="220"/>
        <v>0</v>
      </c>
      <c r="Z398" s="129" t="str">
        <f t="shared" si="216"/>
        <v/>
      </c>
      <c r="AC398" s="135" t="str">
        <f t="shared" si="199"/>
        <v/>
      </c>
      <c r="AD398" s="247">
        <f>SUM(Z398:Z400)</f>
        <v>0</v>
      </c>
      <c r="AE398" s="126"/>
      <c r="AF398" s="251">
        <v>132</v>
      </c>
      <c r="AG398" s="254">
        <f t="shared" ref="AG398" ca="1" si="226">OFFSET($AL$9,((MOD(ROW(AF398)*4,3)/2)+1)*COUNTA(AF398)+IF(((MOD(ROW(AF398)*4,3)/2)+1)*COUNTA(AF398)=2,INT(ROW(AF394)/12),0),)</f>
        <v>0</v>
      </c>
      <c r="AH398" s="252" t="str">
        <f>IF(AD398=0,"",IF(AD398&lt;AG398,"Alerte !",""))</f>
        <v/>
      </c>
      <c r="AI398" s="242" t="str">
        <f>IF(AD398=0,"",IF(AD398&lt;AG398,"",1))</f>
        <v/>
      </c>
    </row>
    <row r="399" spans="1:35" ht="15" customHeight="1" x14ac:dyDescent="0.25">
      <c r="A399" s="1"/>
      <c r="B399" s="253"/>
      <c r="C399" s="27" t="str">
        <f t="shared" si="212"/>
        <v/>
      </c>
      <c r="D399" s="28" t="str">
        <f t="shared" si="213"/>
        <v/>
      </c>
      <c r="E399" s="29" t="str">
        <f t="shared" si="217"/>
        <v/>
      </c>
      <c r="F399" s="29" t="str">
        <f t="shared" si="218"/>
        <v/>
      </c>
      <c r="G399" s="30" t="str">
        <f t="shared" si="214"/>
        <v/>
      </c>
      <c r="J399" s="29"/>
      <c r="K399" s="31" t="str">
        <f t="shared" si="219"/>
        <v/>
      </c>
      <c r="L399" s="32" t="str">
        <f t="shared" si="215"/>
        <v/>
      </c>
      <c r="M399" s="32"/>
      <c r="O399" s="33" t="str">
        <f t="shared" ca="1" si="222"/>
        <v/>
      </c>
      <c r="Q399" s="34">
        <f t="shared" si="224"/>
        <v>0</v>
      </c>
      <c r="R399" s="34">
        <f t="shared" si="220"/>
        <v>0</v>
      </c>
      <c r="Z399" s="129" t="str">
        <f t="shared" si="216"/>
        <v/>
      </c>
      <c r="AC399" s="135" t="str">
        <f t="shared" si="199"/>
        <v/>
      </c>
      <c r="AD399" s="248"/>
      <c r="AE399" s="126"/>
      <c r="AF399" s="251"/>
      <c r="AG399" s="255"/>
      <c r="AH399" s="252"/>
      <c r="AI399" s="242"/>
    </row>
    <row r="400" spans="1:35" ht="15" customHeight="1" thickBot="1" x14ac:dyDescent="0.3">
      <c r="A400" s="1"/>
      <c r="B400" s="253"/>
      <c r="C400" s="27" t="str">
        <f t="shared" si="212"/>
        <v/>
      </c>
      <c r="D400" s="28" t="str">
        <f t="shared" si="213"/>
        <v/>
      </c>
      <c r="E400" s="29" t="str">
        <f t="shared" si="217"/>
        <v/>
      </c>
      <c r="F400" s="29" t="str">
        <f t="shared" si="218"/>
        <v/>
      </c>
      <c r="G400" s="30" t="str">
        <f t="shared" si="214"/>
        <v/>
      </c>
      <c r="J400" s="29"/>
      <c r="K400" s="31" t="str">
        <f t="shared" si="219"/>
        <v/>
      </c>
      <c r="L400" s="32" t="str">
        <f t="shared" si="215"/>
        <v/>
      </c>
      <c r="M400" s="32"/>
      <c r="O400" s="33" t="str">
        <f t="shared" ca="1" si="222"/>
        <v/>
      </c>
      <c r="Q400" s="34">
        <f t="shared" si="224"/>
        <v>0</v>
      </c>
      <c r="R400" s="34">
        <f t="shared" si="220"/>
        <v>0</v>
      </c>
      <c r="Z400" s="129" t="str">
        <f t="shared" si="216"/>
        <v/>
      </c>
      <c r="AC400" s="135" t="str">
        <f t="shared" si="199"/>
        <v/>
      </c>
      <c r="AD400" s="249"/>
      <c r="AE400" s="126"/>
      <c r="AF400" s="251"/>
      <c r="AG400" s="256"/>
      <c r="AH400" s="252"/>
      <c r="AI400" s="242"/>
    </row>
    <row r="401" spans="1:35" ht="15" customHeight="1" x14ac:dyDescent="0.25">
      <c r="A401" s="1"/>
      <c r="B401" s="253"/>
      <c r="C401" s="27" t="str">
        <f t="shared" si="212"/>
        <v/>
      </c>
      <c r="D401" s="28" t="str">
        <f t="shared" si="213"/>
        <v/>
      </c>
      <c r="E401" s="29" t="str">
        <f t="shared" si="217"/>
        <v/>
      </c>
      <c r="F401" s="29" t="str">
        <f t="shared" si="218"/>
        <v/>
      </c>
      <c r="G401" s="30" t="str">
        <f t="shared" si="214"/>
        <v/>
      </c>
      <c r="J401" s="29"/>
      <c r="K401" s="31" t="str">
        <f t="shared" si="219"/>
        <v/>
      </c>
      <c r="L401" s="32" t="str">
        <f t="shared" si="215"/>
        <v/>
      </c>
      <c r="M401" s="32"/>
      <c r="O401" s="33" t="str">
        <f t="shared" ca="1" si="222"/>
        <v/>
      </c>
      <c r="Q401" s="34">
        <f t="shared" si="224"/>
        <v>0</v>
      </c>
      <c r="R401" s="34">
        <f t="shared" si="220"/>
        <v>0</v>
      </c>
      <c r="Z401" s="129" t="str">
        <f t="shared" si="216"/>
        <v/>
      </c>
      <c r="AC401" s="135" t="str">
        <f t="shared" si="199"/>
        <v/>
      </c>
      <c r="AD401" s="247">
        <f>SUM(Z401:Z403)</f>
        <v>0</v>
      </c>
      <c r="AE401" s="126"/>
      <c r="AF401" s="251">
        <v>133</v>
      </c>
      <c r="AG401" s="254">
        <f t="shared" ref="AG401" ca="1" si="227">OFFSET($AL$9,((MOD(ROW(AF401)*4,3)/2)+1)*COUNTA(AF401)+IF(((MOD(ROW(AF401)*4,3)/2)+1)*COUNTA(AF401)=2,INT(ROW(AF397)/12),0),)</f>
        <v>0</v>
      </c>
      <c r="AH401" s="252" t="str">
        <f>IF(AD401=0,"",IF(AD401&lt;AG401,"Alerte !",""))</f>
        <v/>
      </c>
      <c r="AI401" s="242" t="str">
        <f>IF(AD401=0,"",IF(AD401&lt;AG401,"",1))</f>
        <v/>
      </c>
    </row>
    <row r="402" spans="1:35" ht="15" customHeight="1" x14ac:dyDescent="0.25">
      <c r="A402" s="1"/>
      <c r="B402" s="253"/>
      <c r="C402" s="27" t="str">
        <f t="shared" si="212"/>
        <v/>
      </c>
      <c r="D402" s="28" t="str">
        <f t="shared" si="213"/>
        <v/>
      </c>
      <c r="E402" s="29" t="str">
        <f t="shared" si="217"/>
        <v/>
      </c>
      <c r="F402" s="29" t="str">
        <f t="shared" si="218"/>
        <v/>
      </c>
      <c r="G402" s="30" t="str">
        <f t="shared" si="214"/>
        <v/>
      </c>
      <c r="J402" s="29"/>
      <c r="K402" s="31" t="str">
        <f t="shared" si="219"/>
        <v/>
      </c>
      <c r="L402" s="32" t="str">
        <f t="shared" si="215"/>
        <v/>
      </c>
      <c r="M402" s="32"/>
      <c r="O402" s="33" t="str">
        <f t="shared" ca="1" si="222"/>
        <v/>
      </c>
      <c r="Q402" s="34">
        <f t="shared" si="224"/>
        <v>0</v>
      </c>
      <c r="R402" s="34">
        <f t="shared" si="220"/>
        <v>0</v>
      </c>
      <c r="Z402" s="129" t="str">
        <f t="shared" si="216"/>
        <v/>
      </c>
      <c r="AC402" s="135" t="str">
        <f t="shared" si="199"/>
        <v/>
      </c>
      <c r="AD402" s="248"/>
      <c r="AE402" s="126"/>
      <c r="AF402" s="251"/>
      <c r="AG402" s="255"/>
      <c r="AH402" s="252"/>
      <c r="AI402" s="242"/>
    </row>
    <row r="403" spans="1:35" ht="15" customHeight="1" thickBot="1" x14ac:dyDescent="0.3">
      <c r="A403" s="1"/>
      <c r="B403" s="253"/>
      <c r="C403" s="27" t="str">
        <f t="shared" si="212"/>
        <v/>
      </c>
      <c r="D403" s="28" t="str">
        <f t="shared" si="213"/>
        <v/>
      </c>
      <c r="E403" s="29" t="str">
        <f t="shared" si="217"/>
        <v/>
      </c>
      <c r="F403" s="29" t="str">
        <f t="shared" si="218"/>
        <v/>
      </c>
      <c r="G403" s="30" t="str">
        <f t="shared" si="214"/>
        <v/>
      </c>
      <c r="J403" s="29"/>
      <c r="K403" s="31" t="str">
        <f t="shared" si="219"/>
        <v/>
      </c>
      <c r="L403" s="32" t="str">
        <f t="shared" si="215"/>
        <v/>
      </c>
      <c r="M403" s="32"/>
      <c r="O403" s="33" t="str">
        <f t="shared" ca="1" si="222"/>
        <v/>
      </c>
      <c r="Q403" s="34">
        <f t="shared" si="224"/>
        <v>0</v>
      </c>
      <c r="R403" s="34">
        <f t="shared" si="220"/>
        <v>0</v>
      </c>
      <c r="Z403" s="129" t="str">
        <f t="shared" si="216"/>
        <v/>
      </c>
      <c r="AC403" s="135" t="str">
        <f t="shared" si="199"/>
        <v/>
      </c>
      <c r="AD403" s="249"/>
      <c r="AE403" s="126"/>
      <c r="AF403" s="251"/>
      <c r="AG403" s="256"/>
      <c r="AH403" s="252"/>
      <c r="AI403" s="242"/>
    </row>
    <row r="404" spans="1:35" ht="15" customHeight="1" x14ac:dyDescent="0.25">
      <c r="A404" s="1"/>
      <c r="B404" s="253" t="s">
        <v>79</v>
      </c>
      <c r="C404" s="27" t="str">
        <f t="shared" si="212"/>
        <v/>
      </c>
      <c r="D404" s="28" t="str">
        <f t="shared" si="213"/>
        <v/>
      </c>
      <c r="E404" s="29" t="str">
        <f t="shared" si="217"/>
        <v/>
      </c>
      <c r="F404" s="29" t="str">
        <f t="shared" si="218"/>
        <v/>
      </c>
      <c r="G404" s="30" t="str">
        <f t="shared" si="214"/>
        <v/>
      </c>
      <c r="J404" s="29"/>
      <c r="K404" s="31" t="str">
        <f t="shared" si="219"/>
        <v/>
      </c>
      <c r="L404" s="32" t="str">
        <f t="shared" si="215"/>
        <v/>
      </c>
      <c r="M404" s="32"/>
      <c r="O404" s="33" t="str">
        <f t="shared" ca="1" si="222"/>
        <v/>
      </c>
      <c r="Q404" s="34">
        <f t="shared" si="224"/>
        <v>0</v>
      </c>
      <c r="R404" s="34">
        <f t="shared" si="220"/>
        <v>0</v>
      </c>
      <c r="Z404" s="129" t="str">
        <f t="shared" si="216"/>
        <v/>
      </c>
      <c r="AC404" s="135" t="str">
        <f t="shared" si="199"/>
        <v/>
      </c>
      <c r="AD404" s="247">
        <f>SUM(Z404:Z406)</f>
        <v>0</v>
      </c>
      <c r="AE404" s="126"/>
      <c r="AF404" s="251">
        <v>134</v>
      </c>
      <c r="AG404" s="254">
        <f t="shared" ref="AG404" ca="1" si="228">OFFSET($AL$9,((MOD(ROW(AF404)*4,3)/2)+1)*COUNTA(AF404)+IF(((MOD(ROW(AF404)*4,3)/2)+1)*COUNTA(AF404)=2,INT(ROW(AF400)/12),0),)</f>
        <v>0</v>
      </c>
      <c r="AH404" s="252" t="str">
        <f>IF(AD404=0,"",IF(AD404&lt;AG404,"Alerte !",""))</f>
        <v/>
      </c>
      <c r="AI404" s="242" t="str">
        <f>IF(AD404=0,"",IF(AD404&lt;AG404,"",1))</f>
        <v/>
      </c>
    </row>
    <row r="405" spans="1:35" ht="15" customHeight="1" x14ac:dyDescent="0.25">
      <c r="A405" s="1"/>
      <c r="B405" s="253"/>
      <c r="C405" s="27" t="str">
        <f t="shared" si="212"/>
        <v/>
      </c>
      <c r="D405" s="28" t="str">
        <f t="shared" si="213"/>
        <v/>
      </c>
      <c r="E405" s="29" t="str">
        <f t="shared" si="217"/>
        <v/>
      </c>
      <c r="F405" s="29" t="str">
        <f t="shared" si="218"/>
        <v/>
      </c>
      <c r="G405" s="30" t="str">
        <f t="shared" si="214"/>
        <v/>
      </c>
      <c r="J405" s="29"/>
      <c r="K405" s="31" t="str">
        <f t="shared" si="219"/>
        <v/>
      </c>
      <c r="L405" s="32" t="str">
        <f t="shared" si="215"/>
        <v/>
      </c>
      <c r="M405" s="32"/>
      <c r="O405" s="33" t="str">
        <f t="shared" ca="1" si="222"/>
        <v/>
      </c>
      <c r="Q405" s="34">
        <f t="shared" si="224"/>
        <v>0</v>
      </c>
      <c r="R405" s="34">
        <f t="shared" si="220"/>
        <v>0</v>
      </c>
      <c r="Z405" s="129" t="str">
        <f t="shared" si="216"/>
        <v/>
      </c>
      <c r="AC405" s="135" t="str">
        <f t="shared" si="199"/>
        <v/>
      </c>
      <c r="AD405" s="248"/>
      <c r="AE405" s="126"/>
      <c r="AF405" s="251"/>
      <c r="AG405" s="255"/>
      <c r="AH405" s="252"/>
      <c r="AI405" s="242"/>
    </row>
    <row r="406" spans="1:35" ht="15" customHeight="1" thickBot="1" x14ac:dyDescent="0.3">
      <c r="A406" s="1"/>
      <c r="B406" s="253"/>
      <c r="C406" s="27" t="str">
        <f t="shared" si="212"/>
        <v/>
      </c>
      <c r="D406" s="28" t="str">
        <f t="shared" si="213"/>
        <v/>
      </c>
      <c r="E406" s="29" t="str">
        <f t="shared" si="217"/>
        <v/>
      </c>
      <c r="F406" s="29" t="str">
        <f t="shared" si="218"/>
        <v/>
      </c>
      <c r="G406" s="30" t="str">
        <f t="shared" si="214"/>
        <v/>
      </c>
      <c r="J406" s="29"/>
      <c r="K406" s="31" t="str">
        <f t="shared" si="219"/>
        <v/>
      </c>
      <c r="L406" s="32" t="str">
        <f t="shared" si="215"/>
        <v/>
      </c>
      <c r="M406" s="32"/>
      <c r="O406" s="33" t="str">
        <f t="shared" ca="1" si="222"/>
        <v/>
      </c>
      <c r="Q406" s="34">
        <f t="shared" si="224"/>
        <v>0</v>
      </c>
      <c r="R406" s="34">
        <f t="shared" si="220"/>
        <v>0</v>
      </c>
      <c r="Z406" s="129" t="str">
        <f t="shared" si="216"/>
        <v/>
      </c>
      <c r="AC406" s="135" t="str">
        <f t="shared" si="199"/>
        <v/>
      </c>
      <c r="AD406" s="249"/>
      <c r="AE406" s="126"/>
      <c r="AF406" s="251"/>
      <c r="AG406" s="256"/>
      <c r="AH406" s="252"/>
      <c r="AI406" s="242"/>
    </row>
    <row r="407" spans="1:35" ht="15" customHeight="1" x14ac:dyDescent="0.25">
      <c r="A407" s="1"/>
      <c r="B407" s="253"/>
      <c r="C407" s="27" t="str">
        <f t="shared" si="212"/>
        <v/>
      </c>
      <c r="D407" s="28" t="str">
        <f t="shared" si="213"/>
        <v/>
      </c>
      <c r="E407" s="29" t="str">
        <f t="shared" si="217"/>
        <v/>
      </c>
      <c r="F407" s="29" t="str">
        <f t="shared" si="218"/>
        <v/>
      </c>
      <c r="G407" s="30" t="str">
        <f t="shared" si="214"/>
        <v/>
      </c>
      <c r="J407" s="29"/>
      <c r="K407" s="31" t="str">
        <f t="shared" si="219"/>
        <v/>
      </c>
      <c r="L407" s="32" t="str">
        <f t="shared" si="215"/>
        <v/>
      </c>
      <c r="M407" s="32"/>
      <c r="O407" s="33" t="str">
        <f t="shared" ca="1" si="222"/>
        <v/>
      </c>
      <c r="Q407" s="34">
        <f t="shared" si="224"/>
        <v>0</v>
      </c>
      <c r="R407" s="34">
        <f t="shared" si="220"/>
        <v>0</v>
      </c>
      <c r="Z407" s="129" t="str">
        <f t="shared" si="216"/>
        <v/>
      </c>
      <c r="AC407" s="135" t="str">
        <f t="shared" si="199"/>
        <v/>
      </c>
      <c r="AD407" s="247">
        <f>SUM(Z407:Z409)</f>
        <v>0</v>
      </c>
      <c r="AE407" s="126"/>
      <c r="AF407" s="251">
        <v>135</v>
      </c>
      <c r="AG407" s="254">
        <f t="shared" ref="AG407" ca="1" si="229">OFFSET($AL$9,((MOD(ROW(AF407)*4,3)/2)+1)*COUNTA(AF407)+IF(((MOD(ROW(AF407)*4,3)/2)+1)*COUNTA(AF407)=2,INT(ROW(AF403)/12),0),)</f>
        <v>0</v>
      </c>
      <c r="AH407" s="252" t="str">
        <f>IF(AD407=0,"",IF(AD407&lt;AG407,"Alerte !",""))</f>
        <v/>
      </c>
      <c r="AI407" s="242" t="str">
        <f>IF(AD407=0,"",IF(AD407&lt;AG407,"",1))</f>
        <v/>
      </c>
    </row>
    <row r="408" spans="1:35" ht="15" customHeight="1" x14ac:dyDescent="0.25">
      <c r="A408" s="1"/>
      <c r="B408" s="253"/>
      <c r="C408" s="27" t="str">
        <f t="shared" si="212"/>
        <v/>
      </c>
      <c r="D408" s="28" t="str">
        <f t="shared" si="213"/>
        <v/>
      </c>
      <c r="E408" s="29" t="str">
        <f t="shared" si="217"/>
        <v/>
      </c>
      <c r="F408" s="29" t="str">
        <f t="shared" si="218"/>
        <v/>
      </c>
      <c r="G408" s="30" t="str">
        <f t="shared" si="214"/>
        <v/>
      </c>
      <c r="J408" s="29"/>
      <c r="K408" s="31" t="str">
        <f t="shared" si="219"/>
        <v/>
      </c>
      <c r="L408" s="32" t="str">
        <f t="shared" si="215"/>
        <v/>
      </c>
      <c r="M408" s="32"/>
      <c r="O408" s="33" t="str">
        <f t="shared" ca="1" si="222"/>
        <v/>
      </c>
      <c r="Q408" s="34">
        <f t="shared" si="224"/>
        <v>0</v>
      </c>
      <c r="R408" s="34">
        <f t="shared" si="220"/>
        <v>0</v>
      </c>
      <c r="Z408" s="129" t="str">
        <f t="shared" si="216"/>
        <v/>
      </c>
      <c r="AC408" s="135" t="str">
        <f t="shared" si="199"/>
        <v/>
      </c>
      <c r="AD408" s="248"/>
      <c r="AE408" s="126"/>
      <c r="AF408" s="251"/>
      <c r="AG408" s="255"/>
      <c r="AH408" s="252"/>
      <c r="AI408" s="242"/>
    </row>
    <row r="409" spans="1:35" ht="15" customHeight="1" thickBot="1" x14ac:dyDescent="0.3">
      <c r="A409" s="1"/>
      <c r="B409" s="253"/>
      <c r="C409" s="27" t="str">
        <f t="shared" si="212"/>
        <v/>
      </c>
      <c r="D409" s="28" t="str">
        <f t="shared" si="213"/>
        <v/>
      </c>
      <c r="E409" s="29" t="str">
        <f t="shared" si="217"/>
        <v/>
      </c>
      <c r="F409" s="29" t="str">
        <f t="shared" si="218"/>
        <v/>
      </c>
      <c r="G409" s="30" t="str">
        <f t="shared" si="214"/>
        <v/>
      </c>
      <c r="J409" s="29"/>
      <c r="K409" s="31" t="str">
        <f t="shared" si="219"/>
        <v/>
      </c>
      <c r="L409" s="32" t="str">
        <f t="shared" si="215"/>
        <v/>
      </c>
      <c r="M409" s="32"/>
      <c r="O409" s="33" t="str">
        <f t="shared" ca="1" si="222"/>
        <v/>
      </c>
      <c r="Q409" s="34">
        <f t="shared" si="224"/>
        <v>0</v>
      </c>
      <c r="R409" s="34">
        <f t="shared" si="220"/>
        <v>0</v>
      </c>
      <c r="Z409" s="129" t="str">
        <f t="shared" si="216"/>
        <v/>
      </c>
      <c r="AC409" s="135" t="str">
        <f t="shared" si="199"/>
        <v/>
      </c>
      <c r="AD409" s="249"/>
      <c r="AE409" s="126"/>
      <c r="AF409" s="251"/>
      <c r="AG409" s="256"/>
      <c r="AH409" s="252"/>
      <c r="AI409" s="242"/>
    </row>
    <row r="410" spans="1:35" ht="15" customHeight="1" x14ac:dyDescent="0.25">
      <c r="A410" s="1"/>
      <c r="B410" s="253"/>
      <c r="C410" s="27" t="str">
        <f t="shared" si="212"/>
        <v/>
      </c>
      <c r="D410" s="28" t="str">
        <f t="shared" si="213"/>
        <v/>
      </c>
      <c r="E410" s="29" t="str">
        <f t="shared" si="217"/>
        <v/>
      </c>
      <c r="F410" s="29" t="str">
        <f t="shared" si="218"/>
        <v/>
      </c>
      <c r="G410" s="30" t="str">
        <f t="shared" si="214"/>
        <v/>
      </c>
      <c r="J410" s="29"/>
      <c r="K410" s="31" t="str">
        <f t="shared" si="219"/>
        <v/>
      </c>
      <c r="L410" s="32" t="str">
        <f t="shared" si="215"/>
        <v/>
      </c>
      <c r="M410" s="32"/>
      <c r="O410" s="33" t="str">
        <f t="shared" ca="1" si="222"/>
        <v/>
      </c>
      <c r="Q410" s="34">
        <f t="shared" si="224"/>
        <v>0</v>
      </c>
      <c r="R410" s="34">
        <f t="shared" si="220"/>
        <v>0</v>
      </c>
      <c r="Z410" s="129" t="str">
        <f t="shared" si="216"/>
        <v/>
      </c>
      <c r="AC410" s="135" t="str">
        <f t="shared" si="199"/>
        <v/>
      </c>
      <c r="AD410" s="247">
        <f>SUM(Z410:Z412)</f>
        <v>0</v>
      </c>
      <c r="AE410" s="126"/>
      <c r="AF410" s="251">
        <v>136</v>
      </c>
      <c r="AG410" s="254">
        <f t="shared" ref="AG410" ca="1" si="230">OFFSET($AL$9,((MOD(ROW(AF410)*4,3)/2)+1)*COUNTA(AF410)+IF(((MOD(ROW(AF410)*4,3)/2)+1)*COUNTA(AF410)=2,INT(ROW(AF406)/12),0),)</f>
        <v>0</v>
      </c>
      <c r="AH410" s="252" t="str">
        <f>IF(AD410=0,"",IF(AD410&lt;AG410,"Alerte !",""))</f>
        <v/>
      </c>
      <c r="AI410" s="242" t="str">
        <f>IF(AD410=0,"",IF(AD410&lt;AG410,"",1))</f>
        <v/>
      </c>
    </row>
    <row r="411" spans="1:35" ht="15" customHeight="1" x14ac:dyDescent="0.25">
      <c r="A411" s="1"/>
      <c r="B411" s="253"/>
      <c r="C411" s="27" t="str">
        <f t="shared" si="212"/>
        <v/>
      </c>
      <c r="D411" s="28" t="str">
        <f t="shared" si="213"/>
        <v/>
      </c>
      <c r="E411" s="29" t="str">
        <f t="shared" si="217"/>
        <v/>
      </c>
      <c r="F411" s="29" t="str">
        <f t="shared" si="218"/>
        <v/>
      </c>
      <c r="G411" s="30" t="str">
        <f t="shared" si="214"/>
        <v/>
      </c>
      <c r="J411" s="29"/>
      <c r="K411" s="31" t="str">
        <f t="shared" si="219"/>
        <v/>
      </c>
      <c r="L411" s="32" t="str">
        <f t="shared" si="215"/>
        <v/>
      </c>
      <c r="M411" s="32"/>
      <c r="O411" s="33" t="str">
        <f t="shared" ca="1" si="222"/>
        <v/>
      </c>
      <c r="Q411" s="34">
        <f t="shared" si="224"/>
        <v>0</v>
      </c>
      <c r="R411" s="34">
        <f t="shared" si="220"/>
        <v>0</v>
      </c>
      <c r="Z411" s="129" t="str">
        <f t="shared" si="216"/>
        <v/>
      </c>
      <c r="AC411" s="135" t="str">
        <f t="shared" si="199"/>
        <v/>
      </c>
      <c r="AD411" s="248"/>
      <c r="AE411" s="126"/>
      <c r="AF411" s="251"/>
      <c r="AG411" s="255"/>
      <c r="AH411" s="252"/>
      <c r="AI411" s="242"/>
    </row>
    <row r="412" spans="1:35" ht="15" customHeight="1" thickBot="1" x14ac:dyDescent="0.3">
      <c r="A412" s="1"/>
      <c r="B412" s="253"/>
      <c r="C412" s="27" t="str">
        <f t="shared" si="212"/>
        <v/>
      </c>
      <c r="D412" s="28" t="str">
        <f t="shared" si="213"/>
        <v/>
      </c>
      <c r="E412" s="29" t="str">
        <f t="shared" si="217"/>
        <v/>
      </c>
      <c r="F412" s="29" t="str">
        <f t="shared" si="218"/>
        <v/>
      </c>
      <c r="G412" s="30" t="str">
        <f t="shared" si="214"/>
        <v/>
      </c>
      <c r="J412" s="29"/>
      <c r="K412" s="31" t="str">
        <f t="shared" si="219"/>
        <v/>
      </c>
      <c r="L412" s="32" t="str">
        <f t="shared" si="215"/>
        <v/>
      </c>
      <c r="M412" s="32"/>
      <c r="O412" s="33" t="str">
        <f t="shared" ca="1" si="222"/>
        <v/>
      </c>
      <c r="Q412" s="34">
        <f t="shared" si="224"/>
        <v>0</v>
      </c>
      <c r="R412" s="34">
        <f t="shared" si="220"/>
        <v>0</v>
      </c>
      <c r="Z412" s="129" t="str">
        <f t="shared" si="216"/>
        <v/>
      </c>
      <c r="AC412" s="135" t="str">
        <f t="shared" si="199"/>
        <v/>
      </c>
      <c r="AD412" s="249"/>
      <c r="AE412" s="126"/>
      <c r="AF412" s="251"/>
      <c r="AG412" s="256"/>
      <c r="AH412" s="252"/>
      <c r="AI412" s="242"/>
    </row>
    <row r="413" spans="1:35" ht="15" customHeight="1" x14ac:dyDescent="0.25">
      <c r="A413" s="1"/>
      <c r="B413" s="253"/>
      <c r="C413" s="27" t="str">
        <f t="shared" si="212"/>
        <v/>
      </c>
      <c r="D413" s="28" t="str">
        <f t="shared" si="213"/>
        <v/>
      </c>
      <c r="E413" s="29" t="str">
        <f t="shared" si="217"/>
        <v/>
      </c>
      <c r="F413" s="29" t="str">
        <f t="shared" si="218"/>
        <v/>
      </c>
      <c r="G413" s="30" t="str">
        <f t="shared" si="214"/>
        <v/>
      </c>
      <c r="J413" s="29"/>
      <c r="K413" s="31" t="str">
        <f t="shared" si="219"/>
        <v/>
      </c>
      <c r="L413" s="32" t="str">
        <f t="shared" si="215"/>
        <v/>
      </c>
      <c r="M413" s="32"/>
      <c r="O413" s="33" t="str">
        <f t="shared" ca="1" si="222"/>
        <v/>
      </c>
      <c r="Q413" s="34">
        <f t="shared" si="224"/>
        <v>0</v>
      </c>
      <c r="R413" s="34">
        <f t="shared" si="220"/>
        <v>0</v>
      </c>
      <c r="Z413" s="129" t="str">
        <f t="shared" si="216"/>
        <v/>
      </c>
      <c r="AC413" s="135" t="str">
        <f t="shared" si="199"/>
        <v/>
      </c>
      <c r="AD413" s="247">
        <f>SUM(Z413:Z415)</f>
        <v>0</v>
      </c>
      <c r="AE413" s="126"/>
      <c r="AF413" s="251">
        <v>137</v>
      </c>
      <c r="AG413" s="254">
        <f t="shared" ref="AG413" ca="1" si="231">OFFSET($AL$9,((MOD(ROW(AF413)*4,3)/2)+1)*COUNTA(AF413)+IF(((MOD(ROW(AF413)*4,3)/2)+1)*COUNTA(AF413)=2,INT(ROW(AF409)/12),0),)</f>
        <v>0</v>
      </c>
      <c r="AH413" s="252" t="str">
        <f>IF(AD413=0,"",IF(AD413&lt;AG413,"Alerte !",""))</f>
        <v/>
      </c>
      <c r="AI413" s="242" t="str">
        <f>IF(AD413=0,"",IF(AD413&lt;AG413,"",1))</f>
        <v/>
      </c>
    </row>
    <row r="414" spans="1:35" ht="15" customHeight="1" x14ac:dyDescent="0.25">
      <c r="A414" s="1"/>
      <c r="B414" s="253"/>
      <c r="C414" s="27" t="str">
        <f t="shared" si="212"/>
        <v/>
      </c>
      <c r="D414" s="28" t="str">
        <f t="shared" si="213"/>
        <v/>
      </c>
      <c r="E414" s="29" t="str">
        <f t="shared" si="217"/>
        <v/>
      </c>
      <c r="F414" s="29" t="str">
        <f t="shared" si="218"/>
        <v/>
      </c>
      <c r="G414" s="30" t="str">
        <f t="shared" si="214"/>
        <v/>
      </c>
      <c r="J414" s="29"/>
      <c r="K414" s="31" t="str">
        <f t="shared" si="219"/>
        <v/>
      </c>
      <c r="L414" s="32" t="str">
        <f t="shared" si="215"/>
        <v/>
      </c>
      <c r="M414" s="32"/>
      <c r="O414" s="33" t="str">
        <f t="shared" ca="1" si="222"/>
        <v/>
      </c>
      <c r="Q414" s="34">
        <f t="shared" si="224"/>
        <v>0</v>
      </c>
      <c r="R414" s="34">
        <f t="shared" si="220"/>
        <v>0</v>
      </c>
      <c r="Z414" s="129" t="str">
        <f t="shared" si="216"/>
        <v/>
      </c>
      <c r="AC414" s="135" t="str">
        <f t="shared" si="199"/>
        <v/>
      </c>
      <c r="AD414" s="248"/>
      <c r="AE414" s="126"/>
      <c r="AF414" s="251"/>
      <c r="AG414" s="255"/>
      <c r="AH414" s="252"/>
      <c r="AI414" s="242"/>
    </row>
    <row r="415" spans="1:35" ht="15" customHeight="1" thickBot="1" x14ac:dyDescent="0.3">
      <c r="A415" s="1"/>
      <c r="B415" s="253"/>
      <c r="C415" s="27" t="str">
        <f t="shared" si="212"/>
        <v/>
      </c>
      <c r="D415" s="28" t="str">
        <f t="shared" si="213"/>
        <v/>
      </c>
      <c r="E415" s="29" t="str">
        <f t="shared" si="217"/>
        <v/>
      </c>
      <c r="F415" s="29" t="str">
        <f t="shared" si="218"/>
        <v/>
      </c>
      <c r="G415" s="30" t="str">
        <f t="shared" si="214"/>
        <v/>
      </c>
      <c r="J415" s="29"/>
      <c r="K415" s="31" t="str">
        <f t="shared" si="219"/>
        <v/>
      </c>
      <c r="L415" s="32" t="str">
        <f t="shared" si="215"/>
        <v/>
      </c>
      <c r="M415" s="32"/>
      <c r="O415" s="33" t="str">
        <f t="shared" ca="1" si="222"/>
        <v/>
      </c>
      <c r="Q415" s="34">
        <f t="shared" si="224"/>
        <v>0</v>
      </c>
      <c r="R415" s="34">
        <f t="shared" si="220"/>
        <v>0</v>
      </c>
      <c r="Z415" s="129" t="str">
        <f t="shared" si="216"/>
        <v/>
      </c>
      <c r="AC415" s="135" t="str">
        <f t="shared" si="199"/>
        <v/>
      </c>
      <c r="AD415" s="249"/>
      <c r="AE415" s="126"/>
      <c r="AF415" s="251"/>
      <c r="AG415" s="256"/>
      <c r="AH415" s="252"/>
      <c r="AI415" s="242"/>
    </row>
    <row r="416" spans="1:35" ht="15" customHeight="1" x14ac:dyDescent="0.25">
      <c r="A416" s="1"/>
      <c r="B416" s="253" t="s">
        <v>80</v>
      </c>
      <c r="C416" s="27" t="str">
        <f t="shared" si="212"/>
        <v/>
      </c>
      <c r="D416" s="28" t="str">
        <f t="shared" si="213"/>
        <v/>
      </c>
      <c r="E416" s="29" t="str">
        <f t="shared" si="217"/>
        <v/>
      </c>
      <c r="F416" s="29" t="str">
        <f t="shared" si="218"/>
        <v/>
      </c>
      <c r="G416" s="30" t="str">
        <f t="shared" si="214"/>
        <v/>
      </c>
      <c r="J416" s="29"/>
      <c r="K416" s="31" t="str">
        <f t="shared" si="219"/>
        <v/>
      </c>
      <c r="L416" s="32" t="str">
        <f t="shared" si="215"/>
        <v/>
      </c>
      <c r="M416" s="32"/>
      <c r="O416" s="33" t="str">
        <f t="shared" ca="1" si="222"/>
        <v/>
      </c>
      <c r="Q416" s="34">
        <f t="shared" si="224"/>
        <v>0</v>
      </c>
      <c r="R416" s="34">
        <f t="shared" si="220"/>
        <v>0</v>
      </c>
      <c r="Z416" s="129" t="str">
        <f t="shared" si="216"/>
        <v/>
      </c>
      <c r="AC416" s="135" t="str">
        <f t="shared" ref="AC416:AC479" si="232">IF(Z416="","",Z416-AA416-AB416)</f>
        <v/>
      </c>
      <c r="AD416" s="247">
        <f>SUM(Z416:Z418)</f>
        <v>0</v>
      </c>
      <c r="AE416" s="126"/>
      <c r="AF416" s="251">
        <v>138</v>
      </c>
      <c r="AG416" s="254">
        <f t="shared" ref="AG416" ca="1" si="233">OFFSET($AL$9,((MOD(ROW(AF416)*4,3)/2)+1)*COUNTA(AF416)+IF(((MOD(ROW(AF416)*4,3)/2)+1)*COUNTA(AF416)=2,INT(ROW(AF412)/12),0),)</f>
        <v>0</v>
      </c>
      <c r="AH416" s="252" t="str">
        <f>IF(AD416=0,"",IF(AD416&lt;AG416,"Alerte !",""))</f>
        <v/>
      </c>
      <c r="AI416" s="242" t="str">
        <f>IF(AD416=0,"",IF(AD416&lt;AG416,"",1))</f>
        <v/>
      </c>
    </row>
    <row r="417" spans="1:35" ht="15" customHeight="1" x14ac:dyDescent="0.25">
      <c r="A417" s="1"/>
      <c r="B417" s="253"/>
      <c r="C417" s="27" t="str">
        <f t="shared" si="212"/>
        <v/>
      </c>
      <c r="D417" s="28" t="str">
        <f t="shared" si="213"/>
        <v/>
      </c>
      <c r="E417" s="29" t="str">
        <f t="shared" si="217"/>
        <v/>
      </c>
      <c r="F417" s="29" t="str">
        <f t="shared" si="218"/>
        <v/>
      </c>
      <c r="G417" s="30" t="str">
        <f t="shared" si="214"/>
        <v/>
      </c>
      <c r="J417" s="29"/>
      <c r="K417" s="31" t="str">
        <f t="shared" si="219"/>
        <v/>
      </c>
      <c r="L417" s="32" t="str">
        <f t="shared" si="215"/>
        <v/>
      </c>
      <c r="M417" s="32"/>
      <c r="O417" s="33" t="str">
        <f t="shared" ca="1" si="222"/>
        <v/>
      </c>
      <c r="Q417" s="34">
        <f t="shared" si="224"/>
        <v>0</v>
      </c>
      <c r="R417" s="34">
        <f t="shared" si="220"/>
        <v>0</v>
      </c>
      <c r="Z417" s="129" t="str">
        <f t="shared" si="216"/>
        <v/>
      </c>
      <c r="AC417" s="135" t="str">
        <f t="shared" si="232"/>
        <v/>
      </c>
      <c r="AD417" s="248"/>
      <c r="AE417" s="126"/>
      <c r="AF417" s="251"/>
      <c r="AG417" s="255"/>
      <c r="AH417" s="252"/>
      <c r="AI417" s="242"/>
    </row>
    <row r="418" spans="1:35" ht="15" customHeight="1" thickBot="1" x14ac:dyDescent="0.3">
      <c r="A418" s="1"/>
      <c r="B418" s="253"/>
      <c r="C418" s="27" t="str">
        <f t="shared" si="212"/>
        <v/>
      </c>
      <c r="D418" s="28" t="str">
        <f t="shared" si="213"/>
        <v/>
      </c>
      <c r="E418" s="29" t="str">
        <f t="shared" si="217"/>
        <v/>
      </c>
      <c r="F418" s="29" t="str">
        <f t="shared" si="218"/>
        <v/>
      </c>
      <c r="G418" s="30" t="str">
        <f t="shared" si="214"/>
        <v/>
      </c>
      <c r="J418" s="29"/>
      <c r="K418" s="31" t="str">
        <f t="shared" si="219"/>
        <v/>
      </c>
      <c r="L418" s="32" t="str">
        <f t="shared" si="215"/>
        <v/>
      </c>
      <c r="M418" s="32"/>
      <c r="O418" s="33" t="str">
        <f t="shared" ca="1" si="222"/>
        <v/>
      </c>
      <c r="Q418" s="34">
        <f t="shared" si="224"/>
        <v>0</v>
      </c>
      <c r="R418" s="34">
        <f t="shared" si="220"/>
        <v>0</v>
      </c>
      <c r="Z418" s="129" t="str">
        <f t="shared" si="216"/>
        <v/>
      </c>
      <c r="AC418" s="135" t="str">
        <f t="shared" si="232"/>
        <v/>
      </c>
      <c r="AD418" s="249"/>
      <c r="AE418" s="126"/>
      <c r="AF418" s="251"/>
      <c r="AG418" s="256"/>
      <c r="AH418" s="252"/>
      <c r="AI418" s="242"/>
    </row>
    <row r="419" spans="1:35" ht="15" customHeight="1" x14ac:dyDescent="0.25">
      <c r="A419" s="1"/>
      <c r="B419" s="253"/>
      <c r="C419" s="27" t="str">
        <f t="shared" si="212"/>
        <v/>
      </c>
      <c r="D419" s="28" t="str">
        <f t="shared" si="213"/>
        <v/>
      </c>
      <c r="E419" s="29" t="str">
        <f t="shared" si="217"/>
        <v/>
      </c>
      <c r="F419" s="29" t="str">
        <f t="shared" si="218"/>
        <v/>
      </c>
      <c r="G419" s="30" t="str">
        <f t="shared" si="214"/>
        <v/>
      </c>
      <c r="J419" s="29"/>
      <c r="K419" s="31" t="str">
        <f t="shared" si="219"/>
        <v/>
      </c>
      <c r="L419" s="32" t="str">
        <f t="shared" si="215"/>
        <v/>
      </c>
      <c r="M419" s="32"/>
      <c r="O419" s="33" t="str">
        <f t="shared" ca="1" si="222"/>
        <v/>
      </c>
      <c r="Q419" s="34">
        <f t="shared" si="224"/>
        <v>0</v>
      </c>
      <c r="R419" s="34">
        <f t="shared" si="220"/>
        <v>0</v>
      </c>
      <c r="Z419" s="129" t="str">
        <f t="shared" si="216"/>
        <v/>
      </c>
      <c r="AC419" s="135" t="str">
        <f t="shared" si="232"/>
        <v/>
      </c>
      <c r="AD419" s="247">
        <f>SUM(Z419:Z421)</f>
        <v>0</v>
      </c>
      <c r="AE419" s="126"/>
      <c r="AF419" s="251">
        <v>139</v>
      </c>
      <c r="AG419" s="254">
        <f t="shared" ref="AG419" ca="1" si="234">OFFSET($AL$9,((MOD(ROW(AF419)*4,3)/2)+1)*COUNTA(AF419)+IF(((MOD(ROW(AF419)*4,3)/2)+1)*COUNTA(AF419)=2,INT(ROW(AF415)/12),0),)</f>
        <v>0</v>
      </c>
      <c r="AH419" s="252" t="str">
        <f>IF(AD419=0,"",IF(AD419&lt;AG419,"Alerte !",""))</f>
        <v/>
      </c>
      <c r="AI419" s="242" t="str">
        <f>IF(AD419=0,"",IF(AD419&lt;AG419,"",1))</f>
        <v/>
      </c>
    </row>
    <row r="420" spans="1:35" ht="15" customHeight="1" x14ac:dyDescent="0.25">
      <c r="A420" s="1"/>
      <c r="B420" s="253"/>
      <c r="C420" s="27" t="str">
        <f t="shared" si="212"/>
        <v/>
      </c>
      <c r="D420" s="28" t="str">
        <f t="shared" si="213"/>
        <v/>
      </c>
      <c r="E420" s="29" t="str">
        <f t="shared" si="217"/>
        <v/>
      </c>
      <c r="F420" s="29" t="str">
        <f t="shared" si="218"/>
        <v/>
      </c>
      <c r="G420" s="30" t="str">
        <f t="shared" si="214"/>
        <v/>
      </c>
      <c r="J420" s="29"/>
      <c r="K420" s="31" t="str">
        <f t="shared" si="219"/>
        <v/>
      </c>
      <c r="L420" s="32" t="str">
        <f t="shared" si="215"/>
        <v/>
      </c>
      <c r="M420" s="32"/>
      <c r="O420" s="33" t="str">
        <f t="shared" ca="1" si="222"/>
        <v/>
      </c>
      <c r="Q420" s="34">
        <f t="shared" si="224"/>
        <v>0</v>
      </c>
      <c r="R420" s="34">
        <f t="shared" si="220"/>
        <v>0</v>
      </c>
      <c r="Z420" s="129" t="str">
        <f t="shared" si="216"/>
        <v/>
      </c>
      <c r="AC420" s="135" t="str">
        <f t="shared" si="232"/>
        <v/>
      </c>
      <c r="AD420" s="248"/>
      <c r="AE420" s="126"/>
      <c r="AF420" s="251"/>
      <c r="AG420" s="255"/>
      <c r="AH420" s="252"/>
      <c r="AI420" s="242"/>
    </row>
    <row r="421" spans="1:35" ht="15" customHeight="1" thickBot="1" x14ac:dyDescent="0.3">
      <c r="A421" s="1"/>
      <c r="B421" s="253"/>
      <c r="C421" s="27" t="str">
        <f t="shared" si="212"/>
        <v/>
      </c>
      <c r="D421" s="28" t="str">
        <f t="shared" si="213"/>
        <v/>
      </c>
      <c r="E421" s="29" t="str">
        <f t="shared" si="217"/>
        <v/>
      </c>
      <c r="F421" s="29" t="str">
        <f t="shared" si="218"/>
        <v/>
      </c>
      <c r="G421" s="30" t="str">
        <f t="shared" si="214"/>
        <v/>
      </c>
      <c r="J421" s="29"/>
      <c r="K421" s="31" t="str">
        <f t="shared" si="219"/>
        <v/>
      </c>
      <c r="L421" s="32" t="str">
        <f t="shared" si="215"/>
        <v/>
      </c>
      <c r="M421" s="32"/>
      <c r="O421" s="33" t="str">
        <f t="shared" ca="1" si="222"/>
        <v/>
      </c>
      <c r="Q421" s="34">
        <f t="shared" si="224"/>
        <v>0</v>
      </c>
      <c r="R421" s="34">
        <f t="shared" si="220"/>
        <v>0</v>
      </c>
      <c r="Z421" s="129" t="str">
        <f t="shared" si="216"/>
        <v/>
      </c>
      <c r="AC421" s="135" t="str">
        <f t="shared" si="232"/>
        <v/>
      </c>
      <c r="AD421" s="249"/>
      <c r="AE421" s="126"/>
      <c r="AF421" s="251"/>
      <c r="AG421" s="256"/>
      <c r="AH421" s="252"/>
      <c r="AI421" s="242"/>
    </row>
    <row r="422" spans="1:35" ht="15" customHeight="1" x14ac:dyDescent="0.25">
      <c r="A422" s="1"/>
      <c r="B422" s="253"/>
      <c r="C422" s="27" t="str">
        <f t="shared" si="212"/>
        <v/>
      </c>
      <c r="D422" s="28" t="str">
        <f t="shared" si="213"/>
        <v/>
      </c>
      <c r="E422" s="29" t="str">
        <f t="shared" si="217"/>
        <v/>
      </c>
      <c r="F422" s="29" t="str">
        <f t="shared" si="218"/>
        <v/>
      </c>
      <c r="G422" s="30" t="str">
        <f t="shared" si="214"/>
        <v/>
      </c>
      <c r="J422" s="29"/>
      <c r="K422" s="31" t="str">
        <f t="shared" si="219"/>
        <v/>
      </c>
      <c r="L422" s="32" t="str">
        <f t="shared" si="215"/>
        <v/>
      </c>
      <c r="M422" s="32"/>
      <c r="O422" s="33" t="str">
        <f t="shared" ca="1" si="222"/>
        <v/>
      </c>
      <c r="Q422" s="34">
        <f t="shared" si="224"/>
        <v>0</v>
      </c>
      <c r="R422" s="34">
        <f t="shared" si="220"/>
        <v>0</v>
      </c>
      <c r="Z422" s="129" t="str">
        <f t="shared" si="216"/>
        <v/>
      </c>
      <c r="AC422" s="135" t="str">
        <f t="shared" si="232"/>
        <v/>
      </c>
      <c r="AD422" s="247">
        <f>SUM(Z422:Z424)</f>
        <v>0</v>
      </c>
      <c r="AE422" s="126"/>
      <c r="AF422" s="251">
        <v>140</v>
      </c>
      <c r="AG422" s="254">
        <f t="shared" ref="AG422" ca="1" si="235">OFFSET($AL$9,((MOD(ROW(AF422)*4,3)/2)+1)*COUNTA(AF422)+IF(((MOD(ROW(AF422)*4,3)/2)+1)*COUNTA(AF422)=2,INT(ROW(AF418)/12),0),)</f>
        <v>0</v>
      </c>
      <c r="AH422" s="252" t="str">
        <f>IF(AD422=0,"",IF(AD422&lt;AG422,"Alerte !",""))</f>
        <v/>
      </c>
      <c r="AI422" s="242" t="str">
        <f>IF(AD422=0,"",IF(AD422&lt;AG422,"",1))</f>
        <v/>
      </c>
    </row>
    <row r="423" spans="1:35" ht="15" customHeight="1" x14ac:dyDescent="0.25">
      <c r="A423" s="1"/>
      <c r="B423" s="253"/>
      <c r="C423" s="27" t="str">
        <f t="shared" si="212"/>
        <v/>
      </c>
      <c r="D423" s="28" t="str">
        <f t="shared" si="213"/>
        <v/>
      </c>
      <c r="E423" s="29" t="str">
        <f t="shared" si="217"/>
        <v/>
      </c>
      <c r="F423" s="29" t="str">
        <f t="shared" si="218"/>
        <v/>
      </c>
      <c r="G423" s="30" t="str">
        <f t="shared" si="214"/>
        <v/>
      </c>
      <c r="J423" s="29"/>
      <c r="K423" s="31" t="str">
        <f t="shared" si="219"/>
        <v/>
      </c>
      <c r="L423" s="32" t="str">
        <f t="shared" si="215"/>
        <v/>
      </c>
      <c r="M423" s="32"/>
      <c r="O423" s="33" t="str">
        <f t="shared" ca="1" si="222"/>
        <v/>
      </c>
      <c r="Q423" s="34">
        <f t="shared" si="224"/>
        <v>0</v>
      </c>
      <c r="R423" s="34">
        <f t="shared" si="220"/>
        <v>0</v>
      </c>
      <c r="Z423" s="129" t="str">
        <f t="shared" si="216"/>
        <v/>
      </c>
      <c r="AC423" s="135" t="str">
        <f t="shared" si="232"/>
        <v/>
      </c>
      <c r="AD423" s="248"/>
      <c r="AE423" s="126"/>
      <c r="AF423" s="251"/>
      <c r="AG423" s="255"/>
      <c r="AH423" s="252"/>
      <c r="AI423" s="242"/>
    </row>
    <row r="424" spans="1:35" ht="15" customHeight="1" thickBot="1" x14ac:dyDescent="0.3">
      <c r="A424" s="1"/>
      <c r="B424" s="253"/>
      <c r="C424" s="27" t="str">
        <f t="shared" si="212"/>
        <v/>
      </c>
      <c r="D424" s="28" t="str">
        <f t="shared" si="213"/>
        <v/>
      </c>
      <c r="E424" s="29" t="str">
        <f t="shared" si="217"/>
        <v/>
      </c>
      <c r="F424" s="29" t="str">
        <f t="shared" si="218"/>
        <v/>
      </c>
      <c r="G424" s="30" t="str">
        <f t="shared" si="214"/>
        <v/>
      </c>
      <c r="J424" s="29"/>
      <c r="K424" s="31" t="str">
        <f t="shared" si="219"/>
        <v/>
      </c>
      <c r="L424" s="32" t="str">
        <f t="shared" si="215"/>
        <v/>
      </c>
      <c r="M424" s="32"/>
      <c r="O424" s="33" t="str">
        <f t="shared" ca="1" si="222"/>
        <v/>
      </c>
      <c r="Q424" s="34">
        <f t="shared" si="224"/>
        <v>0</v>
      </c>
      <c r="R424" s="34">
        <f t="shared" si="220"/>
        <v>0</v>
      </c>
      <c r="Z424" s="129" t="str">
        <f t="shared" si="216"/>
        <v/>
      </c>
      <c r="AC424" s="135" t="str">
        <f t="shared" si="232"/>
        <v/>
      </c>
      <c r="AD424" s="249"/>
      <c r="AE424" s="126"/>
      <c r="AF424" s="251"/>
      <c r="AG424" s="256"/>
      <c r="AH424" s="252"/>
      <c r="AI424" s="242"/>
    </row>
    <row r="425" spans="1:35" ht="15" customHeight="1" x14ac:dyDescent="0.25">
      <c r="A425" s="1"/>
      <c r="B425" s="253"/>
      <c r="C425" s="27" t="str">
        <f t="shared" si="212"/>
        <v/>
      </c>
      <c r="D425" s="28" t="str">
        <f t="shared" si="213"/>
        <v/>
      </c>
      <c r="E425" s="29" t="str">
        <f t="shared" si="217"/>
        <v/>
      </c>
      <c r="F425" s="29" t="str">
        <f t="shared" si="218"/>
        <v/>
      </c>
      <c r="G425" s="30" t="str">
        <f t="shared" si="214"/>
        <v/>
      </c>
      <c r="J425" s="29"/>
      <c r="K425" s="31" t="str">
        <f t="shared" si="219"/>
        <v/>
      </c>
      <c r="L425" s="32" t="str">
        <f t="shared" si="215"/>
        <v/>
      </c>
      <c r="M425" s="32"/>
      <c r="O425" s="33" t="str">
        <f t="shared" ca="1" si="222"/>
        <v/>
      </c>
      <c r="Q425" s="34">
        <f t="shared" si="224"/>
        <v>0</v>
      </c>
      <c r="R425" s="34">
        <f t="shared" si="220"/>
        <v>0</v>
      </c>
      <c r="Z425" s="129" t="str">
        <f t="shared" si="216"/>
        <v/>
      </c>
      <c r="AC425" s="135" t="str">
        <f t="shared" si="232"/>
        <v/>
      </c>
      <c r="AD425" s="247">
        <f>SUM(Z425:Z427)</f>
        <v>0</v>
      </c>
      <c r="AE425" s="126"/>
      <c r="AF425" s="251">
        <v>141</v>
      </c>
      <c r="AG425" s="254">
        <f t="shared" ref="AG425" ca="1" si="236">OFFSET($AL$9,((MOD(ROW(AF425)*4,3)/2)+1)*COUNTA(AF425)+IF(((MOD(ROW(AF425)*4,3)/2)+1)*COUNTA(AF425)=2,INT(ROW(AF421)/12),0),)</f>
        <v>0</v>
      </c>
      <c r="AH425" s="252" t="str">
        <f>IF(AD425=0,"",IF(AD425&lt;AG425,"Alerte !",""))</f>
        <v/>
      </c>
      <c r="AI425" s="242" t="str">
        <f>IF(AD425=0,"",IF(AD425&lt;AG425,"",1))</f>
        <v/>
      </c>
    </row>
    <row r="426" spans="1:35" ht="15" customHeight="1" x14ac:dyDescent="0.25">
      <c r="A426" s="1"/>
      <c r="B426" s="253"/>
      <c r="C426" s="27" t="str">
        <f t="shared" si="212"/>
        <v/>
      </c>
      <c r="D426" s="28" t="str">
        <f t="shared" si="213"/>
        <v/>
      </c>
      <c r="E426" s="29" t="str">
        <f t="shared" si="217"/>
        <v/>
      </c>
      <c r="F426" s="29" t="str">
        <f t="shared" si="218"/>
        <v/>
      </c>
      <c r="G426" s="30" t="str">
        <f t="shared" si="214"/>
        <v/>
      </c>
      <c r="J426" s="29"/>
      <c r="K426" s="31" t="str">
        <f t="shared" si="219"/>
        <v/>
      </c>
      <c r="L426" s="32" t="str">
        <f t="shared" si="215"/>
        <v/>
      </c>
      <c r="M426" s="32"/>
      <c r="O426" s="33" t="str">
        <f t="shared" ca="1" si="222"/>
        <v/>
      </c>
      <c r="Q426" s="34">
        <f t="shared" si="224"/>
        <v>0</v>
      </c>
      <c r="R426" s="34">
        <f t="shared" si="220"/>
        <v>0</v>
      </c>
      <c r="Z426" s="129" t="str">
        <f t="shared" si="216"/>
        <v/>
      </c>
      <c r="AC426" s="135" t="str">
        <f t="shared" si="232"/>
        <v/>
      </c>
      <c r="AD426" s="248"/>
      <c r="AE426" s="126"/>
      <c r="AF426" s="251"/>
      <c r="AG426" s="255"/>
      <c r="AH426" s="252"/>
      <c r="AI426" s="242"/>
    </row>
    <row r="427" spans="1:35" ht="15" customHeight="1" thickBot="1" x14ac:dyDescent="0.3">
      <c r="A427" s="1"/>
      <c r="B427" s="253"/>
      <c r="C427" s="27" t="str">
        <f t="shared" si="212"/>
        <v/>
      </c>
      <c r="D427" s="28" t="str">
        <f t="shared" si="213"/>
        <v/>
      </c>
      <c r="E427" s="29" t="str">
        <f t="shared" si="217"/>
        <v/>
      </c>
      <c r="F427" s="29" t="str">
        <f t="shared" si="218"/>
        <v/>
      </c>
      <c r="G427" s="30" t="str">
        <f t="shared" si="214"/>
        <v/>
      </c>
      <c r="J427" s="29"/>
      <c r="K427" s="31" t="str">
        <f t="shared" si="219"/>
        <v/>
      </c>
      <c r="L427" s="32" t="str">
        <f t="shared" si="215"/>
        <v/>
      </c>
      <c r="M427" s="32"/>
      <c r="O427" s="33" t="str">
        <f t="shared" ca="1" si="222"/>
        <v/>
      </c>
      <c r="Q427" s="34">
        <f t="shared" si="224"/>
        <v>0</v>
      </c>
      <c r="R427" s="34">
        <f t="shared" si="220"/>
        <v>0</v>
      </c>
      <c r="Z427" s="129" t="str">
        <f t="shared" si="216"/>
        <v/>
      </c>
      <c r="AC427" s="135" t="str">
        <f t="shared" si="232"/>
        <v/>
      </c>
      <c r="AD427" s="249"/>
      <c r="AE427" s="126"/>
      <c r="AF427" s="251"/>
      <c r="AG427" s="256"/>
      <c r="AH427" s="252"/>
      <c r="AI427" s="242"/>
    </row>
    <row r="428" spans="1:35" ht="15" customHeight="1" x14ac:dyDescent="0.25">
      <c r="A428" s="1"/>
      <c r="B428" s="253" t="s">
        <v>81</v>
      </c>
      <c r="C428" s="27" t="str">
        <f t="shared" si="212"/>
        <v/>
      </c>
      <c r="D428" s="28" t="str">
        <f t="shared" si="213"/>
        <v/>
      </c>
      <c r="E428" s="29" t="str">
        <f t="shared" si="217"/>
        <v/>
      </c>
      <c r="F428" s="29" t="str">
        <f t="shared" si="218"/>
        <v/>
      </c>
      <c r="G428" s="30" t="str">
        <f t="shared" si="214"/>
        <v/>
      </c>
      <c r="J428" s="29"/>
      <c r="K428" s="31" t="str">
        <f t="shared" si="219"/>
        <v/>
      </c>
      <c r="L428" s="32" t="str">
        <f t="shared" si="215"/>
        <v/>
      </c>
      <c r="M428" s="32"/>
      <c r="O428" s="33" t="str">
        <f t="shared" ca="1" si="222"/>
        <v/>
      </c>
      <c r="Q428" s="34">
        <f t="shared" si="224"/>
        <v>0</v>
      </c>
      <c r="R428" s="34">
        <f t="shared" si="220"/>
        <v>0</v>
      </c>
      <c r="Z428" s="129" t="str">
        <f t="shared" si="216"/>
        <v/>
      </c>
      <c r="AC428" s="135" t="str">
        <f t="shared" si="232"/>
        <v/>
      </c>
      <c r="AD428" s="247">
        <f>SUM(Z428:Z430)</f>
        <v>0</v>
      </c>
      <c r="AE428" s="126"/>
      <c r="AF428" s="251">
        <v>142</v>
      </c>
      <c r="AG428" s="254">
        <f t="shared" ref="AG428" ca="1" si="237">OFFSET($AL$9,((MOD(ROW(AF428)*4,3)/2)+1)*COUNTA(AF428)+IF(((MOD(ROW(AF428)*4,3)/2)+1)*COUNTA(AF428)=2,INT(ROW(AF424)/12),0),)</f>
        <v>0</v>
      </c>
      <c r="AH428" s="252" t="str">
        <f>IF(AD428=0,"",IF(AD428&lt;AG428,"Alerte !",""))</f>
        <v/>
      </c>
      <c r="AI428" s="242" t="str">
        <f>IF(AD428=0,"",IF(AD428&lt;AG428,"",1))</f>
        <v/>
      </c>
    </row>
    <row r="429" spans="1:35" ht="15" customHeight="1" x14ac:dyDescent="0.25">
      <c r="A429" s="1"/>
      <c r="B429" s="253"/>
      <c r="C429" s="27" t="str">
        <f t="shared" si="212"/>
        <v/>
      </c>
      <c r="D429" s="28" t="str">
        <f t="shared" si="213"/>
        <v/>
      </c>
      <c r="E429" s="29" t="str">
        <f t="shared" si="217"/>
        <v/>
      </c>
      <c r="F429" s="29" t="str">
        <f t="shared" si="218"/>
        <v/>
      </c>
      <c r="G429" s="30" t="str">
        <f t="shared" si="214"/>
        <v/>
      </c>
      <c r="J429" s="29"/>
      <c r="K429" s="31" t="str">
        <f t="shared" si="219"/>
        <v/>
      </c>
      <c r="L429" s="32" t="str">
        <f t="shared" si="215"/>
        <v/>
      </c>
      <c r="M429" s="32"/>
      <c r="O429" s="33" t="str">
        <f t="shared" ca="1" si="222"/>
        <v/>
      </c>
      <c r="Q429" s="34">
        <f t="shared" si="224"/>
        <v>0</v>
      </c>
      <c r="R429" s="34">
        <f t="shared" si="220"/>
        <v>0</v>
      </c>
      <c r="Z429" s="129" t="str">
        <f t="shared" si="216"/>
        <v/>
      </c>
      <c r="AC429" s="135" t="str">
        <f t="shared" si="232"/>
        <v/>
      </c>
      <c r="AD429" s="248"/>
      <c r="AE429" s="126"/>
      <c r="AF429" s="251"/>
      <c r="AG429" s="255"/>
      <c r="AH429" s="252"/>
      <c r="AI429" s="242"/>
    </row>
    <row r="430" spans="1:35" ht="15" customHeight="1" thickBot="1" x14ac:dyDescent="0.3">
      <c r="A430" s="1"/>
      <c r="B430" s="253"/>
      <c r="C430" s="27" t="str">
        <f t="shared" si="212"/>
        <v/>
      </c>
      <c r="D430" s="28" t="str">
        <f t="shared" si="213"/>
        <v/>
      </c>
      <c r="E430" s="29" t="str">
        <f t="shared" si="217"/>
        <v/>
      </c>
      <c r="F430" s="29" t="str">
        <f t="shared" si="218"/>
        <v/>
      </c>
      <c r="G430" s="30" t="str">
        <f t="shared" si="214"/>
        <v/>
      </c>
      <c r="J430" s="29"/>
      <c r="K430" s="31" t="str">
        <f t="shared" si="219"/>
        <v/>
      </c>
      <c r="L430" s="32" t="str">
        <f t="shared" si="215"/>
        <v/>
      </c>
      <c r="M430" s="32"/>
      <c r="O430" s="33" t="str">
        <f t="shared" ca="1" si="222"/>
        <v/>
      </c>
      <c r="Q430" s="34">
        <f t="shared" si="224"/>
        <v>0</v>
      </c>
      <c r="R430" s="34">
        <f t="shared" si="220"/>
        <v>0</v>
      </c>
      <c r="Z430" s="129" t="str">
        <f t="shared" si="216"/>
        <v/>
      </c>
      <c r="AC430" s="135" t="str">
        <f t="shared" si="232"/>
        <v/>
      </c>
      <c r="AD430" s="249"/>
      <c r="AE430" s="126"/>
      <c r="AF430" s="251"/>
      <c r="AG430" s="256"/>
      <c r="AH430" s="252"/>
      <c r="AI430" s="242"/>
    </row>
    <row r="431" spans="1:35" ht="15" customHeight="1" x14ac:dyDescent="0.25">
      <c r="A431" s="1"/>
      <c r="B431" s="253"/>
      <c r="C431" s="27" t="str">
        <f t="shared" si="212"/>
        <v/>
      </c>
      <c r="D431" s="28" t="str">
        <f t="shared" si="213"/>
        <v/>
      </c>
      <c r="E431" s="29" t="str">
        <f t="shared" si="217"/>
        <v/>
      </c>
      <c r="F431" s="29" t="str">
        <f t="shared" si="218"/>
        <v/>
      </c>
      <c r="G431" s="30" t="str">
        <f t="shared" si="214"/>
        <v/>
      </c>
      <c r="J431" s="29"/>
      <c r="K431" s="31" t="str">
        <f t="shared" si="219"/>
        <v/>
      </c>
      <c r="L431" s="32" t="str">
        <f t="shared" si="215"/>
        <v/>
      </c>
      <c r="M431" s="32"/>
      <c r="O431" s="33" t="str">
        <f t="shared" ca="1" si="222"/>
        <v/>
      </c>
      <c r="Q431" s="34">
        <f t="shared" si="224"/>
        <v>0</v>
      </c>
      <c r="R431" s="34">
        <f t="shared" si="220"/>
        <v>0</v>
      </c>
      <c r="Z431" s="129" t="str">
        <f t="shared" si="216"/>
        <v/>
      </c>
      <c r="AC431" s="135" t="str">
        <f t="shared" si="232"/>
        <v/>
      </c>
      <c r="AD431" s="247">
        <f>SUM(Z431:Z433)</f>
        <v>0</v>
      </c>
      <c r="AE431" s="126"/>
      <c r="AF431" s="251">
        <v>143</v>
      </c>
      <c r="AG431" s="254">
        <f t="shared" ref="AG431" ca="1" si="238">OFFSET($AL$9,((MOD(ROW(AF431)*4,3)/2)+1)*COUNTA(AF431)+IF(((MOD(ROW(AF431)*4,3)/2)+1)*COUNTA(AF431)=2,INT(ROW(AF427)/12),0),)</f>
        <v>0</v>
      </c>
      <c r="AH431" s="252" t="str">
        <f>IF(AD431=0,"",IF(AD431&lt;AG431,"Alerte !",""))</f>
        <v/>
      </c>
      <c r="AI431" s="242" t="str">
        <f>IF(AD431=0,"",IF(AD431&lt;AG431,"",1))</f>
        <v/>
      </c>
    </row>
    <row r="432" spans="1:35" ht="15" customHeight="1" x14ac:dyDescent="0.25">
      <c r="A432" s="1"/>
      <c r="B432" s="253"/>
      <c r="C432" s="27" t="str">
        <f t="shared" si="212"/>
        <v/>
      </c>
      <c r="D432" s="28" t="str">
        <f t="shared" si="213"/>
        <v/>
      </c>
      <c r="E432" s="29" t="str">
        <f t="shared" si="217"/>
        <v/>
      </c>
      <c r="F432" s="29" t="str">
        <f t="shared" si="218"/>
        <v/>
      </c>
      <c r="G432" s="30" t="str">
        <f t="shared" si="214"/>
        <v/>
      </c>
      <c r="J432" s="29"/>
      <c r="K432" s="31" t="str">
        <f t="shared" si="219"/>
        <v/>
      </c>
      <c r="L432" s="32" t="str">
        <f t="shared" si="215"/>
        <v/>
      </c>
      <c r="M432" s="32"/>
      <c r="O432" s="33" t="str">
        <f t="shared" ca="1" si="222"/>
        <v/>
      </c>
      <c r="Q432" s="34">
        <f t="shared" si="224"/>
        <v>0</v>
      </c>
      <c r="R432" s="34">
        <f t="shared" si="220"/>
        <v>0</v>
      </c>
      <c r="Z432" s="129" t="str">
        <f t="shared" si="216"/>
        <v/>
      </c>
      <c r="AC432" s="135" t="str">
        <f t="shared" si="232"/>
        <v/>
      </c>
      <c r="AD432" s="248"/>
      <c r="AE432" s="126"/>
      <c r="AF432" s="251"/>
      <c r="AG432" s="255"/>
      <c r="AH432" s="252"/>
      <c r="AI432" s="242"/>
    </row>
    <row r="433" spans="1:35" ht="15" customHeight="1" thickBot="1" x14ac:dyDescent="0.3">
      <c r="A433" s="1"/>
      <c r="B433" s="253"/>
      <c r="C433" s="27" t="str">
        <f t="shared" si="212"/>
        <v/>
      </c>
      <c r="D433" s="28" t="str">
        <f t="shared" si="213"/>
        <v/>
      </c>
      <c r="E433" s="29" t="str">
        <f t="shared" si="217"/>
        <v/>
      </c>
      <c r="F433" s="29" t="str">
        <f t="shared" si="218"/>
        <v/>
      </c>
      <c r="G433" s="30" t="str">
        <f t="shared" si="214"/>
        <v/>
      </c>
      <c r="J433" s="29"/>
      <c r="K433" s="31" t="str">
        <f t="shared" si="219"/>
        <v/>
      </c>
      <c r="L433" s="32" t="str">
        <f t="shared" si="215"/>
        <v/>
      </c>
      <c r="M433" s="32"/>
      <c r="O433" s="33" t="str">
        <f t="shared" ca="1" si="222"/>
        <v/>
      </c>
      <c r="Q433" s="34">
        <f t="shared" si="224"/>
        <v>0</v>
      </c>
      <c r="R433" s="34">
        <f t="shared" si="220"/>
        <v>0</v>
      </c>
      <c r="Z433" s="129" t="str">
        <f t="shared" si="216"/>
        <v/>
      </c>
      <c r="AC433" s="135" t="str">
        <f t="shared" si="232"/>
        <v/>
      </c>
      <c r="AD433" s="249"/>
      <c r="AE433" s="126"/>
      <c r="AF433" s="251"/>
      <c r="AG433" s="256"/>
      <c r="AH433" s="252"/>
      <c r="AI433" s="242"/>
    </row>
    <row r="434" spans="1:35" ht="15" customHeight="1" x14ac:dyDescent="0.25">
      <c r="A434" s="1"/>
      <c r="B434" s="253"/>
      <c r="C434" s="27" t="str">
        <f t="shared" si="212"/>
        <v/>
      </c>
      <c r="D434" s="28" t="str">
        <f t="shared" si="213"/>
        <v/>
      </c>
      <c r="E434" s="29" t="str">
        <f t="shared" si="217"/>
        <v/>
      </c>
      <c r="F434" s="29" t="str">
        <f t="shared" si="218"/>
        <v/>
      </c>
      <c r="G434" s="30" t="str">
        <f t="shared" si="214"/>
        <v/>
      </c>
      <c r="J434" s="29"/>
      <c r="K434" s="31" t="str">
        <f t="shared" si="219"/>
        <v/>
      </c>
      <c r="L434" s="32" t="str">
        <f t="shared" si="215"/>
        <v/>
      </c>
      <c r="M434" s="32"/>
      <c r="O434" s="33" t="str">
        <f t="shared" ca="1" si="222"/>
        <v/>
      </c>
      <c r="Q434" s="34">
        <f t="shared" si="224"/>
        <v>0</v>
      </c>
      <c r="R434" s="34">
        <f t="shared" si="220"/>
        <v>0</v>
      </c>
      <c r="Z434" s="129" t="str">
        <f t="shared" si="216"/>
        <v/>
      </c>
      <c r="AC434" s="135" t="str">
        <f t="shared" si="232"/>
        <v/>
      </c>
      <c r="AD434" s="247">
        <f>SUM(Z434:Z436)</f>
        <v>0</v>
      </c>
      <c r="AE434" s="126"/>
      <c r="AF434" s="251">
        <v>144</v>
      </c>
      <c r="AG434" s="254">
        <f t="shared" ref="AG434" ca="1" si="239">OFFSET($AL$9,((MOD(ROW(AF434)*4,3)/2)+1)*COUNTA(AF434)+IF(((MOD(ROW(AF434)*4,3)/2)+1)*COUNTA(AF434)=2,INT(ROW(AF430)/12),0),)</f>
        <v>0</v>
      </c>
      <c r="AH434" s="252" t="str">
        <f>IF(AD434=0,"",IF(AD434&lt;AG434,"Alerte !",""))</f>
        <v/>
      </c>
      <c r="AI434" s="242" t="str">
        <f>IF(AD434=0,"",IF(AD434&lt;AG434,"",1))</f>
        <v/>
      </c>
    </row>
    <row r="435" spans="1:35" ht="15" customHeight="1" x14ac:dyDescent="0.25">
      <c r="A435" s="1"/>
      <c r="B435" s="253"/>
      <c r="C435" s="27" t="str">
        <f t="shared" si="212"/>
        <v/>
      </c>
      <c r="D435" s="28" t="str">
        <f t="shared" si="213"/>
        <v/>
      </c>
      <c r="E435" s="29" t="str">
        <f t="shared" si="217"/>
        <v/>
      </c>
      <c r="F435" s="29" t="str">
        <f t="shared" si="218"/>
        <v/>
      </c>
      <c r="G435" s="30" t="str">
        <f t="shared" si="214"/>
        <v/>
      </c>
      <c r="J435" s="29"/>
      <c r="K435" s="31" t="str">
        <f t="shared" si="219"/>
        <v/>
      </c>
      <c r="L435" s="32" t="str">
        <f t="shared" si="215"/>
        <v/>
      </c>
      <c r="M435" s="32"/>
      <c r="O435" s="33" t="str">
        <f t="shared" ca="1" si="222"/>
        <v/>
      </c>
      <c r="Q435" s="34">
        <f t="shared" si="224"/>
        <v>0</v>
      </c>
      <c r="R435" s="34">
        <f t="shared" si="220"/>
        <v>0</v>
      </c>
      <c r="Z435" s="129" t="str">
        <f t="shared" si="216"/>
        <v/>
      </c>
      <c r="AC435" s="135" t="str">
        <f t="shared" si="232"/>
        <v/>
      </c>
      <c r="AD435" s="248"/>
      <c r="AE435" s="126"/>
      <c r="AF435" s="251"/>
      <c r="AG435" s="255"/>
      <c r="AH435" s="252"/>
      <c r="AI435" s="242"/>
    </row>
    <row r="436" spans="1:35" ht="15" customHeight="1" thickBot="1" x14ac:dyDescent="0.3">
      <c r="A436" s="1"/>
      <c r="B436" s="253"/>
      <c r="C436" s="27" t="str">
        <f t="shared" si="212"/>
        <v/>
      </c>
      <c r="D436" s="28" t="str">
        <f t="shared" si="213"/>
        <v/>
      </c>
      <c r="E436" s="29" t="str">
        <f t="shared" si="217"/>
        <v/>
      </c>
      <c r="F436" s="29" t="str">
        <f t="shared" si="218"/>
        <v/>
      </c>
      <c r="G436" s="30" t="str">
        <f t="shared" si="214"/>
        <v/>
      </c>
      <c r="J436" s="29"/>
      <c r="K436" s="31" t="str">
        <f t="shared" si="219"/>
        <v/>
      </c>
      <c r="L436" s="32" t="str">
        <f t="shared" si="215"/>
        <v/>
      </c>
      <c r="M436" s="32"/>
      <c r="O436" s="33" t="str">
        <f t="shared" ca="1" si="222"/>
        <v/>
      </c>
      <c r="Q436" s="34">
        <f t="shared" si="224"/>
        <v>0</v>
      </c>
      <c r="R436" s="34">
        <f t="shared" si="220"/>
        <v>0</v>
      </c>
      <c r="Z436" s="129" t="str">
        <f t="shared" si="216"/>
        <v/>
      </c>
      <c r="AC436" s="135" t="str">
        <f t="shared" si="232"/>
        <v/>
      </c>
      <c r="AD436" s="249"/>
      <c r="AE436" s="126"/>
      <c r="AF436" s="251"/>
      <c r="AG436" s="256"/>
      <c r="AH436" s="252"/>
      <c r="AI436" s="242"/>
    </row>
    <row r="437" spans="1:35" ht="15" customHeight="1" x14ac:dyDescent="0.25">
      <c r="A437" s="1"/>
      <c r="B437" s="253"/>
      <c r="C437" s="27" t="str">
        <f t="shared" si="212"/>
        <v/>
      </c>
      <c r="D437" s="28" t="str">
        <f t="shared" si="213"/>
        <v/>
      </c>
      <c r="E437" s="29" t="str">
        <f t="shared" si="217"/>
        <v/>
      </c>
      <c r="F437" s="29" t="str">
        <f t="shared" si="218"/>
        <v/>
      </c>
      <c r="G437" s="30" t="str">
        <f t="shared" si="214"/>
        <v/>
      </c>
      <c r="J437" s="29"/>
      <c r="K437" s="31" t="str">
        <f t="shared" si="219"/>
        <v/>
      </c>
      <c r="L437" s="32" t="str">
        <f t="shared" si="215"/>
        <v/>
      </c>
      <c r="M437" s="32"/>
      <c r="O437" s="33" t="str">
        <f t="shared" ca="1" si="222"/>
        <v/>
      </c>
      <c r="Q437" s="34">
        <f t="shared" si="224"/>
        <v>0</v>
      </c>
      <c r="R437" s="34">
        <f t="shared" si="220"/>
        <v>0</v>
      </c>
      <c r="Z437" s="129" t="str">
        <f t="shared" si="216"/>
        <v/>
      </c>
      <c r="AC437" s="135" t="str">
        <f t="shared" si="232"/>
        <v/>
      </c>
      <c r="AD437" s="247">
        <f>SUM(Z437:Z439)</f>
        <v>0</v>
      </c>
      <c r="AE437" s="126"/>
      <c r="AF437" s="251">
        <v>145</v>
      </c>
      <c r="AG437" s="254">
        <f t="shared" ref="AG437" ca="1" si="240">OFFSET($AL$9,((MOD(ROW(AF437)*4,3)/2)+1)*COUNTA(AF437)+IF(((MOD(ROW(AF437)*4,3)/2)+1)*COUNTA(AF437)=2,INT(ROW(AF433)/12),0),)</f>
        <v>0</v>
      </c>
      <c r="AH437" s="252" t="str">
        <f>IF(AD437=0,"",IF(AD437&lt;AG437,"Alerte !",""))</f>
        <v/>
      </c>
      <c r="AI437" s="242" t="str">
        <f>IF(AD437=0,"",IF(AD437&lt;AG437,"",1))</f>
        <v/>
      </c>
    </row>
    <row r="438" spans="1:35" ht="15" customHeight="1" x14ac:dyDescent="0.25">
      <c r="A438" s="1"/>
      <c r="B438" s="253"/>
      <c r="C438" s="27" t="str">
        <f t="shared" si="212"/>
        <v/>
      </c>
      <c r="D438" s="28" t="str">
        <f t="shared" si="213"/>
        <v/>
      </c>
      <c r="E438" s="29" t="str">
        <f t="shared" si="217"/>
        <v/>
      </c>
      <c r="F438" s="29" t="str">
        <f t="shared" si="218"/>
        <v/>
      </c>
      <c r="G438" s="30" t="str">
        <f t="shared" si="214"/>
        <v/>
      </c>
      <c r="J438" s="29"/>
      <c r="K438" s="31" t="str">
        <f t="shared" si="219"/>
        <v/>
      </c>
      <c r="L438" s="32" t="str">
        <f t="shared" si="215"/>
        <v/>
      </c>
      <c r="M438" s="32"/>
      <c r="O438" s="33" t="str">
        <f t="shared" ca="1" si="222"/>
        <v/>
      </c>
      <c r="Q438" s="34">
        <f t="shared" si="224"/>
        <v>0</v>
      </c>
      <c r="R438" s="34">
        <f t="shared" si="220"/>
        <v>0</v>
      </c>
      <c r="Z438" s="129" t="str">
        <f t="shared" si="216"/>
        <v/>
      </c>
      <c r="AC438" s="135" t="str">
        <f t="shared" si="232"/>
        <v/>
      </c>
      <c r="AD438" s="248"/>
      <c r="AE438" s="126"/>
      <c r="AF438" s="251"/>
      <c r="AG438" s="255"/>
      <c r="AH438" s="252"/>
      <c r="AI438" s="242"/>
    </row>
    <row r="439" spans="1:35" ht="15" customHeight="1" thickBot="1" x14ac:dyDescent="0.3">
      <c r="A439" s="1"/>
      <c r="B439" s="253"/>
      <c r="C439" s="27" t="str">
        <f t="shared" si="212"/>
        <v/>
      </c>
      <c r="D439" s="28" t="str">
        <f t="shared" si="213"/>
        <v/>
      </c>
      <c r="E439" s="29" t="str">
        <f t="shared" si="217"/>
        <v/>
      </c>
      <c r="F439" s="29" t="str">
        <f t="shared" si="218"/>
        <v/>
      </c>
      <c r="G439" s="30" t="str">
        <f t="shared" si="214"/>
        <v/>
      </c>
      <c r="J439" s="29"/>
      <c r="K439" s="31" t="str">
        <f t="shared" si="219"/>
        <v/>
      </c>
      <c r="L439" s="32" t="str">
        <f t="shared" si="215"/>
        <v/>
      </c>
      <c r="M439" s="32"/>
      <c r="O439" s="33" t="str">
        <f t="shared" ca="1" si="222"/>
        <v/>
      </c>
      <c r="Q439" s="34">
        <f t="shared" si="224"/>
        <v>0</v>
      </c>
      <c r="R439" s="34">
        <f t="shared" si="220"/>
        <v>0</v>
      </c>
      <c r="Z439" s="129" t="str">
        <f t="shared" si="216"/>
        <v/>
      </c>
      <c r="AC439" s="135" t="str">
        <f t="shared" si="232"/>
        <v/>
      </c>
      <c r="AD439" s="249"/>
      <c r="AE439" s="126"/>
      <c r="AF439" s="251"/>
      <c r="AG439" s="256"/>
      <c r="AH439" s="252"/>
      <c r="AI439" s="242"/>
    </row>
    <row r="440" spans="1:35" ht="15" customHeight="1" x14ac:dyDescent="0.25">
      <c r="A440" s="1"/>
      <c r="B440" s="253" t="s">
        <v>82</v>
      </c>
      <c r="C440" s="27" t="str">
        <f t="shared" si="212"/>
        <v/>
      </c>
      <c r="D440" s="28" t="str">
        <f t="shared" si="213"/>
        <v/>
      </c>
      <c r="E440" s="29" t="str">
        <f t="shared" si="217"/>
        <v/>
      </c>
      <c r="F440" s="29" t="str">
        <f t="shared" si="218"/>
        <v/>
      </c>
      <c r="G440" s="30" t="str">
        <f t="shared" si="214"/>
        <v/>
      </c>
      <c r="J440" s="29"/>
      <c r="K440" s="31" t="str">
        <f t="shared" si="219"/>
        <v/>
      </c>
      <c r="L440" s="32" t="str">
        <f t="shared" si="215"/>
        <v/>
      </c>
      <c r="M440" s="32"/>
      <c r="O440" s="33" t="str">
        <f t="shared" ca="1" si="222"/>
        <v/>
      </c>
      <c r="Q440" s="34">
        <f t="shared" si="224"/>
        <v>0</v>
      </c>
      <c r="R440" s="34">
        <f t="shared" si="220"/>
        <v>0</v>
      </c>
      <c r="Z440" s="129" t="str">
        <f t="shared" si="216"/>
        <v/>
      </c>
      <c r="AC440" s="135" t="str">
        <f t="shared" si="232"/>
        <v/>
      </c>
      <c r="AD440" s="247">
        <f>SUM(Z440:Z442)</f>
        <v>0</v>
      </c>
      <c r="AE440" s="126"/>
      <c r="AF440" s="251">
        <v>146</v>
      </c>
      <c r="AG440" s="254">
        <f t="shared" ref="AG440" ca="1" si="241">OFFSET($AL$9,((MOD(ROW(AF440)*4,3)/2)+1)*COUNTA(AF440)+IF(((MOD(ROW(AF440)*4,3)/2)+1)*COUNTA(AF440)=2,INT(ROW(AF436)/12),0),)</f>
        <v>0</v>
      </c>
      <c r="AH440" s="252" t="str">
        <f>IF(AD440=0,"",IF(AD440&lt;AG440,"Alerte !",""))</f>
        <v/>
      </c>
      <c r="AI440" s="242" t="str">
        <f>IF(AD440=0,"",IF(AD440&lt;AG440,"",1))</f>
        <v/>
      </c>
    </row>
    <row r="441" spans="1:35" ht="15" customHeight="1" x14ac:dyDescent="0.25">
      <c r="A441" s="1"/>
      <c r="B441" s="253"/>
      <c r="C441" s="27" t="str">
        <f t="shared" si="212"/>
        <v/>
      </c>
      <c r="D441" s="28" t="str">
        <f t="shared" si="213"/>
        <v/>
      </c>
      <c r="E441" s="29" t="str">
        <f t="shared" si="217"/>
        <v/>
      </c>
      <c r="F441" s="29" t="str">
        <f t="shared" si="218"/>
        <v/>
      </c>
      <c r="G441" s="30" t="str">
        <f t="shared" si="214"/>
        <v/>
      </c>
      <c r="J441" s="29"/>
      <c r="K441" s="31" t="str">
        <f t="shared" si="219"/>
        <v/>
      </c>
      <c r="L441" s="32" t="str">
        <f t="shared" si="215"/>
        <v/>
      </c>
      <c r="M441" s="32"/>
      <c r="O441" s="33" t="str">
        <f t="shared" ca="1" si="222"/>
        <v/>
      </c>
      <c r="Q441" s="34">
        <f t="shared" si="224"/>
        <v>0</v>
      </c>
      <c r="R441" s="34">
        <f t="shared" si="220"/>
        <v>0</v>
      </c>
      <c r="Z441" s="129" t="str">
        <f t="shared" si="216"/>
        <v/>
      </c>
      <c r="AC441" s="135" t="str">
        <f t="shared" si="232"/>
        <v/>
      </c>
      <c r="AD441" s="248"/>
      <c r="AE441" s="126"/>
      <c r="AF441" s="251"/>
      <c r="AG441" s="255"/>
      <c r="AH441" s="252"/>
      <c r="AI441" s="242"/>
    </row>
    <row r="442" spans="1:35" ht="15" customHeight="1" thickBot="1" x14ac:dyDescent="0.3">
      <c r="A442" s="1"/>
      <c r="B442" s="253"/>
      <c r="C442" s="27" t="str">
        <f t="shared" si="212"/>
        <v/>
      </c>
      <c r="D442" s="28" t="str">
        <f t="shared" si="213"/>
        <v/>
      </c>
      <c r="E442" s="29" t="str">
        <f t="shared" si="217"/>
        <v/>
      </c>
      <c r="F442" s="29" t="str">
        <f t="shared" si="218"/>
        <v/>
      </c>
      <c r="G442" s="30" t="str">
        <f t="shared" si="214"/>
        <v/>
      </c>
      <c r="J442" s="29"/>
      <c r="K442" s="31" t="str">
        <f t="shared" si="219"/>
        <v/>
      </c>
      <c r="L442" s="32" t="str">
        <f t="shared" si="215"/>
        <v/>
      </c>
      <c r="M442" s="32"/>
      <c r="O442" s="33" t="str">
        <f t="shared" ca="1" si="222"/>
        <v/>
      </c>
      <c r="Q442" s="34">
        <f t="shared" si="224"/>
        <v>0</v>
      </c>
      <c r="R442" s="34">
        <f t="shared" si="220"/>
        <v>0</v>
      </c>
      <c r="Z442" s="129" t="str">
        <f t="shared" si="216"/>
        <v/>
      </c>
      <c r="AC442" s="135" t="str">
        <f t="shared" si="232"/>
        <v/>
      </c>
      <c r="AD442" s="249"/>
      <c r="AE442" s="126"/>
      <c r="AF442" s="251"/>
      <c r="AG442" s="256"/>
      <c r="AH442" s="252"/>
      <c r="AI442" s="242"/>
    </row>
    <row r="443" spans="1:35" ht="15" customHeight="1" x14ac:dyDescent="0.25">
      <c r="A443" s="1"/>
      <c r="B443" s="253"/>
      <c r="C443" s="27" t="str">
        <f t="shared" si="212"/>
        <v/>
      </c>
      <c r="D443" s="28" t="str">
        <f t="shared" si="213"/>
        <v/>
      </c>
      <c r="E443" s="29" t="str">
        <f t="shared" si="217"/>
        <v/>
      </c>
      <c r="F443" s="29" t="str">
        <f t="shared" si="218"/>
        <v/>
      </c>
      <c r="G443" s="30" t="str">
        <f t="shared" si="214"/>
        <v/>
      </c>
      <c r="J443" s="29"/>
      <c r="K443" s="31" t="str">
        <f t="shared" si="219"/>
        <v/>
      </c>
      <c r="L443" s="32" t="str">
        <f t="shared" si="215"/>
        <v/>
      </c>
      <c r="M443" s="32"/>
      <c r="O443" s="33" t="str">
        <f t="shared" ca="1" si="222"/>
        <v/>
      </c>
      <c r="Q443" s="34">
        <f t="shared" si="224"/>
        <v>0</v>
      </c>
      <c r="R443" s="34">
        <f t="shared" si="220"/>
        <v>0</v>
      </c>
      <c r="Z443" s="129" t="str">
        <f t="shared" si="216"/>
        <v/>
      </c>
      <c r="AC443" s="135" t="str">
        <f t="shared" si="232"/>
        <v/>
      </c>
      <c r="AD443" s="247">
        <f>SUM(Z443:Z445)</f>
        <v>0</v>
      </c>
      <c r="AE443" s="126"/>
      <c r="AF443" s="251">
        <v>147</v>
      </c>
      <c r="AG443" s="254">
        <f t="shared" ref="AG443" ca="1" si="242">OFFSET($AL$9,((MOD(ROW(AF443)*4,3)/2)+1)*COUNTA(AF443)+IF(((MOD(ROW(AF443)*4,3)/2)+1)*COUNTA(AF443)=2,INT(ROW(AF439)/12),0),)</f>
        <v>0</v>
      </c>
      <c r="AH443" s="252" t="str">
        <f>IF(AD443=0,"",IF(AD443&lt;AG443,"Alerte !",""))</f>
        <v/>
      </c>
      <c r="AI443" s="242" t="str">
        <f>IF(AD443=0,"",IF(AD443&lt;AG443,"",1))</f>
        <v/>
      </c>
    </row>
    <row r="444" spans="1:35" ht="15" customHeight="1" x14ac:dyDescent="0.25">
      <c r="A444" s="1"/>
      <c r="B444" s="253"/>
      <c r="C444" s="27" t="str">
        <f t="shared" si="212"/>
        <v/>
      </c>
      <c r="D444" s="28" t="str">
        <f t="shared" si="213"/>
        <v/>
      </c>
      <c r="E444" s="29" t="str">
        <f t="shared" si="217"/>
        <v/>
      </c>
      <c r="F444" s="29" t="str">
        <f t="shared" si="218"/>
        <v/>
      </c>
      <c r="G444" s="30" t="str">
        <f t="shared" si="214"/>
        <v/>
      </c>
      <c r="J444" s="29"/>
      <c r="K444" s="31" t="str">
        <f t="shared" si="219"/>
        <v/>
      </c>
      <c r="L444" s="32" t="str">
        <f t="shared" si="215"/>
        <v/>
      </c>
      <c r="M444" s="32"/>
      <c r="O444" s="33" t="str">
        <f t="shared" ca="1" si="222"/>
        <v/>
      </c>
      <c r="Q444" s="34">
        <f t="shared" si="224"/>
        <v>0</v>
      </c>
      <c r="R444" s="34">
        <f t="shared" si="220"/>
        <v>0</v>
      </c>
      <c r="Z444" s="129" t="str">
        <f t="shared" si="216"/>
        <v/>
      </c>
      <c r="AC444" s="135" t="str">
        <f t="shared" si="232"/>
        <v/>
      </c>
      <c r="AD444" s="248"/>
      <c r="AE444" s="126"/>
      <c r="AF444" s="251"/>
      <c r="AG444" s="255"/>
      <c r="AH444" s="252"/>
      <c r="AI444" s="242"/>
    </row>
    <row r="445" spans="1:35" ht="15" customHeight="1" thickBot="1" x14ac:dyDescent="0.3">
      <c r="A445" s="1"/>
      <c r="B445" s="253"/>
      <c r="C445" s="27" t="str">
        <f t="shared" si="212"/>
        <v/>
      </c>
      <c r="D445" s="28" t="str">
        <f t="shared" si="213"/>
        <v/>
      </c>
      <c r="E445" s="29" t="str">
        <f t="shared" si="217"/>
        <v/>
      </c>
      <c r="F445" s="29" t="str">
        <f t="shared" si="218"/>
        <v/>
      </c>
      <c r="G445" s="30" t="str">
        <f t="shared" si="214"/>
        <v/>
      </c>
      <c r="J445" s="29"/>
      <c r="K445" s="31" t="str">
        <f t="shared" si="219"/>
        <v/>
      </c>
      <c r="L445" s="32" t="str">
        <f t="shared" si="215"/>
        <v/>
      </c>
      <c r="M445" s="32"/>
      <c r="O445" s="33" t="str">
        <f t="shared" ca="1" si="222"/>
        <v/>
      </c>
      <c r="Q445" s="34">
        <f t="shared" si="224"/>
        <v>0</v>
      </c>
      <c r="R445" s="34">
        <f t="shared" si="220"/>
        <v>0</v>
      </c>
      <c r="Z445" s="129" t="str">
        <f t="shared" si="216"/>
        <v/>
      </c>
      <c r="AC445" s="135" t="str">
        <f t="shared" si="232"/>
        <v/>
      </c>
      <c r="AD445" s="249"/>
      <c r="AE445" s="126"/>
      <c r="AF445" s="251"/>
      <c r="AG445" s="256"/>
      <c r="AH445" s="252"/>
      <c r="AI445" s="242"/>
    </row>
    <row r="446" spans="1:35" ht="15" customHeight="1" x14ac:dyDescent="0.25">
      <c r="A446" s="1"/>
      <c r="B446" s="253"/>
      <c r="C446" s="27" t="str">
        <f t="shared" si="212"/>
        <v/>
      </c>
      <c r="D446" s="28" t="str">
        <f t="shared" si="213"/>
        <v/>
      </c>
      <c r="E446" s="29" t="str">
        <f t="shared" si="217"/>
        <v/>
      </c>
      <c r="F446" s="29" t="str">
        <f t="shared" si="218"/>
        <v/>
      </c>
      <c r="G446" s="30" t="str">
        <f t="shared" si="214"/>
        <v/>
      </c>
      <c r="J446" s="29"/>
      <c r="K446" s="31" t="str">
        <f t="shared" si="219"/>
        <v/>
      </c>
      <c r="L446" s="32" t="str">
        <f t="shared" si="215"/>
        <v/>
      </c>
      <c r="M446" s="32"/>
      <c r="O446" s="33" t="str">
        <f t="shared" ca="1" si="222"/>
        <v/>
      </c>
      <c r="Q446" s="34">
        <f t="shared" si="224"/>
        <v>0</v>
      </c>
      <c r="R446" s="34">
        <f t="shared" si="220"/>
        <v>0</v>
      </c>
      <c r="Z446" s="129" t="str">
        <f t="shared" si="216"/>
        <v/>
      </c>
      <c r="AC446" s="135" t="str">
        <f t="shared" si="232"/>
        <v/>
      </c>
      <c r="AD446" s="247">
        <f>SUM(Z446:Z448)</f>
        <v>0</v>
      </c>
      <c r="AE446" s="126"/>
      <c r="AF446" s="251">
        <v>148</v>
      </c>
      <c r="AG446" s="254">
        <f t="shared" ref="AG446" ca="1" si="243">OFFSET($AL$9,((MOD(ROW(AF446)*4,3)/2)+1)*COUNTA(AF446)+IF(((MOD(ROW(AF446)*4,3)/2)+1)*COUNTA(AF446)=2,INT(ROW(AF442)/12),0),)</f>
        <v>0</v>
      </c>
      <c r="AH446" s="252" t="str">
        <f>IF(AD446=0,"",IF(AD446&lt;AG446,"Alerte !",""))</f>
        <v/>
      </c>
      <c r="AI446" s="242" t="str">
        <f>IF(AD446=0,"",IF(AD446&lt;AG446,"",1))</f>
        <v/>
      </c>
    </row>
    <row r="447" spans="1:35" ht="15" customHeight="1" x14ac:dyDescent="0.25">
      <c r="A447" s="1"/>
      <c r="B447" s="253"/>
      <c r="C447" s="27" t="str">
        <f t="shared" si="212"/>
        <v/>
      </c>
      <c r="D447" s="28" t="str">
        <f t="shared" si="213"/>
        <v/>
      </c>
      <c r="E447" s="29" t="str">
        <f t="shared" si="217"/>
        <v/>
      </c>
      <c r="F447" s="29" t="str">
        <f t="shared" si="218"/>
        <v/>
      </c>
      <c r="G447" s="30" t="str">
        <f t="shared" si="214"/>
        <v/>
      </c>
      <c r="J447" s="29"/>
      <c r="K447" s="31" t="str">
        <f t="shared" si="219"/>
        <v/>
      </c>
      <c r="L447" s="32" t="str">
        <f t="shared" si="215"/>
        <v/>
      </c>
      <c r="M447" s="32"/>
      <c r="O447" s="33" t="str">
        <f t="shared" ca="1" si="222"/>
        <v/>
      </c>
      <c r="Q447" s="34">
        <f t="shared" si="224"/>
        <v>0</v>
      </c>
      <c r="R447" s="34">
        <f t="shared" si="220"/>
        <v>0</v>
      </c>
      <c r="Z447" s="129" t="str">
        <f t="shared" si="216"/>
        <v/>
      </c>
      <c r="AC447" s="135" t="str">
        <f t="shared" si="232"/>
        <v/>
      </c>
      <c r="AD447" s="248"/>
      <c r="AE447" s="126"/>
      <c r="AF447" s="251"/>
      <c r="AG447" s="255"/>
      <c r="AH447" s="252"/>
      <c r="AI447" s="242"/>
    </row>
    <row r="448" spans="1:35" ht="15" customHeight="1" thickBot="1" x14ac:dyDescent="0.3">
      <c r="A448" s="1"/>
      <c r="B448" s="253"/>
      <c r="C448" s="27" t="str">
        <f t="shared" si="212"/>
        <v/>
      </c>
      <c r="D448" s="28" t="str">
        <f t="shared" si="213"/>
        <v/>
      </c>
      <c r="E448" s="29" t="str">
        <f t="shared" si="217"/>
        <v/>
      </c>
      <c r="F448" s="29" t="str">
        <f t="shared" si="218"/>
        <v/>
      </c>
      <c r="G448" s="30" t="str">
        <f t="shared" si="214"/>
        <v/>
      </c>
      <c r="J448" s="29"/>
      <c r="K448" s="31" t="str">
        <f t="shared" si="219"/>
        <v/>
      </c>
      <c r="L448" s="32" t="str">
        <f t="shared" si="215"/>
        <v/>
      </c>
      <c r="M448" s="32"/>
      <c r="O448" s="33" t="str">
        <f t="shared" ca="1" si="222"/>
        <v/>
      </c>
      <c r="Q448" s="34">
        <f t="shared" si="224"/>
        <v>0</v>
      </c>
      <c r="R448" s="34">
        <f t="shared" si="220"/>
        <v>0</v>
      </c>
      <c r="Z448" s="129" t="str">
        <f t="shared" si="216"/>
        <v/>
      </c>
      <c r="AC448" s="135" t="str">
        <f t="shared" si="232"/>
        <v/>
      </c>
      <c r="AD448" s="249"/>
      <c r="AE448" s="126"/>
      <c r="AF448" s="251"/>
      <c r="AG448" s="256"/>
      <c r="AH448" s="252"/>
      <c r="AI448" s="242"/>
    </row>
    <row r="449" spans="1:35" ht="15" customHeight="1" x14ac:dyDescent="0.25">
      <c r="A449" s="1"/>
      <c r="B449" s="253"/>
      <c r="C449" s="27" t="str">
        <f t="shared" si="212"/>
        <v/>
      </c>
      <c r="D449" s="28" t="str">
        <f t="shared" si="213"/>
        <v/>
      </c>
      <c r="E449" s="29" t="str">
        <f t="shared" si="217"/>
        <v/>
      </c>
      <c r="F449" s="29" t="str">
        <f t="shared" si="218"/>
        <v/>
      </c>
      <c r="G449" s="30" t="str">
        <f t="shared" si="214"/>
        <v/>
      </c>
      <c r="J449" s="29"/>
      <c r="K449" s="31" t="str">
        <f t="shared" si="219"/>
        <v/>
      </c>
      <c r="L449" s="32" t="str">
        <f t="shared" si="215"/>
        <v/>
      </c>
      <c r="M449" s="32"/>
      <c r="O449" s="33" t="str">
        <f t="shared" ca="1" si="222"/>
        <v/>
      </c>
      <c r="Q449" s="34">
        <f t="shared" si="224"/>
        <v>0</v>
      </c>
      <c r="R449" s="34">
        <f t="shared" si="220"/>
        <v>0</v>
      </c>
      <c r="Z449" s="129" t="str">
        <f t="shared" si="216"/>
        <v/>
      </c>
      <c r="AC449" s="135" t="str">
        <f t="shared" si="232"/>
        <v/>
      </c>
      <c r="AD449" s="247">
        <f>SUM(Z449:Z451)</f>
        <v>0</v>
      </c>
      <c r="AE449" s="126"/>
      <c r="AF449" s="251">
        <v>149</v>
      </c>
      <c r="AG449" s="254">
        <f t="shared" ref="AG449" ca="1" si="244">OFFSET($AL$9,((MOD(ROW(AF449)*4,3)/2)+1)*COUNTA(AF449)+IF(((MOD(ROW(AF449)*4,3)/2)+1)*COUNTA(AF449)=2,INT(ROW(AF445)/12),0),)</f>
        <v>0</v>
      </c>
      <c r="AH449" s="252" t="str">
        <f>IF(AD449=0,"",IF(AD449&lt;AG449,"Alerte !",""))</f>
        <v/>
      </c>
      <c r="AI449" s="242" t="str">
        <f>IF(AD449=0,"",IF(AD449&lt;AG449,"",1))</f>
        <v/>
      </c>
    </row>
    <row r="450" spans="1:35" ht="15" customHeight="1" x14ac:dyDescent="0.25">
      <c r="A450" s="1"/>
      <c r="B450" s="253"/>
      <c r="C450" s="27" t="str">
        <f t="shared" si="212"/>
        <v/>
      </c>
      <c r="D450" s="28" t="str">
        <f t="shared" si="213"/>
        <v/>
      </c>
      <c r="E450" s="29" t="str">
        <f t="shared" si="217"/>
        <v/>
      </c>
      <c r="F450" s="29" t="str">
        <f t="shared" si="218"/>
        <v/>
      </c>
      <c r="G450" s="30" t="str">
        <f t="shared" si="214"/>
        <v/>
      </c>
      <c r="J450" s="29"/>
      <c r="K450" s="31" t="str">
        <f t="shared" si="219"/>
        <v/>
      </c>
      <c r="L450" s="32" t="str">
        <f t="shared" si="215"/>
        <v/>
      </c>
      <c r="M450" s="32"/>
      <c r="O450" s="33" t="str">
        <f t="shared" ca="1" si="222"/>
        <v/>
      </c>
      <c r="Q450" s="34">
        <f t="shared" si="224"/>
        <v>0</v>
      </c>
      <c r="R450" s="34">
        <f t="shared" si="220"/>
        <v>0</v>
      </c>
      <c r="Z450" s="129" t="str">
        <f t="shared" si="216"/>
        <v/>
      </c>
      <c r="AC450" s="135" t="str">
        <f t="shared" si="232"/>
        <v/>
      </c>
      <c r="AD450" s="248"/>
      <c r="AE450" s="126"/>
      <c r="AF450" s="251"/>
      <c r="AG450" s="255"/>
      <c r="AH450" s="252"/>
      <c r="AI450" s="242"/>
    </row>
    <row r="451" spans="1:35" ht="15" customHeight="1" thickBot="1" x14ac:dyDescent="0.3">
      <c r="A451" s="1"/>
      <c r="B451" s="253"/>
      <c r="C451" s="27" t="str">
        <f t="shared" si="212"/>
        <v/>
      </c>
      <c r="D451" s="28" t="str">
        <f t="shared" si="213"/>
        <v/>
      </c>
      <c r="E451" s="29" t="str">
        <f t="shared" si="217"/>
        <v/>
      </c>
      <c r="F451" s="29" t="str">
        <f t="shared" si="218"/>
        <v/>
      </c>
      <c r="G451" s="30" t="str">
        <f t="shared" si="214"/>
        <v/>
      </c>
      <c r="J451" s="29"/>
      <c r="K451" s="31" t="str">
        <f t="shared" si="219"/>
        <v/>
      </c>
      <c r="L451" s="32" t="str">
        <f t="shared" si="215"/>
        <v/>
      </c>
      <c r="M451" s="32"/>
      <c r="O451" s="33" t="str">
        <f t="shared" ca="1" si="222"/>
        <v/>
      </c>
      <c r="Q451" s="34">
        <f t="shared" si="224"/>
        <v>0</v>
      </c>
      <c r="R451" s="34">
        <f t="shared" si="220"/>
        <v>0</v>
      </c>
      <c r="Z451" s="129" t="str">
        <f t="shared" si="216"/>
        <v/>
      </c>
      <c r="AC451" s="135" t="str">
        <f t="shared" si="232"/>
        <v/>
      </c>
      <c r="AD451" s="249"/>
      <c r="AE451" s="126"/>
      <c r="AF451" s="251"/>
      <c r="AG451" s="256"/>
      <c r="AH451" s="252"/>
      <c r="AI451" s="242"/>
    </row>
    <row r="452" spans="1:35" ht="15" customHeight="1" x14ac:dyDescent="0.25">
      <c r="A452" s="1"/>
      <c r="B452" s="253" t="s">
        <v>83</v>
      </c>
      <c r="C452" s="27" t="str">
        <f t="shared" ref="C452:C519" si="245">IF(A452="","",DATEDIF($AM$6,K452,"y")&amp;IF(DATEDIF($AM$6,K452,"y")&gt;1," ans "," an "))</f>
        <v/>
      </c>
      <c r="D452" s="28" t="str">
        <f t="shared" ref="D452:D519" si="246">IF(A452="","",YEAR(K452))</f>
        <v/>
      </c>
      <c r="E452" s="29" t="str">
        <f t="shared" si="217"/>
        <v/>
      </c>
      <c r="F452" s="29" t="str">
        <f t="shared" si="218"/>
        <v/>
      </c>
      <c r="G452" s="30" t="str">
        <f t="shared" ref="G452:G515" si="247">IF(A452="","",DATEDIF($E$4,F452,"y")&amp;IF(DATEDIF($E$4,F452,"y")&gt;1," ans, "," an, ")&amp;DATEDIF($E$4,F452,"ym")&amp;" mois et "&amp;DATEDIF($E$4,F452,"md")&amp;IF(DATEDIF(
$E$4,F452,"md")&gt;1," jours"," jour"))</f>
        <v/>
      </c>
      <c r="J452" s="29"/>
      <c r="K452" s="31" t="str">
        <f t="shared" si="219"/>
        <v/>
      </c>
      <c r="L452" s="32" t="str">
        <f t="shared" ref="L452:L515" si="248">IF(A452="","",EOMONTH(K452,0))</f>
        <v/>
      </c>
      <c r="M452" s="32"/>
      <c r="O452" s="33" t="str">
        <f t="shared" ca="1" si="222"/>
        <v/>
      </c>
      <c r="Q452" s="34">
        <f t="shared" si="224"/>
        <v>0</v>
      </c>
      <c r="R452" s="34">
        <f t="shared" si="220"/>
        <v>0</v>
      </c>
      <c r="Z452" s="129" t="str">
        <f t="shared" ref="Z452:Z515" si="249">IF(S452="","",SUM(S452:Y452))</f>
        <v/>
      </c>
      <c r="AC452" s="135" t="str">
        <f t="shared" si="232"/>
        <v/>
      </c>
      <c r="AD452" s="247">
        <f>SUM(Z452:Z454)</f>
        <v>0</v>
      </c>
      <c r="AE452" s="126"/>
      <c r="AF452" s="251">
        <v>150</v>
      </c>
      <c r="AG452" s="254">
        <f t="shared" ref="AG452" ca="1" si="250">OFFSET($AL$9,((MOD(ROW(AF452)*4,3)/2)+1)*COUNTA(AF452)+IF(((MOD(ROW(AF452)*4,3)/2)+1)*COUNTA(AF452)=2,INT(ROW(AF448)/12),0),)</f>
        <v>0</v>
      </c>
      <c r="AH452" s="252" t="str">
        <f>IF(AD452=0,"",IF(AD452&lt;AG452,"Alerte !",""))</f>
        <v/>
      </c>
      <c r="AI452" s="242" t="str">
        <f>IF(AD452=0,"",IF(AD452&lt;AG452,"",1))</f>
        <v/>
      </c>
    </row>
    <row r="453" spans="1:35" ht="15" customHeight="1" x14ac:dyDescent="0.25">
      <c r="A453" s="1"/>
      <c r="B453" s="253"/>
      <c r="C453" s="27" t="str">
        <f t="shared" si="245"/>
        <v/>
      </c>
      <c r="D453" s="28" t="str">
        <f t="shared" si="246"/>
        <v/>
      </c>
      <c r="E453" s="29" t="str">
        <f t="shared" ref="E453:E519" si="251">IF(A453="","",EDATE(E452,1))</f>
        <v/>
      </c>
      <c r="F453" s="29" t="str">
        <f t="shared" ref="F453:F516" si="252">IF(A453="","",EOMONTH(E453,0))</f>
        <v/>
      </c>
      <c r="G453" s="30" t="str">
        <f t="shared" si="247"/>
        <v/>
      </c>
      <c r="J453" s="29"/>
      <c r="K453" s="31" t="str">
        <f t="shared" ref="K453:K519" si="253">IF(A453="","",EDATE(K452,1))</f>
        <v/>
      </c>
      <c r="L453" s="32" t="str">
        <f t="shared" si="248"/>
        <v/>
      </c>
      <c r="M453" s="32"/>
      <c r="O453" s="33" t="str">
        <f t="shared" ca="1" si="222"/>
        <v/>
      </c>
      <c r="Q453" s="34">
        <f t="shared" si="224"/>
        <v>0</v>
      </c>
      <c r="R453" s="34">
        <f t="shared" ref="R453:R516" si="254">S453-Q453</f>
        <v>0</v>
      </c>
      <c r="Z453" s="129" t="str">
        <f t="shared" si="249"/>
        <v/>
      </c>
      <c r="AC453" s="135" t="str">
        <f t="shared" si="232"/>
        <v/>
      </c>
      <c r="AD453" s="248"/>
      <c r="AE453" s="126"/>
      <c r="AF453" s="251"/>
      <c r="AG453" s="255"/>
      <c r="AH453" s="252"/>
      <c r="AI453" s="242"/>
    </row>
    <row r="454" spans="1:35" ht="15" customHeight="1" thickBot="1" x14ac:dyDescent="0.3">
      <c r="A454" s="1"/>
      <c r="B454" s="253"/>
      <c r="C454" s="27" t="str">
        <f t="shared" si="245"/>
        <v/>
      </c>
      <c r="D454" s="28" t="str">
        <f t="shared" si="246"/>
        <v/>
      </c>
      <c r="E454" s="29" t="str">
        <f t="shared" si="251"/>
        <v/>
      </c>
      <c r="F454" s="29" t="str">
        <f t="shared" si="252"/>
        <v/>
      </c>
      <c r="G454" s="30" t="str">
        <f t="shared" si="247"/>
        <v/>
      </c>
      <c r="J454" s="29"/>
      <c r="K454" s="31" t="str">
        <f t="shared" si="253"/>
        <v/>
      </c>
      <c r="L454" s="32" t="str">
        <f t="shared" si="248"/>
        <v/>
      </c>
      <c r="M454" s="32"/>
      <c r="O454" s="33" t="str">
        <f t="shared" ref="O454:O517" ca="1" si="255">IF(P454="","",MATCH(P454,OFFSET($AV$4,VLOOKUP(N454,$AX$4:$AZ$11,4,FALSE)-3,,VLOOKUP(N454,$AX$4:$AZ$11,3,FALSE))))</f>
        <v/>
      </c>
      <c r="Q454" s="34">
        <f t="shared" si="224"/>
        <v>0</v>
      </c>
      <c r="R454" s="34">
        <f t="shared" si="254"/>
        <v>0</v>
      </c>
      <c r="Z454" s="129" t="str">
        <f t="shared" si="249"/>
        <v/>
      </c>
      <c r="AC454" s="135" t="str">
        <f t="shared" si="232"/>
        <v/>
      </c>
      <c r="AD454" s="249"/>
      <c r="AE454" s="126"/>
      <c r="AF454" s="251"/>
      <c r="AG454" s="256"/>
      <c r="AH454" s="252"/>
      <c r="AI454" s="242"/>
    </row>
    <row r="455" spans="1:35" ht="15" customHeight="1" x14ac:dyDescent="0.25">
      <c r="A455" s="1"/>
      <c r="B455" s="253"/>
      <c r="C455" s="27" t="str">
        <f t="shared" si="245"/>
        <v/>
      </c>
      <c r="D455" s="28" t="str">
        <f t="shared" si="246"/>
        <v/>
      </c>
      <c r="E455" s="29" t="str">
        <f t="shared" si="251"/>
        <v/>
      </c>
      <c r="F455" s="29" t="str">
        <f t="shared" si="252"/>
        <v/>
      </c>
      <c r="G455" s="30" t="str">
        <f t="shared" si="247"/>
        <v/>
      </c>
      <c r="J455" s="29"/>
      <c r="K455" s="31" t="str">
        <f t="shared" si="253"/>
        <v/>
      </c>
      <c r="L455" s="32" t="str">
        <f t="shared" si="248"/>
        <v/>
      </c>
      <c r="M455" s="32"/>
      <c r="O455" s="33" t="str">
        <f t="shared" ca="1" si="255"/>
        <v/>
      </c>
      <c r="Q455" s="34">
        <f t="shared" si="224"/>
        <v>0</v>
      </c>
      <c r="R455" s="34">
        <f t="shared" si="254"/>
        <v>0</v>
      </c>
      <c r="Z455" s="129" t="str">
        <f t="shared" si="249"/>
        <v/>
      </c>
      <c r="AC455" s="135" t="str">
        <f t="shared" si="232"/>
        <v/>
      </c>
      <c r="AD455" s="247">
        <f>SUM(Z455:Z457)</f>
        <v>0</v>
      </c>
      <c r="AE455" s="126"/>
      <c r="AF455" s="251">
        <v>151</v>
      </c>
      <c r="AG455" s="254">
        <f t="shared" ref="AG455" ca="1" si="256">OFFSET($AL$9,((MOD(ROW(AF455)*4,3)/2)+1)*COUNTA(AF455)+IF(((MOD(ROW(AF455)*4,3)/2)+1)*COUNTA(AF455)=2,INT(ROW(AF451)/12),0),)</f>
        <v>0</v>
      </c>
      <c r="AH455" s="252" t="str">
        <f>IF(AD455=0,"",IF(AD455&lt;AG455,"Alerte !",""))</f>
        <v/>
      </c>
      <c r="AI455" s="242" t="str">
        <f>IF(AD455=0,"",IF(AD455&lt;AG455,"",1))</f>
        <v/>
      </c>
    </row>
    <row r="456" spans="1:35" ht="15" customHeight="1" x14ac:dyDescent="0.25">
      <c r="A456" s="1"/>
      <c r="B456" s="253"/>
      <c r="C456" s="27" t="str">
        <f t="shared" si="245"/>
        <v/>
      </c>
      <c r="D456" s="28" t="str">
        <f t="shared" si="246"/>
        <v/>
      </c>
      <c r="E456" s="29" t="str">
        <f t="shared" si="251"/>
        <v/>
      </c>
      <c r="F456" s="29" t="str">
        <f t="shared" si="252"/>
        <v/>
      </c>
      <c r="G456" s="30" t="str">
        <f t="shared" si="247"/>
        <v/>
      </c>
      <c r="J456" s="29"/>
      <c r="K456" s="31" t="str">
        <f t="shared" si="253"/>
        <v/>
      </c>
      <c r="L456" s="32" t="str">
        <f t="shared" si="248"/>
        <v/>
      </c>
      <c r="M456" s="32"/>
      <c r="O456" s="33" t="str">
        <f t="shared" ca="1" si="255"/>
        <v/>
      </c>
      <c r="Q456" s="34">
        <f t="shared" si="224"/>
        <v>0</v>
      </c>
      <c r="R456" s="34">
        <f t="shared" si="254"/>
        <v>0</v>
      </c>
      <c r="Z456" s="129" t="str">
        <f t="shared" si="249"/>
        <v/>
      </c>
      <c r="AC456" s="135" t="str">
        <f t="shared" si="232"/>
        <v/>
      </c>
      <c r="AD456" s="248"/>
      <c r="AE456" s="126"/>
      <c r="AF456" s="251"/>
      <c r="AG456" s="255"/>
      <c r="AH456" s="252"/>
      <c r="AI456" s="242"/>
    </row>
    <row r="457" spans="1:35" ht="15" customHeight="1" thickBot="1" x14ac:dyDescent="0.3">
      <c r="A457" s="1"/>
      <c r="B457" s="253"/>
      <c r="C457" s="27" t="str">
        <f t="shared" si="245"/>
        <v/>
      </c>
      <c r="D457" s="28" t="str">
        <f t="shared" si="246"/>
        <v/>
      </c>
      <c r="E457" s="29" t="str">
        <f t="shared" si="251"/>
        <v/>
      </c>
      <c r="F457" s="29" t="str">
        <f t="shared" si="252"/>
        <v/>
      </c>
      <c r="G457" s="30" t="str">
        <f t="shared" si="247"/>
        <v/>
      </c>
      <c r="J457" s="29"/>
      <c r="K457" s="31" t="str">
        <f t="shared" si="253"/>
        <v/>
      </c>
      <c r="L457" s="32" t="str">
        <f t="shared" si="248"/>
        <v/>
      </c>
      <c r="M457" s="32"/>
      <c r="O457" s="33" t="str">
        <f t="shared" ca="1" si="255"/>
        <v/>
      </c>
      <c r="Q457" s="34">
        <f t="shared" ref="Q457:Q519" si="257">P457*$AP$6</f>
        <v>0</v>
      </c>
      <c r="R457" s="34">
        <f t="shared" si="254"/>
        <v>0</v>
      </c>
      <c r="Z457" s="129" t="str">
        <f t="shared" si="249"/>
        <v/>
      </c>
      <c r="AC457" s="135" t="str">
        <f t="shared" si="232"/>
        <v/>
      </c>
      <c r="AD457" s="249"/>
      <c r="AE457" s="126"/>
      <c r="AF457" s="251"/>
      <c r="AG457" s="256"/>
      <c r="AH457" s="252"/>
      <c r="AI457" s="242"/>
    </row>
    <row r="458" spans="1:35" ht="15" customHeight="1" x14ac:dyDescent="0.25">
      <c r="A458" s="1"/>
      <c r="B458" s="253"/>
      <c r="C458" s="27" t="str">
        <f t="shared" si="245"/>
        <v/>
      </c>
      <c r="D458" s="28" t="str">
        <f t="shared" si="246"/>
        <v/>
      </c>
      <c r="E458" s="29" t="str">
        <f t="shared" si="251"/>
        <v/>
      </c>
      <c r="F458" s="29" t="str">
        <f t="shared" si="252"/>
        <v/>
      </c>
      <c r="G458" s="30" t="str">
        <f t="shared" si="247"/>
        <v/>
      </c>
      <c r="J458" s="29"/>
      <c r="K458" s="31" t="str">
        <f t="shared" si="253"/>
        <v/>
      </c>
      <c r="L458" s="32" t="str">
        <f t="shared" si="248"/>
        <v/>
      </c>
      <c r="M458" s="32"/>
      <c r="O458" s="33" t="str">
        <f t="shared" ca="1" si="255"/>
        <v/>
      </c>
      <c r="Q458" s="34">
        <f t="shared" si="257"/>
        <v>0</v>
      </c>
      <c r="R458" s="34">
        <f t="shared" si="254"/>
        <v>0</v>
      </c>
      <c r="Z458" s="129" t="str">
        <f t="shared" si="249"/>
        <v/>
      </c>
      <c r="AC458" s="135" t="str">
        <f t="shared" si="232"/>
        <v/>
      </c>
      <c r="AD458" s="247">
        <f>SUM(Z458:Z460)</f>
        <v>0</v>
      </c>
      <c r="AE458" s="126"/>
      <c r="AF458" s="251">
        <v>152</v>
      </c>
      <c r="AG458" s="254">
        <f t="shared" ref="AG458" ca="1" si="258">OFFSET($AL$9,((MOD(ROW(AF458)*4,3)/2)+1)*COUNTA(AF458)+IF(((MOD(ROW(AF458)*4,3)/2)+1)*COUNTA(AF458)=2,INT(ROW(AF454)/12),0),)</f>
        <v>0</v>
      </c>
      <c r="AH458" s="252" t="str">
        <f>IF(AD458=0,"",IF(AD458&lt;AG458,"Alerte !",""))</f>
        <v/>
      </c>
      <c r="AI458" s="242" t="str">
        <f>IF(AD458=0,"",IF(AD458&lt;AG458,"",1))</f>
        <v/>
      </c>
    </row>
    <row r="459" spans="1:35" ht="15" customHeight="1" x14ac:dyDescent="0.25">
      <c r="A459" s="1"/>
      <c r="B459" s="253"/>
      <c r="C459" s="27" t="str">
        <f t="shared" si="245"/>
        <v/>
      </c>
      <c r="D459" s="28" t="str">
        <f t="shared" si="246"/>
        <v/>
      </c>
      <c r="E459" s="29" t="str">
        <f t="shared" si="251"/>
        <v/>
      </c>
      <c r="F459" s="29" t="str">
        <f t="shared" si="252"/>
        <v/>
      </c>
      <c r="G459" s="30" t="str">
        <f t="shared" si="247"/>
        <v/>
      </c>
      <c r="J459" s="29"/>
      <c r="K459" s="31" t="str">
        <f t="shared" si="253"/>
        <v/>
      </c>
      <c r="L459" s="32" t="str">
        <f t="shared" si="248"/>
        <v/>
      </c>
      <c r="M459" s="32"/>
      <c r="O459" s="33" t="str">
        <f t="shared" ca="1" si="255"/>
        <v/>
      </c>
      <c r="Q459" s="34">
        <f t="shared" si="257"/>
        <v>0</v>
      </c>
      <c r="R459" s="34">
        <f t="shared" si="254"/>
        <v>0</v>
      </c>
      <c r="Z459" s="129" t="str">
        <f t="shared" si="249"/>
        <v/>
      </c>
      <c r="AC459" s="135" t="str">
        <f t="shared" si="232"/>
        <v/>
      </c>
      <c r="AD459" s="248"/>
      <c r="AE459" s="126"/>
      <c r="AF459" s="251"/>
      <c r="AG459" s="255"/>
      <c r="AH459" s="252"/>
      <c r="AI459" s="242"/>
    </row>
    <row r="460" spans="1:35" ht="15" customHeight="1" thickBot="1" x14ac:dyDescent="0.3">
      <c r="A460" s="1"/>
      <c r="B460" s="253"/>
      <c r="C460" s="27" t="str">
        <f t="shared" si="245"/>
        <v/>
      </c>
      <c r="D460" s="28" t="str">
        <f t="shared" si="246"/>
        <v/>
      </c>
      <c r="E460" s="29" t="str">
        <f t="shared" si="251"/>
        <v/>
      </c>
      <c r="F460" s="29" t="str">
        <f t="shared" si="252"/>
        <v/>
      </c>
      <c r="G460" s="30" t="str">
        <f t="shared" si="247"/>
        <v/>
      </c>
      <c r="J460" s="29"/>
      <c r="K460" s="31" t="str">
        <f t="shared" si="253"/>
        <v/>
      </c>
      <c r="L460" s="32" t="str">
        <f t="shared" si="248"/>
        <v/>
      </c>
      <c r="M460" s="32"/>
      <c r="O460" s="33" t="str">
        <f t="shared" ca="1" si="255"/>
        <v/>
      </c>
      <c r="Q460" s="34">
        <f t="shared" si="257"/>
        <v>0</v>
      </c>
      <c r="R460" s="34">
        <f t="shared" si="254"/>
        <v>0</v>
      </c>
      <c r="Z460" s="129" t="str">
        <f t="shared" si="249"/>
        <v/>
      </c>
      <c r="AC460" s="135" t="str">
        <f t="shared" si="232"/>
        <v/>
      </c>
      <c r="AD460" s="249"/>
      <c r="AE460" s="126"/>
      <c r="AF460" s="251"/>
      <c r="AG460" s="256"/>
      <c r="AH460" s="252"/>
      <c r="AI460" s="242"/>
    </row>
    <row r="461" spans="1:35" ht="15" customHeight="1" x14ac:dyDescent="0.25">
      <c r="A461" s="1"/>
      <c r="B461" s="253"/>
      <c r="C461" s="27" t="str">
        <f t="shared" si="245"/>
        <v/>
      </c>
      <c r="D461" s="28" t="str">
        <f t="shared" si="246"/>
        <v/>
      </c>
      <c r="E461" s="29" t="str">
        <f t="shared" si="251"/>
        <v/>
      </c>
      <c r="F461" s="29" t="str">
        <f t="shared" si="252"/>
        <v/>
      </c>
      <c r="G461" s="30" t="str">
        <f t="shared" si="247"/>
        <v/>
      </c>
      <c r="J461" s="29"/>
      <c r="K461" s="31" t="str">
        <f t="shared" si="253"/>
        <v/>
      </c>
      <c r="L461" s="32" t="str">
        <f t="shared" si="248"/>
        <v/>
      </c>
      <c r="M461" s="32"/>
      <c r="O461" s="33" t="str">
        <f t="shared" ca="1" si="255"/>
        <v/>
      </c>
      <c r="Q461" s="34">
        <f t="shared" si="257"/>
        <v>0</v>
      </c>
      <c r="R461" s="34">
        <f t="shared" si="254"/>
        <v>0</v>
      </c>
      <c r="Z461" s="129" t="str">
        <f t="shared" si="249"/>
        <v/>
      </c>
      <c r="AC461" s="135" t="str">
        <f t="shared" si="232"/>
        <v/>
      </c>
      <c r="AD461" s="247">
        <f>SUM(Z461:Z463)</f>
        <v>0</v>
      </c>
      <c r="AE461" s="126"/>
      <c r="AF461" s="251">
        <v>153</v>
      </c>
      <c r="AG461" s="254">
        <f t="shared" ref="AG461" ca="1" si="259">OFFSET($AL$9,((MOD(ROW(AF461)*4,3)/2)+1)*COUNTA(AF461)+IF(((MOD(ROW(AF461)*4,3)/2)+1)*COUNTA(AF461)=2,INT(ROW(AF457)/12),0),)</f>
        <v>0</v>
      </c>
      <c r="AH461" s="252" t="str">
        <f>IF(AD461=0,"",IF(AD461&lt;AG461,"Alerte !",""))</f>
        <v/>
      </c>
      <c r="AI461" s="242" t="str">
        <f>IF(AD461=0,"",IF(AD461&lt;AG461,"",1))</f>
        <v/>
      </c>
    </row>
    <row r="462" spans="1:35" ht="15" customHeight="1" x14ac:dyDescent="0.25">
      <c r="A462" s="1"/>
      <c r="B462" s="253"/>
      <c r="C462" s="27" t="str">
        <f t="shared" si="245"/>
        <v/>
      </c>
      <c r="D462" s="28" t="str">
        <f t="shared" si="246"/>
        <v/>
      </c>
      <c r="E462" s="29" t="str">
        <f t="shared" si="251"/>
        <v/>
      </c>
      <c r="F462" s="29" t="str">
        <f t="shared" si="252"/>
        <v/>
      </c>
      <c r="G462" s="30" t="str">
        <f t="shared" si="247"/>
        <v/>
      </c>
      <c r="J462" s="29"/>
      <c r="K462" s="31" t="str">
        <f t="shared" si="253"/>
        <v/>
      </c>
      <c r="L462" s="32" t="str">
        <f t="shared" si="248"/>
        <v/>
      </c>
      <c r="M462" s="32"/>
      <c r="O462" s="33" t="str">
        <f t="shared" ca="1" si="255"/>
        <v/>
      </c>
      <c r="Q462" s="34">
        <f t="shared" si="257"/>
        <v>0</v>
      </c>
      <c r="R462" s="34">
        <f t="shared" si="254"/>
        <v>0</v>
      </c>
      <c r="Z462" s="129" t="str">
        <f t="shared" si="249"/>
        <v/>
      </c>
      <c r="AC462" s="135" t="str">
        <f t="shared" si="232"/>
        <v/>
      </c>
      <c r="AD462" s="248"/>
      <c r="AE462" s="126"/>
      <c r="AF462" s="251"/>
      <c r="AG462" s="255"/>
      <c r="AH462" s="252"/>
      <c r="AI462" s="242"/>
    </row>
    <row r="463" spans="1:35" ht="15" customHeight="1" thickBot="1" x14ac:dyDescent="0.3">
      <c r="A463" s="1"/>
      <c r="B463" s="253"/>
      <c r="C463" s="27" t="str">
        <f t="shared" si="245"/>
        <v/>
      </c>
      <c r="D463" s="28" t="str">
        <f t="shared" si="246"/>
        <v/>
      </c>
      <c r="E463" s="29" t="str">
        <f t="shared" si="251"/>
        <v/>
      </c>
      <c r="F463" s="29" t="str">
        <f t="shared" si="252"/>
        <v/>
      </c>
      <c r="G463" s="30" t="str">
        <f t="shared" si="247"/>
        <v/>
      </c>
      <c r="J463" s="29"/>
      <c r="K463" s="31" t="str">
        <f t="shared" si="253"/>
        <v/>
      </c>
      <c r="L463" s="32" t="str">
        <f t="shared" si="248"/>
        <v/>
      </c>
      <c r="M463" s="32"/>
      <c r="O463" s="33" t="str">
        <f t="shared" ca="1" si="255"/>
        <v/>
      </c>
      <c r="Q463" s="34">
        <f t="shared" si="257"/>
        <v>0</v>
      </c>
      <c r="R463" s="34">
        <f t="shared" si="254"/>
        <v>0</v>
      </c>
      <c r="Z463" s="129" t="str">
        <f t="shared" si="249"/>
        <v/>
      </c>
      <c r="AC463" s="135" t="str">
        <f t="shared" si="232"/>
        <v/>
      </c>
      <c r="AD463" s="249"/>
      <c r="AE463" s="126"/>
      <c r="AF463" s="251"/>
      <c r="AG463" s="256"/>
      <c r="AH463" s="252"/>
      <c r="AI463" s="242"/>
    </row>
    <row r="464" spans="1:35" ht="15" customHeight="1" x14ac:dyDescent="0.25">
      <c r="A464" s="1"/>
      <c r="B464" s="253" t="s">
        <v>84</v>
      </c>
      <c r="C464" s="27" t="str">
        <f t="shared" si="245"/>
        <v/>
      </c>
      <c r="D464" s="28" t="str">
        <f t="shared" si="246"/>
        <v/>
      </c>
      <c r="E464" s="29" t="str">
        <f t="shared" si="251"/>
        <v/>
      </c>
      <c r="F464" s="29" t="str">
        <f t="shared" si="252"/>
        <v/>
      </c>
      <c r="G464" s="30" t="str">
        <f t="shared" si="247"/>
        <v/>
      </c>
      <c r="J464" s="29"/>
      <c r="K464" s="31" t="str">
        <f t="shared" si="253"/>
        <v/>
      </c>
      <c r="L464" s="32" t="str">
        <f t="shared" si="248"/>
        <v/>
      </c>
      <c r="M464" s="32"/>
      <c r="O464" s="33" t="str">
        <f t="shared" ca="1" si="255"/>
        <v/>
      </c>
      <c r="Q464" s="34">
        <f t="shared" si="257"/>
        <v>0</v>
      </c>
      <c r="R464" s="34">
        <f t="shared" si="254"/>
        <v>0</v>
      </c>
      <c r="Z464" s="129" t="str">
        <f t="shared" si="249"/>
        <v/>
      </c>
      <c r="AC464" s="135" t="str">
        <f t="shared" si="232"/>
        <v/>
      </c>
      <c r="AD464" s="247">
        <f>SUM(Z464:Z466)</f>
        <v>0</v>
      </c>
      <c r="AE464" s="126"/>
      <c r="AF464" s="251">
        <v>154</v>
      </c>
      <c r="AG464" s="254">
        <f t="shared" ref="AG464" ca="1" si="260">OFFSET($AL$9,((MOD(ROW(AF464)*4,3)/2)+1)*COUNTA(AF464)+IF(((MOD(ROW(AF464)*4,3)/2)+1)*COUNTA(AF464)=2,INT(ROW(AF460)/12),0),)</f>
        <v>0</v>
      </c>
      <c r="AH464" s="252" t="str">
        <f>IF(AD464=0,"",IF(AD464&lt;AG464,"Alerte !",""))</f>
        <v/>
      </c>
      <c r="AI464" s="242" t="str">
        <f>IF(AD464=0,"",IF(AD464&lt;AG464,"",1))</f>
        <v/>
      </c>
    </row>
    <row r="465" spans="1:35" ht="15" customHeight="1" x14ac:dyDescent="0.25">
      <c r="A465" s="1"/>
      <c r="B465" s="253"/>
      <c r="C465" s="27" t="str">
        <f t="shared" si="245"/>
        <v/>
      </c>
      <c r="D465" s="28" t="str">
        <f t="shared" si="246"/>
        <v/>
      </c>
      <c r="E465" s="29" t="str">
        <f t="shared" si="251"/>
        <v/>
      </c>
      <c r="F465" s="29" t="str">
        <f t="shared" si="252"/>
        <v/>
      </c>
      <c r="G465" s="30" t="str">
        <f t="shared" si="247"/>
        <v/>
      </c>
      <c r="J465" s="29"/>
      <c r="K465" s="31" t="str">
        <f t="shared" si="253"/>
        <v/>
      </c>
      <c r="L465" s="32" t="str">
        <f t="shared" si="248"/>
        <v/>
      </c>
      <c r="M465" s="32"/>
      <c r="O465" s="33" t="str">
        <f t="shared" ca="1" si="255"/>
        <v/>
      </c>
      <c r="Q465" s="34">
        <f t="shared" si="257"/>
        <v>0</v>
      </c>
      <c r="R465" s="34">
        <f t="shared" si="254"/>
        <v>0</v>
      </c>
      <c r="Z465" s="129" t="str">
        <f t="shared" si="249"/>
        <v/>
      </c>
      <c r="AC465" s="135" t="str">
        <f t="shared" si="232"/>
        <v/>
      </c>
      <c r="AD465" s="248"/>
      <c r="AE465" s="126"/>
      <c r="AF465" s="251"/>
      <c r="AG465" s="255"/>
      <c r="AH465" s="252"/>
      <c r="AI465" s="242"/>
    </row>
    <row r="466" spans="1:35" ht="15" customHeight="1" thickBot="1" x14ac:dyDescent="0.3">
      <c r="A466" s="1"/>
      <c r="B466" s="253"/>
      <c r="C466" s="27" t="str">
        <f t="shared" si="245"/>
        <v/>
      </c>
      <c r="D466" s="28" t="str">
        <f t="shared" si="246"/>
        <v/>
      </c>
      <c r="E466" s="29" t="str">
        <f t="shared" si="251"/>
        <v/>
      </c>
      <c r="F466" s="29" t="str">
        <f t="shared" si="252"/>
        <v/>
      </c>
      <c r="G466" s="30" t="str">
        <f t="shared" si="247"/>
        <v/>
      </c>
      <c r="J466" s="29"/>
      <c r="K466" s="31" t="str">
        <f t="shared" si="253"/>
        <v/>
      </c>
      <c r="L466" s="32" t="str">
        <f t="shared" si="248"/>
        <v/>
      </c>
      <c r="M466" s="32"/>
      <c r="O466" s="33" t="str">
        <f t="shared" ca="1" si="255"/>
        <v/>
      </c>
      <c r="Q466" s="34">
        <f t="shared" si="257"/>
        <v>0</v>
      </c>
      <c r="R466" s="34">
        <f t="shared" si="254"/>
        <v>0</v>
      </c>
      <c r="Z466" s="129" t="str">
        <f t="shared" si="249"/>
        <v/>
      </c>
      <c r="AC466" s="135" t="str">
        <f t="shared" si="232"/>
        <v/>
      </c>
      <c r="AD466" s="249"/>
      <c r="AE466" s="126"/>
      <c r="AF466" s="251"/>
      <c r="AG466" s="256"/>
      <c r="AH466" s="252"/>
      <c r="AI466" s="242"/>
    </row>
    <row r="467" spans="1:35" ht="15" customHeight="1" x14ac:dyDescent="0.25">
      <c r="A467" s="1"/>
      <c r="B467" s="253"/>
      <c r="C467" s="27" t="str">
        <f t="shared" si="245"/>
        <v/>
      </c>
      <c r="D467" s="28" t="str">
        <f t="shared" si="246"/>
        <v/>
      </c>
      <c r="E467" s="29" t="str">
        <f t="shared" si="251"/>
        <v/>
      </c>
      <c r="F467" s="29" t="str">
        <f t="shared" si="252"/>
        <v/>
      </c>
      <c r="G467" s="30" t="str">
        <f t="shared" si="247"/>
        <v/>
      </c>
      <c r="J467" s="29"/>
      <c r="K467" s="31" t="str">
        <f t="shared" si="253"/>
        <v/>
      </c>
      <c r="L467" s="32" t="str">
        <f t="shared" si="248"/>
        <v/>
      </c>
      <c r="M467" s="32"/>
      <c r="O467" s="33" t="str">
        <f t="shared" ca="1" si="255"/>
        <v/>
      </c>
      <c r="Q467" s="34">
        <f t="shared" si="257"/>
        <v>0</v>
      </c>
      <c r="R467" s="34">
        <f t="shared" si="254"/>
        <v>0</v>
      </c>
      <c r="Z467" s="129" t="str">
        <f t="shared" si="249"/>
        <v/>
      </c>
      <c r="AC467" s="135" t="str">
        <f t="shared" si="232"/>
        <v/>
      </c>
      <c r="AD467" s="247">
        <f>SUM(Z467:Z469)</f>
        <v>0</v>
      </c>
      <c r="AE467" s="126"/>
      <c r="AF467" s="251">
        <v>155</v>
      </c>
      <c r="AG467" s="254">
        <f t="shared" ref="AG467" ca="1" si="261">OFFSET($AL$9,((MOD(ROW(AF467)*4,3)/2)+1)*COUNTA(AF467)+IF(((MOD(ROW(AF467)*4,3)/2)+1)*COUNTA(AF467)=2,INT(ROW(AF463)/12),0),)</f>
        <v>0</v>
      </c>
      <c r="AH467" s="252" t="str">
        <f>IF(AD467=0,"",IF(AD467&lt;AG467,"Alerte !",""))</f>
        <v/>
      </c>
      <c r="AI467" s="242" t="str">
        <f>IF(AD467=0,"",IF(AD467&lt;AG467,"",1))</f>
        <v/>
      </c>
    </row>
    <row r="468" spans="1:35" ht="15" customHeight="1" x14ac:dyDescent="0.25">
      <c r="A468" s="1"/>
      <c r="B468" s="253"/>
      <c r="C468" s="27" t="str">
        <f t="shared" si="245"/>
        <v/>
      </c>
      <c r="D468" s="28" t="str">
        <f t="shared" si="246"/>
        <v/>
      </c>
      <c r="E468" s="29" t="str">
        <f t="shared" si="251"/>
        <v/>
      </c>
      <c r="F468" s="29" t="str">
        <f t="shared" si="252"/>
        <v/>
      </c>
      <c r="G468" s="30" t="str">
        <f t="shared" si="247"/>
        <v/>
      </c>
      <c r="J468" s="29"/>
      <c r="K468" s="31" t="str">
        <f t="shared" si="253"/>
        <v/>
      </c>
      <c r="L468" s="32" t="str">
        <f t="shared" si="248"/>
        <v/>
      </c>
      <c r="M468" s="32"/>
      <c r="O468" s="33" t="str">
        <f t="shared" ca="1" si="255"/>
        <v/>
      </c>
      <c r="Q468" s="34">
        <f t="shared" si="257"/>
        <v>0</v>
      </c>
      <c r="R468" s="34">
        <f t="shared" si="254"/>
        <v>0</v>
      </c>
      <c r="Z468" s="129" t="str">
        <f t="shared" si="249"/>
        <v/>
      </c>
      <c r="AC468" s="135" t="str">
        <f t="shared" si="232"/>
        <v/>
      </c>
      <c r="AD468" s="248"/>
      <c r="AE468" s="126"/>
      <c r="AF468" s="251"/>
      <c r="AG468" s="255"/>
      <c r="AH468" s="252"/>
      <c r="AI468" s="242"/>
    </row>
    <row r="469" spans="1:35" ht="15" customHeight="1" thickBot="1" x14ac:dyDescent="0.3">
      <c r="A469" s="1"/>
      <c r="B469" s="253"/>
      <c r="C469" s="27" t="str">
        <f t="shared" si="245"/>
        <v/>
      </c>
      <c r="D469" s="28" t="str">
        <f t="shared" si="246"/>
        <v/>
      </c>
      <c r="E469" s="29" t="str">
        <f t="shared" si="251"/>
        <v/>
      </c>
      <c r="F469" s="29" t="str">
        <f t="shared" si="252"/>
        <v/>
      </c>
      <c r="G469" s="30" t="str">
        <f t="shared" si="247"/>
        <v/>
      </c>
      <c r="J469" s="29"/>
      <c r="K469" s="31" t="str">
        <f t="shared" si="253"/>
        <v/>
      </c>
      <c r="L469" s="32" t="str">
        <f t="shared" si="248"/>
        <v/>
      </c>
      <c r="M469" s="32"/>
      <c r="O469" s="33" t="str">
        <f t="shared" ca="1" si="255"/>
        <v/>
      </c>
      <c r="Q469" s="34">
        <f t="shared" si="257"/>
        <v>0</v>
      </c>
      <c r="R469" s="34">
        <f t="shared" si="254"/>
        <v>0</v>
      </c>
      <c r="Z469" s="129" t="str">
        <f t="shared" si="249"/>
        <v/>
      </c>
      <c r="AC469" s="135" t="str">
        <f t="shared" si="232"/>
        <v/>
      </c>
      <c r="AD469" s="249"/>
      <c r="AE469" s="126"/>
      <c r="AF469" s="251"/>
      <c r="AG469" s="256"/>
      <c r="AH469" s="252"/>
      <c r="AI469" s="242"/>
    </row>
    <row r="470" spans="1:35" ht="15" customHeight="1" x14ac:dyDescent="0.25">
      <c r="A470" s="1"/>
      <c r="B470" s="253"/>
      <c r="C470" s="27" t="str">
        <f t="shared" si="245"/>
        <v/>
      </c>
      <c r="D470" s="28" t="str">
        <f t="shared" si="246"/>
        <v/>
      </c>
      <c r="E470" s="29" t="str">
        <f t="shared" si="251"/>
        <v/>
      </c>
      <c r="F470" s="29" t="str">
        <f t="shared" si="252"/>
        <v/>
      </c>
      <c r="G470" s="30" t="str">
        <f t="shared" si="247"/>
        <v/>
      </c>
      <c r="J470" s="29"/>
      <c r="K470" s="31" t="str">
        <f t="shared" si="253"/>
        <v/>
      </c>
      <c r="L470" s="32" t="str">
        <f t="shared" si="248"/>
        <v/>
      </c>
      <c r="M470" s="32"/>
      <c r="O470" s="33" t="str">
        <f t="shared" ca="1" si="255"/>
        <v/>
      </c>
      <c r="Q470" s="34">
        <f t="shared" si="257"/>
        <v>0</v>
      </c>
      <c r="R470" s="34">
        <f t="shared" si="254"/>
        <v>0</v>
      </c>
      <c r="Z470" s="129" t="str">
        <f t="shared" si="249"/>
        <v/>
      </c>
      <c r="AC470" s="135" t="str">
        <f t="shared" si="232"/>
        <v/>
      </c>
      <c r="AD470" s="247">
        <f>SUM(Z470:Z472)</f>
        <v>0</v>
      </c>
      <c r="AE470" s="126"/>
      <c r="AF470" s="251">
        <v>156</v>
      </c>
      <c r="AG470" s="254">
        <f t="shared" ref="AG470" ca="1" si="262">OFFSET($AL$9,((MOD(ROW(AF470)*4,3)/2)+1)*COUNTA(AF470)+IF(((MOD(ROW(AF470)*4,3)/2)+1)*COUNTA(AF470)=2,INT(ROW(AF466)/12),0),)</f>
        <v>0</v>
      </c>
      <c r="AH470" s="252" t="str">
        <f>IF(AD470=0,"",IF(AD470&lt;AG470,"Alerte !",""))</f>
        <v/>
      </c>
      <c r="AI470" s="242" t="str">
        <f>IF(AD470=0,"",IF(AD470&lt;AG470,"",1))</f>
        <v/>
      </c>
    </row>
    <row r="471" spans="1:35" ht="15" customHeight="1" x14ac:dyDescent="0.25">
      <c r="A471" s="1"/>
      <c r="B471" s="253"/>
      <c r="C471" s="27" t="str">
        <f t="shared" si="245"/>
        <v/>
      </c>
      <c r="D471" s="28" t="str">
        <f t="shared" si="246"/>
        <v/>
      </c>
      <c r="E471" s="29" t="str">
        <f t="shared" si="251"/>
        <v/>
      </c>
      <c r="F471" s="29" t="str">
        <f t="shared" si="252"/>
        <v/>
      </c>
      <c r="G471" s="30" t="str">
        <f t="shared" si="247"/>
        <v/>
      </c>
      <c r="J471" s="29"/>
      <c r="K471" s="31" t="str">
        <f t="shared" si="253"/>
        <v/>
      </c>
      <c r="L471" s="32" t="str">
        <f t="shared" si="248"/>
        <v/>
      </c>
      <c r="M471" s="32"/>
      <c r="O471" s="33" t="str">
        <f t="shared" ca="1" si="255"/>
        <v/>
      </c>
      <c r="Q471" s="34">
        <f t="shared" si="257"/>
        <v>0</v>
      </c>
      <c r="R471" s="34">
        <f t="shared" si="254"/>
        <v>0</v>
      </c>
      <c r="Z471" s="129" t="str">
        <f t="shared" si="249"/>
        <v/>
      </c>
      <c r="AC471" s="135" t="str">
        <f t="shared" si="232"/>
        <v/>
      </c>
      <c r="AD471" s="248"/>
      <c r="AE471" s="126"/>
      <c r="AF471" s="251"/>
      <c r="AG471" s="255"/>
      <c r="AH471" s="252"/>
      <c r="AI471" s="242"/>
    </row>
    <row r="472" spans="1:35" ht="15" customHeight="1" thickBot="1" x14ac:dyDescent="0.3">
      <c r="A472" s="1"/>
      <c r="B472" s="253"/>
      <c r="C472" s="27" t="str">
        <f t="shared" si="245"/>
        <v/>
      </c>
      <c r="D472" s="28" t="str">
        <f t="shared" si="246"/>
        <v/>
      </c>
      <c r="E472" s="29" t="str">
        <f t="shared" si="251"/>
        <v/>
      </c>
      <c r="F472" s="29" t="str">
        <f t="shared" si="252"/>
        <v/>
      </c>
      <c r="G472" s="30" t="str">
        <f t="shared" si="247"/>
        <v/>
      </c>
      <c r="J472" s="29"/>
      <c r="K472" s="31" t="str">
        <f t="shared" si="253"/>
        <v/>
      </c>
      <c r="L472" s="32" t="str">
        <f t="shared" si="248"/>
        <v/>
      </c>
      <c r="M472" s="32"/>
      <c r="O472" s="33" t="str">
        <f t="shared" ca="1" si="255"/>
        <v/>
      </c>
      <c r="Q472" s="34">
        <f t="shared" si="257"/>
        <v>0</v>
      </c>
      <c r="R472" s="34">
        <f t="shared" si="254"/>
        <v>0</v>
      </c>
      <c r="Z472" s="129" t="str">
        <f t="shared" si="249"/>
        <v/>
      </c>
      <c r="AC472" s="135" t="str">
        <f t="shared" si="232"/>
        <v/>
      </c>
      <c r="AD472" s="249"/>
      <c r="AE472" s="126"/>
      <c r="AF472" s="251"/>
      <c r="AG472" s="256"/>
      <c r="AH472" s="252"/>
      <c r="AI472" s="242"/>
    </row>
    <row r="473" spans="1:35" ht="15" customHeight="1" x14ac:dyDescent="0.25">
      <c r="A473" s="1"/>
      <c r="B473" s="253"/>
      <c r="C473" s="27" t="str">
        <f t="shared" si="245"/>
        <v/>
      </c>
      <c r="D473" s="28" t="str">
        <f t="shared" si="246"/>
        <v/>
      </c>
      <c r="E473" s="29" t="str">
        <f t="shared" si="251"/>
        <v/>
      </c>
      <c r="F473" s="29" t="str">
        <f t="shared" si="252"/>
        <v/>
      </c>
      <c r="G473" s="30" t="str">
        <f t="shared" si="247"/>
        <v/>
      </c>
      <c r="J473" s="29"/>
      <c r="K473" s="31" t="str">
        <f t="shared" si="253"/>
        <v/>
      </c>
      <c r="L473" s="32" t="str">
        <f t="shared" si="248"/>
        <v/>
      </c>
      <c r="M473" s="32"/>
      <c r="O473" s="33" t="str">
        <f t="shared" ca="1" si="255"/>
        <v/>
      </c>
      <c r="Q473" s="34">
        <f t="shared" si="257"/>
        <v>0</v>
      </c>
      <c r="R473" s="34">
        <f t="shared" si="254"/>
        <v>0</v>
      </c>
      <c r="Z473" s="129" t="str">
        <f t="shared" si="249"/>
        <v/>
      </c>
      <c r="AC473" s="135" t="str">
        <f t="shared" si="232"/>
        <v/>
      </c>
      <c r="AD473" s="247">
        <f>SUM(Z473:Z475)</f>
        <v>0</v>
      </c>
      <c r="AE473" s="126"/>
      <c r="AF473" s="251">
        <v>157</v>
      </c>
      <c r="AG473" s="254">
        <f t="shared" ref="AG473" ca="1" si="263">OFFSET($AL$9,((MOD(ROW(AF473)*4,3)/2)+1)*COUNTA(AF473)+IF(((MOD(ROW(AF473)*4,3)/2)+1)*COUNTA(AF473)=2,INT(ROW(AF469)/12),0),)</f>
        <v>0</v>
      </c>
      <c r="AH473" s="252" t="str">
        <f>IF(AD473=0,"",IF(AD473&lt;AG473,"Alerte !",""))</f>
        <v/>
      </c>
      <c r="AI473" s="242" t="str">
        <f>IF(AD473=0,"",IF(AD473&lt;AG473,"",1))</f>
        <v/>
      </c>
    </row>
    <row r="474" spans="1:35" ht="15" customHeight="1" x14ac:dyDescent="0.25">
      <c r="A474" s="1"/>
      <c r="B474" s="253"/>
      <c r="C474" s="27" t="str">
        <f t="shared" si="245"/>
        <v/>
      </c>
      <c r="D474" s="28" t="str">
        <f t="shared" si="246"/>
        <v/>
      </c>
      <c r="E474" s="29" t="str">
        <f t="shared" si="251"/>
        <v/>
      </c>
      <c r="F474" s="29" t="str">
        <f t="shared" si="252"/>
        <v/>
      </c>
      <c r="G474" s="30" t="str">
        <f t="shared" si="247"/>
        <v/>
      </c>
      <c r="J474" s="29"/>
      <c r="K474" s="31" t="str">
        <f t="shared" si="253"/>
        <v/>
      </c>
      <c r="L474" s="32" t="str">
        <f t="shared" si="248"/>
        <v/>
      </c>
      <c r="M474" s="32"/>
      <c r="O474" s="33" t="str">
        <f t="shared" ca="1" si="255"/>
        <v/>
      </c>
      <c r="Q474" s="34">
        <f t="shared" si="257"/>
        <v>0</v>
      </c>
      <c r="R474" s="34">
        <f t="shared" si="254"/>
        <v>0</v>
      </c>
      <c r="Z474" s="129" t="str">
        <f t="shared" si="249"/>
        <v/>
      </c>
      <c r="AC474" s="135" t="str">
        <f t="shared" si="232"/>
        <v/>
      </c>
      <c r="AD474" s="248"/>
      <c r="AE474" s="126"/>
      <c r="AF474" s="251"/>
      <c r="AG474" s="255"/>
      <c r="AH474" s="252"/>
      <c r="AI474" s="242"/>
    </row>
    <row r="475" spans="1:35" ht="15" customHeight="1" thickBot="1" x14ac:dyDescent="0.3">
      <c r="A475" s="1"/>
      <c r="B475" s="253"/>
      <c r="C475" s="27" t="str">
        <f t="shared" si="245"/>
        <v/>
      </c>
      <c r="D475" s="28" t="str">
        <f t="shared" si="246"/>
        <v/>
      </c>
      <c r="E475" s="29" t="str">
        <f t="shared" si="251"/>
        <v/>
      </c>
      <c r="F475" s="29" t="str">
        <f t="shared" si="252"/>
        <v/>
      </c>
      <c r="G475" s="30" t="str">
        <f t="shared" si="247"/>
        <v/>
      </c>
      <c r="J475" s="29"/>
      <c r="K475" s="31" t="str">
        <f t="shared" si="253"/>
        <v/>
      </c>
      <c r="L475" s="32" t="str">
        <f t="shared" si="248"/>
        <v/>
      </c>
      <c r="M475" s="32"/>
      <c r="O475" s="33" t="str">
        <f t="shared" ca="1" si="255"/>
        <v/>
      </c>
      <c r="Q475" s="34">
        <f t="shared" si="257"/>
        <v>0</v>
      </c>
      <c r="R475" s="34">
        <f t="shared" si="254"/>
        <v>0</v>
      </c>
      <c r="Z475" s="129" t="str">
        <f t="shared" si="249"/>
        <v/>
      </c>
      <c r="AC475" s="135" t="str">
        <f t="shared" si="232"/>
        <v/>
      </c>
      <c r="AD475" s="249"/>
      <c r="AE475" s="126"/>
      <c r="AF475" s="251"/>
      <c r="AG475" s="256"/>
      <c r="AH475" s="252"/>
      <c r="AI475" s="242"/>
    </row>
    <row r="476" spans="1:35" ht="15" customHeight="1" x14ac:dyDescent="0.25">
      <c r="A476" s="1"/>
      <c r="B476" s="253" t="s">
        <v>85</v>
      </c>
      <c r="C476" s="27" t="str">
        <f t="shared" si="245"/>
        <v/>
      </c>
      <c r="D476" s="28" t="str">
        <f t="shared" si="246"/>
        <v/>
      </c>
      <c r="E476" s="29" t="str">
        <f t="shared" si="251"/>
        <v/>
      </c>
      <c r="F476" s="29" t="str">
        <f t="shared" si="252"/>
        <v/>
      </c>
      <c r="G476" s="30" t="str">
        <f t="shared" si="247"/>
        <v/>
      </c>
      <c r="J476" s="29"/>
      <c r="K476" s="31" t="str">
        <f t="shared" si="253"/>
        <v/>
      </c>
      <c r="L476" s="32" t="str">
        <f t="shared" si="248"/>
        <v/>
      </c>
      <c r="M476" s="32"/>
      <c r="O476" s="33" t="str">
        <f t="shared" ca="1" si="255"/>
        <v/>
      </c>
      <c r="Q476" s="34">
        <f t="shared" si="257"/>
        <v>0</v>
      </c>
      <c r="R476" s="34">
        <f t="shared" si="254"/>
        <v>0</v>
      </c>
      <c r="Z476" s="129" t="str">
        <f t="shared" si="249"/>
        <v/>
      </c>
      <c r="AC476" s="135" t="str">
        <f t="shared" si="232"/>
        <v/>
      </c>
      <c r="AD476" s="247">
        <f>SUM(Z476:Z478)</f>
        <v>0</v>
      </c>
      <c r="AE476" s="126"/>
      <c r="AF476" s="251">
        <v>158</v>
      </c>
      <c r="AG476" s="254">
        <f t="shared" ref="AG476" ca="1" si="264">OFFSET($AL$9,((MOD(ROW(AF476)*4,3)/2)+1)*COUNTA(AF476)+IF(((MOD(ROW(AF476)*4,3)/2)+1)*COUNTA(AF476)=2,INT(ROW(AF472)/12),0),)</f>
        <v>0</v>
      </c>
      <c r="AH476" s="252" t="str">
        <f>IF(AD476=0,"",IF(AD476&lt;AG476,"Alerte !",""))</f>
        <v/>
      </c>
      <c r="AI476" s="242" t="str">
        <f>IF(AD476=0,"",IF(AD476&lt;AG476,"",1))</f>
        <v/>
      </c>
    </row>
    <row r="477" spans="1:35" ht="15" customHeight="1" x14ac:dyDescent="0.25">
      <c r="A477" s="1"/>
      <c r="B477" s="253"/>
      <c r="C477" s="27" t="str">
        <f t="shared" si="245"/>
        <v/>
      </c>
      <c r="D477" s="28" t="str">
        <f t="shared" si="246"/>
        <v/>
      </c>
      <c r="E477" s="29" t="str">
        <f t="shared" si="251"/>
        <v/>
      </c>
      <c r="F477" s="29" t="str">
        <f t="shared" si="252"/>
        <v/>
      </c>
      <c r="G477" s="30" t="str">
        <f t="shared" si="247"/>
        <v/>
      </c>
      <c r="J477" s="29"/>
      <c r="K477" s="31" t="str">
        <f t="shared" si="253"/>
        <v/>
      </c>
      <c r="L477" s="32" t="str">
        <f t="shared" si="248"/>
        <v/>
      </c>
      <c r="M477" s="32"/>
      <c r="O477" s="33" t="str">
        <f t="shared" ca="1" si="255"/>
        <v/>
      </c>
      <c r="Q477" s="34">
        <f t="shared" si="257"/>
        <v>0</v>
      </c>
      <c r="R477" s="34">
        <f t="shared" si="254"/>
        <v>0</v>
      </c>
      <c r="Z477" s="129" t="str">
        <f t="shared" si="249"/>
        <v/>
      </c>
      <c r="AC477" s="135" t="str">
        <f t="shared" si="232"/>
        <v/>
      </c>
      <c r="AD477" s="248"/>
      <c r="AE477" s="126"/>
      <c r="AF477" s="251"/>
      <c r="AG477" s="255"/>
      <c r="AH477" s="252"/>
      <c r="AI477" s="242"/>
    </row>
    <row r="478" spans="1:35" ht="15" customHeight="1" thickBot="1" x14ac:dyDescent="0.3">
      <c r="A478" s="1"/>
      <c r="B478" s="253"/>
      <c r="C478" s="27" t="str">
        <f t="shared" si="245"/>
        <v/>
      </c>
      <c r="D478" s="28" t="str">
        <f t="shared" si="246"/>
        <v/>
      </c>
      <c r="E478" s="29" t="str">
        <f t="shared" si="251"/>
        <v/>
      </c>
      <c r="F478" s="29" t="str">
        <f t="shared" si="252"/>
        <v/>
      </c>
      <c r="G478" s="30" t="str">
        <f t="shared" si="247"/>
        <v/>
      </c>
      <c r="J478" s="29"/>
      <c r="K478" s="31" t="str">
        <f t="shared" si="253"/>
        <v/>
      </c>
      <c r="L478" s="32" t="str">
        <f t="shared" si="248"/>
        <v/>
      </c>
      <c r="M478" s="32"/>
      <c r="O478" s="33" t="str">
        <f t="shared" ca="1" si="255"/>
        <v/>
      </c>
      <c r="Q478" s="34">
        <f t="shared" si="257"/>
        <v>0</v>
      </c>
      <c r="R478" s="34">
        <f t="shared" si="254"/>
        <v>0</v>
      </c>
      <c r="Z478" s="129" t="str">
        <f t="shared" si="249"/>
        <v/>
      </c>
      <c r="AC478" s="135" t="str">
        <f t="shared" si="232"/>
        <v/>
      </c>
      <c r="AD478" s="249"/>
      <c r="AE478" s="126"/>
      <c r="AF478" s="251"/>
      <c r="AG478" s="256"/>
      <c r="AH478" s="252"/>
      <c r="AI478" s="242"/>
    </row>
    <row r="479" spans="1:35" ht="15" customHeight="1" x14ac:dyDescent="0.25">
      <c r="A479" s="1"/>
      <c r="B479" s="253"/>
      <c r="C479" s="27" t="str">
        <f t="shared" si="245"/>
        <v/>
      </c>
      <c r="D479" s="28" t="str">
        <f t="shared" si="246"/>
        <v/>
      </c>
      <c r="E479" s="29" t="str">
        <f t="shared" si="251"/>
        <v/>
      </c>
      <c r="F479" s="29" t="str">
        <f t="shared" si="252"/>
        <v/>
      </c>
      <c r="G479" s="30" t="str">
        <f t="shared" si="247"/>
        <v/>
      </c>
      <c r="J479" s="29"/>
      <c r="K479" s="31" t="str">
        <f t="shared" si="253"/>
        <v/>
      </c>
      <c r="L479" s="32" t="str">
        <f t="shared" si="248"/>
        <v/>
      </c>
      <c r="M479" s="32"/>
      <c r="O479" s="33" t="str">
        <f t="shared" ca="1" si="255"/>
        <v/>
      </c>
      <c r="Q479" s="34">
        <f t="shared" si="257"/>
        <v>0</v>
      </c>
      <c r="R479" s="34">
        <f t="shared" si="254"/>
        <v>0</v>
      </c>
      <c r="Z479" s="129" t="str">
        <f t="shared" si="249"/>
        <v/>
      </c>
      <c r="AC479" s="135" t="str">
        <f t="shared" si="232"/>
        <v/>
      </c>
      <c r="AD479" s="247">
        <f>SUM(Z479:Z481)</f>
        <v>0</v>
      </c>
      <c r="AE479" s="126"/>
      <c r="AF479" s="251">
        <v>159</v>
      </c>
      <c r="AG479" s="254">
        <f t="shared" ref="AG479" ca="1" si="265">OFFSET($AL$9,((MOD(ROW(AF479)*4,3)/2)+1)*COUNTA(AF479)+IF(((MOD(ROW(AF479)*4,3)/2)+1)*COUNTA(AF479)=2,INT(ROW(AF475)/12),0),)</f>
        <v>0</v>
      </c>
      <c r="AH479" s="252" t="str">
        <f>IF(AD479=0,"",IF(AD479&lt;AG479,"Alerte !",""))</f>
        <v/>
      </c>
      <c r="AI479" s="242" t="str">
        <f>IF(AD479=0,"",IF(AD479&lt;AG479,"",1))</f>
        <v/>
      </c>
    </row>
    <row r="480" spans="1:35" ht="15" customHeight="1" x14ac:dyDescent="0.25">
      <c r="A480" s="1"/>
      <c r="B480" s="253"/>
      <c r="C480" s="27" t="str">
        <f t="shared" si="245"/>
        <v/>
      </c>
      <c r="D480" s="28" t="str">
        <f t="shared" si="246"/>
        <v/>
      </c>
      <c r="E480" s="29" t="str">
        <f t="shared" si="251"/>
        <v/>
      </c>
      <c r="F480" s="29" t="str">
        <f t="shared" si="252"/>
        <v/>
      </c>
      <c r="G480" s="30" t="str">
        <f t="shared" si="247"/>
        <v/>
      </c>
      <c r="J480" s="29"/>
      <c r="K480" s="31" t="str">
        <f t="shared" si="253"/>
        <v/>
      </c>
      <c r="L480" s="32" t="str">
        <f t="shared" si="248"/>
        <v/>
      </c>
      <c r="M480" s="32"/>
      <c r="O480" s="33" t="str">
        <f t="shared" ca="1" si="255"/>
        <v/>
      </c>
      <c r="Q480" s="34">
        <f t="shared" si="257"/>
        <v>0</v>
      </c>
      <c r="R480" s="34">
        <f t="shared" si="254"/>
        <v>0</v>
      </c>
      <c r="Z480" s="129" t="str">
        <f t="shared" si="249"/>
        <v/>
      </c>
      <c r="AC480" s="135" t="str">
        <f t="shared" ref="AC480:AC519" si="266">IF(Z480="","",Z480-AA480-AB480)</f>
        <v/>
      </c>
      <c r="AD480" s="248"/>
      <c r="AE480" s="126"/>
      <c r="AF480" s="251"/>
      <c r="AG480" s="255"/>
      <c r="AH480" s="252"/>
      <c r="AI480" s="242"/>
    </row>
    <row r="481" spans="1:35" ht="15" customHeight="1" thickBot="1" x14ac:dyDescent="0.3">
      <c r="A481" s="1"/>
      <c r="B481" s="253"/>
      <c r="C481" s="27" t="str">
        <f t="shared" si="245"/>
        <v/>
      </c>
      <c r="D481" s="28" t="str">
        <f t="shared" si="246"/>
        <v/>
      </c>
      <c r="E481" s="29" t="str">
        <f t="shared" si="251"/>
        <v/>
      </c>
      <c r="F481" s="29" t="str">
        <f t="shared" si="252"/>
        <v/>
      </c>
      <c r="G481" s="30" t="str">
        <f t="shared" si="247"/>
        <v/>
      </c>
      <c r="J481" s="29"/>
      <c r="K481" s="31" t="str">
        <f t="shared" si="253"/>
        <v/>
      </c>
      <c r="L481" s="32" t="str">
        <f t="shared" si="248"/>
        <v/>
      </c>
      <c r="M481" s="32"/>
      <c r="O481" s="33" t="str">
        <f t="shared" ca="1" si="255"/>
        <v/>
      </c>
      <c r="Q481" s="34">
        <f t="shared" si="257"/>
        <v>0</v>
      </c>
      <c r="R481" s="34">
        <f t="shared" si="254"/>
        <v>0</v>
      </c>
      <c r="Z481" s="129" t="str">
        <f t="shared" si="249"/>
        <v/>
      </c>
      <c r="AC481" s="135" t="str">
        <f t="shared" si="266"/>
        <v/>
      </c>
      <c r="AD481" s="249"/>
      <c r="AE481" s="126"/>
      <c r="AF481" s="251"/>
      <c r="AG481" s="256"/>
      <c r="AH481" s="252"/>
      <c r="AI481" s="242"/>
    </row>
    <row r="482" spans="1:35" ht="15" customHeight="1" x14ac:dyDescent="0.25">
      <c r="A482" s="1"/>
      <c r="B482" s="253"/>
      <c r="C482" s="27" t="str">
        <f t="shared" si="245"/>
        <v/>
      </c>
      <c r="D482" s="28" t="str">
        <f t="shared" si="246"/>
        <v/>
      </c>
      <c r="E482" s="29" t="str">
        <f t="shared" si="251"/>
        <v/>
      </c>
      <c r="F482" s="29" t="str">
        <f t="shared" si="252"/>
        <v/>
      </c>
      <c r="G482" s="30" t="str">
        <f t="shared" si="247"/>
        <v/>
      </c>
      <c r="J482" s="29"/>
      <c r="K482" s="31" t="str">
        <f t="shared" si="253"/>
        <v/>
      </c>
      <c r="L482" s="32" t="str">
        <f t="shared" si="248"/>
        <v/>
      </c>
      <c r="M482" s="32"/>
      <c r="O482" s="33" t="str">
        <f t="shared" ca="1" si="255"/>
        <v/>
      </c>
      <c r="Q482" s="34">
        <f t="shared" si="257"/>
        <v>0</v>
      </c>
      <c r="R482" s="34">
        <f t="shared" si="254"/>
        <v>0</v>
      </c>
      <c r="Z482" s="129" t="str">
        <f t="shared" si="249"/>
        <v/>
      </c>
      <c r="AC482" s="135" t="str">
        <f t="shared" si="266"/>
        <v/>
      </c>
      <c r="AD482" s="247">
        <f>SUM(Z482:Z484)</f>
        <v>0</v>
      </c>
      <c r="AE482" s="126"/>
      <c r="AF482" s="251">
        <v>160</v>
      </c>
      <c r="AG482" s="254">
        <f t="shared" ref="AG482" ca="1" si="267">OFFSET($AL$9,((MOD(ROW(AF482)*4,3)/2)+1)*COUNTA(AF482)+IF(((MOD(ROW(AF482)*4,3)/2)+1)*COUNTA(AF482)=2,INT(ROW(AF478)/12),0),)</f>
        <v>0</v>
      </c>
      <c r="AH482" s="252" t="str">
        <f>IF(AD482=0,"",IF(AD482&lt;AG482,"Alerte !",""))</f>
        <v/>
      </c>
      <c r="AI482" s="242" t="str">
        <f>IF(AD482=0,"",IF(AD482&lt;AG482,"",1))</f>
        <v/>
      </c>
    </row>
    <row r="483" spans="1:35" ht="15" customHeight="1" x14ac:dyDescent="0.25">
      <c r="A483" s="1"/>
      <c r="B483" s="253"/>
      <c r="C483" s="27" t="str">
        <f t="shared" si="245"/>
        <v/>
      </c>
      <c r="D483" s="28" t="str">
        <f t="shared" si="246"/>
        <v/>
      </c>
      <c r="E483" s="29" t="str">
        <f t="shared" si="251"/>
        <v/>
      </c>
      <c r="F483" s="29" t="str">
        <f t="shared" si="252"/>
        <v/>
      </c>
      <c r="G483" s="30" t="str">
        <f t="shared" si="247"/>
        <v/>
      </c>
      <c r="J483" s="29"/>
      <c r="K483" s="31" t="str">
        <f t="shared" si="253"/>
        <v/>
      </c>
      <c r="L483" s="32" t="str">
        <f t="shared" si="248"/>
        <v/>
      </c>
      <c r="M483" s="32"/>
      <c r="O483" s="33" t="str">
        <f t="shared" ca="1" si="255"/>
        <v/>
      </c>
      <c r="Q483" s="34">
        <f t="shared" si="257"/>
        <v>0</v>
      </c>
      <c r="R483" s="34">
        <f t="shared" si="254"/>
        <v>0</v>
      </c>
      <c r="Z483" s="129" t="str">
        <f t="shared" si="249"/>
        <v/>
      </c>
      <c r="AC483" s="135" t="str">
        <f t="shared" si="266"/>
        <v/>
      </c>
      <c r="AD483" s="248"/>
      <c r="AE483" s="126"/>
      <c r="AF483" s="251"/>
      <c r="AG483" s="255"/>
      <c r="AH483" s="252"/>
      <c r="AI483" s="242"/>
    </row>
    <row r="484" spans="1:35" ht="15" customHeight="1" thickBot="1" x14ac:dyDescent="0.3">
      <c r="A484" s="1"/>
      <c r="B484" s="253"/>
      <c r="C484" s="27" t="str">
        <f t="shared" si="245"/>
        <v/>
      </c>
      <c r="D484" s="28" t="str">
        <f t="shared" si="246"/>
        <v/>
      </c>
      <c r="E484" s="29" t="str">
        <f t="shared" si="251"/>
        <v/>
      </c>
      <c r="F484" s="29" t="str">
        <f t="shared" si="252"/>
        <v/>
      </c>
      <c r="G484" s="30" t="str">
        <f t="shared" si="247"/>
        <v/>
      </c>
      <c r="J484" s="29"/>
      <c r="K484" s="31" t="str">
        <f t="shared" si="253"/>
        <v/>
      </c>
      <c r="L484" s="32" t="str">
        <f t="shared" si="248"/>
        <v/>
      </c>
      <c r="M484" s="32"/>
      <c r="O484" s="33" t="str">
        <f t="shared" ca="1" si="255"/>
        <v/>
      </c>
      <c r="Q484" s="34">
        <f t="shared" si="257"/>
        <v>0</v>
      </c>
      <c r="R484" s="34">
        <f t="shared" si="254"/>
        <v>0</v>
      </c>
      <c r="Z484" s="129" t="str">
        <f t="shared" si="249"/>
        <v/>
      </c>
      <c r="AC484" s="135" t="str">
        <f t="shared" si="266"/>
        <v/>
      </c>
      <c r="AD484" s="249"/>
      <c r="AE484" s="126"/>
      <c r="AF484" s="251"/>
      <c r="AG484" s="256"/>
      <c r="AH484" s="252"/>
      <c r="AI484" s="242"/>
    </row>
    <row r="485" spans="1:35" ht="15" customHeight="1" x14ac:dyDescent="0.25">
      <c r="A485" s="1"/>
      <c r="B485" s="253"/>
      <c r="C485" s="27" t="str">
        <f t="shared" si="245"/>
        <v/>
      </c>
      <c r="D485" s="28" t="str">
        <f t="shared" si="246"/>
        <v/>
      </c>
      <c r="E485" s="29" t="str">
        <f t="shared" si="251"/>
        <v/>
      </c>
      <c r="F485" s="29" t="str">
        <f t="shared" si="252"/>
        <v/>
      </c>
      <c r="G485" s="30" t="str">
        <f t="shared" si="247"/>
        <v/>
      </c>
      <c r="J485" s="29"/>
      <c r="K485" s="31" t="str">
        <f t="shared" si="253"/>
        <v/>
      </c>
      <c r="L485" s="32" t="str">
        <f t="shared" si="248"/>
        <v/>
      </c>
      <c r="M485" s="32"/>
      <c r="O485" s="33" t="str">
        <f t="shared" ca="1" si="255"/>
        <v/>
      </c>
      <c r="Q485" s="34">
        <f t="shared" si="257"/>
        <v>0</v>
      </c>
      <c r="R485" s="34">
        <f t="shared" si="254"/>
        <v>0</v>
      </c>
      <c r="Z485" s="129" t="str">
        <f t="shared" si="249"/>
        <v/>
      </c>
      <c r="AC485" s="135" t="str">
        <f t="shared" si="266"/>
        <v/>
      </c>
      <c r="AD485" s="247">
        <f>SUM(Z485:Z487)</f>
        <v>0</v>
      </c>
      <c r="AE485" s="126"/>
      <c r="AF485" s="251">
        <v>161</v>
      </c>
      <c r="AG485" s="254">
        <f t="shared" ref="AG485" ca="1" si="268">OFFSET($AL$9,((MOD(ROW(AF485)*4,3)/2)+1)*COUNTA(AF485)+IF(((MOD(ROW(AF485)*4,3)/2)+1)*COUNTA(AF485)=2,INT(ROW(AF481)/12),0),)</f>
        <v>0</v>
      </c>
      <c r="AH485" s="252" t="str">
        <f>IF(AD485=0,"",IF(AD485&lt;AG485,"Alerte !",""))</f>
        <v/>
      </c>
      <c r="AI485" s="242" t="str">
        <f>IF(AD485=0,"",IF(AD485&lt;AG485,"",1))</f>
        <v/>
      </c>
    </row>
    <row r="486" spans="1:35" ht="15" customHeight="1" x14ac:dyDescent="0.25">
      <c r="A486" s="1"/>
      <c r="B486" s="253"/>
      <c r="C486" s="27" t="str">
        <f t="shared" si="245"/>
        <v/>
      </c>
      <c r="D486" s="28" t="str">
        <f t="shared" si="246"/>
        <v/>
      </c>
      <c r="E486" s="29" t="str">
        <f t="shared" si="251"/>
        <v/>
      </c>
      <c r="F486" s="29" t="str">
        <f t="shared" si="252"/>
        <v/>
      </c>
      <c r="G486" s="30" t="str">
        <f t="shared" si="247"/>
        <v/>
      </c>
      <c r="J486" s="29"/>
      <c r="K486" s="31" t="str">
        <f t="shared" si="253"/>
        <v/>
      </c>
      <c r="L486" s="32" t="str">
        <f t="shared" si="248"/>
        <v/>
      </c>
      <c r="M486" s="32"/>
      <c r="O486" s="33" t="str">
        <f t="shared" ca="1" si="255"/>
        <v/>
      </c>
      <c r="Q486" s="34">
        <f t="shared" si="257"/>
        <v>0</v>
      </c>
      <c r="R486" s="34">
        <f t="shared" si="254"/>
        <v>0</v>
      </c>
      <c r="Z486" s="129" t="str">
        <f t="shared" si="249"/>
        <v/>
      </c>
      <c r="AC486" s="135" t="str">
        <f t="shared" si="266"/>
        <v/>
      </c>
      <c r="AD486" s="248"/>
      <c r="AE486" s="126"/>
      <c r="AF486" s="251"/>
      <c r="AG486" s="255"/>
      <c r="AH486" s="252"/>
      <c r="AI486" s="242"/>
    </row>
    <row r="487" spans="1:35" ht="15" customHeight="1" thickBot="1" x14ac:dyDescent="0.3">
      <c r="A487" s="1"/>
      <c r="B487" s="253"/>
      <c r="C487" s="27" t="str">
        <f t="shared" si="245"/>
        <v/>
      </c>
      <c r="D487" s="28" t="str">
        <f t="shared" si="246"/>
        <v/>
      </c>
      <c r="E487" s="29" t="str">
        <f t="shared" si="251"/>
        <v/>
      </c>
      <c r="F487" s="29" t="str">
        <f t="shared" si="252"/>
        <v/>
      </c>
      <c r="G487" s="30" t="str">
        <f t="shared" si="247"/>
        <v/>
      </c>
      <c r="J487" s="29"/>
      <c r="K487" s="31" t="str">
        <f t="shared" si="253"/>
        <v/>
      </c>
      <c r="L487" s="32" t="str">
        <f t="shared" si="248"/>
        <v/>
      </c>
      <c r="M487" s="32"/>
      <c r="O487" s="33" t="str">
        <f t="shared" ca="1" si="255"/>
        <v/>
      </c>
      <c r="Q487" s="34">
        <f t="shared" si="257"/>
        <v>0</v>
      </c>
      <c r="R487" s="34">
        <f t="shared" si="254"/>
        <v>0</v>
      </c>
      <c r="Z487" s="129" t="str">
        <f t="shared" si="249"/>
        <v/>
      </c>
      <c r="AC487" s="135" t="str">
        <f t="shared" si="266"/>
        <v/>
      </c>
      <c r="AD487" s="249"/>
      <c r="AE487" s="126"/>
      <c r="AF487" s="251"/>
      <c r="AG487" s="256"/>
      <c r="AH487" s="252"/>
      <c r="AI487" s="242"/>
    </row>
    <row r="488" spans="1:35" ht="15" customHeight="1" x14ac:dyDescent="0.25">
      <c r="A488" s="1"/>
      <c r="B488" s="253" t="s">
        <v>86</v>
      </c>
      <c r="C488" s="27" t="str">
        <f t="shared" si="245"/>
        <v/>
      </c>
      <c r="D488" s="28" t="str">
        <f t="shared" si="246"/>
        <v/>
      </c>
      <c r="E488" s="29" t="str">
        <f t="shared" si="251"/>
        <v/>
      </c>
      <c r="F488" s="29" t="str">
        <f t="shared" si="252"/>
        <v/>
      </c>
      <c r="G488" s="30" t="str">
        <f t="shared" si="247"/>
        <v/>
      </c>
      <c r="J488" s="29"/>
      <c r="K488" s="31" t="str">
        <f t="shared" si="253"/>
        <v/>
      </c>
      <c r="L488" s="32" t="str">
        <f t="shared" si="248"/>
        <v/>
      </c>
      <c r="M488" s="32"/>
      <c r="O488" s="33" t="str">
        <f t="shared" ca="1" si="255"/>
        <v/>
      </c>
      <c r="Q488" s="34">
        <f t="shared" si="257"/>
        <v>0</v>
      </c>
      <c r="R488" s="34">
        <f t="shared" si="254"/>
        <v>0</v>
      </c>
      <c r="Z488" s="129" t="str">
        <f t="shared" si="249"/>
        <v/>
      </c>
      <c r="AC488" s="135" t="str">
        <f t="shared" si="266"/>
        <v/>
      </c>
      <c r="AD488" s="247">
        <f>SUM(Z488:Z490)</f>
        <v>0</v>
      </c>
      <c r="AE488" s="126"/>
      <c r="AF488" s="251">
        <v>162</v>
      </c>
      <c r="AG488" s="254">
        <f t="shared" ref="AG488" ca="1" si="269">OFFSET($AL$9,((MOD(ROW(AF488)*4,3)/2)+1)*COUNTA(AF488)+IF(((MOD(ROW(AF488)*4,3)/2)+1)*COUNTA(AF488)=2,INT(ROW(AF484)/12),0),)</f>
        <v>0</v>
      </c>
      <c r="AH488" s="252" t="str">
        <f>IF(AD488=0,"",IF(AD488&lt;AG488,"Alerte !",""))</f>
        <v/>
      </c>
      <c r="AI488" s="242" t="str">
        <f>IF(AD488=0,"",IF(AD488&lt;AG488,"",1))</f>
        <v/>
      </c>
    </row>
    <row r="489" spans="1:35" ht="15" customHeight="1" x14ac:dyDescent="0.25">
      <c r="A489" s="1"/>
      <c r="B489" s="253"/>
      <c r="C489" s="27" t="str">
        <f t="shared" si="245"/>
        <v/>
      </c>
      <c r="D489" s="28" t="str">
        <f t="shared" si="246"/>
        <v/>
      </c>
      <c r="E489" s="29" t="str">
        <f t="shared" si="251"/>
        <v/>
      </c>
      <c r="F489" s="29" t="str">
        <f t="shared" si="252"/>
        <v/>
      </c>
      <c r="G489" s="30" t="str">
        <f t="shared" si="247"/>
        <v/>
      </c>
      <c r="J489" s="29"/>
      <c r="K489" s="31" t="str">
        <f t="shared" si="253"/>
        <v/>
      </c>
      <c r="L489" s="32" t="str">
        <f t="shared" si="248"/>
        <v/>
      </c>
      <c r="M489" s="32"/>
      <c r="O489" s="33" t="str">
        <f t="shared" ca="1" si="255"/>
        <v/>
      </c>
      <c r="Q489" s="34">
        <f t="shared" si="257"/>
        <v>0</v>
      </c>
      <c r="R489" s="34">
        <f t="shared" si="254"/>
        <v>0</v>
      </c>
      <c r="Z489" s="129" t="str">
        <f t="shared" si="249"/>
        <v/>
      </c>
      <c r="AC489" s="135" t="str">
        <f t="shared" si="266"/>
        <v/>
      </c>
      <c r="AD489" s="248"/>
      <c r="AE489" s="126"/>
      <c r="AF489" s="251"/>
      <c r="AG489" s="255"/>
      <c r="AH489" s="252"/>
      <c r="AI489" s="242"/>
    </row>
    <row r="490" spans="1:35" ht="15" customHeight="1" thickBot="1" x14ac:dyDescent="0.3">
      <c r="A490" s="1"/>
      <c r="B490" s="253"/>
      <c r="C490" s="27" t="str">
        <f t="shared" si="245"/>
        <v/>
      </c>
      <c r="D490" s="28" t="str">
        <f t="shared" si="246"/>
        <v/>
      </c>
      <c r="E490" s="29" t="str">
        <f t="shared" si="251"/>
        <v/>
      </c>
      <c r="F490" s="29" t="str">
        <f t="shared" si="252"/>
        <v/>
      </c>
      <c r="G490" s="30" t="str">
        <f t="shared" si="247"/>
        <v/>
      </c>
      <c r="J490" s="29"/>
      <c r="K490" s="31" t="str">
        <f t="shared" si="253"/>
        <v/>
      </c>
      <c r="L490" s="32" t="str">
        <f t="shared" si="248"/>
        <v/>
      </c>
      <c r="M490" s="32"/>
      <c r="O490" s="33" t="str">
        <f t="shared" ca="1" si="255"/>
        <v/>
      </c>
      <c r="Q490" s="34">
        <f t="shared" si="257"/>
        <v>0</v>
      </c>
      <c r="R490" s="34">
        <f t="shared" si="254"/>
        <v>0</v>
      </c>
      <c r="Z490" s="129" t="str">
        <f t="shared" si="249"/>
        <v/>
      </c>
      <c r="AC490" s="135" t="str">
        <f t="shared" si="266"/>
        <v/>
      </c>
      <c r="AD490" s="249"/>
      <c r="AE490" s="126"/>
      <c r="AF490" s="251"/>
      <c r="AG490" s="256"/>
      <c r="AH490" s="252"/>
      <c r="AI490" s="242"/>
    </row>
    <row r="491" spans="1:35" ht="15" customHeight="1" x14ac:dyDescent="0.25">
      <c r="A491" s="1"/>
      <c r="B491" s="253"/>
      <c r="C491" s="27" t="str">
        <f t="shared" si="245"/>
        <v/>
      </c>
      <c r="D491" s="28" t="str">
        <f t="shared" si="246"/>
        <v/>
      </c>
      <c r="E491" s="29" t="str">
        <f t="shared" si="251"/>
        <v/>
      </c>
      <c r="F491" s="29" t="str">
        <f t="shared" si="252"/>
        <v/>
      </c>
      <c r="G491" s="30" t="str">
        <f t="shared" si="247"/>
        <v/>
      </c>
      <c r="J491" s="29"/>
      <c r="K491" s="31" t="str">
        <f t="shared" si="253"/>
        <v/>
      </c>
      <c r="L491" s="32" t="str">
        <f t="shared" si="248"/>
        <v/>
      </c>
      <c r="M491" s="32"/>
      <c r="O491" s="33" t="str">
        <f t="shared" ca="1" si="255"/>
        <v/>
      </c>
      <c r="Q491" s="34">
        <f t="shared" si="257"/>
        <v>0</v>
      </c>
      <c r="R491" s="34">
        <f t="shared" si="254"/>
        <v>0</v>
      </c>
      <c r="Z491" s="129" t="str">
        <f t="shared" si="249"/>
        <v/>
      </c>
      <c r="AC491" s="135" t="str">
        <f t="shared" si="266"/>
        <v/>
      </c>
      <c r="AD491" s="247">
        <f>SUM(Z491:Z493)</f>
        <v>0</v>
      </c>
      <c r="AE491" s="126"/>
      <c r="AF491" s="251">
        <v>163</v>
      </c>
      <c r="AG491" s="254">
        <f t="shared" ref="AG491" ca="1" si="270">OFFSET($AL$9,((MOD(ROW(AF491)*4,3)/2)+1)*COUNTA(AF491)+IF(((MOD(ROW(AF491)*4,3)/2)+1)*COUNTA(AF491)=2,INT(ROW(AF487)/12),0),)</f>
        <v>0</v>
      </c>
      <c r="AH491" s="252" t="str">
        <f>IF(AD491=0,"",IF(AD491&lt;AG491,"Alerte !",""))</f>
        <v/>
      </c>
      <c r="AI491" s="242" t="str">
        <f>IF(AD491=0,"",IF(AD491&lt;AG491,"",1))</f>
        <v/>
      </c>
    </row>
    <row r="492" spans="1:35" ht="15" customHeight="1" x14ac:dyDescent="0.25">
      <c r="A492" s="1"/>
      <c r="B492" s="253"/>
      <c r="C492" s="27" t="str">
        <f t="shared" si="245"/>
        <v/>
      </c>
      <c r="D492" s="28" t="str">
        <f t="shared" si="246"/>
        <v/>
      </c>
      <c r="E492" s="29" t="str">
        <f t="shared" si="251"/>
        <v/>
      </c>
      <c r="F492" s="29" t="str">
        <f t="shared" si="252"/>
        <v/>
      </c>
      <c r="G492" s="30" t="str">
        <f t="shared" si="247"/>
        <v/>
      </c>
      <c r="J492" s="29"/>
      <c r="K492" s="31" t="str">
        <f t="shared" si="253"/>
        <v/>
      </c>
      <c r="L492" s="32" t="str">
        <f t="shared" si="248"/>
        <v/>
      </c>
      <c r="M492" s="32"/>
      <c r="O492" s="33" t="str">
        <f t="shared" ca="1" si="255"/>
        <v/>
      </c>
      <c r="Q492" s="34">
        <f t="shared" si="257"/>
        <v>0</v>
      </c>
      <c r="R492" s="34">
        <f t="shared" si="254"/>
        <v>0</v>
      </c>
      <c r="Z492" s="129" t="str">
        <f t="shared" si="249"/>
        <v/>
      </c>
      <c r="AC492" s="135" t="str">
        <f t="shared" si="266"/>
        <v/>
      </c>
      <c r="AD492" s="248"/>
      <c r="AE492" s="126"/>
      <c r="AF492" s="251"/>
      <c r="AG492" s="255"/>
      <c r="AH492" s="252"/>
      <c r="AI492" s="242"/>
    </row>
    <row r="493" spans="1:35" ht="15" customHeight="1" thickBot="1" x14ac:dyDescent="0.3">
      <c r="A493" s="1"/>
      <c r="B493" s="253"/>
      <c r="C493" s="27" t="str">
        <f t="shared" si="245"/>
        <v/>
      </c>
      <c r="D493" s="28" t="str">
        <f t="shared" si="246"/>
        <v/>
      </c>
      <c r="E493" s="29" t="str">
        <f t="shared" si="251"/>
        <v/>
      </c>
      <c r="F493" s="29" t="str">
        <f t="shared" si="252"/>
        <v/>
      </c>
      <c r="G493" s="30" t="str">
        <f t="shared" si="247"/>
        <v/>
      </c>
      <c r="J493" s="29"/>
      <c r="K493" s="31" t="str">
        <f t="shared" si="253"/>
        <v/>
      </c>
      <c r="L493" s="32" t="str">
        <f t="shared" si="248"/>
        <v/>
      </c>
      <c r="M493" s="32"/>
      <c r="O493" s="33" t="str">
        <f t="shared" ca="1" si="255"/>
        <v/>
      </c>
      <c r="Q493" s="34">
        <f t="shared" si="257"/>
        <v>0</v>
      </c>
      <c r="R493" s="34">
        <f t="shared" si="254"/>
        <v>0</v>
      </c>
      <c r="Z493" s="129" t="str">
        <f t="shared" si="249"/>
        <v/>
      </c>
      <c r="AC493" s="135" t="str">
        <f t="shared" si="266"/>
        <v/>
      </c>
      <c r="AD493" s="249"/>
      <c r="AE493" s="126"/>
      <c r="AF493" s="251"/>
      <c r="AG493" s="256"/>
      <c r="AH493" s="252"/>
      <c r="AI493" s="242"/>
    </row>
    <row r="494" spans="1:35" ht="15" customHeight="1" x14ac:dyDescent="0.25">
      <c r="A494" s="1"/>
      <c r="B494" s="253"/>
      <c r="C494" s="27" t="str">
        <f t="shared" si="245"/>
        <v/>
      </c>
      <c r="D494" s="28" t="str">
        <f t="shared" si="246"/>
        <v/>
      </c>
      <c r="E494" s="29" t="str">
        <f t="shared" si="251"/>
        <v/>
      </c>
      <c r="F494" s="29" t="str">
        <f t="shared" si="252"/>
        <v/>
      </c>
      <c r="G494" s="30" t="str">
        <f t="shared" si="247"/>
        <v/>
      </c>
      <c r="J494" s="29"/>
      <c r="K494" s="31" t="str">
        <f t="shared" si="253"/>
        <v/>
      </c>
      <c r="L494" s="32" t="str">
        <f t="shared" si="248"/>
        <v/>
      </c>
      <c r="M494" s="32"/>
      <c r="O494" s="33" t="str">
        <f t="shared" ca="1" si="255"/>
        <v/>
      </c>
      <c r="Q494" s="34">
        <f t="shared" si="257"/>
        <v>0</v>
      </c>
      <c r="R494" s="34">
        <f t="shared" si="254"/>
        <v>0</v>
      </c>
      <c r="Z494" s="129" t="str">
        <f t="shared" si="249"/>
        <v/>
      </c>
      <c r="AC494" s="135" t="str">
        <f t="shared" si="266"/>
        <v/>
      </c>
      <c r="AD494" s="247">
        <f>SUM(Z494:Z496)</f>
        <v>0</v>
      </c>
      <c r="AE494" s="126"/>
      <c r="AF494" s="251">
        <v>164</v>
      </c>
      <c r="AG494" s="254">
        <f t="shared" ref="AG494" ca="1" si="271">OFFSET($AL$9,((MOD(ROW(AF494)*4,3)/2)+1)*COUNTA(AF494)+IF(((MOD(ROW(AF494)*4,3)/2)+1)*COUNTA(AF494)=2,INT(ROW(AF490)/12),0),)</f>
        <v>0</v>
      </c>
      <c r="AH494" s="252" t="str">
        <f>IF(AD494=0,"",IF(AD494&lt;AG494,"Alerte !",""))</f>
        <v/>
      </c>
      <c r="AI494" s="242" t="str">
        <f>IF(AD494=0,"",IF(AD494&lt;AG494,"",1))</f>
        <v/>
      </c>
    </row>
    <row r="495" spans="1:35" ht="15" customHeight="1" x14ac:dyDescent="0.25">
      <c r="A495" s="1"/>
      <c r="B495" s="253"/>
      <c r="C495" s="27" t="str">
        <f t="shared" si="245"/>
        <v/>
      </c>
      <c r="D495" s="28" t="str">
        <f t="shared" si="246"/>
        <v/>
      </c>
      <c r="E495" s="29" t="str">
        <f t="shared" si="251"/>
        <v/>
      </c>
      <c r="F495" s="29" t="str">
        <f t="shared" si="252"/>
        <v/>
      </c>
      <c r="G495" s="30" t="str">
        <f t="shared" si="247"/>
        <v/>
      </c>
      <c r="J495" s="29"/>
      <c r="K495" s="31" t="str">
        <f t="shared" si="253"/>
        <v/>
      </c>
      <c r="L495" s="32" t="str">
        <f t="shared" si="248"/>
        <v/>
      </c>
      <c r="M495" s="32"/>
      <c r="O495" s="33" t="str">
        <f t="shared" ca="1" si="255"/>
        <v/>
      </c>
      <c r="Q495" s="34">
        <f t="shared" si="257"/>
        <v>0</v>
      </c>
      <c r="R495" s="34">
        <f t="shared" si="254"/>
        <v>0</v>
      </c>
      <c r="Z495" s="129" t="str">
        <f t="shared" si="249"/>
        <v/>
      </c>
      <c r="AC495" s="135" t="str">
        <f t="shared" si="266"/>
        <v/>
      </c>
      <c r="AD495" s="248"/>
      <c r="AE495" s="126"/>
      <c r="AF495" s="251"/>
      <c r="AG495" s="255"/>
      <c r="AH495" s="252"/>
      <c r="AI495" s="242"/>
    </row>
    <row r="496" spans="1:35" ht="15" customHeight="1" thickBot="1" x14ac:dyDescent="0.3">
      <c r="A496" s="1"/>
      <c r="B496" s="253"/>
      <c r="C496" s="27" t="str">
        <f t="shared" si="245"/>
        <v/>
      </c>
      <c r="D496" s="28" t="str">
        <f t="shared" si="246"/>
        <v/>
      </c>
      <c r="E496" s="29" t="str">
        <f t="shared" si="251"/>
        <v/>
      </c>
      <c r="F496" s="29" t="str">
        <f t="shared" si="252"/>
        <v/>
      </c>
      <c r="G496" s="30" t="str">
        <f t="shared" si="247"/>
        <v/>
      </c>
      <c r="J496" s="29"/>
      <c r="K496" s="31" t="str">
        <f t="shared" si="253"/>
        <v/>
      </c>
      <c r="L496" s="32" t="str">
        <f t="shared" si="248"/>
        <v/>
      </c>
      <c r="M496" s="32"/>
      <c r="O496" s="33" t="str">
        <f t="shared" ca="1" si="255"/>
        <v/>
      </c>
      <c r="Q496" s="34">
        <f t="shared" si="257"/>
        <v>0</v>
      </c>
      <c r="R496" s="34">
        <f t="shared" si="254"/>
        <v>0</v>
      </c>
      <c r="Z496" s="129" t="str">
        <f t="shared" si="249"/>
        <v/>
      </c>
      <c r="AC496" s="135" t="str">
        <f t="shared" si="266"/>
        <v/>
      </c>
      <c r="AD496" s="249"/>
      <c r="AE496" s="126"/>
      <c r="AF496" s="251"/>
      <c r="AG496" s="256"/>
      <c r="AH496" s="252"/>
      <c r="AI496" s="242"/>
    </row>
    <row r="497" spans="1:35" ht="15" customHeight="1" x14ac:dyDescent="0.25">
      <c r="A497" s="1"/>
      <c r="B497" s="253"/>
      <c r="C497" s="27" t="str">
        <f t="shared" si="245"/>
        <v/>
      </c>
      <c r="D497" s="28" t="str">
        <f t="shared" si="246"/>
        <v/>
      </c>
      <c r="E497" s="29" t="str">
        <f t="shared" si="251"/>
        <v/>
      </c>
      <c r="F497" s="29" t="str">
        <f t="shared" si="252"/>
        <v/>
      </c>
      <c r="G497" s="30" t="str">
        <f t="shared" si="247"/>
        <v/>
      </c>
      <c r="J497" s="29"/>
      <c r="K497" s="31" t="str">
        <f t="shared" si="253"/>
        <v/>
      </c>
      <c r="L497" s="32" t="str">
        <f t="shared" si="248"/>
        <v/>
      </c>
      <c r="M497" s="32"/>
      <c r="O497" s="33" t="str">
        <f t="shared" ca="1" si="255"/>
        <v/>
      </c>
      <c r="Q497" s="34">
        <f t="shared" si="257"/>
        <v>0</v>
      </c>
      <c r="R497" s="34">
        <f t="shared" si="254"/>
        <v>0</v>
      </c>
      <c r="Z497" s="129" t="str">
        <f t="shared" si="249"/>
        <v/>
      </c>
      <c r="AC497" s="135" t="str">
        <f t="shared" si="266"/>
        <v/>
      </c>
      <c r="AD497" s="247">
        <f>SUM(Z497:Z499)</f>
        <v>0</v>
      </c>
      <c r="AE497" s="126"/>
      <c r="AF497" s="251">
        <v>165</v>
      </c>
      <c r="AG497" s="254">
        <f t="shared" ref="AG497" ca="1" si="272">OFFSET($AL$9,((MOD(ROW(AF497)*4,3)/2)+1)*COUNTA(AF497)+IF(((MOD(ROW(AF497)*4,3)/2)+1)*COUNTA(AF497)=2,INT(ROW(AF493)/12),0),)</f>
        <v>0</v>
      </c>
      <c r="AH497" s="252" t="str">
        <f>IF(AD497=0,"",IF(AD497&lt;AG497,"Alerte !",""))</f>
        <v/>
      </c>
      <c r="AI497" s="242" t="str">
        <f>IF(AD497=0,"",IF(AD497&lt;AG497,"",1))</f>
        <v/>
      </c>
    </row>
    <row r="498" spans="1:35" ht="15" customHeight="1" x14ac:dyDescent="0.25">
      <c r="A498" s="1"/>
      <c r="B498" s="253"/>
      <c r="C498" s="27" t="str">
        <f t="shared" si="245"/>
        <v/>
      </c>
      <c r="D498" s="28" t="str">
        <f t="shared" si="246"/>
        <v/>
      </c>
      <c r="E498" s="29" t="str">
        <f t="shared" si="251"/>
        <v/>
      </c>
      <c r="F498" s="29" t="str">
        <f t="shared" si="252"/>
        <v/>
      </c>
      <c r="G498" s="30" t="str">
        <f t="shared" si="247"/>
        <v/>
      </c>
      <c r="J498" s="29"/>
      <c r="K498" s="31" t="str">
        <f t="shared" si="253"/>
        <v/>
      </c>
      <c r="L498" s="32" t="str">
        <f t="shared" si="248"/>
        <v/>
      </c>
      <c r="M498" s="32"/>
      <c r="O498" s="33" t="str">
        <f t="shared" ca="1" si="255"/>
        <v/>
      </c>
      <c r="Q498" s="34">
        <f t="shared" si="257"/>
        <v>0</v>
      </c>
      <c r="R498" s="34">
        <f t="shared" si="254"/>
        <v>0</v>
      </c>
      <c r="Z498" s="129" t="str">
        <f t="shared" si="249"/>
        <v/>
      </c>
      <c r="AC498" s="135" t="str">
        <f t="shared" si="266"/>
        <v/>
      </c>
      <c r="AD498" s="248"/>
      <c r="AE498" s="126"/>
      <c r="AF498" s="251"/>
      <c r="AG498" s="255"/>
      <c r="AH498" s="252"/>
      <c r="AI498" s="242"/>
    </row>
    <row r="499" spans="1:35" ht="15" customHeight="1" thickBot="1" x14ac:dyDescent="0.3">
      <c r="A499" s="1"/>
      <c r="B499" s="253"/>
      <c r="C499" s="27" t="str">
        <f t="shared" si="245"/>
        <v/>
      </c>
      <c r="D499" s="28" t="str">
        <f t="shared" si="246"/>
        <v/>
      </c>
      <c r="E499" s="29" t="str">
        <f t="shared" si="251"/>
        <v/>
      </c>
      <c r="F499" s="29" t="str">
        <f t="shared" si="252"/>
        <v/>
      </c>
      <c r="G499" s="30" t="str">
        <f t="shared" si="247"/>
        <v/>
      </c>
      <c r="J499" s="29"/>
      <c r="K499" s="31" t="str">
        <f t="shared" si="253"/>
        <v/>
      </c>
      <c r="L499" s="32" t="str">
        <f t="shared" si="248"/>
        <v/>
      </c>
      <c r="M499" s="32"/>
      <c r="O499" s="33" t="str">
        <f t="shared" ca="1" si="255"/>
        <v/>
      </c>
      <c r="Q499" s="34">
        <f t="shared" si="257"/>
        <v>0</v>
      </c>
      <c r="R499" s="34">
        <f t="shared" si="254"/>
        <v>0</v>
      </c>
      <c r="Z499" s="129" t="str">
        <f t="shared" si="249"/>
        <v/>
      </c>
      <c r="AC499" s="135" t="str">
        <f t="shared" si="266"/>
        <v/>
      </c>
      <c r="AD499" s="249"/>
      <c r="AE499" s="126"/>
      <c r="AF499" s="251"/>
      <c r="AG499" s="256"/>
      <c r="AH499" s="252"/>
      <c r="AI499" s="242"/>
    </row>
    <row r="500" spans="1:35" ht="15" customHeight="1" x14ac:dyDescent="0.25">
      <c r="A500" s="1"/>
      <c r="B500" s="253" t="s">
        <v>87</v>
      </c>
      <c r="C500" s="27" t="str">
        <f t="shared" si="245"/>
        <v/>
      </c>
      <c r="D500" s="28" t="str">
        <f t="shared" si="246"/>
        <v/>
      </c>
      <c r="E500" s="29" t="str">
        <f t="shared" si="251"/>
        <v/>
      </c>
      <c r="F500" s="29" t="str">
        <f t="shared" si="252"/>
        <v/>
      </c>
      <c r="G500" s="30" t="str">
        <f t="shared" si="247"/>
        <v/>
      </c>
      <c r="J500" s="29"/>
      <c r="K500" s="31" t="str">
        <f t="shared" si="253"/>
        <v/>
      </c>
      <c r="L500" s="32" t="str">
        <f t="shared" si="248"/>
        <v/>
      </c>
      <c r="M500" s="32"/>
      <c r="O500" s="33" t="str">
        <f t="shared" ca="1" si="255"/>
        <v/>
      </c>
      <c r="Q500" s="34">
        <f t="shared" si="257"/>
        <v>0</v>
      </c>
      <c r="R500" s="34">
        <f t="shared" si="254"/>
        <v>0</v>
      </c>
      <c r="Z500" s="129" t="str">
        <f t="shared" si="249"/>
        <v/>
      </c>
      <c r="AC500" s="135" t="str">
        <f t="shared" si="266"/>
        <v/>
      </c>
      <c r="AD500" s="247">
        <f>SUM(Z500:Z502)</f>
        <v>0</v>
      </c>
      <c r="AE500" s="126"/>
      <c r="AF500" s="251">
        <v>166</v>
      </c>
      <c r="AG500" s="254">
        <f t="shared" ref="AG500" ca="1" si="273">OFFSET($AL$9,((MOD(ROW(AF500)*4,3)/2)+1)*COUNTA(AF500)+IF(((MOD(ROW(AF500)*4,3)/2)+1)*COUNTA(AF500)=2,INT(ROW(AF496)/12),0),)</f>
        <v>0</v>
      </c>
      <c r="AH500" s="252" t="str">
        <f>IF(AD500=0,"",IF(AD500&lt;AG500,"Alerte !",""))</f>
        <v/>
      </c>
      <c r="AI500" s="242" t="str">
        <f>IF(AD500=0,"",IF(AD500&lt;AG500,"",1))</f>
        <v/>
      </c>
    </row>
    <row r="501" spans="1:35" ht="15" customHeight="1" x14ac:dyDescent="0.25">
      <c r="A501" s="1"/>
      <c r="B501" s="253"/>
      <c r="C501" s="27" t="str">
        <f t="shared" si="245"/>
        <v/>
      </c>
      <c r="D501" s="28" t="str">
        <f t="shared" si="246"/>
        <v/>
      </c>
      <c r="E501" s="29" t="str">
        <f t="shared" si="251"/>
        <v/>
      </c>
      <c r="F501" s="29" t="str">
        <f t="shared" si="252"/>
        <v/>
      </c>
      <c r="G501" s="30" t="str">
        <f t="shared" si="247"/>
        <v/>
      </c>
      <c r="J501" s="29"/>
      <c r="K501" s="31" t="str">
        <f t="shared" si="253"/>
        <v/>
      </c>
      <c r="L501" s="32" t="str">
        <f t="shared" si="248"/>
        <v/>
      </c>
      <c r="M501" s="32"/>
      <c r="O501" s="33" t="str">
        <f t="shared" ca="1" si="255"/>
        <v/>
      </c>
      <c r="Q501" s="34">
        <f t="shared" si="257"/>
        <v>0</v>
      </c>
      <c r="R501" s="34">
        <f t="shared" si="254"/>
        <v>0</v>
      </c>
      <c r="Z501" s="129" t="str">
        <f t="shared" si="249"/>
        <v/>
      </c>
      <c r="AC501" s="135" t="str">
        <f t="shared" si="266"/>
        <v/>
      </c>
      <c r="AD501" s="248"/>
      <c r="AE501" s="126"/>
      <c r="AF501" s="251"/>
      <c r="AG501" s="255"/>
      <c r="AH501" s="252"/>
      <c r="AI501" s="242"/>
    </row>
    <row r="502" spans="1:35" ht="15" customHeight="1" thickBot="1" x14ac:dyDescent="0.3">
      <c r="A502" s="1"/>
      <c r="B502" s="253"/>
      <c r="C502" s="27" t="str">
        <f t="shared" si="245"/>
        <v/>
      </c>
      <c r="D502" s="28" t="str">
        <f t="shared" si="246"/>
        <v/>
      </c>
      <c r="E502" s="29" t="str">
        <f t="shared" si="251"/>
        <v/>
      </c>
      <c r="F502" s="29" t="str">
        <f t="shared" si="252"/>
        <v/>
      </c>
      <c r="G502" s="30" t="str">
        <f t="shared" si="247"/>
        <v/>
      </c>
      <c r="J502" s="29"/>
      <c r="K502" s="31" t="str">
        <f t="shared" si="253"/>
        <v/>
      </c>
      <c r="L502" s="32" t="str">
        <f t="shared" si="248"/>
        <v/>
      </c>
      <c r="M502" s="32"/>
      <c r="O502" s="33" t="str">
        <f t="shared" ca="1" si="255"/>
        <v/>
      </c>
      <c r="Q502" s="34">
        <f t="shared" si="257"/>
        <v>0</v>
      </c>
      <c r="R502" s="34">
        <f t="shared" si="254"/>
        <v>0</v>
      </c>
      <c r="Z502" s="129" t="str">
        <f t="shared" si="249"/>
        <v/>
      </c>
      <c r="AC502" s="135" t="str">
        <f t="shared" si="266"/>
        <v/>
      </c>
      <c r="AD502" s="249"/>
      <c r="AE502" s="126"/>
      <c r="AF502" s="251"/>
      <c r="AG502" s="256"/>
      <c r="AH502" s="252"/>
      <c r="AI502" s="242"/>
    </row>
    <row r="503" spans="1:35" ht="15" customHeight="1" x14ac:dyDescent="0.25">
      <c r="A503" s="1"/>
      <c r="B503" s="253"/>
      <c r="C503" s="27" t="str">
        <f t="shared" si="245"/>
        <v/>
      </c>
      <c r="D503" s="28" t="str">
        <f t="shared" si="246"/>
        <v/>
      </c>
      <c r="E503" s="29" t="str">
        <f t="shared" si="251"/>
        <v/>
      </c>
      <c r="F503" s="29" t="str">
        <f t="shared" si="252"/>
        <v/>
      </c>
      <c r="G503" s="30" t="str">
        <f t="shared" si="247"/>
        <v/>
      </c>
      <c r="J503" s="29"/>
      <c r="K503" s="31" t="str">
        <f t="shared" si="253"/>
        <v/>
      </c>
      <c r="L503" s="32" t="str">
        <f t="shared" si="248"/>
        <v/>
      </c>
      <c r="M503" s="32"/>
      <c r="O503" s="33" t="str">
        <f t="shared" ca="1" si="255"/>
        <v/>
      </c>
      <c r="Q503" s="34">
        <f t="shared" si="257"/>
        <v>0</v>
      </c>
      <c r="R503" s="34">
        <f t="shared" si="254"/>
        <v>0</v>
      </c>
      <c r="Z503" s="129" t="str">
        <f t="shared" si="249"/>
        <v/>
      </c>
      <c r="AC503" s="135" t="str">
        <f t="shared" si="266"/>
        <v/>
      </c>
      <c r="AD503" s="247">
        <f>SUM(Z503:Z505)</f>
        <v>0</v>
      </c>
      <c r="AE503" s="126"/>
      <c r="AF503" s="251">
        <v>167</v>
      </c>
      <c r="AG503" s="254">
        <f t="shared" ref="AG503" ca="1" si="274">OFFSET($AL$9,((MOD(ROW(AF503)*4,3)/2)+1)*COUNTA(AF503)+IF(((MOD(ROW(AF503)*4,3)/2)+1)*COUNTA(AF503)=2,INT(ROW(AF499)/12),0),)</f>
        <v>0</v>
      </c>
      <c r="AH503" s="252" t="str">
        <f>IF(AD503=0,"",IF(AD503&lt;AG503,"Alerte !",""))</f>
        <v/>
      </c>
      <c r="AI503" s="242" t="str">
        <f>IF(AD503=0,"",IF(AD503&lt;AG503,"",1))</f>
        <v/>
      </c>
    </row>
    <row r="504" spans="1:35" ht="15" customHeight="1" x14ac:dyDescent="0.25">
      <c r="A504" s="1"/>
      <c r="B504" s="253"/>
      <c r="C504" s="27" t="str">
        <f t="shared" si="245"/>
        <v/>
      </c>
      <c r="D504" s="28" t="str">
        <f t="shared" si="246"/>
        <v/>
      </c>
      <c r="E504" s="29" t="str">
        <f t="shared" si="251"/>
        <v/>
      </c>
      <c r="F504" s="29" t="str">
        <f t="shared" si="252"/>
        <v/>
      </c>
      <c r="G504" s="30" t="str">
        <f t="shared" si="247"/>
        <v/>
      </c>
      <c r="J504" s="29"/>
      <c r="K504" s="31" t="str">
        <f t="shared" si="253"/>
        <v/>
      </c>
      <c r="L504" s="32" t="str">
        <f t="shared" si="248"/>
        <v/>
      </c>
      <c r="M504" s="32"/>
      <c r="O504" s="33" t="str">
        <f t="shared" ca="1" si="255"/>
        <v/>
      </c>
      <c r="Q504" s="34">
        <f t="shared" si="257"/>
        <v>0</v>
      </c>
      <c r="R504" s="34">
        <f t="shared" si="254"/>
        <v>0</v>
      </c>
      <c r="Z504" s="129" t="str">
        <f t="shared" si="249"/>
        <v/>
      </c>
      <c r="AC504" s="135" t="str">
        <f t="shared" si="266"/>
        <v/>
      </c>
      <c r="AD504" s="248"/>
      <c r="AE504" s="126"/>
      <c r="AF504" s="251"/>
      <c r="AG504" s="255"/>
      <c r="AH504" s="252"/>
      <c r="AI504" s="242"/>
    </row>
    <row r="505" spans="1:35" ht="15" customHeight="1" thickBot="1" x14ac:dyDescent="0.3">
      <c r="A505" s="1"/>
      <c r="B505" s="253"/>
      <c r="C505" s="27" t="str">
        <f t="shared" si="245"/>
        <v/>
      </c>
      <c r="D505" s="28" t="str">
        <f t="shared" si="246"/>
        <v/>
      </c>
      <c r="E505" s="29" t="str">
        <f t="shared" si="251"/>
        <v/>
      </c>
      <c r="F505" s="29" t="str">
        <f t="shared" si="252"/>
        <v/>
      </c>
      <c r="G505" s="30" t="str">
        <f t="shared" si="247"/>
        <v/>
      </c>
      <c r="J505" s="29"/>
      <c r="K505" s="31" t="str">
        <f t="shared" si="253"/>
        <v/>
      </c>
      <c r="L505" s="32" t="str">
        <f t="shared" si="248"/>
        <v/>
      </c>
      <c r="M505" s="32"/>
      <c r="O505" s="33" t="str">
        <f t="shared" ca="1" si="255"/>
        <v/>
      </c>
      <c r="Q505" s="34">
        <f t="shared" si="257"/>
        <v>0</v>
      </c>
      <c r="R505" s="34">
        <f t="shared" si="254"/>
        <v>0</v>
      </c>
      <c r="Z505" s="129" t="str">
        <f t="shared" si="249"/>
        <v/>
      </c>
      <c r="AC505" s="135" t="str">
        <f t="shared" si="266"/>
        <v/>
      </c>
      <c r="AD505" s="249"/>
      <c r="AE505" s="126"/>
      <c r="AF505" s="251"/>
      <c r="AG505" s="256"/>
      <c r="AH505" s="252"/>
      <c r="AI505" s="242"/>
    </row>
    <row r="506" spans="1:35" ht="15" customHeight="1" x14ac:dyDescent="0.25">
      <c r="A506" s="1"/>
      <c r="B506" s="253"/>
      <c r="C506" s="27" t="str">
        <f t="shared" si="245"/>
        <v/>
      </c>
      <c r="D506" s="28" t="str">
        <f t="shared" si="246"/>
        <v/>
      </c>
      <c r="E506" s="29" t="str">
        <f t="shared" si="251"/>
        <v/>
      </c>
      <c r="F506" s="29" t="str">
        <f t="shared" si="252"/>
        <v/>
      </c>
      <c r="G506" s="30" t="str">
        <f t="shared" si="247"/>
        <v/>
      </c>
      <c r="J506" s="29"/>
      <c r="K506" s="31" t="str">
        <f t="shared" si="253"/>
        <v/>
      </c>
      <c r="L506" s="32" t="str">
        <f t="shared" si="248"/>
        <v/>
      </c>
      <c r="M506" s="32"/>
      <c r="O506" s="33" t="str">
        <f t="shared" ca="1" si="255"/>
        <v/>
      </c>
      <c r="Q506" s="34">
        <f t="shared" si="257"/>
        <v>0</v>
      </c>
      <c r="R506" s="34">
        <f t="shared" si="254"/>
        <v>0</v>
      </c>
      <c r="Z506" s="129" t="str">
        <f t="shared" si="249"/>
        <v/>
      </c>
      <c r="AC506" s="135" t="str">
        <f t="shared" si="266"/>
        <v/>
      </c>
      <c r="AD506" s="247">
        <f>SUM(Z506:Z508)</f>
        <v>0</v>
      </c>
      <c r="AE506" s="126"/>
      <c r="AF506" s="251">
        <v>168</v>
      </c>
      <c r="AG506" s="254">
        <f t="shared" ref="AG506" ca="1" si="275">OFFSET($AL$9,((MOD(ROW(AF506)*4,3)/2)+1)*COUNTA(AF506)+IF(((MOD(ROW(AF506)*4,3)/2)+1)*COUNTA(AF506)=2,INT(ROW(AF502)/12),0),)</f>
        <v>0</v>
      </c>
      <c r="AH506" s="252" t="str">
        <f>IF(AD506=0,"",IF(AD506&lt;AG506,"Alerte !",""))</f>
        <v/>
      </c>
      <c r="AI506" s="242" t="str">
        <f>IF(AD506=0,"",IF(AD506&lt;AG506,"",1))</f>
        <v/>
      </c>
    </row>
    <row r="507" spans="1:35" ht="15" customHeight="1" x14ac:dyDescent="0.25">
      <c r="A507" s="1"/>
      <c r="B507" s="253"/>
      <c r="C507" s="27" t="str">
        <f t="shared" si="245"/>
        <v/>
      </c>
      <c r="D507" s="28" t="str">
        <f t="shared" si="246"/>
        <v/>
      </c>
      <c r="E507" s="29" t="str">
        <f t="shared" si="251"/>
        <v/>
      </c>
      <c r="F507" s="29" t="str">
        <f t="shared" si="252"/>
        <v/>
      </c>
      <c r="G507" s="30" t="str">
        <f t="shared" si="247"/>
        <v/>
      </c>
      <c r="J507" s="29"/>
      <c r="K507" s="31" t="str">
        <f t="shared" si="253"/>
        <v/>
      </c>
      <c r="L507" s="32" t="str">
        <f t="shared" si="248"/>
        <v/>
      </c>
      <c r="M507" s="32"/>
      <c r="O507" s="33" t="str">
        <f t="shared" ca="1" si="255"/>
        <v/>
      </c>
      <c r="Q507" s="34">
        <f t="shared" si="257"/>
        <v>0</v>
      </c>
      <c r="R507" s="34">
        <f t="shared" si="254"/>
        <v>0</v>
      </c>
      <c r="Z507" s="129" t="str">
        <f t="shared" si="249"/>
        <v/>
      </c>
      <c r="AC507" s="135" t="str">
        <f t="shared" si="266"/>
        <v/>
      </c>
      <c r="AD507" s="248"/>
      <c r="AE507" s="126"/>
      <c r="AF507" s="251"/>
      <c r="AG507" s="255"/>
      <c r="AH507" s="252"/>
      <c r="AI507" s="242"/>
    </row>
    <row r="508" spans="1:35" ht="15" customHeight="1" thickBot="1" x14ac:dyDescent="0.3">
      <c r="A508" s="1"/>
      <c r="B508" s="253"/>
      <c r="C508" s="27" t="str">
        <f t="shared" si="245"/>
        <v/>
      </c>
      <c r="D508" s="28" t="str">
        <f t="shared" si="246"/>
        <v/>
      </c>
      <c r="E508" s="29" t="str">
        <f t="shared" si="251"/>
        <v/>
      </c>
      <c r="F508" s="29" t="str">
        <f t="shared" si="252"/>
        <v/>
      </c>
      <c r="G508" s="30" t="str">
        <f t="shared" si="247"/>
        <v/>
      </c>
      <c r="J508" s="29"/>
      <c r="K508" s="31" t="str">
        <f t="shared" si="253"/>
        <v/>
      </c>
      <c r="L508" s="32" t="str">
        <f t="shared" si="248"/>
        <v/>
      </c>
      <c r="M508" s="32"/>
      <c r="O508" s="33" t="str">
        <f t="shared" ca="1" si="255"/>
        <v/>
      </c>
      <c r="Q508" s="34">
        <f t="shared" si="257"/>
        <v>0</v>
      </c>
      <c r="R508" s="34">
        <f t="shared" si="254"/>
        <v>0</v>
      </c>
      <c r="Z508" s="129" t="str">
        <f t="shared" si="249"/>
        <v/>
      </c>
      <c r="AC508" s="135" t="str">
        <f t="shared" si="266"/>
        <v/>
      </c>
      <c r="AD508" s="249"/>
      <c r="AE508" s="126"/>
      <c r="AF508" s="251"/>
      <c r="AG508" s="256"/>
      <c r="AH508" s="252"/>
      <c r="AI508" s="242"/>
    </row>
    <row r="509" spans="1:35" ht="15" customHeight="1" x14ac:dyDescent="0.25">
      <c r="A509" s="1"/>
      <c r="B509" s="253"/>
      <c r="C509" s="27" t="str">
        <f t="shared" si="245"/>
        <v/>
      </c>
      <c r="D509" s="28" t="str">
        <f t="shared" si="246"/>
        <v/>
      </c>
      <c r="E509" s="29" t="str">
        <f t="shared" si="251"/>
        <v/>
      </c>
      <c r="F509" s="29" t="str">
        <f t="shared" si="252"/>
        <v/>
      </c>
      <c r="G509" s="30" t="str">
        <f t="shared" si="247"/>
        <v/>
      </c>
      <c r="J509" s="29"/>
      <c r="K509" s="31" t="str">
        <f t="shared" si="253"/>
        <v/>
      </c>
      <c r="L509" s="32" t="str">
        <f t="shared" si="248"/>
        <v/>
      </c>
      <c r="M509" s="32"/>
      <c r="O509" s="33" t="str">
        <f t="shared" ca="1" si="255"/>
        <v/>
      </c>
      <c r="Q509" s="34">
        <f t="shared" si="257"/>
        <v>0</v>
      </c>
      <c r="R509" s="34">
        <f t="shared" si="254"/>
        <v>0</v>
      </c>
      <c r="Z509" s="129" t="str">
        <f t="shared" si="249"/>
        <v/>
      </c>
      <c r="AC509" s="135" t="str">
        <f t="shared" si="266"/>
        <v/>
      </c>
      <c r="AD509" s="247">
        <f>SUM(Z509:Z511)</f>
        <v>0</v>
      </c>
      <c r="AE509" s="126"/>
      <c r="AF509" s="251">
        <v>169</v>
      </c>
      <c r="AG509" s="254">
        <f t="shared" ref="AG509" ca="1" si="276">OFFSET($AL$9,((MOD(ROW(AF509)*4,3)/2)+1)*COUNTA(AF509)+IF(((MOD(ROW(AF509)*4,3)/2)+1)*COUNTA(AF509)=2,INT(ROW(AF505)/12),0),)</f>
        <v>0</v>
      </c>
      <c r="AH509" s="252" t="str">
        <f>IF(AD509=0,"",IF(AD509&lt;AG509,"Alerte !",""))</f>
        <v/>
      </c>
      <c r="AI509" s="242" t="str">
        <f>IF(AD509=0,"",IF(AD509&lt;AG509,"",1))</f>
        <v/>
      </c>
    </row>
    <row r="510" spans="1:35" ht="15" customHeight="1" x14ac:dyDescent="0.25">
      <c r="A510" s="1"/>
      <c r="B510" s="253"/>
      <c r="C510" s="27" t="str">
        <f t="shared" si="245"/>
        <v/>
      </c>
      <c r="D510" s="28" t="str">
        <f t="shared" si="246"/>
        <v/>
      </c>
      <c r="E510" s="29" t="str">
        <f t="shared" si="251"/>
        <v/>
      </c>
      <c r="F510" s="29" t="str">
        <f t="shared" si="252"/>
        <v/>
      </c>
      <c r="G510" s="30" t="str">
        <f t="shared" si="247"/>
        <v/>
      </c>
      <c r="J510" s="29"/>
      <c r="K510" s="31" t="str">
        <f t="shared" si="253"/>
        <v/>
      </c>
      <c r="L510" s="32" t="str">
        <f t="shared" si="248"/>
        <v/>
      </c>
      <c r="M510" s="32"/>
      <c r="O510" s="33" t="str">
        <f t="shared" ca="1" si="255"/>
        <v/>
      </c>
      <c r="Q510" s="34">
        <f t="shared" si="257"/>
        <v>0</v>
      </c>
      <c r="R510" s="34">
        <f t="shared" si="254"/>
        <v>0</v>
      </c>
      <c r="Z510" s="129" t="str">
        <f t="shared" si="249"/>
        <v/>
      </c>
      <c r="AC510" s="135" t="str">
        <f t="shared" si="266"/>
        <v/>
      </c>
      <c r="AD510" s="248"/>
      <c r="AE510" s="126"/>
      <c r="AF510" s="251"/>
      <c r="AG510" s="255"/>
      <c r="AH510" s="252"/>
      <c r="AI510" s="242"/>
    </row>
    <row r="511" spans="1:35" ht="15" customHeight="1" thickBot="1" x14ac:dyDescent="0.3">
      <c r="A511" s="1"/>
      <c r="B511" s="253"/>
      <c r="C511" s="27" t="str">
        <f t="shared" si="245"/>
        <v/>
      </c>
      <c r="D511" s="28" t="str">
        <f t="shared" si="246"/>
        <v/>
      </c>
      <c r="E511" s="29" t="str">
        <f t="shared" si="251"/>
        <v/>
      </c>
      <c r="F511" s="29" t="str">
        <f t="shared" si="252"/>
        <v/>
      </c>
      <c r="G511" s="30" t="str">
        <f t="shared" si="247"/>
        <v/>
      </c>
      <c r="J511" s="29"/>
      <c r="K511" s="31" t="str">
        <f t="shared" si="253"/>
        <v/>
      </c>
      <c r="L511" s="32" t="str">
        <f t="shared" si="248"/>
        <v/>
      </c>
      <c r="M511" s="32"/>
      <c r="O511" s="33" t="str">
        <f t="shared" ca="1" si="255"/>
        <v/>
      </c>
      <c r="Q511" s="34">
        <f t="shared" si="257"/>
        <v>0</v>
      </c>
      <c r="R511" s="34">
        <f t="shared" si="254"/>
        <v>0</v>
      </c>
      <c r="Z511" s="129" t="str">
        <f t="shared" si="249"/>
        <v/>
      </c>
      <c r="AC511" s="135" t="str">
        <f t="shared" si="266"/>
        <v/>
      </c>
      <c r="AD511" s="249"/>
      <c r="AE511" s="126"/>
      <c r="AF511" s="251"/>
      <c r="AG511" s="256"/>
      <c r="AH511" s="252"/>
      <c r="AI511" s="242"/>
    </row>
    <row r="512" spans="1:35" ht="15" customHeight="1" x14ac:dyDescent="0.25">
      <c r="A512" s="1"/>
      <c r="B512" s="257" t="s">
        <v>29</v>
      </c>
      <c r="C512" s="101" t="str">
        <f t="shared" si="245"/>
        <v/>
      </c>
      <c r="D512" s="28" t="str">
        <f t="shared" si="246"/>
        <v/>
      </c>
      <c r="E512" s="29" t="str">
        <f t="shared" si="251"/>
        <v/>
      </c>
      <c r="F512" s="29" t="str">
        <f t="shared" si="252"/>
        <v/>
      </c>
      <c r="G512" s="30" t="str">
        <f t="shared" si="247"/>
        <v/>
      </c>
      <c r="J512" s="29"/>
      <c r="K512" s="31" t="str">
        <f t="shared" si="253"/>
        <v/>
      </c>
      <c r="L512" s="32" t="str">
        <f t="shared" si="248"/>
        <v/>
      </c>
      <c r="M512" s="32"/>
      <c r="O512" s="33" t="str">
        <f t="shared" ca="1" si="255"/>
        <v/>
      </c>
      <c r="Q512" s="34">
        <f t="shared" si="257"/>
        <v>0</v>
      </c>
      <c r="R512" s="34">
        <f t="shared" si="254"/>
        <v>0</v>
      </c>
      <c r="Z512" s="129" t="str">
        <f t="shared" si="249"/>
        <v/>
      </c>
      <c r="AC512" s="135" t="str">
        <f t="shared" si="266"/>
        <v/>
      </c>
      <c r="AD512" s="247">
        <f>SUM(Z512:Z514)</f>
        <v>0</v>
      </c>
      <c r="AE512" s="126"/>
      <c r="AF512" s="251">
        <v>170</v>
      </c>
      <c r="AG512" s="254">
        <f t="shared" ref="AG512" ca="1" si="277">OFFSET($AL$9,((MOD(ROW(AF512)*4,3)/2)+1)*COUNTA(AF512)+IF(((MOD(ROW(AF512)*4,3)/2)+1)*COUNTA(AF512)=2,INT(ROW(AF508)/12),0),)</f>
        <v>0</v>
      </c>
      <c r="AH512" s="252" t="str">
        <f>IF(AD512=0,"",IF(AD512&lt;AG512,"Alerte !",""))</f>
        <v/>
      </c>
      <c r="AI512" s="242" t="str">
        <f>IF(AD512=0,"",IF(AD512&lt;AG512,"",1))</f>
        <v/>
      </c>
    </row>
    <row r="513" spans="1:49" ht="15" customHeight="1" x14ac:dyDescent="0.25">
      <c r="A513" s="1"/>
      <c r="B513" s="257"/>
      <c r="C513" s="101" t="str">
        <f t="shared" si="245"/>
        <v/>
      </c>
      <c r="D513" s="28" t="str">
        <f t="shared" si="246"/>
        <v/>
      </c>
      <c r="E513" s="29" t="str">
        <f t="shared" si="251"/>
        <v/>
      </c>
      <c r="F513" s="29" t="str">
        <f t="shared" si="252"/>
        <v/>
      </c>
      <c r="G513" s="30" t="str">
        <f t="shared" si="247"/>
        <v/>
      </c>
      <c r="J513" s="29"/>
      <c r="K513" s="31" t="str">
        <f t="shared" si="253"/>
        <v/>
      </c>
      <c r="L513" s="32" t="str">
        <f t="shared" si="248"/>
        <v/>
      </c>
      <c r="M513" s="32"/>
      <c r="O513" s="33" t="str">
        <f t="shared" ca="1" si="255"/>
        <v/>
      </c>
      <c r="Q513" s="34">
        <f t="shared" si="257"/>
        <v>0</v>
      </c>
      <c r="R513" s="34">
        <f t="shared" si="254"/>
        <v>0</v>
      </c>
      <c r="Z513" s="129" t="str">
        <f t="shared" si="249"/>
        <v/>
      </c>
      <c r="AC513" s="135" t="str">
        <f t="shared" si="266"/>
        <v/>
      </c>
      <c r="AD513" s="248"/>
      <c r="AE513" s="126"/>
      <c r="AF513" s="251"/>
      <c r="AG513" s="255"/>
      <c r="AH513" s="252"/>
      <c r="AI513" s="242"/>
    </row>
    <row r="514" spans="1:49" ht="15" customHeight="1" thickBot="1" x14ac:dyDescent="0.3">
      <c r="A514" s="1"/>
      <c r="B514" s="257"/>
      <c r="C514" s="101" t="str">
        <f t="shared" si="245"/>
        <v/>
      </c>
      <c r="D514" s="28" t="str">
        <f t="shared" si="246"/>
        <v/>
      </c>
      <c r="E514" s="29" t="str">
        <f t="shared" si="251"/>
        <v/>
      </c>
      <c r="F514" s="29" t="str">
        <f t="shared" si="252"/>
        <v/>
      </c>
      <c r="G514" s="30" t="str">
        <f t="shared" si="247"/>
        <v/>
      </c>
      <c r="J514" s="29"/>
      <c r="K514" s="31" t="str">
        <f t="shared" si="253"/>
        <v/>
      </c>
      <c r="L514" s="32" t="str">
        <f t="shared" si="248"/>
        <v/>
      </c>
      <c r="M514" s="32"/>
      <c r="O514" s="33" t="str">
        <f t="shared" ca="1" si="255"/>
        <v/>
      </c>
      <c r="Q514" s="34">
        <f t="shared" si="257"/>
        <v>0</v>
      </c>
      <c r="R514" s="34">
        <f t="shared" si="254"/>
        <v>0</v>
      </c>
      <c r="Z514" s="129" t="str">
        <f t="shared" si="249"/>
        <v/>
      </c>
      <c r="AC514" s="135" t="str">
        <f t="shared" si="266"/>
        <v/>
      </c>
      <c r="AD514" s="249"/>
      <c r="AE514" s="126"/>
      <c r="AF514" s="251"/>
      <c r="AG514" s="256"/>
      <c r="AH514" s="252"/>
      <c r="AI514" s="242"/>
    </row>
    <row r="515" spans="1:49" ht="15" customHeight="1" x14ac:dyDescent="0.25">
      <c r="A515" s="1"/>
      <c r="B515" s="257"/>
      <c r="C515" s="101" t="str">
        <f t="shared" si="245"/>
        <v/>
      </c>
      <c r="D515" s="28" t="str">
        <f t="shared" si="246"/>
        <v/>
      </c>
      <c r="E515" s="29" t="str">
        <f t="shared" si="251"/>
        <v/>
      </c>
      <c r="F515" s="29" t="str">
        <f t="shared" si="252"/>
        <v/>
      </c>
      <c r="G515" s="30" t="str">
        <f t="shared" si="247"/>
        <v/>
      </c>
      <c r="J515" s="29"/>
      <c r="K515" s="31" t="str">
        <f t="shared" si="253"/>
        <v/>
      </c>
      <c r="L515" s="32" t="str">
        <f t="shared" si="248"/>
        <v/>
      </c>
      <c r="M515" s="32"/>
      <c r="O515" s="33" t="str">
        <f t="shared" ca="1" si="255"/>
        <v/>
      </c>
      <c r="Q515" s="34">
        <f t="shared" si="257"/>
        <v>0</v>
      </c>
      <c r="R515" s="34">
        <f t="shared" si="254"/>
        <v>0</v>
      </c>
      <c r="Z515" s="129" t="str">
        <f t="shared" si="249"/>
        <v/>
      </c>
      <c r="AC515" s="135" t="str">
        <f t="shared" si="266"/>
        <v/>
      </c>
      <c r="AD515" s="247">
        <f>SUM(Z515:Z517)</f>
        <v>0</v>
      </c>
      <c r="AE515" s="126"/>
      <c r="AF515" s="251">
        <v>171</v>
      </c>
      <c r="AG515" s="254">
        <f t="shared" ref="AG515" ca="1" si="278">OFFSET($AL$9,((MOD(ROW(AF515)*4,3)/2)+1)*COUNTA(AF515)+IF(((MOD(ROW(AF515)*4,3)/2)+1)*COUNTA(AF515)=2,INT(ROW(AF511)/12),0),)</f>
        <v>0</v>
      </c>
      <c r="AH515" s="252" t="str">
        <f>IF(AD515=0,"",IF(AD515&lt;AG515,"Alerte !",""))</f>
        <v/>
      </c>
      <c r="AI515" s="242" t="str">
        <f>IF(AD515=0,"",IF(AD515&lt;AG515,"",1))</f>
        <v/>
      </c>
    </row>
    <row r="516" spans="1:49" ht="15" customHeight="1" x14ac:dyDescent="0.25">
      <c r="A516" s="1"/>
      <c r="B516" s="257"/>
      <c r="C516" s="101" t="str">
        <f t="shared" si="245"/>
        <v/>
      </c>
      <c r="D516" s="28" t="str">
        <f t="shared" si="246"/>
        <v/>
      </c>
      <c r="E516" s="29" t="str">
        <f t="shared" si="251"/>
        <v/>
      </c>
      <c r="F516" s="29" t="str">
        <f t="shared" si="252"/>
        <v/>
      </c>
      <c r="G516" s="30" t="str">
        <f t="shared" ref="G516:G519" si="279">IF(A516="","",DATEDIF($E$4,F516,"y")&amp;IF(DATEDIF($E$4,F516,"y")&gt;1," ans, "," an, ")&amp;DATEDIF($E$4,F516,"ym")&amp;" mois et "&amp;DATEDIF($E$4,F516,"md")&amp;IF(DATEDIF(
$E$4,F516,"md")&gt;1," jours"," jour"))</f>
        <v/>
      </c>
      <c r="J516" s="29"/>
      <c r="K516" s="31" t="str">
        <f t="shared" si="253"/>
        <v/>
      </c>
      <c r="L516" s="32" t="str">
        <f t="shared" ref="L516:L519" si="280">IF(A516="","",EOMONTH(K516,0))</f>
        <v/>
      </c>
      <c r="M516" s="32"/>
      <c r="O516" s="33" t="str">
        <f t="shared" ca="1" si="255"/>
        <v/>
      </c>
      <c r="Q516" s="34">
        <f t="shared" si="257"/>
        <v>0</v>
      </c>
      <c r="R516" s="34">
        <f t="shared" si="254"/>
        <v>0</v>
      </c>
      <c r="Z516" s="129" t="str">
        <f t="shared" ref="Z516:Z519" si="281">IF(S516="","",SUM(S516:Y516))</f>
        <v/>
      </c>
      <c r="AC516" s="135" t="str">
        <f t="shared" si="266"/>
        <v/>
      </c>
      <c r="AD516" s="248"/>
      <c r="AE516" s="126"/>
      <c r="AF516" s="251"/>
      <c r="AG516" s="255"/>
      <c r="AH516" s="252"/>
      <c r="AI516" s="242"/>
    </row>
    <row r="517" spans="1:49" ht="15" customHeight="1" thickBot="1" x14ac:dyDescent="0.3">
      <c r="A517" s="1"/>
      <c r="B517" s="257"/>
      <c r="C517" s="101" t="str">
        <f t="shared" si="245"/>
        <v/>
      </c>
      <c r="D517" s="28" t="str">
        <f t="shared" si="246"/>
        <v/>
      </c>
      <c r="E517" s="29" t="str">
        <f t="shared" si="251"/>
        <v/>
      </c>
      <c r="F517" s="29" t="str">
        <f t="shared" ref="F517:F519" si="282">IF(A517="","",EOMONTH(E517,0))</f>
        <v/>
      </c>
      <c r="G517" s="30" t="str">
        <f t="shared" si="279"/>
        <v/>
      </c>
      <c r="J517" s="29"/>
      <c r="K517" s="31" t="str">
        <f t="shared" si="253"/>
        <v/>
      </c>
      <c r="L517" s="32" t="str">
        <f t="shared" si="280"/>
        <v/>
      </c>
      <c r="M517" s="32"/>
      <c r="O517" s="33" t="str">
        <f t="shared" ca="1" si="255"/>
        <v/>
      </c>
      <c r="Q517" s="34">
        <f t="shared" si="257"/>
        <v>0</v>
      </c>
      <c r="R517" s="34">
        <f t="shared" ref="R517:R519" si="283">S517-Q517</f>
        <v>0</v>
      </c>
      <c r="Z517" s="129" t="str">
        <f t="shared" si="281"/>
        <v/>
      </c>
      <c r="AC517" s="135" t="str">
        <f t="shared" si="266"/>
        <v/>
      </c>
      <c r="AD517" s="249"/>
      <c r="AE517" s="126"/>
      <c r="AF517" s="251"/>
      <c r="AG517" s="256"/>
      <c r="AH517" s="252"/>
      <c r="AI517" s="242"/>
    </row>
    <row r="518" spans="1:49" ht="15" customHeight="1" x14ac:dyDescent="0.25">
      <c r="A518" s="1"/>
      <c r="B518" s="257"/>
      <c r="C518" s="101" t="str">
        <f t="shared" si="245"/>
        <v/>
      </c>
      <c r="D518" s="28" t="str">
        <f t="shared" si="246"/>
        <v/>
      </c>
      <c r="E518" s="29" t="str">
        <f t="shared" si="251"/>
        <v/>
      </c>
      <c r="F518" s="29" t="str">
        <f t="shared" si="282"/>
        <v/>
      </c>
      <c r="G518" s="30" t="str">
        <f t="shared" si="279"/>
        <v/>
      </c>
      <c r="J518" s="29"/>
      <c r="K518" s="31" t="str">
        <f t="shared" si="253"/>
        <v/>
      </c>
      <c r="L518" s="32" t="str">
        <f t="shared" si="280"/>
        <v/>
      </c>
      <c r="M518" s="32"/>
      <c r="O518" s="33" t="str">
        <f t="shared" ref="O518:O519" ca="1" si="284">IF(P518="","",MATCH(P518,OFFSET($AV$4,VLOOKUP(N518,$AX$4:$AZ$11,4,FALSE)-3,,VLOOKUP(N518,$AX$4:$AZ$11,3,FALSE))))</f>
        <v/>
      </c>
      <c r="Q518" s="34">
        <f t="shared" si="257"/>
        <v>0</v>
      </c>
      <c r="R518" s="34">
        <f t="shared" si="283"/>
        <v>0</v>
      </c>
      <c r="Z518" s="129" t="str">
        <f t="shared" si="281"/>
        <v/>
      </c>
      <c r="AC518" s="135" t="str">
        <f t="shared" si="266"/>
        <v/>
      </c>
      <c r="AD518" s="247">
        <f>SUM(Z518:Z520)</f>
        <v>0</v>
      </c>
      <c r="AE518" s="36"/>
      <c r="AF518" s="251">
        <v>172</v>
      </c>
      <c r="AG518" s="254">
        <f t="shared" ref="AG518" ca="1" si="285">OFFSET($AL$9,((MOD(ROW(AF518)*4,3)/2)+1)*COUNTA(AF518)+IF(((MOD(ROW(AF518)*4,3)/2)+1)*COUNTA(AF518)=2,INT(ROW(AF514)/12),0),)</f>
        <v>0</v>
      </c>
    </row>
    <row r="519" spans="1:49" ht="15" customHeight="1" x14ac:dyDescent="0.25">
      <c r="A519" s="1"/>
      <c r="B519" s="257"/>
      <c r="C519" s="101" t="str">
        <f t="shared" si="245"/>
        <v/>
      </c>
      <c r="D519" s="28" t="str">
        <f t="shared" si="246"/>
        <v/>
      </c>
      <c r="E519" s="29" t="str">
        <f t="shared" si="251"/>
        <v/>
      </c>
      <c r="F519" s="29" t="str">
        <f t="shared" si="282"/>
        <v/>
      </c>
      <c r="G519" s="30" t="str">
        <f t="shared" si="279"/>
        <v/>
      </c>
      <c r="J519" s="29"/>
      <c r="K519" s="31" t="str">
        <f t="shared" si="253"/>
        <v/>
      </c>
      <c r="L519" s="32" t="str">
        <f t="shared" si="280"/>
        <v/>
      </c>
      <c r="M519" s="32"/>
      <c r="O519" s="33" t="str">
        <f t="shared" ca="1" si="284"/>
        <v/>
      </c>
      <c r="Q519" s="34">
        <f t="shared" si="257"/>
        <v>0</v>
      </c>
      <c r="R519" s="34">
        <f t="shared" si="283"/>
        <v>0</v>
      </c>
      <c r="Z519" s="129" t="str">
        <f t="shared" si="281"/>
        <v/>
      </c>
      <c r="AC519" s="135" t="str">
        <f t="shared" si="266"/>
        <v/>
      </c>
      <c r="AD519" s="248"/>
      <c r="AE519" s="36"/>
      <c r="AF519" s="251"/>
      <c r="AG519" s="255"/>
    </row>
    <row r="520" spans="1:49" s="113" customFormat="1" ht="7.5" customHeight="1" thickBot="1" x14ac:dyDescent="0.3">
      <c r="A520" s="2"/>
      <c r="B520" s="105"/>
      <c r="C520" s="104"/>
      <c r="D520" s="104"/>
      <c r="E520" s="106"/>
      <c r="F520" s="106"/>
      <c r="G520" s="107"/>
      <c r="H520" s="107"/>
      <c r="I520" s="6"/>
      <c r="J520" s="106"/>
      <c r="K520" s="109"/>
      <c r="L520" s="108"/>
      <c r="M520" s="108"/>
      <c r="N520" s="2"/>
      <c r="O520" s="104"/>
      <c r="P520" s="2"/>
      <c r="Q520" s="104"/>
      <c r="R520" s="104"/>
      <c r="S520" s="9"/>
      <c r="T520" s="9"/>
      <c r="U520" s="9"/>
      <c r="V520" s="12"/>
      <c r="W520" s="12"/>
      <c r="X520" s="12"/>
      <c r="Y520" s="12"/>
      <c r="Z520" s="218"/>
      <c r="AA520" s="12"/>
      <c r="AB520" s="12"/>
      <c r="AC520" s="219"/>
      <c r="AD520" s="249"/>
      <c r="AE520" s="110"/>
      <c r="AF520" s="251"/>
      <c r="AG520" s="256"/>
      <c r="AH520" s="111"/>
      <c r="AI520" s="112"/>
      <c r="AK520" s="114"/>
      <c r="AL520" s="114"/>
      <c r="AM520" s="114"/>
      <c r="AN520" s="114"/>
      <c r="AW520" s="220"/>
    </row>
    <row r="521" spans="1:49" x14ac:dyDescent="0.25">
      <c r="A521" s="3"/>
      <c r="B521" s="115"/>
      <c r="C521" s="116"/>
    </row>
    <row r="522" spans="1:49" x14ac:dyDescent="0.25">
      <c r="A522" s="3"/>
      <c r="B522" s="115"/>
      <c r="C522" s="116"/>
    </row>
    <row r="523" spans="1:49" x14ac:dyDescent="0.25">
      <c r="A523" s="3"/>
      <c r="B523" s="115"/>
      <c r="C523" s="116"/>
    </row>
  </sheetData>
  <sheetProtection autoFilter="0"/>
  <mergeCells count="938">
    <mergeCell ref="K1:P1"/>
    <mergeCell ref="K2:P2"/>
    <mergeCell ref="Q1:Q2"/>
    <mergeCell ref="AD518:AD520"/>
    <mergeCell ref="AG518:AG520"/>
    <mergeCell ref="AD3:AE3"/>
    <mergeCell ref="AK5:AL5"/>
    <mergeCell ref="AK6:AL6"/>
    <mergeCell ref="AH500:AH502"/>
    <mergeCell ref="AH503:AH505"/>
    <mergeCell ref="AH446:AH448"/>
    <mergeCell ref="AH449:AH451"/>
    <mergeCell ref="AH452:AH454"/>
    <mergeCell ref="AH455:AH457"/>
    <mergeCell ref="AH458:AH460"/>
    <mergeCell ref="AH461:AH463"/>
    <mergeCell ref="AH464:AH466"/>
    <mergeCell ref="AH467:AH469"/>
    <mergeCell ref="AH470:AH472"/>
    <mergeCell ref="AH419:AH421"/>
    <mergeCell ref="AH422:AH424"/>
    <mergeCell ref="AH506:AH508"/>
    <mergeCell ref="AH509:AH511"/>
    <mergeCell ref="AH512:AH514"/>
    <mergeCell ref="AH515:AH517"/>
    <mergeCell ref="AH473:AH475"/>
    <mergeCell ref="AF518:AF520"/>
    <mergeCell ref="AH476:AH478"/>
    <mergeCell ref="AH479:AH481"/>
    <mergeCell ref="AH482:AH484"/>
    <mergeCell ref="AH485:AH487"/>
    <mergeCell ref="AH488:AH490"/>
    <mergeCell ref="AH491:AH493"/>
    <mergeCell ref="AH494:AH496"/>
    <mergeCell ref="AH497:AH499"/>
    <mergeCell ref="AF497:AF499"/>
    <mergeCell ref="AF500:AF502"/>
    <mergeCell ref="AF503:AF505"/>
    <mergeCell ref="AF506:AF508"/>
    <mergeCell ref="AF509:AF511"/>
    <mergeCell ref="AF512:AF514"/>
    <mergeCell ref="AF515:AF517"/>
    <mergeCell ref="AF479:AF481"/>
    <mergeCell ref="AF482:AF484"/>
    <mergeCell ref="AF485:AF487"/>
    <mergeCell ref="AF488:AF490"/>
    <mergeCell ref="AF491:AF493"/>
    <mergeCell ref="AF494:AF496"/>
    <mergeCell ref="AH374:AH376"/>
    <mergeCell ref="AH377:AH379"/>
    <mergeCell ref="AH380:AH382"/>
    <mergeCell ref="AH383:AH385"/>
    <mergeCell ref="AH386:AH388"/>
    <mergeCell ref="AH389:AH391"/>
    <mergeCell ref="AH437:AH439"/>
    <mergeCell ref="AH443:AH445"/>
    <mergeCell ref="AH392:AH394"/>
    <mergeCell ref="AH395:AH397"/>
    <mergeCell ref="AH398:AH400"/>
    <mergeCell ref="AH401:AH403"/>
    <mergeCell ref="AH404:AH406"/>
    <mergeCell ref="AH407:AH409"/>
    <mergeCell ref="AH410:AH412"/>
    <mergeCell ref="AH413:AH415"/>
    <mergeCell ref="AH416:AH418"/>
    <mergeCell ref="AH431:AH433"/>
    <mergeCell ref="AH434:AH436"/>
    <mergeCell ref="AH440:AH442"/>
    <mergeCell ref="AH428:AH430"/>
    <mergeCell ref="AH425:AH427"/>
    <mergeCell ref="AH347:AH349"/>
    <mergeCell ref="AH350:AH352"/>
    <mergeCell ref="AH353:AH355"/>
    <mergeCell ref="AH356:AH358"/>
    <mergeCell ref="AH359:AH361"/>
    <mergeCell ref="AH362:AH364"/>
    <mergeCell ref="AH365:AH367"/>
    <mergeCell ref="AH368:AH370"/>
    <mergeCell ref="AH371:AH373"/>
    <mergeCell ref="AH320:AH322"/>
    <mergeCell ref="AH323:AH325"/>
    <mergeCell ref="AH326:AH328"/>
    <mergeCell ref="AH329:AH331"/>
    <mergeCell ref="AH332:AH334"/>
    <mergeCell ref="AH335:AH337"/>
    <mergeCell ref="AH338:AH340"/>
    <mergeCell ref="AH341:AH343"/>
    <mergeCell ref="AH344:AH346"/>
    <mergeCell ref="AH293:AH295"/>
    <mergeCell ref="AH296:AH298"/>
    <mergeCell ref="AH299:AH301"/>
    <mergeCell ref="AH302:AH304"/>
    <mergeCell ref="AH305:AH307"/>
    <mergeCell ref="AH308:AH310"/>
    <mergeCell ref="AH311:AH313"/>
    <mergeCell ref="AH314:AH316"/>
    <mergeCell ref="AH317:AH319"/>
    <mergeCell ref="AH266:AH268"/>
    <mergeCell ref="AH269:AH271"/>
    <mergeCell ref="AH272:AH274"/>
    <mergeCell ref="AH275:AH277"/>
    <mergeCell ref="AH278:AH280"/>
    <mergeCell ref="AH281:AH283"/>
    <mergeCell ref="AH284:AH286"/>
    <mergeCell ref="AH287:AH289"/>
    <mergeCell ref="AH290:AH292"/>
    <mergeCell ref="AH239:AH241"/>
    <mergeCell ref="AH242:AH244"/>
    <mergeCell ref="AH245:AH247"/>
    <mergeCell ref="AH248:AH250"/>
    <mergeCell ref="AH251:AH253"/>
    <mergeCell ref="AH254:AH256"/>
    <mergeCell ref="AH257:AH259"/>
    <mergeCell ref="AH260:AH262"/>
    <mergeCell ref="AH263:AH265"/>
    <mergeCell ref="AH212:AH214"/>
    <mergeCell ref="AH215:AH217"/>
    <mergeCell ref="AH218:AH220"/>
    <mergeCell ref="AH221:AH223"/>
    <mergeCell ref="AH224:AH226"/>
    <mergeCell ref="AH227:AH229"/>
    <mergeCell ref="AH230:AH232"/>
    <mergeCell ref="AH233:AH235"/>
    <mergeCell ref="AH236:AH238"/>
    <mergeCell ref="AH185:AH187"/>
    <mergeCell ref="AH188:AH190"/>
    <mergeCell ref="AH191:AH193"/>
    <mergeCell ref="AH194:AH196"/>
    <mergeCell ref="AH197:AH199"/>
    <mergeCell ref="AH200:AH202"/>
    <mergeCell ref="AH203:AH205"/>
    <mergeCell ref="AH206:AH208"/>
    <mergeCell ref="AH209:AH211"/>
    <mergeCell ref="AH158:AH160"/>
    <mergeCell ref="AH161:AH163"/>
    <mergeCell ref="AH164:AH166"/>
    <mergeCell ref="AH167:AH169"/>
    <mergeCell ref="AH170:AH172"/>
    <mergeCell ref="AH173:AH175"/>
    <mergeCell ref="AH176:AH178"/>
    <mergeCell ref="AH179:AH181"/>
    <mergeCell ref="AH182:AH184"/>
    <mergeCell ref="AH131:AH133"/>
    <mergeCell ref="AH134:AH136"/>
    <mergeCell ref="AH137:AH139"/>
    <mergeCell ref="AH140:AH142"/>
    <mergeCell ref="AH143:AH145"/>
    <mergeCell ref="AH146:AH148"/>
    <mergeCell ref="AH149:AH151"/>
    <mergeCell ref="AH152:AH154"/>
    <mergeCell ref="AH155:AH157"/>
    <mergeCell ref="AH104:AH106"/>
    <mergeCell ref="AH107:AH109"/>
    <mergeCell ref="AH110:AH112"/>
    <mergeCell ref="AH113:AH115"/>
    <mergeCell ref="AH116:AH118"/>
    <mergeCell ref="AH119:AH121"/>
    <mergeCell ref="AH122:AH124"/>
    <mergeCell ref="AH125:AH127"/>
    <mergeCell ref="AH128:AH130"/>
    <mergeCell ref="AH77:AH79"/>
    <mergeCell ref="AH80:AH82"/>
    <mergeCell ref="AH83:AH85"/>
    <mergeCell ref="AH86:AH88"/>
    <mergeCell ref="AH89:AH91"/>
    <mergeCell ref="AH92:AH94"/>
    <mergeCell ref="AH95:AH97"/>
    <mergeCell ref="AH98:AH100"/>
    <mergeCell ref="AH101:AH103"/>
    <mergeCell ref="AH50:AH52"/>
    <mergeCell ref="AH53:AH55"/>
    <mergeCell ref="AH56:AH58"/>
    <mergeCell ref="AH59:AH61"/>
    <mergeCell ref="AH62:AH64"/>
    <mergeCell ref="AH65:AH67"/>
    <mergeCell ref="AH68:AH70"/>
    <mergeCell ref="AH71:AH73"/>
    <mergeCell ref="AH74:AH76"/>
    <mergeCell ref="AK10:AM10"/>
    <mergeCell ref="AH8:AH10"/>
    <mergeCell ref="AH11:AH13"/>
    <mergeCell ref="AH14:AH16"/>
    <mergeCell ref="AH17:AH19"/>
    <mergeCell ref="AH20:AH22"/>
    <mergeCell ref="AH23:AH25"/>
    <mergeCell ref="AH26:AH28"/>
    <mergeCell ref="AH29:AH31"/>
    <mergeCell ref="AH32:AH34"/>
    <mergeCell ref="AH35:AH37"/>
    <mergeCell ref="AH38:AH40"/>
    <mergeCell ref="AH41:AH43"/>
    <mergeCell ref="AH44:AH46"/>
    <mergeCell ref="AH47:AH49"/>
    <mergeCell ref="AF470:AF472"/>
    <mergeCell ref="AF473:AF475"/>
    <mergeCell ref="AF476:AF478"/>
    <mergeCell ref="AF443:AF445"/>
    <mergeCell ref="AF446:AF448"/>
    <mergeCell ref="AF449:AF451"/>
    <mergeCell ref="AF452:AF454"/>
    <mergeCell ref="AF455:AF457"/>
    <mergeCell ref="AF458:AF460"/>
    <mergeCell ref="AF461:AF463"/>
    <mergeCell ref="AF464:AF466"/>
    <mergeCell ref="AF467:AF469"/>
    <mergeCell ref="AF416:AF418"/>
    <mergeCell ref="AF419:AF421"/>
    <mergeCell ref="AF422:AF424"/>
    <mergeCell ref="AF425:AF427"/>
    <mergeCell ref="AF428:AF430"/>
    <mergeCell ref="AF431:AF433"/>
    <mergeCell ref="AF434:AF436"/>
    <mergeCell ref="AF437:AF439"/>
    <mergeCell ref="AF440:AF442"/>
    <mergeCell ref="AF389:AF391"/>
    <mergeCell ref="AF392:AF394"/>
    <mergeCell ref="AF395:AF397"/>
    <mergeCell ref="AF398:AF400"/>
    <mergeCell ref="AF401:AF403"/>
    <mergeCell ref="AF404:AF406"/>
    <mergeCell ref="AF407:AF409"/>
    <mergeCell ref="AF410:AF412"/>
    <mergeCell ref="AF413:AF415"/>
    <mergeCell ref="AF362:AF364"/>
    <mergeCell ref="AF365:AF367"/>
    <mergeCell ref="AF368:AF370"/>
    <mergeCell ref="AF371:AF373"/>
    <mergeCell ref="AF374:AF376"/>
    <mergeCell ref="AF377:AF379"/>
    <mergeCell ref="AF380:AF382"/>
    <mergeCell ref="AF383:AF385"/>
    <mergeCell ref="AF386:AF388"/>
    <mergeCell ref="AF335:AF337"/>
    <mergeCell ref="AF338:AF340"/>
    <mergeCell ref="AF341:AF343"/>
    <mergeCell ref="AF344:AF346"/>
    <mergeCell ref="AF347:AF349"/>
    <mergeCell ref="AF350:AF352"/>
    <mergeCell ref="AF353:AF355"/>
    <mergeCell ref="AF356:AF358"/>
    <mergeCell ref="AF359:AF361"/>
    <mergeCell ref="AF308:AF310"/>
    <mergeCell ref="AF311:AF313"/>
    <mergeCell ref="AF314:AF316"/>
    <mergeCell ref="AF317:AF319"/>
    <mergeCell ref="AF320:AF322"/>
    <mergeCell ref="AF323:AF325"/>
    <mergeCell ref="AF326:AF328"/>
    <mergeCell ref="AF329:AF331"/>
    <mergeCell ref="AF332:AF334"/>
    <mergeCell ref="AF281:AF283"/>
    <mergeCell ref="AF284:AF286"/>
    <mergeCell ref="AF287:AF289"/>
    <mergeCell ref="AF290:AF292"/>
    <mergeCell ref="AF293:AF295"/>
    <mergeCell ref="AF296:AF298"/>
    <mergeCell ref="AF299:AF301"/>
    <mergeCell ref="AF302:AF304"/>
    <mergeCell ref="AF305:AF307"/>
    <mergeCell ref="AF254:AF256"/>
    <mergeCell ref="AF257:AF259"/>
    <mergeCell ref="AF260:AF262"/>
    <mergeCell ref="AF263:AF265"/>
    <mergeCell ref="AF266:AF268"/>
    <mergeCell ref="AF269:AF271"/>
    <mergeCell ref="AF272:AF274"/>
    <mergeCell ref="AF275:AF277"/>
    <mergeCell ref="AF278:AF280"/>
    <mergeCell ref="AF227:AF229"/>
    <mergeCell ref="AF230:AF232"/>
    <mergeCell ref="AF233:AF235"/>
    <mergeCell ref="AF236:AF238"/>
    <mergeCell ref="AF239:AF241"/>
    <mergeCell ref="AF242:AF244"/>
    <mergeCell ref="AF245:AF247"/>
    <mergeCell ref="AF248:AF250"/>
    <mergeCell ref="AF251:AF253"/>
    <mergeCell ref="AF200:AF202"/>
    <mergeCell ref="AF203:AF205"/>
    <mergeCell ref="AF206:AF208"/>
    <mergeCell ref="AF209:AF211"/>
    <mergeCell ref="AF212:AF214"/>
    <mergeCell ref="AF215:AF217"/>
    <mergeCell ref="AF218:AF220"/>
    <mergeCell ref="AF221:AF223"/>
    <mergeCell ref="AF224:AF226"/>
    <mergeCell ref="AF173:AF175"/>
    <mergeCell ref="AF176:AF178"/>
    <mergeCell ref="AF179:AF181"/>
    <mergeCell ref="AF182:AF184"/>
    <mergeCell ref="AF185:AF187"/>
    <mergeCell ref="AF188:AF190"/>
    <mergeCell ref="AF191:AF193"/>
    <mergeCell ref="AF194:AF196"/>
    <mergeCell ref="AF197:AF199"/>
    <mergeCell ref="AF146:AF148"/>
    <mergeCell ref="AF149:AF151"/>
    <mergeCell ref="AF152:AF154"/>
    <mergeCell ref="AF155:AF157"/>
    <mergeCell ref="AF158:AF160"/>
    <mergeCell ref="AF161:AF163"/>
    <mergeCell ref="AF164:AF166"/>
    <mergeCell ref="AF167:AF169"/>
    <mergeCell ref="AF170:AF172"/>
    <mergeCell ref="AF119:AF121"/>
    <mergeCell ref="AF122:AF124"/>
    <mergeCell ref="AF125:AF127"/>
    <mergeCell ref="AF128:AF130"/>
    <mergeCell ref="AF131:AF133"/>
    <mergeCell ref="AF134:AF136"/>
    <mergeCell ref="AF137:AF139"/>
    <mergeCell ref="AF140:AF142"/>
    <mergeCell ref="AF143:AF145"/>
    <mergeCell ref="AF92:AF94"/>
    <mergeCell ref="AF95:AF97"/>
    <mergeCell ref="AF98:AF100"/>
    <mergeCell ref="AF101:AF103"/>
    <mergeCell ref="AF104:AF106"/>
    <mergeCell ref="AF107:AF109"/>
    <mergeCell ref="AF110:AF112"/>
    <mergeCell ref="AF113:AF115"/>
    <mergeCell ref="AF116:AF118"/>
    <mergeCell ref="AF65:AF67"/>
    <mergeCell ref="AF68:AF70"/>
    <mergeCell ref="AF71:AF73"/>
    <mergeCell ref="AF74:AF76"/>
    <mergeCell ref="AF77:AF79"/>
    <mergeCell ref="AF80:AF82"/>
    <mergeCell ref="AF83:AF85"/>
    <mergeCell ref="AF86:AF88"/>
    <mergeCell ref="AF89:AF91"/>
    <mergeCell ref="AF38:AF40"/>
    <mergeCell ref="AF41:AF43"/>
    <mergeCell ref="AF44:AF46"/>
    <mergeCell ref="AF47:AF49"/>
    <mergeCell ref="AF50:AF52"/>
    <mergeCell ref="AF53:AF55"/>
    <mergeCell ref="AF56:AF58"/>
    <mergeCell ref="AF59:AF61"/>
    <mergeCell ref="AF62:AF64"/>
    <mergeCell ref="A1:A3"/>
    <mergeCell ref="B1:B3"/>
    <mergeCell ref="AG1:AG3"/>
    <mergeCell ref="AH1:AH3"/>
    <mergeCell ref="C1:C3"/>
    <mergeCell ref="D1:D3"/>
    <mergeCell ref="I1:I3"/>
    <mergeCell ref="J1:J3"/>
    <mergeCell ref="E1:F3"/>
    <mergeCell ref="G1:G3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D1:AD2"/>
    <mergeCell ref="AE1:AE2"/>
    <mergeCell ref="AA1:AA2"/>
    <mergeCell ref="AB1:AB2"/>
    <mergeCell ref="AC1:AC2"/>
    <mergeCell ref="AD38:AD40"/>
    <mergeCell ref="B4:B7"/>
    <mergeCell ref="AF26:AF28"/>
    <mergeCell ref="AF29:AF31"/>
    <mergeCell ref="AF32:AF34"/>
    <mergeCell ref="AF35:AF37"/>
    <mergeCell ref="AG509:AG511"/>
    <mergeCell ref="AG512:AG514"/>
    <mergeCell ref="AG515:AG517"/>
    <mergeCell ref="AG431:AG433"/>
    <mergeCell ref="AG434:AG436"/>
    <mergeCell ref="AG437:AG439"/>
    <mergeCell ref="AG440:AG442"/>
    <mergeCell ref="AG443:AG445"/>
    <mergeCell ref="AG416:AG418"/>
    <mergeCell ref="AG419:AG421"/>
    <mergeCell ref="AG422:AG424"/>
    <mergeCell ref="AG425:AG427"/>
    <mergeCell ref="AG428:AG430"/>
    <mergeCell ref="AG491:AG493"/>
    <mergeCell ref="AG494:AG496"/>
    <mergeCell ref="AG497:AG499"/>
    <mergeCell ref="AG500:AG502"/>
    <mergeCell ref="AG503:AG505"/>
    <mergeCell ref="AG35:AG37"/>
    <mergeCell ref="AG38:AG40"/>
    <mergeCell ref="AG41:AG43"/>
    <mergeCell ref="AG44:AG46"/>
    <mergeCell ref="AG47:AG49"/>
    <mergeCell ref="AG20:AG22"/>
    <mergeCell ref="AG23:AG25"/>
    <mergeCell ref="AG26:AG28"/>
    <mergeCell ref="AG29:AG31"/>
    <mergeCell ref="AG32:AG34"/>
    <mergeCell ref="AG506:AG508"/>
    <mergeCell ref="AG476:AG478"/>
    <mergeCell ref="AG479:AG481"/>
    <mergeCell ref="AG482:AG484"/>
    <mergeCell ref="AG485:AG487"/>
    <mergeCell ref="AG488:AG490"/>
    <mergeCell ref="AG461:AG463"/>
    <mergeCell ref="AG464:AG466"/>
    <mergeCell ref="AG467:AG469"/>
    <mergeCell ref="AG470:AG472"/>
    <mergeCell ref="AG473:AG475"/>
    <mergeCell ref="AG446:AG448"/>
    <mergeCell ref="AG449:AG451"/>
    <mergeCell ref="AG452:AG454"/>
    <mergeCell ref="AG455:AG457"/>
    <mergeCell ref="AG458:AG460"/>
    <mergeCell ref="AG401:AG403"/>
    <mergeCell ref="AG404:AG406"/>
    <mergeCell ref="AG407:AG409"/>
    <mergeCell ref="AG410:AG412"/>
    <mergeCell ref="AG413:AG415"/>
    <mergeCell ref="AG386:AG388"/>
    <mergeCell ref="AG389:AG391"/>
    <mergeCell ref="AG392:AG394"/>
    <mergeCell ref="AG395:AG397"/>
    <mergeCell ref="AG398:AG400"/>
    <mergeCell ref="AG371:AG373"/>
    <mergeCell ref="AG374:AG376"/>
    <mergeCell ref="AG377:AG379"/>
    <mergeCell ref="AG380:AG382"/>
    <mergeCell ref="AG383:AG385"/>
    <mergeCell ref="AG356:AG358"/>
    <mergeCell ref="AG359:AG361"/>
    <mergeCell ref="AG362:AG364"/>
    <mergeCell ref="AG365:AG367"/>
    <mergeCell ref="AG368:AG370"/>
    <mergeCell ref="AG341:AG343"/>
    <mergeCell ref="AG344:AG346"/>
    <mergeCell ref="AG347:AG349"/>
    <mergeCell ref="AG350:AG352"/>
    <mergeCell ref="AG353:AG355"/>
    <mergeCell ref="AG326:AG328"/>
    <mergeCell ref="AG329:AG331"/>
    <mergeCell ref="AG332:AG334"/>
    <mergeCell ref="AG335:AG337"/>
    <mergeCell ref="AG338:AG340"/>
    <mergeCell ref="AG311:AG313"/>
    <mergeCell ref="AG314:AG316"/>
    <mergeCell ref="AG317:AG319"/>
    <mergeCell ref="AG320:AG322"/>
    <mergeCell ref="AG323:AG325"/>
    <mergeCell ref="AG296:AG298"/>
    <mergeCell ref="AG299:AG301"/>
    <mergeCell ref="AG302:AG304"/>
    <mergeCell ref="AG305:AG307"/>
    <mergeCell ref="AG308:AG310"/>
    <mergeCell ref="AG281:AG283"/>
    <mergeCell ref="AG284:AG286"/>
    <mergeCell ref="AG287:AG289"/>
    <mergeCell ref="AG290:AG292"/>
    <mergeCell ref="AG293:AG295"/>
    <mergeCell ref="AG266:AG268"/>
    <mergeCell ref="AG269:AG271"/>
    <mergeCell ref="AG272:AG274"/>
    <mergeCell ref="AG275:AG277"/>
    <mergeCell ref="AG278:AG280"/>
    <mergeCell ref="AG251:AG253"/>
    <mergeCell ref="AG254:AG256"/>
    <mergeCell ref="AG257:AG259"/>
    <mergeCell ref="AG260:AG262"/>
    <mergeCell ref="AG263:AG265"/>
    <mergeCell ref="AG236:AG238"/>
    <mergeCell ref="AG239:AG241"/>
    <mergeCell ref="AG242:AG244"/>
    <mergeCell ref="AG245:AG247"/>
    <mergeCell ref="AG248:AG250"/>
    <mergeCell ref="AG221:AG223"/>
    <mergeCell ref="AG224:AG226"/>
    <mergeCell ref="AG227:AG229"/>
    <mergeCell ref="AG230:AG232"/>
    <mergeCell ref="AG233:AG235"/>
    <mergeCell ref="AG206:AG208"/>
    <mergeCell ref="AG209:AG211"/>
    <mergeCell ref="AG212:AG214"/>
    <mergeCell ref="AG215:AG217"/>
    <mergeCell ref="AG218:AG220"/>
    <mergeCell ref="AG191:AG193"/>
    <mergeCell ref="AG194:AG196"/>
    <mergeCell ref="AG197:AG199"/>
    <mergeCell ref="AG200:AG202"/>
    <mergeCell ref="AG203:AG205"/>
    <mergeCell ref="AG176:AG178"/>
    <mergeCell ref="AG179:AG181"/>
    <mergeCell ref="AG182:AG184"/>
    <mergeCell ref="AG185:AG187"/>
    <mergeCell ref="AG188:AG190"/>
    <mergeCell ref="AG161:AG163"/>
    <mergeCell ref="AG164:AG166"/>
    <mergeCell ref="AG167:AG169"/>
    <mergeCell ref="AG170:AG172"/>
    <mergeCell ref="AG173:AG175"/>
    <mergeCell ref="AG146:AG148"/>
    <mergeCell ref="AG149:AG151"/>
    <mergeCell ref="AG152:AG154"/>
    <mergeCell ref="AG155:AG157"/>
    <mergeCell ref="AG158:AG160"/>
    <mergeCell ref="AG131:AG133"/>
    <mergeCell ref="AG134:AG136"/>
    <mergeCell ref="AG137:AG139"/>
    <mergeCell ref="AG140:AG142"/>
    <mergeCell ref="AG143:AG145"/>
    <mergeCell ref="AG116:AG118"/>
    <mergeCell ref="AG119:AG121"/>
    <mergeCell ref="AG122:AG124"/>
    <mergeCell ref="AG125:AG127"/>
    <mergeCell ref="AG128:AG130"/>
    <mergeCell ref="AG101:AG103"/>
    <mergeCell ref="AG104:AG106"/>
    <mergeCell ref="AG107:AG109"/>
    <mergeCell ref="AG110:AG112"/>
    <mergeCell ref="AG113:AG115"/>
    <mergeCell ref="AG86:AG88"/>
    <mergeCell ref="AG89:AG91"/>
    <mergeCell ref="AG92:AG94"/>
    <mergeCell ref="AG95:AG97"/>
    <mergeCell ref="AG98:AG100"/>
    <mergeCell ref="AG71:AG73"/>
    <mergeCell ref="AG74:AG76"/>
    <mergeCell ref="AG77:AG79"/>
    <mergeCell ref="AG80:AG82"/>
    <mergeCell ref="AG83:AG85"/>
    <mergeCell ref="AG56:AG58"/>
    <mergeCell ref="AG59:AG61"/>
    <mergeCell ref="AG62:AG64"/>
    <mergeCell ref="AG65:AG67"/>
    <mergeCell ref="AG68:AG70"/>
    <mergeCell ref="AG50:AG52"/>
    <mergeCell ref="AG53:AG55"/>
    <mergeCell ref="B500:B511"/>
    <mergeCell ref="B512:B519"/>
    <mergeCell ref="B440:B451"/>
    <mergeCell ref="B452:B463"/>
    <mergeCell ref="B464:B475"/>
    <mergeCell ref="B476:B487"/>
    <mergeCell ref="B488:B499"/>
    <mergeCell ref="B380:B391"/>
    <mergeCell ref="B392:B403"/>
    <mergeCell ref="B404:B415"/>
    <mergeCell ref="B416:B427"/>
    <mergeCell ref="B428:B439"/>
    <mergeCell ref="B320:B331"/>
    <mergeCell ref="B332:B343"/>
    <mergeCell ref="B344:B355"/>
    <mergeCell ref="B356:B367"/>
    <mergeCell ref="B368:B379"/>
    <mergeCell ref="B260:B271"/>
    <mergeCell ref="B272:B283"/>
    <mergeCell ref="B284:B295"/>
    <mergeCell ref="B296:B307"/>
    <mergeCell ref="B308:B319"/>
    <mergeCell ref="B200:B211"/>
    <mergeCell ref="B212:B223"/>
    <mergeCell ref="B224:B235"/>
    <mergeCell ref="B236:B247"/>
    <mergeCell ref="B248:B259"/>
    <mergeCell ref="B140:B151"/>
    <mergeCell ref="B152:B163"/>
    <mergeCell ref="B164:B175"/>
    <mergeCell ref="B176:B187"/>
    <mergeCell ref="B188:B199"/>
    <mergeCell ref="B80:B91"/>
    <mergeCell ref="B92:B103"/>
    <mergeCell ref="B104:B115"/>
    <mergeCell ref="B116:B127"/>
    <mergeCell ref="B128:B139"/>
    <mergeCell ref="B20:B31"/>
    <mergeCell ref="B32:B43"/>
    <mergeCell ref="B44:B55"/>
    <mergeCell ref="B56:B67"/>
    <mergeCell ref="B68:B79"/>
    <mergeCell ref="B8:B19"/>
    <mergeCell ref="AG5:AG7"/>
    <mergeCell ref="AG8:AG10"/>
    <mergeCell ref="AG11:AG13"/>
    <mergeCell ref="AG14:AG16"/>
    <mergeCell ref="AG17:AG19"/>
    <mergeCell ref="AD68:AD70"/>
    <mergeCell ref="AD71:AD73"/>
    <mergeCell ref="AD74:AD76"/>
    <mergeCell ref="AD77:AD79"/>
    <mergeCell ref="AD32:AD34"/>
    <mergeCell ref="AD35:AD37"/>
    <mergeCell ref="AD5:AD7"/>
    <mergeCell ref="AD8:AD10"/>
    <mergeCell ref="AD11:AD13"/>
    <mergeCell ref="AD14:AD16"/>
    <mergeCell ref="AD17:AD19"/>
    <mergeCell ref="AD20:AD22"/>
    <mergeCell ref="AD23:AD25"/>
    <mergeCell ref="AD506:AD508"/>
    <mergeCell ref="AD458:AD460"/>
    <mergeCell ref="AD461:AD463"/>
    <mergeCell ref="AD464:AD466"/>
    <mergeCell ref="AD467:AD469"/>
    <mergeCell ref="AD470:AD472"/>
    <mergeCell ref="AD443:AD445"/>
    <mergeCell ref="AD446:AD448"/>
    <mergeCell ref="AD449:AD451"/>
    <mergeCell ref="AD452:AD454"/>
    <mergeCell ref="AD455:AD457"/>
    <mergeCell ref="AD428:AD430"/>
    <mergeCell ref="AD431:AD433"/>
    <mergeCell ref="AD434:AD436"/>
    <mergeCell ref="AD437:AD439"/>
    <mergeCell ref="AD440:AD442"/>
    <mergeCell ref="AD413:AD415"/>
    <mergeCell ref="AD509:AD511"/>
    <mergeCell ref="AD512:AD514"/>
    <mergeCell ref="AD515:AD517"/>
    <mergeCell ref="AD488:AD490"/>
    <mergeCell ref="AD491:AD493"/>
    <mergeCell ref="AD494:AD496"/>
    <mergeCell ref="AD497:AD499"/>
    <mergeCell ref="AD500:AD502"/>
    <mergeCell ref="AD473:AD475"/>
    <mergeCell ref="AD476:AD478"/>
    <mergeCell ref="AD479:AD481"/>
    <mergeCell ref="AD482:AD484"/>
    <mergeCell ref="AD485:AD487"/>
    <mergeCell ref="AD416:AD418"/>
    <mergeCell ref="AD419:AD421"/>
    <mergeCell ref="AD422:AD424"/>
    <mergeCell ref="AD425:AD427"/>
    <mergeCell ref="AD503:AD505"/>
    <mergeCell ref="AD398:AD400"/>
    <mergeCell ref="AD401:AD403"/>
    <mergeCell ref="AD404:AD406"/>
    <mergeCell ref="AD407:AD409"/>
    <mergeCell ref="AD410:AD412"/>
    <mergeCell ref="AD383:AD385"/>
    <mergeCell ref="AD386:AD388"/>
    <mergeCell ref="AD389:AD391"/>
    <mergeCell ref="AD392:AD394"/>
    <mergeCell ref="AD395:AD397"/>
    <mergeCell ref="AD368:AD370"/>
    <mergeCell ref="AD371:AD373"/>
    <mergeCell ref="AD374:AD376"/>
    <mergeCell ref="AD377:AD379"/>
    <mergeCell ref="AD380:AD382"/>
    <mergeCell ref="AD353:AD355"/>
    <mergeCell ref="AD356:AD358"/>
    <mergeCell ref="AD359:AD361"/>
    <mergeCell ref="AD362:AD364"/>
    <mergeCell ref="AD365:AD367"/>
    <mergeCell ref="AD338:AD340"/>
    <mergeCell ref="AD341:AD343"/>
    <mergeCell ref="AD344:AD346"/>
    <mergeCell ref="AD347:AD349"/>
    <mergeCell ref="AD350:AD352"/>
    <mergeCell ref="AD323:AD325"/>
    <mergeCell ref="AD326:AD328"/>
    <mergeCell ref="AD329:AD331"/>
    <mergeCell ref="AD332:AD334"/>
    <mergeCell ref="AD335:AD337"/>
    <mergeCell ref="AD308:AD310"/>
    <mergeCell ref="AD311:AD313"/>
    <mergeCell ref="AD314:AD316"/>
    <mergeCell ref="AD317:AD319"/>
    <mergeCell ref="AD320:AD322"/>
    <mergeCell ref="AD293:AD295"/>
    <mergeCell ref="AD296:AD298"/>
    <mergeCell ref="AD299:AD301"/>
    <mergeCell ref="AD302:AD304"/>
    <mergeCell ref="AD305:AD307"/>
    <mergeCell ref="AD278:AD280"/>
    <mergeCell ref="AD281:AD283"/>
    <mergeCell ref="AD284:AD286"/>
    <mergeCell ref="AD287:AD289"/>
    <mergeCell ref="AD290:AD292"/>
    <mergeCell ref="AD263:AD265"/>
    <mergeCell ref="AD266:AD268"/>
    <mergeCell ref="AD269:AD271"/>
    <mergeCell ref="AD272:AD274"/>
    <mergeCell ref="AD275:AD277"/>
    <mergeCell ref="AD248:AD250"/>
    <mergeCell ref="AD251:AD253"/>
    <mergeCell ref="AD254:AD256"/>
    <mergeCell ref="AD257:AD259"/>
    <mergeCell ref="AD260:AD262"/>
    <mergeCell ref="AD233:AD235"/>
    <mergeCell ref="AD236:AD238"/>
    <mergeCell ref="AD239:AD241"/>
    <mergeCell ref="AD242:AD244"/>
    <mergeCell ref="AD245:AD247"/>
    <mergeCell ref="AD218:AD220"/>
    <mergeCell ref="AD221:AD223"/>
    <mergeCell ref="AD224:AD226"/>
    <mergeCell ref="AD227:AD229"/>
    <mergeCell ref="AD230:AD232"/>
    <mergeCell ref="AD203:AD205"/>
    <mergeCell ref="AD206:AD208"/>
    <mergeCell ref="AD209:AD211"/>
    <mergeCell ref="AD212:AD214"/>
    <mergeCell ref="AD215:AD217"/>
    <mergeCell ref="AD188:AD190"/>
    <mergeCell ref="AD191:AD193"/>
    <mergeCell ref="AD194:AD196"/>
    <mergeCell ref="AD197:AD199"/>
    <mergeCell ref="AD200:AD202"/>
    <mergeCell ref="AD173:AD175"/>
    <mergeCell ref="AD176:AD178"/>
    <mergeCell ref="AD179:AD181"/>
    <mergeCell ref="AD182:AD184"/>
    <mergeCell ref="AD185:AD187"/>
    <mergeCell ref="AD158:AD160"/>
    <mergeCell ref="AD161:AD163"/>
    <mergeCell ref="AD164:AD166"/>
    <mergeCell ref="AD167:AD169"/>
    <mergeCell ref="AD170:AD172"/>
    <mergeCell ref="AD143:AD145"/>
    <mergeCell ref="AD146:AD148"/>
    <mergeCell ref="AD149:AD151"/>
    <mergeCell ref="AD152:AD154"/>
    <mergeCell ref="AD155:AD157"/>
    <mergeCell ref="AD128:AD130"/>
    <mergeCell ref="AD131:AD133"/>
    <mergeCell ref="AD134:AD136"/>
    <mergeCell ref="AD137:AD139"/>
    <mergeCell ref="AD140:AD142"/>
    <mergeCell ref="AD113:AD115"/>
    <mergeCell ref="AD116:AD118"/>
    <mergeCell ref="AD119:AD121"/>
    <mergeCell ref="AD122:AD124"/>
    <mergeCell ref="AD125:AD127"/>
    <mergeCell ref="AD98:AD100"/>
    <mergeCell ref="AD101:AD103"/>
    <mergeCell ref="AD104:AD106"/>
    <mergeCell ref="AD107:AD109"/>
    <mergeCell ref="AD110:AD112"/>
    <mergeCell ref="AD83:AD85"/>
    <mergeCell ref="AD86:AD88"/>
    <mergeCell ref="AD89:AD91"/>
    <mergeCell ref="AD92:AD94"/>
    <mergeCell ref="AD95:AD97"/>
    <mergeCell ref="AD80:AD82"/>
    <mergeCell ref="AD53:AD55"/>
    <mergeCell ref="AD56:AD58"/>
    <mergeCell ref="AD59:AD61"/>
    <mergeCell ref="AD62:AD64"/>
    <mergeCell ref="AD65:AD67"/>
    <mergeCell ref="AD41:AD43"/>
    <mergeCell ref="AD44:AD46"/>
    <mergeCell ref="AD47:AD49"/>
    <mergeCell ref="AD50:AD52"/>
    <mergeCell ref="AD26:AD28"/>
    <mergeCell ref="AD29:AD31"/>
    <mergeCell ref="AI5:AI7"/>
    <mergeCell ref="AI8:AI10"/>
    <mergeCell ref="AI11:AI13"/>
    <mergeCell ref="AI14:AI16"/>
    <mergeCell ref="AI17:AI19"/>
    <mergeCell ref="AI20:AI22"/>
    <mergeCell ref="AI23:AI25"/>
    <mergeCell ref="AF5:AF7"/>
    <mergeCell ref="AF8:AF10"/>
    <mergeCell ref="AF11:AF13"/>
    <mergeCell ref="AF14:AF16"/>
    <mergeCell ref="AF17:AF19"/>
    <mergeCell ref="AF20:AF22"/>
    <mergeCell ref="AF23:AF25"/>
    <mergeCell ref="AI26:AI28"/>
    <mergeCell ref="AI29:AI31"/>
    <mergeCell ref="AH5:AH7"/>
    <mergeCell ref="AI32:AI34"/>
    <mergeCell ref="AI35:AI37"/>
    <mergeCell ref="AI38:AI40"/>
    <mergeCell ref="AI41:AI43"/>
    <mergeCell ref="AI44:AI46"/>
    <mergeCell ref="AI47:AI49"/>
    <mergeCell ref="AI50:AI52"/>
    <mergeCell ref="AI53:AI55"/>
    <mergeCell ref="AI56:AI58"/>
    <mergeCell ref="AI59:AI61"/>
    <mergeCell ref="AI62:AI64"/>
    <mergeCell ref="AI65:AI67"/>
    <mergeCell ref="AI68:AI70"/>
    <mergeCell ref="AI71:AI73"/>
    <mergeCell ref="AI74:AI76"/>
    <mergeCell ref="AI77:AI79"/>
    <mergeCell ref="AI80:AI82"/>
    <mergeCell ref="AI83:AI85"/>
    <mergeCell ref="AI86:AI88"/>
    <mergeCell ref="AI89:AI91"/>
    <mergeCell ref="AI92:AI94"/>
    <mergeCell ref="AI95:AI97"/>
    <mergeCell ref="AI98:AI100"/>
    <mergeCell ref="AI101:AI103"/>
    <mergeCell ref="AI104:AI106"/>
    <mergeCell ref="AI107:AI109"/>
    <mergeCell ref="AI110:AI112"/>
    <mergeCell ref="AI113:AI115"/>
    <mergeCell ref="AI116:AI118"/>
    <mergeCell ref="AI119:AI121"/>
    <mergeCell ref="AI122:AI124"/>
    <mergeCell ref="AI125:AI127"/>
    <mergeCell ref="AI128:AI130"/>
    <mergeCell ref="AI131:AI133"/>
    <mergeCell ref="AI134:AI136"/>
    <mergeCell ref="AI137:AI139"/>
    <mergeCell ref="AI140:AI142"/>
    <mergeCell ref="AI143:AI145"/>
    <mergeCell ref="AI146:AI148"/>
    <mergeCell ref="AI149:AI151"/>
    <mergeCell ref="AI152:AI154"/>
    <mergeCell ref="AI155:AI157"/>
    <mergeCell ref="AI158:AI160"/>
    <mergeCell ref="AI161:AI163"/>
    <mergeCell ref="AI164:AI166"/>
    <mergeCell ref="AI167:AI169"/>
    <mergeCell ref="AI170:AI172"/>
    <mergeCell ref="AI173:AI175"/>
    <mergeCell ref="AI176:AI178"/>
    <mergeCell ref="AI179:AI181"/>
    <mergeCell ref="AI182:AI184"/>
    <mergeCell ref="AI185:AI187"/>
    <mergeCell ref="AI188:AI190"/>
    <mergeCell ref="AI191:AI193"/>
    <mergeCell ref="AI194:AI196"/>
    <mergeCell ref="AI197:AI199"/>
    <mergeCell ref="AI200:AI202"/>
    <mergeCell ref="AI203:AI205"/>
    <mergeCell ref="AI206:AI208"/>
    <mergeCell ref="AI209:AI211"/>
    <mergeCell ref="AI212:AI214"/>
    <mergeCell ref="AI215:AI217"/>
    <mergeCell ref="AI218:AI220"/>
    <mergeCell ref="AI221:AI223"/>
    <mergeCell ref="AI224:AI226"/>
    <mergeCell ref="AI227:AI229"/>
    <mergeCell ref="AI230:AI232"/>
    <mergeCell ref="AI233:AI235"/>
    <mergeCell ref="AI236:AI238"/>
    <mergeCell ref="AI239:AI241"/>
    <mergeCell ref="AI242:AI244"/>
    <mergeCell ref="AI245:AI247"/>
    <mergeCell ref="AI248:AI250"/>
    <mergeCell ref="AI251:AI253"/>
    <mergeCell ref="AI254:AI256"/>
    <mergeCell ref="AI257:AI259"/>
    <mergeCell ref="AI260:AI262"/>
    <mergeCell ref="AI263:AI265"/>
    <mergeCell ref="AI266:AI268"/>
    <mergeCell ref="AI269:AI271"/>
    <mergeCell ref="AI272:AI274"/>
    <mergeCell ref="AI308:AI310"/>
    <mergeCell ref="AI311:AI313"/>
    <mergeCell ref="AI314:AI316"/>
    <mergeCell ref="AI317:AI319"/>
    <mergeCell ref="AI320:AI322"/>
    <mergeCell ref="AI323:AI325"/>
    <mergeCell ref="AI326:AI328"/>
    <mergeCell ref="AI275:AI277"/>
    <mergeCell ref="AI278:AI280"/>
    <mergeCell ref="AI281:AI283"/>
    <mergeCell ref="AI284:AI286"/>
    <mergeCell ref="AI287:AI289"/>
    <mergeCell ref="AI290:AI292"/>
    <mergeCell ref="AI293:AI295"/>
    <mergeCell ref="AI296:AI298"/>
    <mergeCell ref="AI299:AI301"/>
    <mergeCell ref="AI1:AI2"/>
    <mergeCell ref="AI455:AI457"/>
    <mergeCell ref="AI404:AI406"/>
    <mergeCell ref="AI407:AI409"/>
    <mergeCell ref="AI410:AI412"/>
    <mergeCell ref="AI413:AI415"/>
    <mergeCell ref="AI416:AI418"/>
    <mergeCell ref="AI419:AI421"/>
    <mergeCell ref="AI422:AI424"/>
    <mergeCell ref="AI425:AI427"/>
    <mergeCell ref="AI428:AI430"/>
    <mergeCell ref="AI431:AI433"/>
    <mergeCell ref="AI329:AI331"/>
    <mergeCell ref="AI332:AI334"/>
    <mergeCell ref="AI335:AI337"/>
    <mergeCell ref="AI338:AI340"/>
    <mergeCell ref="AI341:AI343"/>
    <mergeCell ref="AI344:AI346"/>
    <mergeCell ref="AI347:AI349"/>
    <mergeCell ref="AI386:AI388"/>
    <mergeCell ref="AI389:AI391"/>
    <mergeCell ref="AI383:AI385"/>
    <mergeCell ref="AI302:AI304"/>
    <mergeCell ref="AI305:AI307"/>
    <mergeCell ref="AI350:AI352"/>
    <mergeCell ref="AI353:AI355"/>
    <mergeCell ref="AI356:AI358"/>
    <mergeCell ref="AI359:AI361"/>
    <mergeCell ref="AI362:AI364"/>
    <mergeCell ref="AI365:AI367"/>
    <mergeCell ref="AI368:AI370"/>
    <mergeCell ref="AI371:AI373"/>
    <mergeCell ref="AI374:AI376"/>
    <mergeCell ref="AI434:AI436"/>
    <mergeCell ref="AI437:AI439"/>
    <mergeCell ref="AI440:AI442"/>
    <mergeCell ref="AI443:AI445"/>
    <mergeCell ref="AI446:AI448"/>
    <mergeCell ref="AI449:AI451"/>
    <mergeCell ref="AI452:AI454"/>
    <mergeCell ref="AI377:AI379"/>
    <mergeCell ref="AI380:AI382"/>
    <mergeCell ref="AI392:AI394"/>
    <mergeCell ref="AI395:AI397"/>
    <mergeCell ref="AI398:AI400"/>
    <mergeCell ref="AI401:AI403"/>
    <mergeCell ref="BA3:BC3"/>
    <mergeCell ref="K3:L3"/>
    <mergeCell ref="H1:H3"/>
    <mergeCell ref="AI512:AI514"/>
    <mergeCell ref="AI515:AI517"/>
    <mergeCell ref="AI485:AI487"/>
    <mergeCell ref="AI488:AI490"/>
    <mergeCell ref="AI491:AI493"/>
    <mergeCell ref="AI494:AI496"/>
    <mergeCell ref="AI497:AI499"/>
    <mergeCell ref="AI500:AI502"/>
    <mergeCell ref="AI503:AI505"/>
    <mergeCell ref="AI506:AI508"/>
    <mergeCell ref="AI509:AI511"/>
    <mergeCell ref="AI458:AI460"/>
    <mergeCell ref="AI461:AI463"/>
    <mergeCell ref="AI464:AI466"/>
    <mergeCell ref="AI467:AI469"/>
    <mergeCell ref="AI470:AI472"/>
    <mergeCell ref="AI473:AI475"/>
    <mergeCell ref="AI476:AI478"/>
    <mergeCell ref="AI479:AI481"/>
    <mergeCell ref="AI482:AI484"/>
    <mergeCell ref="AF1:AF3"/>
  </mergeCells>
  <phoneticPr fontId="9" type="noConversion"/>
  <conditionalFormatting sqref="AH5:AI517">
    <cfRule type="cellIs" dxfId="0" priority="4" operator="equal">
      <formula>"Alerte !"</formula>
    </cfRule>
  </conditionalFormatting>
  <dataValidations count="4">
    <dataValidation type="list" allowBlank="1" showInputMessage="1" showErrorMessage="1" sqref="AV3" xr:uid="{00000000-0002-0000-0000-000000000000}">
      <formula1>$AP$5:$AP$34</formula1>
    </dataValidation>
    <dataValidation type="list" allowBlank="1" showInputMessage="1" showErrorMessage="1" sqref="P4" xr:uid="{00000000-0002-0000-0000-000001000000}">
      <formula1>CHOOSE(MATCH($N4,$AX$4:$AX$20,0),Maître_Auxiliaire_2,Maître_Auxiliaire_1,Professeur_Certifié,Professeur_Certifié_hors_classe,Prof_Certifié_classe_exceptionnelle,Professeur_Agrégé,Professeur_Agrégé_hors_classe,Prof_Agrégé_classe_exceptionnelle)</formula1>
    </dataValidation>
    <dataValidation type="list" allowBlank="1" showInputMessage="1" showErrorMessage="1" sqref="P5:P519" xr:uid="{00000000-0002-0000-0000-000002000000}">
      <formula1>CHOOSE(MATCH($N5,$AX$4:$AX$16,0),Maître_Auxiliaire_2,Maître_Auxiliaire_1,Professeur_Certifié,Professeur_Certifié_hors_classe,Prof_Certifié_classe_exceptionnelle,Professeur_Agrégé,Professeur_Agrégé_hors_classe,Prof_Agrégé_classe_exceptionnelle)</formula1>
    </dataValidation>
    <dataValidation type="list" allowBlank="1" showInputMessage="1" showErrorMessage="1" sqref="N4:N519" xr:uid="{00000000-0002-0000-0000-000003000000}">
      <formula1>$AX$4:$AX$11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Education_Nationale</vt:lpstr>
      <vt:lpstr>Maître_Auxiliaire_1</vt:lpstr>
      <vt:lpstr>Maître_Auxiliaire_2</vt:lpstr>
      <vt:lpstr>Prof_Agrégé_classe_exceptionnelle</vt:lpstr>
      <vt:lpstr>Prof_Certifié_classe_exceptionnelle</vt:lpstr>
      <vt:lpstr>Professeur_Agrégé</vt:lpstr>
      <vt:lpstr>Professeur_Agrégé_hors_classe</vt:lpstr>
      <vt:lpstr>Professeur_Certifié</vt:lpstr>
      <vt:lpstr>Professeur_Certifié_hors_classe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 GUILLOT</cp:lastModifiedBy>
  <cp:lastPrinted>2020-05-30T14:29:03Z</cp:lastPrinted>
  <dcterms:created xsi:type="dcterms:W3CDTF">2019-10-14T17:13:05Z</dcterms:created>
  <dcterms:modified xsi:type="dcterms:W3CDTF">2020-11-13T18:19:18Z</dcterms:modified>
</cp:coreProperties>
</file>