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DJ8600\Desktop\"/>
    </mc:Choice>
  </mc:AlternateContent>
  <xr:revisionPtr revIDLastSave="0" documentId="13_ncr:1_{8EAFB793-E333-4AA9-94E5-32A8CF5E415E}" xr6:coauthVersionLast="44" xr6:coauthVersionMax="44" xr10:uidLastSave="{00000000-0000-0000-0000-000000000000}"/>
  <bookViews>
    <workbookView xWindow="-28920" yWindow="-3225" windowWidth="29040" windowHeight="15840" activeTab="1" xr2:uid="{00000000-000D-0000-FFFF-FFFF00000000}"/>
  </bookViews>
  <sheets>
    <sheet name="dashboard" sheetId="3" r:id="rId1"/>
    <sheet name="projet 1" sheetId="1" r:id="rId2"/>
    <sheet name="projet 2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T25" i="3" l="1"/>
  <c r="BS25" i="3"/>
  <c r="BR25" i="3"/>
  <c r="BQ25" i="3"/>
  <c r="BP25" i="3"/>
  <c r="BO25" i="3"/>
  <c r="BN25" i="3"/>
  <c r="BM25" i="3"/>
  <c r="BL25" i="3"/>
  <c r="BK25" i="3"/>
  <c r="BJ25" i="3"/>
  <c r="BI25" i="3"/>
  <c r="BH25" i="3"/>
  <c r="BG25" i="3"/>
  <c r="BF25" i="3"/>
  <c r="BE25" i="3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R25" i="3"/>
  <c r="H25" i="3" s="1"/>
  <c r="Q25" i="3"/>
  <c r="BT24" i="3"/>
  <c r="BS24" i="3"/>
  <c r="BR24" i="3"/>
  <c r="BQ24" i="3"/>
  <c r="BP24" i="3"/>
  <c r="BO24" i="3"/>
  <c r="BN24" i="3"/>
  <c r="BM24" i="3"/>
  <c r="BL24" i="3"/>
  <c r="BK24" i="3"/>
  <c r="BJ24" i="3"/>
  <c r="BI24" i="3"/>
  <c r="BH24" i="3"/>
  <c r="BG24" i="3"/>
  <c r="BF24" i="3"/>
  <c r="BE24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Z24" i="3"/>
  <c r="Y24" i="3"/>
  <c r="S24" i="3"/>
  <c r="R24" i="3"/>
  <c r="Q24" i="3"/>
  <c r="H24" i="3"/>
  <c r="T24" i="3" s="1"/>
  <c r="BT23" i="3"/>
  <c r="BS23" i="3"/>
  <c r="BR23" i="3"/>
  <c r="BQ23" i="3"/>
  <c r="BP23" i="3"/>
  <c r="BO23" i="3"/>
  <c r="BN23" i="3"/>
  <c r="BM23" i="3"/>
  <c r="BL23" i="3"/>
  <c r="BK23" i="3"/>
  <c r="BJ23" i="3"/>
  <c r="BI23" i="3"/>
  <c r="BH23" i="3"/>
  <c r="BG23" i="3"/>
  <c r="BF23" i="3"/>
  <c r="BE23" i="3"/>
  <c r="BD23" i="3"/>
  <c r="BC23" i="3"/>
  <c r="BB23" i="3"/>
  <c r="BA23" i="3"/>
  <c r="AZ23" i="3"/>
  <c r="AY23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V23" i="3"/>
  <c r="R23" i="3"/>
  <c r="Q23" i="3"/>
  <c r="S23" i="3" s="1"/>
  <c r="H23" i="3"/>
  <c r="G23" i="3" s="1"/>
  <c r="Y22" i="3"/>
  <c r="R22" i="3"/>
  <c r="H22" i="3" s="1"/>
  <c r="Q22" i="3"/>
  <c r="Y21" i="3"/>
  <c r="S21" i="3"/>
  <c r="S22" i="3" s="1"/>
  <c r="W17" i="3" s="1"/>
  <c r="R21" i="3"/>
  <c r="H21" i="3" s="1"/>
  <c r="Q21" i="3"/>
  <c r="Y20" i="3"/>
  <c r="S20" i="3"/>
  <c r="R20" i="3"/>
  <c r="Q20" i="3"/>
  <c r="H20" i="3"/>
  <c r="T20" i="3" s="1"/>
  <c r="Y19" i="3"/>
  <c r="U18" i="3"/>
  <c r="Y17" i="3"/>
  <c r="Y16" i="3"/>
  <c r="Z15" i="3"/>
  <c r="U18" i="2"/>
  <c r="Q20" i="2"/>
  <c r="R20" i="2"/>
  <c r="Q21" i="2"/>
  <c r="R21" i="2"/>
  <c r="Q22" i="2"/>
  <c r="R22" i="2"/>
  <c r="H22" i="2" s="1"/>
  <c r="Q23" i="2"/>
  <c r="R23" i="2"/>
  <c r="Q24" i="2"/>
  <c r="S20" i="2" s="1"/>
  <c r="R24" i="2"/>
  <c r="Q25" i="2"/>
  <c r="R25" i="2"/>
  <c r="Q26" i="2"/>
  <c r="R26" i="2"/>
  <c r="Q27" i="2"/>
  <c r="R27" i="2"/>
  <c r="Q28" i="2"/>
  <c r="R28" i="2"/>
  <c r="Q29" i="2"/>
  <c r="R29" i="2"/>
  <c r="Q30" i="2"/>
  <c r="R30" i="2"/>
  <c r="Q31" i="2"/>
  <c r="R31" i="2"/>
  <c r="Q32" i="2"/>
  <c r="R32" i="2"/>
  <c r="Q33" i="2"/>
  <c r="R33" i="2"/>
  <c r="Q34" i="2"/>
  <c r="R34" i="2"/>
  <c r="Q35" i="2"/>
  <c r="R35" i="2"/>
  <c r="Q36" i="2"/>
  <c r="R36" i="2"/>
  <c r="Q37" i="2"/>
  <c r="R37" i="2"/>
  <c r="Q38" i="2"/>
  <c r="R38" i="2"/>
  <c r="Q39" i="2"/>
  <c r="R39" i="2"/>
  <c r="Q54" i="2"/>
  <c r="H54" i="2" s="1"/>
  <c r="G54" i="2" s="1"/>
  <c r="R54" i="2"/>
  <c r="Q55" i="2"/>
  <c r="R55" i="2"/>
  <c r="Q56" i="2"/>
  <c r="H56" i="2" s="1"/>
  <c r="G56" i="2" s="1"/>
  <c r="R56" i="2"/>
  <c r="Q57" i="2"/>
  <c r="R57" i="2"/>
  <c r="Q58" i="2"/>
  <c r="H58" i="2" s="1"/>
  <c r="G58" i="2" s="1"/>
  <c r="R58" i="2"/>
  <c r="Q59" i="2"/>
  <c r="H59" i="2" s="1"/>
  <c r="G59" i="2" s="1"/>
  <c r="R59" i="2"/>
  <c r="Q60" i="2"/>
  <c r="H60" i="2" s="1"/>
  <c r="G60" i="2" s="1"/>
  <c r="R60" i="2"/>
  <c r="Q61" i="2"/>
  <c r="R61" i="2"/>
  <c r="Q62" i="2"/>
  <c r="H62" i="2" s="1"/>
  <c r="G62" i="2" s="1"/>
  <c r="R62" i="2"/>
  <c r="Q63" i="2"/>
  <c r="H63" i="2" s="1"/>
  <c r="G63" i="2" s="1"/>
  <c r="R63" i="2"/>
  <c r="Q64" i="2"/>
  <c r="H64" i="2" s="1"/>
  <c r="G64" i="2" s="1"/>
  <c r="R64" i="2"/>
  <c r="Q65" i="2"/>
  <c r="R65" i="2"/>
  <c r="Q66" i="2"/>
  <c r="H66" i="2" s="1"/>
  <c r="G66" i="2" s="1"/>
  <c r="R66" i="2"/>
  <c r="Q67" i="2"/>
  <c r="H67" i="2" s="1"/>
  <c r="G67" i="2" s="1"/>
  <c r="R67" i="2"/>
  <c r="Q68" i="2"/>
  <c r="H68" i="2" s="1"/>
  <c r="G68" i="2" s="1"/>
  <c r="R68" i="2"/>
  <c r="Q69" i="2"/>
  <c r="R69" i="2"/>
  <c r="Q70" i="2"/>
  <c r="H70" i="2" s="1"/>
  <c r="G70" i="2" s="1"/>
  <c r="R70" i="2"/>
  <c r="Q71" i="2"/>
  <c r="H71" i="2" s="1"/>
  <c r="G71" i="2" s="1"/>
  <c r="R71" i="2"/>
  <c r="Q72" i="2"/>
  <c r="H72" i="2" s="1"/>
  <c r="G72" i="2" s="1"/>
  <c r="R72" i="2"/>
  <c r="Q73" i="2"/>
  <c r="R73" i="2"/>
  <c r="Q74" i="2"/>
  <c r="H74" i="2" s="1"/>
  <c r="G74" i="2" s="1"/>
  <c r="R74" i="2"/>
  <c r="Q75" i="2"/>
  <c r="H75" i="2" s="1"/>
  <c r="G75" i="2" s="1"/>
  <c r="R75" i="2"/>
  <c r="Q76" i="2"/>
  <c r="H76" i="2" s="1"/>
  <c r="G76" i="2" s="1"/>
  <c r="R76" i="2"/>
  <c r="Q77" i="2"/>
  <c r="R77" i="2"/>
  <c r="Q78" i="2"/>
  <c r="H78" i="2" s="1"/>
  <c r="G78" i="2" s="1"/>
  <c r="R78" i="2"/>
  <c r="Q79" i="2"/>
  <c r="H79" i="2" s="1"/>
  <c r="G79" i="2" s="1"/>
  <c r="R79" i="2"/>
  <c r="Q80" i="2"/>
  <c r="H80" i="2" s="1"/>
  <c r="G80" i="2" s="1"/>
  <c r="R80" i="2"/>
  <c r="Q81" i="2"/>
  <c r="R81" i="2"/>
  <c r="Q82" i="2"/>
  <c r="H82" i="2" s="1"/>
  <c r="G82" i="2" s="1"/>
  <c r="R82" i="2"/>
  <c r="U18" i="1"/>
  <c r="Q20" i="1"/>
  <c r="R20" i="1"/>
  <c r="Q21" i="1"/>
  <c r="R21" i="1"/>
  <c r="Q22" i="1"/>
  <c r="R22" i="1"/>
  <c r="H22" i="1" s="1"/>
  <c r="Q23" i="1"/>
  <c r="R23" i="1"/>
  <c r="Q24" i="1"/>
  <c r="S20" i="1" s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Q33" i="1"/>
  <c r="R33" i="1"/>
  <c r="Q34" i="1"/>
  <c r="R34" i="1"/>
  <c r="Q35" i="1"/>
  <c r="R35" i="1"/>
  <c r="Q36" i="1"/>
  <c r="R36" i="1"/>
  <c r="Q37" i="1"/>
  <c r="R37" i="1"/>
  <c r="Q38" i="1"/>
  <c r="R38" i="1"/>
  <c r="Q39" i="1"/>
  <c r="R39" i="1"/>
  <c r="Q54" i="1"/>
  <c r="H54" i="1" s="1"/>
  <c r="G54" i="1" s="1"/>
  <c r="R54" i="1"/>
  <c r="Q55" i="1"/>
  <c r="R55" i="1"/>
  <c r="Q56" i="1"/>
  <c r="H56" i="1" s="1"/>
  <c r="G56" i="1" s="1"/>
  <c r="R56" i="1"/>
  <c r="Q57" i="1"/>
  <c r="R57" i="1"/>
  <c r="Q58" i="1"/>
  <c r="H58" i="1" s="1"/>
  <c r="G58" i="1" s="1"/>
  <c r="R58" i="1"/>
  <c r="Q59" i="1"/>
  <c r="R59" i="1"/>
  <c r="Q60" i="1"/>
  <c r="H60" i="1" s="1"/>
  <c r="G60" i="1" s="1"/>
  <c r="R60" i="1"/>
  <c r="Q61" i="1"/>
  <c r="R61" i="1"/>
  <c r="Q62" i="1"/>
  <c r="H62" i="1" s="1"/>
  <c r="G62" i="1" s="1"/>
  <c r="R62" i="1"/>
  <c r="Q63" i="1"/>
  <c r="R63" i="1"/>
  <c r="Q64" i="1"/>
  <c r="H64" i="1" s="1"/>
  <c r="G64" i="1" s="1"/>
  <c r="R64" i="1"/>
  <c r="Q65" i="1"/>
  <c r="R65" i="1"/>
  <c r="Q66" i="1"/>
  <c r="H66" i="1" s="1"/>
  <c r="G66" i="1" s="1"/>
  <c r="R66" i="1"/>
  <c r="Q67" i="1"/>
  <c r="R67" i="1"/>
  <c r="Q68" i="1"/>
  <c r="H68" i="1" s="1"/>
  <c r="G68" i="1" s="1"/>
  <c r="R68" i="1"/>
  <c r="Q69" i="1"/>
  <c r="R69" i="1"/>
  <c r="Q70" i="1"/>
  <c r="H70" i="1" s="1"/>
  <c r="G70" i="1" s="1"/>
  <c r="R70" i="1"/>
  <c r="Q71" i="1"/>
  <c r="R71" i="1"/>
  <c r="Q72" i="1"/>
  <c r="H72" i="1" s="1"/>
  <c r="G72" i="1" s="1"/>
  <c r="R72" i="1"/>
  <c r="Q73" i="1"/>
  <c r="R73" i="1"/>
  <c r="Q74" i="1"/>
  <c r="H74" i="1" s="1"/>
  <c r="G74" i="1" s="1"/>
  <c r="R74" i="1"/>
  <c r="Q75" i="1"/>
  <c r="R75" i="1"/>
  <c r="Q76" i="1"/>
  <c r="H76" i="1" s="1"/>
  <c r="G76" i="1" s="1"/>
  <c r="R76" i="1"/>
  <c r="Q77" i="1"/>
  <c r="R77" i="1"/>
  <c r="Q78" i="1"/>
  <c r="H78" i="1" s="1"/>
  <c r="G78" i="1" s="1"/>
  <c r="R78" i="1"/>
  <c r="Q79" i="1"/>
  <c r="R79" i="1"/>
  <c r="Q80" i="1"/>
  <c r="H80" i="1" s="1"/>
  <c r="G80" i="1" s="1"/>
  <c r="R80" i="1"/>
  <c r="Q81" i="1"/>
  <c r="R81" i="1"/>
  <c r="Q82" i="1"/>
  <c r="H82" i="1" s="1"/>
  <c r="G82" i="1" s="1"/>
  <c r="R82" i="1"/>
  <c r="O82" i="2"/>
  <c r="H81" i="2"/>
  <c r="G81" i="2" s="1"/>
  <c r="O81" i="2"/>
  <c r="O80" i="2"/>
  <c r="O79" i="2"/>
  <c r="O78" i="2"/>
  <c r="H77" i="2"/>
  <c r="G77" i="2" s="1"/>
  <c r="O77" i="2"/>
  <c r="O76" i="2"/>
  <c r="O75" i="2"/>
  <c r="O74" i="2"/>
  <c r="H73" i="2"/>
  <c r="G73" i="2" s="1"/>
  <c r="O73" i="2"/>
  <c r="O72" i="2"/>
  <c r="O71" i="2"/>
  <c r="O70" i="2"/>
  <c r="H69" i="2"/>
  <c r="G69" i="2" s="1"/>
  <c r="O69" i="2"/>
  <c r="O68" i="2"/>
  <c r="O67" i="2"/>
  <c r="O66" i="2"/>
  <c r="H65" i="2"/>
  <c r="G65" i="2" s="1"/>
  <c r="O65" i="2"/>
  <c r="O64" i="2"/>
  <c r="O63" i="2"/>
  <c r="O62" i="2"/>
  <c r="H61" i="2"/>
  <c r="G61" i="2" s="1"/>
  <c r="O61" i="2"/>
  <c r="O60" i="2"/>
  <c r="O59" i="2"/>
  <c r="O58" i="2"/>
  <c r="H57" i="2"/>
  <c r="G57" i="2" s="1"/>
  <c r="O57" i="2"/>
  <c r="O56" i="2"/>
  <c r="H55" i="2"/>
  <c r="G55" i="2" s="1"/>
  <c r="O55" i="2"/>
  <c r="O54" i="2"/>
  <c r="Y53" i="2"/>
  <c r="AB53" i="2" s="1"/>
  <c r="G48" i="2"/>
  <c r="G47" i="2"/>
  <c r="G46" i="2"/>
  <c r="G45" i="2"/>
  <c r="G44" i="2"/>
  <c r="Y39" i="2"/>
  <c r="H39" i="2"/>
  <c r="V39" i="2" s="1"/>
  <c r="Y38" i="2"/>
  <c r="H38" i="2"/>
  <c r="T38" i="2" s="1"/>
  <c r="Y37" i="2"/>
  <c r="H37" i="2"/>
  <c r="V37" i="2" s="1"/>
  <c r="Y36" i="2"/>
  <c r="H36" i="2"/>
  <c r="T36" i="2" s="1"/>
  <c r="Y35" i="2"/>
  <c r="H35" i="2"/>
  <c r="V35" i="2" s="1"/>
  <c r="Y34" i="2"/>
  <c r="H34" i="2"/>
  <c r="T34" i="2" s="1"/>
  <c r="Y33" i="2"/>
  <c r="H33" i="2"/>
  <c r="V33" i="2" s="1"/>
  <c r="Y32" i="2"/>
  <c r="H32" i="2"/>
  <c r="G32" i="2" s="1"/>
  <c r="Y31" i="2"/>
  <c r="H31" i="2"/>
  <c r="V31" i="2" s="1"/>
  <c r="Y30" i="2"/>
  <c r="H30" i="2"/>
  <c r="T30" i="2" s="1"/>
  <c r="Y29" i="2"/>
  <c r="H29" i="2"/>
  <c r="V29" i="2" s="1"/>
  <c r="Y28" i="2"/>
  <c r="H28" i="2"/>
  <c r="T28" i="2" s="1"/>
  <c r="Y27" i="2"/>
  <c r="H27" i="2"/>
  <c r="V27" i="2" s="1"/>
  <c r="Y26" i="2"/>
  <c r="H26" i="2"/>
  <c r="T26" i="2" s="1"/>
  <c r="Y25" i="2"/>
  <c r="H25" i="2"/>
  <c r="V25" i="2" s="1"/>
  <c r="Y24" i="2"/>
  <c r="H24" i="2"/>
  <c r="T24" i="2" s="1"/>
  <c r="Y23" i="2"/>
  <c r="H23" i="2"/>
  <c r="V23" i="2" s="1"/>
  <c r="Y22" i="2"/>
  <c r="Y21" i="2"/>
  <c r="H21" i="2"/>
  <c r="T21" i="2" s="1"/>
  <c r="Y20" i="2"/>
  <c r="H20" i="2"/>
  <c r="G20" i="2" s="1"/>
  <c r="Y19" i="2"/>
  <c r="Y17" i="2"/>
  <c r="Y16" i="2"/>
  <c r="Z15" i="2"/>
  <c r="Z23" i="2" s="1"/>
  <c r="O82" i="1"/>
  <c r="H81" i="1"/>
  <c r="G81" i="1" s="1"/>
  <c r="O81" i="1"/>
  <c r="O80" i="1"/>
  <c r="O79" i="1"/>
  <c r="H79" i="1"/>
  <c r="G79" i="1" s="1"/>
  <c r="O78" i="1"/>
  <c r="H77" i="1"/>
  <c r="G77" i="1" s="1"/>
  <c r="O77" i="1"/>
  <c r="O76" i="1"/>
  <c r="O75" i="1"/>
  <c r="H75" i="1"/>
  <c r="G75" i="1" s="1"/>
  <c r="O74" i="1"/>
  <c r="H73" i="1"/>
  <c r="G73" i="1" s="1"/>
  <c r="O73" i="1"/>
  <c r="O72" i="1"/>
  <c r="O71" i="1"/>
  <c r="H71" i="1"/>
  <c r="G71" i="1" s="1"/>
  <c r="O70" i="1"/>
  <c r="H69" i="1"/>
  <c r="G69" i="1" s="1"/>
  <c r="O69" i="1"/>
  <c r="O68" i="1"/>
  <c r="O67" i="1"/>
  <c r="H67" i="1"/>
  <c r="G67" i="1" s="1"/>
  <c r="O66" i="1"/>
  <c r="H65" i="1"/>
  <c r="G65" i="1" s="1"/>
  <c r="O65" i="1"/>
  <c r="O64" i="1"/>
  <c r="O63" i="1"/>
  <c r="H63" i="1"/>
  <c r="G63" i="1" s="1"/>
  <c r="O62" i="1"/>
  <c r="H61" i="1"/>
  <c r="G61" i="1" s="1"/>
  <c r="O61" i="1"/>
  <c r="O60" i="1"/>
  <c r="O59" i="1"/>
  <c r="H59" i="1"/>
  <c r="G59" i="1" s="1"/>
  <c r="O58" i="1"/>
  <c r="H57" i="1"/>
  <c r="G57" i="1" s="1"/>
  <c r="O57" i="1"/>
  <c r="O56" i="1"/>
  <c r="H55" i="1"/>
  <c r="G55" i="1" s="1"/>
  <c r="O55" i="1"/>
  <c r="O54" i="1"/>
  <c r="AB53" i="1"/>
  <c r="Y53" i="1"/>
  <c r="G48" i="1"/>
  <c r="G47" i="1"/>
  <c r="G46" i="1"/>
  <c r="G45" i="1"/>
  <c r="G44" i="1"/>
  <c r="Y39" i="1"/>
  <c r="H39" i="1"/>
  <c r="V39" i="1" s="1"/>
  <c r="Y38" i="1"/>
  <c r="H38" i="1"/>
  <c r="T38" i="1" s="1"/>
  <c r="Y37" i="1"/>
  <c r="H37" i="1"/>
  <c r="V37" i="1" s="1"/>
  <c r="Y36" i="1"/>
  <c r="H36" i="1"/>
  <c r="T36" i="1" s="1"/>
  <c r="Y35" i="1"/>
  <c r="H35" i="1"/>
  <c r="V35" i="1" s="1"/>
  <c r="Y34" i="1"/>
  <c r="H34" i="1"/>
  <c r="T34" i="1" s="1"/>
  <c r="Y33" i="1"/>
  <c r="H33" i="1"/>
  <c r="V33" i="1" s="1"/>
  <c r="Y32" i="1"/>
  <c r="H32" i="1"/>
  <c r="T32" i="1" s="1"/>
  <c r="Y31" i="1"/>
  <c r="H31" i="1"/>
  <c r="V31" i="1" s="1"/>
  <c r="Y30" i="1"/>
  <c r="H30" i="1"/>
  <c r="T30" i="1" s="1"/>
  <c r="Y29" i="1"/>
  <c r="H29" i="1"/>
  <c r="V29" i="1" s="1"/>
  <c r="Y28" i="1"/>
  <c r="H28" i="1"/>
  <c r="T28" i="1" s="1"/>
  <c r="Y27" i="1"/>
  <c r="H27" i="1"/>
  <c r="V27" i="1" s="1"/>
  <c r="Y26" i="1"/>
  <c r="H26" i="1"/>
  <c r="T26" i="1" s="1"/>
  <c r="Y25" i="1"/>
  <c r="H25" i="1"/>
  <c r="V25" i="1" s="1"/>
  <c r="Y24" i="1"/>
  <c r="H24" i="1"/>
  <c r="T24" i="1" s="1"/>
  <c r="Y23" i="1"/>
  <c r="H23" i="1"/>
  <c r="V23" i="1" s="1"/>
  <c r="Y22" i="1"/>
  <c r="Y21" i="1"/>
  <c r="H21" i="1"/>
  <c r="T21" i="1" s="1"/>
  <c r="Y20" i="1"/>
  <c r="H20" i="1"/>
  <c r="G20" i="1" s="1"/>
  <c r="Y19" i="1"/>
  <c r="Y17" i="1"/>
  <c r="Y16" i="1"/>
  <c r="Z15" i="1"/>
  <c r="Z26" i="1" s="1"/>
  <c r="U24" i="3" l="1"/>
  <c r="W24" i="3"/>
  <c r="G25" i="3"/>
  <c r="V25" i="3"/>
  <c r="T25" i="3"/>
  <c r="T17" i="3"/>
  <c r="V24" i="3"/>
  <c r="T23" i="3"/>
  <c r="G24" i="3"/>
  <c r="X17" i="3"/>
  <c r="S25" i="3"/>
  <c r="G20" i="3"/>
  <c r="V20" i="3"/>
  <c r="V21" i="3"/>
  <c r="G21" i="3"/>
  <c r="T21" i="3"/>
  <c r="G22" i="3"/>
  <c r="U17" i="3" s="1"/>
  <c r="V22" i="3"/>
  <c r="T22" i="3"/>
  <c r="U20" i="3"/>
  <c r="W20" i="3"/>
  <c r="Z16" i="3"/>
  <c r="Z19" i="3"/>
  <c r="Z22" i="3"/>
  <c r="AA15" i="3"/>
  <c r="V17" i="3"/>
  <c r="Z21" i="3"/>
  <c r="Z20" i="3"/>
  <c r="V20" i="2"/>
  <c r="T39" i="2"/>
  <c r="U39" i="2" s="1"/>
  <c r="T35" i="2"/>
  <c r="U35" i="2" s="1"/>
  <c r="T31" i="2"/>
  <c r="U31" i="2" s="1"/>
  <c r="T27" i="2"/>
  <c r="U27" i="2" s="1"/>
  <c r="T23" i="2"/>
  <c r="U23" i="2" s="1"/>
  <c r="V36" i="1"/>
  <c r="V36" i="2"/>
  <c r="V32" i="2"/>
  <c r="V28" i="2"/>
  <c r="V24" i="2"/>
  <c r="V21" i="2"/>
  <c r="V28" i="1"/>
  <c r="T37" i="2"/>
  <c r="U37" i="2" s="1"/>
  <c r="T33" i="2"/>
  <c r="U33" i="2" s="1"/>
  <c r="T29" i="2"/>
  <c r="U29" i="2" s="1"/>
  <c r="T25" i="2"/>
  <c r="U25" i="2" s="1"/>
  <c r="V38" i="2"/>
  <c r="V34" i="2"/>
  <c r="V30" i="2"/>
  <c r="V26" i="2"/>
  <c r="W21" i="2"/>
  <c r="U21" i="2"/>
  <c r="W24" i="2"/>
  <c r="U24" i="2"/>
  <c r="W26" i="2"/>
  <c r="U26" i="2"/>
  <c r="W28" i="2"/>
  <c r="U28" i="2"/>
  <c r="W30" i="2"/>
  <c r="U30" i="2"/>
  <c r="W34" i="2"/>
  <c r="U34" i="2"/>
  <c r="W36" i="2"/>
  <c r="U36" i="2"/>
  <c r="W38" i="2"/>
  <c r="U38" i="2"/>
  <c r="T22" i="2"/>
  <c r="V22" i="2"/>
  <c r="V34" i="1"/>
  <c r="V26" i="1"/>
  <c r="V32" i="1"/>
  <c r="V24" i="1"/>
  <c r="T32" i="2"/>
  <c r="T20" i="2"/>
  <c r="V38" i="1"/>
  <c r="V30" i="1"/>
  <c r="V20" i="1"/>
  <c r="S21" i="2"/>
  <c r="T22" i="1"/>
  <c r="V22" i="1"/>
  <c r="W24" i="1"/>
  <c r="U24" i="1"/>
  <c r="W28" i="1"/>
  <c r="U28" i="1"/>
  <c r="W32" i="1"/>
  <c r="U32" i="1"/>
  <c r="W36" i="1"/>
  <c r="U36" i="1"/>
  <c r="W21" i="1"/>
  <c r="U21" i="1"/>
  <c r="W26" i="1"/>
  <c r="U26" i="1"/>
  <c r="W30" i="1"/>
  <c r="U30" i="1"/>
  <c r="W34" i="1"/>
  <c r="U34" i="1"/>
  <c r="W38" i="1"/>
  <c r="U38" i="1"/>
  <c r="T35" i="1"/>
  <c r="T25" i="1"/>
  <c r="T39" i="1"/>
  <c r="T37" i="1"/>
  <c r="T33" i="1"/>
  <c r="T31" i="1"/>
  <c r="T29" i="1"/>
  <c r="T27" i="1"/>
  <c r="T23" i="1"/>
  <c r="V21" i="1"/>
  <c r="T20" i="1"/>
  <c r="S21" i="1"/>
  <c r="Z20" i="1"/>
  <c r="Z28" i="1"/>
  <c r="G36" i="2"/>
  <c r="G24" i="2"/>
  <c r="G26" i="2"/>
  <c r="G25" i="2"/>
  <c r="G33" i="2"/>
  <c r="G37" i="2"/>
  <c r="G38" i="2"/>
  <c r="G39" i="2"/>
  <c r="G23" i="2"/>
  <c r="G28" i="2"/>
  <c r="G35" i="2"/>
  <c r="G21" i="2"/>
  <c r="G22" i="2"/>
  <c r="G24" i="1"/>
  <c r="G27" i="2"/>
  <c r="Z39" i="2"/>
  <c r="Z38" i="2"/>
  <c r="Z37" i="2"/>
  <c r="Z36" i="2"/>
  <c r="Z35" i="2"/>
  <c r="Z34" i="2"/>
  <c r="Z30" i="2"/>
  <c r="Z31" i="2"/>
  <c r="Z33" i="2"/>
  <c r="Z32" i="2"/>
  <c r="Z28" i="2"/>
  <c r="Z27" i="2"/>
  <c r="Z25" i="2"/>
  <c r="Z24" i="2"/>
  <c r="Z19" i="2"/>
  <c r="Z20" i="2"/>
  <c r="Z22" i="2"/>
  <c r="G31" i="1"/>
  <c r="G38" i="1"/>
  <c r="AA15" i="2"/>
  <c r="Z16" i="2"/>
  <c r="Z21" i="2"/>
  <c r="Z26" i="2"/>
  <c r="Z29" i="2"/>
  <c r="G29" i="2"/>
  <c r="G34" i="2"/>
  <c r="G30" i="2"/>
  <c r="G31" i="2"/>
  <c r="G33" i="1"/>
  <c r="G39" i="1"/>
  <c r="G37" i="1"/>
  <c r="G32" i="1"/>
  <c r="G35" i="1"/>
  <c r="G36" i="1"/>
  <c r="Z21" i="1"/>
  <c r="G22" i="1"/>
  <c r="Z23" i="1"/>
  <c r="Z25" i="1"/>
  <c r="G26" i="1"/>
  <c r="Z29" i="1"/>
  <c r="G29" i="1"/>
  <c r="G30" i="1"/>
  <c r="Z19" i="1"/>
  <c r="G21" i="1"/>
  <c r="G23" i="1"/>
  <c r="G25" i="1"/>
  <c r="G27" i="1"/>
  <c r="Z39" i="1"/>
  <c r="Z38" i="1"/>
  <c r="Z37" i="1"/>
  <c r="Z36" i="1"/>
  <c r="Z35" i="1"/>
  <c r="Z34" i="1"/>
  <c r="Z33" i="1"/>
  <c r="Z30" i="1"/>
  <c r="Z31" i="1"/>
  <c r="Z32" i="1"/>
  <c r="Z16" i="1"/>
  <c r="AA15" i="1"/>
  <c r="Z22" i="1"/>
  <c r="Z24" i="1"/>
  <c r="Z27" i="1"/>
  <c r="G28" i="1"/>
  <c r="G34" i="1"/>
  <c r="W23" i="3" l="1"/>
  <c r="U23" i="3"/>
  <c r="W25" i="3"/>
  <c r="U25" i="3"/>
  <c r="AA21" i="3"/>
  <c r="AB15" i="3"/>
  <c r="AA22" i="3"/>
  <c r="AA19" i="3"/>
  <c r="AA16" i="3"/>
  <c r="AA20" i="3"/>
  <c r="U21" i="3"/>
  <c r="W21" i="3"/>
  <c r="W22" i="3"/>
  <c r="U22" i="3"/>
  <c r="W39" i="2"/>
  <c r="W23" i="2"/>
  <c r="W37" i="2"/>
  <c r="W33" i="2"/>
  <c r="W35" i="2"/>
  <c r="W25" i="2"/>
  <c r="W29" i="2"/>
  <c r="W31" i="2"/>
  <c r="W27" i="2"/>
  <c r="W32" i="2"/>
  <c r="U32" i="2"/>
  <c r="T17" i="2"/>
  <c r="X17" i="2"/>
  <c r="S22" i="2"/>
  <c r="W17" i="2" s="1"/>
  <c r="U17" i="2"/>
  <c r="V17" i="2"/>
  <c r="W20" i="2"/>
  <c r="U20" i="2"/>
  <c r="W22" i="2"/>
  <c r="U22" i="2"/>
  <c r="T17" i="1"/>
  <c r="X17" i="1"/>
  <c r="S22" i="1"/>
  <c r="W17" i="1" s="1"/>
  <c r="U17" i="1"/>
  <c r="V17" i="1"/>
  <c r="U27" i="1"/>
  <c r="W27" i="1"/>
  <c r="W20" i="1"/>
  <c r="U20" i="1"/>
  <c r="U29" i="1"/>
  <c r="W29" i="1"/>
  <c r="U39" i="1"/>
  <c r="W39" i="1"/>
  <c r="U31" i="1"/>
  <c r="W31" i="1"/>
  <c r="U25" i="1"/>
  <c r="W25" i="1"/>
  <c r="U37" i="1"/>
  <c r="W37" i="1"/>
  <c r="U23" i="1"/>
  <c r="W23" i="1"/>
  <c r="U33" i="1"/>
  <c r="W33" i="1"/>
  <c r="U35" i="1"/>
  <c r="W35" i="1"/>
  <c r="W22" i="1"/>
  <c r="U22" i="1"/>
  <c r="AA38" i="2"/>
  <c r="AA39" i="2"/>
  <c r="AA36" i="2"/>
  <c r="AA37" i="2"/>
  <c r="AA31" i="2"/>
  <c r="AA32" i="2"/>
  <c r="AA28" i="2"/>
  <c r="AA35" i="2"/>
  <c r="AA26" i="2"/>
  <c r="AA20" i="2"/>
  <c r="AA34" i="2"/>
  <c r="AA29" i="2"/>
  <c r="AA33" i="2"/>
  <c r="AA24" i="2"/>
  <c r="AA21" i="2"/>
  <c r="AA16" i="2"/>
  <c r="AB15" i="2"/>
  <c r="AA22" i="2"/>
  <c r="AA19" i="2"/>
  <c r="AA27" i="2"/>
  <c r="AA25" i="2"/>
  <c r="AA23" i="2"/>
  <c r="AA30" i="2"/>
  <c r="AA39" i="1"/>
  <c r="AA38" i="1"/>
  <c r="AA35" i="1"/>
  <c r="AA34" i="1"/>
  <c r="AA33" i="1"/>
  <c r="AA36" i="1"/>
  <c r="AA32" i="1"/>
  <c r="AA31" i="1"/>
  <c r="AA30" i="1"/>
  <c r="AA37" i="1"/>
  <c r="AA20" i="1"/>
  <c r="AA29" i="1"/>
  <c r="AA28" i="1"/>
  <c r="AA27" i="1"/>
  <c r="AA26" i="1"/>
  <c r="AA25" i="1"/>
  <c r="AA24" i="1"/>
  <c r="AA23" i="1"/>
  <c r="AA22" i="1"/>
  <c r="AA19" i="1"/>
  <c r="AA16" i="1"/>
  <c r="AA21" i="1"/>
  <c r="AB15" i="1"/>
  <c r="X23" i="3" l="1"/>
  <c r="X24" i="3" s="1"/>
  <c r="X20" i="3"/>
  <c r="X21" i="3" s="1"/>
  <c r="AB22" i="3"/>
  <c r="AB19" i="3"/>
  <c r="AB16" i="3"/>
  <c r="AB21" i="3"/>
  <c r="AB20" i="3"/>
  <c r="AC15" i="3"/>
  <c r="X20" i="2"/>
  <c r="X21" i="2" s="1"/>
  <c r="X20" i="1"/>
  <c r="X21" i="1" s="1"/>
  <c r="AB39" i="2"/>
  <c r="AB35" i="2"/>
  <c r="AB34" i="2"/>
  <c r="AB33" i="2"/>
  <c r="AB32" i="2"/>
  <c r="AB31" i="2"/>
  <c r="AB30" i="2"/>
  <c r="AB29" i="2"/>
  <c r="AB28" i="2"/>
  <c r="AB27" i="2"/>
  <c r="AB26" i="2"/>
  <c r="AB37" i="2"/>
  <c r="AB36" i="2"/>
  <c r="AB38" i="2"/>
  <c r="AB25" i="2"/>
  <c r="AB24" i="2"/>
  <c r="AB23" i="2"/>
  <c r="AB22" i="2"/>
  <c r="AC15" i="2"/>
  <c r="AB19" i="2"/>
  <c r="AB20" i="2"/>
  <c r="AB21" i="2"/>
  <c r="AB16" i="2"/>
  <c r="AB36" i="1"/>
  <c r="AB39" i="1"/>
  <c r="AB38" i="1"/>
  <c r="AB37" i="1"/>
  <c r="AB35" i="1"/>
  <c r="AB33" i="1"/>
  <c r="AB31" i="1"/>
  <c r="AB34" i="1"/>
  <c r="AB32" i="1"/>
  <c r="AB29" i="1"/>
  <c r="AB28" i="1"/>
  <c r="AB27" i="1"/>
  <c r="AB26" i="1"/>
  <c r="AB25" i="1"/>
  <c r="AB24" i="1"/>
  <c r="AB23" i="1"/>
  <c r="AB22" i="1"/>
  <c r="AB21" i="1"/>
  <c r="AB20" i="1"/>
  <c r="AB19" i="1"/>
  <c r="AB16" i="1"/>
  <c r="AB30" i="1"/>
  <c r="AC15" i="1"/>
  <c r="AC21" i="3" l="1"/>
  <c r="AC22" i="3"/>
  <c r="AC20" i="3"/>
  <c r="AC19" i="3"/>
  <c r="AC16" i="3"/>
  <c r="AD15" i="3"/>
  <c r="AC39" i="2"/>
  <c r="AC36" i="2"/>
  <c r="AC38" i="2"/>
  <c r="AC32" i="2"/>
  <c r="AC35" i="2"/>
  <c r="AC33" i="2"/>
  <c r="AC29" i="2"/>
  <c r="AC34" i="2"/>
  <c r="AC31" i="2"/>
  <c r="AC27" i="2"/>
  <c r="AC21" i="2"/>
  <c r="AC19" i="2"/>
  <c r="AC16" i="2"/>
  <c r="AC37" i="2"/>
  <c r="AC30" i="2"/>
  <c r="AC26" i="2"/>
  <c r="AC22" i="2"/>
  <c r="AC20" i="2"/>
  <c r="AC25" i="2"/>
  <c r="AC23" i="2"/>
  <c r="AC28" i="2"/>
  <c r="AC24" i="2"/>
  <c r="AD15" i="2"/>
  <c r="AC39" i="1"/>
  <c r="AC38" i="1"/>
  <c r="AC37" i="1"/>
  <c r="AC35" i="1"/>
  <c r="AC34" i="1"/>
  <c r="AC32" i="1"/>
  <c r="AC29" i="1"/>
  <c r="AC28" i="1"/>
  <c r="AC27" i="1"/>
  <c r="AC26" i="1"/>
  <c r="AC25" i="1"/>
  <c r="AC21" i="1"/>
  <c r="AC30" i="1"/>
  <c r="AC20" i="1"/>
  <c r="AD15" i="1"/>
  <c r="AC16" i="1"/>
  <c r="AC23" i="1"/>
  <c r="AC33" i="1"/>
  <c r="AC22" i="1"/>
  <c r="AC36" i="1"/>
  <c r="AC31" i="1"/>
  <c r="AC19" i="1"/>
  <c r="AC24" i="1"/>
  <c r="AD20" i="3" l="1"/>
  <c r="AE15" i="3"/>
  <c r="AD21" i="3"/>
  <c r="AD19" i="3"/>
  <c r="AD16" i="3"/>
  <c r="AD22" i="3"/>
  <c r="AD39" i="2"/>
  <c r="AD38" i="2"/>
  <c r="AD37" i="2"/>
  <c r="AD36" i="2"/>
  <c r="AD35" i="2"/>
  <c r="AD33" i="2"/>
  <c r="AD29" i="2"/>
  <c r="AD34" i="2"/>
  <c r="AD30" i="2"/>
  <c r="AD28" i="2"/>
  <c r="AD26" i="2"/>
  <c r="AD25" i="2"/>
  <c r="AD24" i="2"/>
  <c r="AD23" i="2"/>
  <c r="AD31" i="2"/>
  <c r="AD27" i="2"/>
  <c r="AD32" i="2"/>
  <c r="AD21" i="2"/>
  <c r="AD16" i="2"/>
  <c r="AE15" i="2"/>
  <c r="AD22" i="2"/>
  <c r="AD20" i="2"/>
  <c r="AD19" i="2"/>
  <c r="AD39" i="1"/>
  <c r="AD38" i="1"/>
  <c r="AD37" i="1"/>
  <c r="AD36" i="1"/>
  <c r="AD35" i="1"/>
  <c r="AD33" i="1"/>
  <c r="AD34" i="1"/>
  <c r="AD30" i="1"/>
  <c r="AD31" i="1"/>
  <c r="AD26" i="1"/>
  <c r="AD23" i="1"/>
  <c r="AD21" i="1"/>
  <c r="AE15" i="1"/>
  <c r="AD16" i="1"/>
  <c r="AD29" i="1"/>
  <c r="AD25" i="1"/>
  <c r="AD19" i="1"/>
  <c r="AD32" i="1"/>
  <c r="AD28" i="1"/>
  <c r="AD24" i="1"/>
  <c r="AD22" i="1"/>
  <c r="AD27" i="1"/>
  <c r="AD20" i="1"/>
  <c r="AF15" i="3" l="1"/>
  <c r="AE21" i="3"/>
  <c r="AE19" i="3"/>
  <c r="AE16" i="3"/>
  <c r="AE22" i="3"/>
  <c r="AE20" i="3"/>
  <c r="AE37" i="2"/>
  <c r="AE38" i="2"/>
  <c r="AE53" i="2"/>
  <c r="AH53" i="2" s="1"/>
  <c r="AK53" i="2" s="1"/>
  <c r="AN53" i="2" s="1"/>
  <c r="AQ53" i="2" s="1"/>
  <c r="AT53" i="2" s="1"/>
  <c r="AW53" i="2" s="1"/>
  <c r="AZ53" i="2" s="1"/>
  <c r="BC53" i="2" s="1"/>
  <c r="BF53" i="2" s="1"/>
  <c r="BI53" i="2" s="1"/>
  <c r="BL53" i="2" s="1"/>
  <c r="BO53" i="2" s="1"/>
  <c r="BR53" i="2" s="1"/>
  <c r="AE35" i="2"/>
  <c r="AE36" i="2"/>
  <c r="AE34" i="2"/>
  <c r="AE30" i="2"/>
  <c r="AE39" i="2"/>
  <c r="AE31" i="2"/>
  <c r="AE20" i="2"/>
  <c r="AE29" i="2"/>
  <c r="AE28" i="2"/>
  <c r="AE33" i="2"/>
  <c r="AE32" i="2"/>
  <c r="AE27" i="2"/>
  <c r="AE25" i="2"/>
  <c r="AE21" i="2"/>
  <c r="AE16" i="2"/>
  <c r="AF15" i="2"/>
  <c r="AE24" i="2"/>
  <c r="AE22" i="2"/>
  <c r="AE19" i="2"/>
  <c r="AE26" i="2"/>
  <c r="AE23" i="2"/>
  <c r="AE37" i="1"/>
  <c r="AE53" i="1"/>
  <c r="AH53" i="1" s="1"/>
  <c r="AK53" i="1" s="1"/>
  <c r="AN53" i="1" s="1"/>
  <c r="AQ53" i="1" s="1"/>
  <c r="AT53" i="1" s="1"/>
  <c r="AW53" i="1" s="1"/>
  <c r="AZ53" i="1" s="1"/>
  <c r="BC53" i="1" s="1"/>
  <c r="BF53" i="1" s="1"/>
  <c r="BI53" i="1" s="1"/>
  <c r="BL53" i="1" s="1"/>
  <c r="BO53" i="1" s="1"/>
  <c r="BR53" i="1" s="1"/>
  <c r="AE34" i="1"/>
  <c r="AE33" i="1"/>
  <c r="AE32" i="1"/>
  <c r="AE39" i="1"/>
  <c r="AE38" i="1"/>
  <c r="AE35" i="1"/>
  <c r="AE36" i="1"/>
  <c r="AE31" i="1"/>
  <c r="AE30" i="1"/>
  <c r="AE20" i="1"/>
  <c r="AE29" i="1"/>
  <c r="AE28" i="1"/>
  <c r="AE27" i="1"/>
  <c r="AE26" i="1"/>
  <c r="AE25" i="1"/>
  <c r="AE24" i="1"/>
  <c r="AE23" i="1"/>
  <c r="AE22" i="1"/>
  <c r="AE19" i="1"/>
  <c r="AE16" i="1"/>
  <c r="AE21" i="1"/>
  <c r="AF15" i="1"/>
  <c r="AF22" i="3" l="1"/>
  <c r="AF21" i="3"/>
  <c r="AF19" i="3"/>
  <c r="AF16" i="3"/>
  <c r="AG15" i="3"/>
  <c r="AF20" i="3"/>
  <c r="AF38" i="2"/>
  <c r="AF34" i="2"/>
  <c r="AF33" i="2"/>
  <c r="AF32" i="2"/>
  <c r="AF31" i="2"/>
  <c r="AF30" i="2"/>
  <c r="AF29" i="2"/>
  <c r="AF28" i="2"/>
  <c r="AF27" i="2"/>
  <c r="AF26" i="2"/>
  <c r="AF39" i="2"/>
  <c r="AF36" i="2"/>
  <c r="AF35" i="2"/>
  <c r="AF37" i="2"/>
  <c r="AF25" i="2"/>
  <c r="AF24" i="2"/>
  <c r="AF23" i="2"/>
  <c r="AF22" i="2"/>
  <c r="AG15" i="2"/>
  <c r="AF21" i="2"/>
  <c r="AF16" i="2"/>
  <c r="AF19" i="2"/>
  <c r="AF20" i="2"/>
  <c r="AF39" i="1"/>
  <c r="AF38" i="1"/>
  <c r="AF35" i="1"/>
  <c r="AF34" i="1"/>
  <c r="AF37" i="1"/>
  <c r="AF36" i="1"/>
  <c r="AF32" i="1"/>
  <c r="AF30" i="1"/>
  <c r="AF31" i="1"/>
  <c r="AF29" i="1"/>
  <c r="AF28" i="1"/>
  <c r="AF27" i="1"/>
  <c r="AF26" i="1"/>
  <c r="AF25" i="1"/>
  <c r="AF24" i="1"/>
  <c r="AF23" i="1"/>
  <c r="AF22" i="1"/>
  <c r="AF33" i="1"/>
  <c r="AF21" i="1"/>
  <c r="AF20" i="1"/>
  <c r="AG15" i="1"/>
  <c r="AF19" i="1"/>
  <c r="AF16" i="1"/>
  <c r="AG21" i="3" l="1"/>
  <c r="AG22" i="3"/>
  <c r="AG20" i="3"/>
  <c r="AG19" i="3"/>
  <c r="AG16" i="3"/>
  <c r="AH15" i="3"/>
  <c r="AG39" i="2"/>
  <c r="AG35" i="2"/>
  <c r="AG37" i="2"/>
  <c r="AG31" i="2"/>
  <c r="AG38" i="2"/>
  <c r="AG32" i="2"/>
  <c r="AG28" i="2"/>
  <c r="AG34" i="2"/>
  <c r="AG29" i="2"/>
  <c r="AG26" i="2"/>
  <c r="AG21" i="2"/>
  <c r="AG19" i="2"/>
  <c r="AG16" i="2"/>
  <c r="AG33" i="2"/>
  <c r="AG30" i="2"/>
  <c r="AG36" i="2"/>
  <c r="AG27" i="2"/>
  <c r="AH15" i="2"/>
  <c r="AG24" i="2"/>
  <c r="AG22" i="2"/>
  <c r="AG20" i="2"/>
  <c r="AG23" i="2"/>
  <c r="AG25" i="2"/>
  <c r="AG39" i="1"/>
  <c r="AG38" i="1"/>
  <c r="AG36" i="1"/>
  <c r="AG37" i="1"/>
  <c r="AG33" i="1"/>
  <c r="AG35" i="1"/>
  <c r="AG34" i="1"/>
  <c r="AG31" i="1"/>
  <c r="AG29" i="1"/>
  <c r="AG28" i="1"/>
  <c r="AG27" i="1"/>
  <c r="AG26" i="1"/>
  <c r="AG25" i="1"/>
  <c r="AG21" i="1"/>
  <c r="AG32" i="1"/>
  <c r="AH15" i="1"/>
  <c r="AG16" i="1"/>
  <c r="AG30" i="1"/>
  <c r="AG24" i="1"/>
  <c r="AG22" i="1"/>
  <c r="AG20" i="1"/>
  <c r="AG23" i="1"/>
  <c r="AG19" i="1"/>
  <c r="AH22" i="3" l="1"/>
  <c r="AH20" i="3"/>
  <c r="AI15" i="3"/>
  <c r="AH19" i="3"/>
  <c r="AH16" i="3"/>
  <c r="AH21" i="3"/>
  <c r="AH39" i="2"/>
  <c r="AH38" i="2"/>
  <c r="AH37" i="2"/>
  <c r="AH36" i="2"/>
  <c r="AH35" i="2"/>
  <c r="AH32" i="2"/>
  <c r="AH33" i="2"/>
  <c r="AH29" i="2"/>
  <c r="AH34" i="2"/>
  <c r="AH30" i="2"/>
  <c r="AH28" i="2"/>
  <c r="AH27" i="2"/>
  <c r="AH31" i="2"/>
  <c r="AH25" i="2"/>
  <c r="AH24" i="2"/>
  <c r="AH22" i="2"/>
  <c r="AH20" i="2"/>
  <c r="AH19" i="2"/>
  <c r="AH23" i="2"/>
  <c r="AH26" i="2"/>
  <c r="AH21" i="2"/>
  <c r="AH16" i="2"/>
  <c r="AI15" i="2"/>
  <c r="AH39" i="1"/>
  <c r="AH38" i="1"/>
  <c r="AH37" i="1"/>
  <c r="AH36" i="1"/>
  <c r="AH35" i="1"/>
  <c r="AH34" i="1"/>
  <c r="AH33" i="1"/>
  <c r="AH32" i="1"/>
  <c r="AH30" i="1"/>
  <c r="AH29" i="1"/>
  <c r="AH25" i="1"/>
  <c r="AH24" i="1"/>
  <c r="AH22" i="1"/>
  <c r="AH20" i="1"/>
  <c r="AI15" i="1"/>
  <c r="AH16" i="1"/>
  <c r="AH31" i="1"/>
  <c r="AH28" i="1"/>
  <c r="AH19" i="1"/>
  <c r="AH27" i="1"/>
  <c r="AH23" i="1"/>
  <c r="AH21" i="1"/>
  <c r="AH26" i="1"/>
  <c r="AJ15" i="3" l="1"/>
  <c r="AI19" i="3"/>
  <c r="AI16" i="3"/>
  <c r="AI20" i="3"/>
  <c r="AI21" i="3"/>
  <c r="AI22" i="3"/>
  <c r="AI36" i="2"/>
  <c r="AI39" i="2"/>
  <c r="AI38" i="2"/>
  <c r="AI33" i="2"/>
  <c r="AI29" i="2"/>
  <c r="AI37" i="2"/>
  <c r="AI34" i="2"/>
  <c r="AI30" i="2"/>
  <c r="AI20" i="2"/>
  <c r="AI35" i="2"/>
  <c r="AI32" i="2"/>
  <c r="AI31" i="2"/>
  <c r="AI26" i="2"/>
  <c r="AI24" i="2"/>
  <c r="AI23" i="2"/>
  <c r="AI28" i="2"/>
  <c r="AI25" i="2"/>
  <c r="AI21" i="2"/>
  <c r="AI16" i="2"/>
  <c r="AJ15" i="2"/>
  <c r="AI27" i="2"/>
  <c r="AI22" i="2"/>
  <c r="AI19" i="2"/>
  <c r="AI39" i="1"/>
  <c r="AI38" i="1"/>
  <c r="AI37" i="1"/>
  <c r="AI34" i="1"/>
  <c r="AI33" i="1"/>
  <c r="AI32" i="1"/>
  <c r="AI36" i="1"/>
  <c r="AI35" i="1"/>
  <c r="AI31" i="1"/>
  <c r="AI30" i="1"/>
  <c r="AI20" i="1"/>
  <c r="AI29" i="1"/>
  <c r="AI28" i="1"/>
  <c r="AI27" i="1"/>
  <c r="AI26" i="1"/>
  <c r="AI25" i="1"/>
  <c r="AI24" i="1"/>
  <c r="AI23" i="1"/>
  <c r="AI22" i="1"/>
  <c r="AI19" i="1"/>
  <c r="AI16" i="1"/>
  <c r="AI21" i="1"/>
  <c r="AJ15" i="1"/>
  <c r="AJ22" i="3" l="1"/>
  <c r="AJ19" i="3"/>
  <c r="AJ16" i="3"/>
  <c r="AJ21" i="3"/>
  <c r="AJ20" i="3"/>
  <c r="AK15" i="3"/>
  <c r="AJ39" i="2"/>
  <c r="AJ37" i="2"/>
  <c r="AJ34" i="2"/>
  <c r="AJ33" i="2"/>
  <c r="AJ32" i="2"/>
  <c r="AJ31" i="2"/>
  <c r="AJ30" i="2"/>
  <c r="AJ29" i="2"/>
  <c r="AJ28" i="2"/>
  <c r="AJ27" i="2"/>
  <c r="AJ26" i="2"/>
  <c r="AJ25" i="2"/>
  <c r="AJ38" i="2"/>
  <c r="AJ35" i="2"/>
  <c r="AJ36" i="2"/>
  <c r="AJ24" i="2"/>
  <c r="AJ23" i="2"/>
  <c r="AJ22" i="2"/>
  <c r="AK15" i="2"/>
  <c r="AJ21" i="2"/>
  <c r="AJ16" i="2"/>
  <c r="AJ19" i="2"/>
  <c r="AJ20" i="2"/>
  <c r="AJ37" i="1"/>
  <c r="AJ33" i="1"/>
  <c r="AJ35" i="1"/>
  <c r="AJ34" i="1"/>
  <c r="AJ38" i="1"/>
  <c r="AJ32" i="1"/>
  <c r="AJ39" i="1"/>
  <c r="AJ30" i="1"/>
  <c r="AJ29" i="1"/>
  <c r="AJ28" i="1"/>
  <c r="AJ27" i="1"/>
  <c r="AJ26" i="1"/>
  <c r="AJ25" i="1"/>
  <c r="AJ24" i="1"/>
  <c r="AJ23" i="1"/>
  <c r="AJ22" i="1"/>
  <c r="AJ36" i="1"/>
  <c r="AJ31" i="1"/>
  <c r="AJ21" i="1"/>
  <c r="AJ19" i="1"/>
  <c r="AK15" i="1"/>
  <c r="AJ20" i="1"/>
  <c r="AJ16" i="1"/>
  <c r="AK21" i="3" l="1"/>
  <c r="AK20" i="3"/>
  <c r="AK19" i="3"/>
  <c r="AK16" i="3"/>
  <c r="AK22" i="3"/>
  <c r="AL15" i="3"/>
  <c r="AK39" i="2"/>
  <c r="AK38" i="2"/>
  <c r="AK36" i="2"/>
  <c r="AK37" i="2"/>
  <c r="AK34" i="2"/>
  <c r="AK30" i="2"/>
  <c r="AK31" i="2"/>
  <c r="AK35" i="2"/>
  <c r="AK33" i="2"/>
  <c r="AK32" i="2"/>
  <c r="AK25" i="2"/>
  <c r="AK21" i="2"/>
  <c r="AK19" i="2"/>
  <c r="AK16" i="2"/>
  <c r="AK28" i="2"/>
  <c r="AK27" i="2"/>
  <c r="AK26" i="2"/>
  <c r="AL15" i="2"/>
  <c r="AK22" i="2"/>
  <c r="AK20" i="2"/>
  <c r="AK29" i="2"/>
  <c r="AK24" i="2"/>
  <c r="AK23" i="2"/>
  <c r="AK39" i="1"/>
  <c r="AK38" i="1"/>
  <c r="AK35" i="1"/>
  <c r="AK34" i="1"/>
  <c r="AK36" i="1"/>
  <c r="AK32" i="1"/>
  <c r="AK37" i="1"/>
  <c r="AK33" i="1"/>
  <c r="AK30" i="1"/>
  <c r="AK29" i="1"/>
  <c r="AK28" i="1"/>
  <c r="AK27" i="1"/>
  <c r="AK26" i="1"/>
  <c r="AK25" i="1"/>
  <c r="AK31" i="1"/>
  <c r="AK21" i="1"/>
  <c r="AL15" i="1"/>
  <c r="AK20" i="1"/>
  <c r="AK23" i="1"/>
  <c r="AK22" i="1"/>
  <c r="AK19" i="1"/>
  <c r="AK16" i="1"/>
  <c r="AK24" i="1"/>
  <c r="AL21" i="3" l="1"/>
  <c r="AL20" i="3"/>
  <c r="AL22" i="3"/>
  <c r="AM15" i="3"/>
  <c r="AL19" i="3"/>
  <c r="AL16" i="3"/>
  <c r="AL39" i="2"/>
  <c r="AL38" i="2"/>
  <c r="AL37" i="2"/>
  <c r="AL36" i="2"/>
  <c r="AL35" i="2"/>
  <c r="AL31" i="2"/>
  <c r="AL32" i="2"/>
  <c r="AL28" i="2"/>
  <c r="AL26" i="2"/>
  <c r="AL29" i="2"/>
  <c r="AL24" i="2"/>
  <c r="AL21" i="2"/>
  <c r="AL16" i="2"/>
  <c r="AM15" i="2"/>
  <c r="AL25" i="2"/>
  <c r="AL22" i="2"/>
  <c r="AL20" i="2"/>
  <c r="AL19" i="2"/>
  <c r="AL34" i="2"/>
  <c r="AL30" i="2"/>
  <c r="AL27" i="2"/>
  <c r="AL23" i="2"/>
  <c r="AL33" i="2"/>
  <c r="AL39" i="1"/>
  <c r="AL38" i="1"/>
  <c r="AL37" i="1"/>
  <c r="AL36" i="1"/>
  <c r="AL35" i="1"/>
  <c r="AL33" i="1"/>
  <c r="AL31" i="1"/>
  <c r="AL30" i="1"/>
  <c r="AL28" i="1"/>
  <c r="AL23" i="1"/>
  <c r="AL21" i="1"/>
  <c r="AM15" i="1"/>
  <c r="AL16" i="1"/>
  <c r="AL34" i="1"/>
  <c r="AL27" i="1"/>
  <c r="AL20" i="1"/>
  <c r="AL19" i="1"/>
  <c r="AL29" i="1"/>
  <c r="AL32" i="1"/>
  <c r="AL26" i="1"/>
  <c r="AL24" i="1"/>
  <c r="AL22" i="1"/>
  <c r="AL25" i="1"/>
  <c r="AM22" i="3" l="1"/>
  <c r="AN15" i="3"/>
  <c r="AM19" i="3"/>
  <c r="AM16" i="3"/>
  <c r="AM21" i="3"/>
  <c r="AM20" i="3"/>
  <c r="AM35" i="2"/>
  <c r="AM37" i="2"/>
  <c r="AM39" i="2"/>
  <c r="AM38" i="2"/>
  <c r="AM32" i="2"/>
  <c r="AM36" i="2"/>
  <c r="AM33" i="2"/>
  <c r="AM29" i="2"/>
  <c r="AM34" i="2"/>
  <c r="AM31" i="2"/>
  <c r="AM27" i="2"/>
  <c r="AM20" i="2"/>
  <c r="AM28" i="2"/>
  <c r="AM30" i="2"/>
  <c r="AM25" i="2"/>
  <c r="AM26" i="2"/>
  <c r="AM22" i="2"/>
  <c r="AM19" i="2"/>
  <c r="AM23" i="2"/>
  <c r="AM24" i="2"/>
  <c r="AM21" i="2"/>
  <c r="AM16" i="2"/>
  <c r="AN15" i="2"/>
  <c r="AM36" i="1"/>
  <c r="AM34" i="1"/>
  <c r="AM33" i="1"/>
  <c r="AM32" i="1"/>
  <c r="AM35" i="1"/>
  <c r="AM39" i="1"/>
  <c r="AM38" i="1"/>
  <c r="AM37" i="1"/>
  <c r="AM31" i="1"/>
  <c r="AM30" i="1"/>
  <c r="AM20" i="1"/>
  <c r="AM29" i="1"/>
  <c r="AM28" i="1"/>
  <c r="AM27" i="1"/>
  <c r="AM26" i="1"/>
  <c r="AM25" i="1"/>
  <c r="AM24" i="1"/>
  <c r="AM23" i="1"/>
  <c r="AM22" i="1"/>
  <c r="AM19" i="1"/>
  <c r="AM16" i="1"/>
  <c r="AM21" i="1"/>
  <c r="AN15" i="1"/>
  <c r="AN22" i="3" l="1"/>
  <c r="AN19" i="3"/>
  <c r="AN16" i="3"/>
  <c r="AO15" i="3"/>
  <c r="AN21" i="3"/>
  <c r="AN20" i="3"/>
  <c r="AN36" i="2"/>
  <c r="AN34" i="2"/>
  <c r="AN33" i="2"/>
  <c r="AN32" i="2"/>
  <c r="AN31" i="2"/>
  <c r="AN30" i="2"/>
  <c r="AN29" i="2"/>
  <c r="AN28" i="2"/>
  <c r="AN27" i="2"/>
  <c r="AN26" i="2"/>
  <c r="AN25" i="2"/>
  <c r="AN39" i="2"/>
  <c r="AN38" i="2"/>
  <c r="AN35" i="2"/>
  <c r="AN24" i="2"/>
  <c r="AN23" i="2"/>
  <c r="AN22" i="2"/>
  <c r="AO15" i="2"/>
  <c r="AN37" i="2"/>
  <c r="AN20" i="2"/>
  <c r="AN21" i="2"/>
  <c r="AN16" i="2"/>
  <c r="AN19" i="2"/>
  <c r="AN39" i="1"/>
  <c r="AN38" i="1"/>
  <c r="AN37" i="1"/>
  <c r="AN36" i="1"/>
  <c r="AN34" i="1"/>
  <c r="AN29" i="1"/>
  <c r="AN28" i="1"/>
  <c r="AN27" i="1"/>
  <c r="AN26" i="1"/>
  <c r="AN25" i="1"/>
  <c r="AN24" i="1"/>
  <c r="AN23" i="1"/>
  <c r="AN22" i="1"/>
  <c r="AN32" i="1"/>
  <c r="AN30" i="1"/>
  <c r="AN21" i="1"/>
  <c r="AN31" i="1"/>
  <c r="AN20" i="1"/>
  <c r="AO15" i="1"/>
  <c r="AN35" i="1"/>
  <c r="AN19" i="1"/>
  <c r="AN16" i="1"/>
  <c r="AN33" i="1"/>
  <c r="AO21" i="3" l="1"/>
  <c r="AO20" i="3"/>
  <c r="AO19" i="3"/>
  <c r="AO16" i="3"/>
  <c r="AP15" i="3"/>
  <c r="AO22" i="3"/>
  <c r="AO39" i="2"/>
  <c r="AO37" i="2"/>
  <c r="AO38" i="2"/>
  <c r="AO35" i="2"/>
  <c r="AO36" i="2"/>
  <c r="AO33" i="2"/>
  <c r="AO29" i="2"/>
  <c r="AO34" i="2"/>
  <c r="AO30" i="2"/>
  <c r="AO28" i="2"/>
  <c r="AO21" i="2"/>
  <c r="AO19" i="2"/>
  <c r="AO16" i="2"/>
  <c r="AO26" i="2"/>
  <c r="AO31" i="2"/>
  <c r="AO25" i="2"/>
  <c r="AO23" i="2"/>
  <c r="AO32" i="2"/>
  <c r="AO27" i="2"/>
  <c r="AO24" i="2"/>
  <c r="AP15" i="2"/>
  <c r="AO22" i="2"/>
  <c r="AO20" i="2"/>
  <c r="AO39" i="1"/>
  <c r="AO38" i="1"/>
  <c r="AO37" i="1"/>
  <c r="AO36" i="1"/>
  <c r="AO33" i="1"/>
  <c r="AO34" i="1"/>
  <c r="AO35" i="1"/>
  <c r="AO29" i="1"/>
  <c r="AO28" i="1"/>
  <c r="AO27" i="1"/>
  <c r="AO26" i="1"/>
  <c r="AO25" i="1"/>
  <c r="AO32" i="1"/>
  <c r="AO30" i="1"/>
  <c r="AO21" i="1"/>
  <c r="AO31" i="1"/>
  <c r="AP15" i="1"/>
  <c r="AO16" i="1"/>
  <c r="AO24" i="1"/>
  <c r="AO22" i="1"/>
  <c r="AO23" i="1"/>
  <c r="AO19" i="1"/>
  <c r="AO20" i="1"/>
  <c r="AP20" i="3" l="1"/>
  <c r="AP21" i="3"/>
  <c r="AQ15" i="3"/>
  <c r="AP22" i="3"/>
  <c r="AP19" i="3"/>
  <c r="AP16" i="3"/>
  <c r="AP39" i="2"/>
  <c r="AP38" i="2"/>
  <c r="AP37" i="2"/>
  <c r="AP36" i="2"/>
  <c r="AP35" i="2"/>
  <c r="AP34" i="2"/>
  <c r="AP30" i="2"/>
  <c r="AP31" i="2"/>
  <c r="AP25" i="2"/>
  <c r="AP29" i="2"/>
  <c r="AP33" i="2"/>
  <c r="AP32" i="2"/>
  <c r="AP27" i="2"/>
  <c r="AP24" i="2"/>
  <c r="AP28" i="2"/>
  <c r="AP21" i="2"/>
  <c r="AP16" i="2"/>
  <c r="AQ15" i="2"/>
  <c r="AP22" i="2"/>
  <c r="AP20" i="2"/>
  <c r="AP19" i="2"/>
  <c r="AP26" i="2"/>
  <c r="AP23" i="2"/>
  <c r="AP39" i="1"/>
  <c r="AP38" i="1"/>
  <c r="AP37" i="1"/>
  <c r="AP36" i="1"/>
  <c r="AP35" i="1"/>
  <c r="AP34" i="1"/>
  <c r="AP32" i="1"/>
  <c r="AP30" i="1"/>
  <c r="AP31" i="1"/>
  <c r="AP33" i="1"/>
  <c r="AP27" i="1"/>
  <c r="AP24" i="1"/>
  <c r="AP22" i="1"/>
  <c r="AQ15" i="1"/>
  <c r="AP16" i="1"/>
  <c r="AP20" i="1"/>
  <c r="AP26" i="1"/>
  <c r="AP19" i="1"/>
  <c r="AP28" i="1"/>
  <c r="AP29" i="1"/>
  <c r="AP25" i="1"/>
  <c r="AP23" i="1"/>
  <c r="AP21" i="1"/>
  <c r="AQ21" i="3" l="1"/>
  <c r="AR15" i="3"/>
  <c r="AQ22" i="3"/>
  <c r="AQ19" i="3"/>
  <c r="AQ16" i="3"/>
  <c r="AQ20" i="3"/>
  <c r="AQ38" i="2"/>
  <c r="AQ39" i="2"/>
  <c r="AQ36" i="2"/>
  <c r="AQ35" i="2"/>
  <c r="AQ31" i="2"/>
  <c r="AQ32" i="2"/>
  <c r="AQ28" i="2"/>
  <c r="AQ37" i="2"/>
  <c r="AQ29" i="2"/>
  <c r="AQ26" i="2"/>
  <c r="AQ20" i="2"/>
  <c r="AQ33" i="2"/>
  <c r="AQ30" i="2"/>
  <c r="AQ34" i="2"/>
  <c r="AQ27" i="2"/>
  <c r="AQ24" i="2"/>
  <c r="AQ21" i="2"/>
  <c r="AQ16" i="2"/>
  <c r="AR15" i="2"/>
  <c r="AQ22" i="2"/>
  <c r="AQ19" i="2"/>
  <c r="AQ23" i="2"/>
  <c r="AQ25" i="2"/>
  <c r="AQ39" i="1"/>
  <c r="AQ38" i="1"/>
  <c r="AQ35" i="1"/>
  <c r="AQ34" i="1"/>
  <c r="AQ33" i="1"/>
  <c r="AQ32" i="1"/>
  <c r="AQ37" i="1"/>
  <c r="AQ31" i="1"/>
  <c r="AQ30" i="1"/>
  <c r="AQ36" i="1"/>
  <c r="AQ20" i="1"/>
  <c r="AQ29" i="1"/>
  <c r="AQ28" i="1"/>
  <c r="AQ27" i="1"/>
  <c r="AQ26" i="1"/>
  <c r="AQ25" i="1"/>
  <c r="AQ24" i="1"/>
  <c r="AQ23" i="1"/>
  <c r="AQ22" i="1"/>
  <c r="AQ19" i="1"/>
  <c r="AQ16" i="1"/>
  <c r="AQ21" i="1"/>
  <c r="AR15" i="1"/>
  <c r="AR22" i="3" l="1"/>
  <c r="AR19" i="3"/>
  <c r="AR16" i="3"/>
  <c r="AR21" i="3"/>
  <c r="AS15" i="3"/>
  <c r="AR20" i="3"/>
  <c r="AR39" i="2"/>
  <c r="AR35" i="2"/>
  <c r="AR34" i="2"/>
  <c r="AR33" i="2"/>
  <c r="AR32" i="2"/>
  <c r="AR31" i="2"/>
  <c r="AR30" i="2"/>
  <c r="AR29" i="2"/>
  <c r="AR28" i="2"/>
  <c r="AR27" i="2"/>
  <c r="AR26" i="2"/>
  <c r="AR25" i="2"/>
  <c r="AR37" i="2"/>
  <c r="AR24" i="2"/>
  <c r="AR23" i="2"/>
  <c r="AR22" i="2"/>
  <c r="AS15" i="2"/>
  <c r="AR38" i="2"/>
  <c r="AR36" i="2"/>
  <c r="AR19" i="2"/>
  <c r="AR20" i="2"/>
  <c r="AR21" i="2"/>
  <c r="AR16" i="2"/>
  <c r="AR36" i="1"/>
  <c r="AR37" i="1"/>
  <c r="AR39" i="1"/>
  <c r="AR38" i="1"/>
  <c r="AR35" i="1"/>
  <c r="AR33" i="1"/>
  <c r="AR32" i="1"/>
  <c r="AR31" i="1"/>
  <c r="AR29" i="1"/>
  <c r="AR28" i="1"/>
  <c r="AR27" i="1"/>
  <c r="AR26" i="1"/>
  <c r="AR25" i="1"/>
  <c r="AR24" i="1"/>
  <c r="AR23" i="1"/>
  <c r="AR22" i="1"/>
  <c r="AR34" i="1"/>
  <c r="AR21" i="1"/>
  <c r="AS15" i="1"/>
  <c r="AR20" i="1"/>
  <c r="AR30" i="1"/>
  <c r="AR19" i="1"/>
  <c r="AR16" i="1"/>
  <c r="AS21" i="3" l="1"/>
  <c r="AS22" i="3"/>
  <c r="AS20" i="3"/>
  <c r="AS19" i="3"/>
  <c r="AS16" i="3"/>
  <c r="AT15" i="3"/>
  <c r="AS39" i="2"/>
  <c r="AS36" i="2"/>
  <c r="AS38" i="2"/>
  <c r="AS32" i="2"/>
  <c r="AS37" i="2"/>
  <c r="AS33" i="2"/>
  <c r="AS29" i="2"/>
  <c r="AS34" i="2"/>
  <c r="AS35" i="2"/>
  <c r="AS30" i="2"/>
  <c r="AS27" i="2"/>
  <c r="AS21" i="2"/>
  <c r="AS19" i="2"/>
  <c r="AS16" i="2"/>
  <c r="AS31" i="2"/>
  <c r="AS28" i="2"/>
  <c r="AS25" i="2"/>
  <c r="AS22" i="2"/>
  <c r="AS20" i="2"/>
  <c r="AS23" i="2"/>
  <c r="AS26" i="2"/>
  <c r="AS24" i="2"/>
  <c r="AT15" i="2"/>
  <c r="AS39" i="1"/>
  <c r="AS38" i="1"/>
  <c r="AS37" i="1"/>
  <c r="AS35" i="1"/>
  <c r="AS36" i="1"/>
  <c r="AS34" i="1"/>
  <c r="AS29" i="1"/>
  <c r="AS28" i="1"/>
  <c r="AS27" i="1"/>
  <c r="AS26" i="1"/>
  <c r="AS25" i="1"/>
  <c r="AS33" i="1"/>
  <c r="AS21" i="1"/>
  <c r="AS30" i="1"/>
  <c r="AS20" i="1"/>
  <c r="AT15" i="1"/>
  <c r="AS16" i="1"/>
  <c r="AS32" i="1"/>
  <c r="AS23" i="1"/>
  <c r="AS31" i="1"/>
  <c r="AS22" i="1"/>
  <c r="AS19" i="1"/>
  <c r="AS24" i="1"/>
  <c r="AT20" i="3" l="1"/>
  <c r="AU15" i="3"/>
  <c r="AT21" i="3"/>
  <c r="AT19" i="3"/>
  <c r="AT16" i="3"/>
  <c r="AT22" i="3"/>
  <c r="AT39" i="2"/>
  <c r="AT38" i="2"/>
  <c r="AT37" i="2"/>
  <c r="AT36" i="2"/>
  <c r="AT35" i="2"/>
  <c r="AT33" i="2"/>
  <c r="AT29" i="2"/>
  <c r="AT34" i="2"/>
  <c r="AT30" i="2"/>
  <c r="AT32" i="2"/>
  <c r="AT31" i="2"/>
  <c r="AT28" i="2"/>
  <c r="AT26" i="2"/>
  <c r="AT24" i="2"/>
  <c r="AT23" i="2"/>
  <c r="AT25" i="2"/>
  <c r="AT21" i="2"/>
  <c r="AT16" i="2"/>
  <c r="AU15" i="2"/>
  <c r="AT27" i="2"/>
  <c r="AT22" i="2"/>
  <c r="AT20" i="2"/>
  <c r="AT19" i="2"/>
  <c r="AT39" i="1"/>
  <c r="AT38" i="1"/>
  <c r="AT37" i="1"/>
  <c r="AT36" i="1"/>
  <c r="AT35" i="1"/>
  <c r="AT33" i="1"/>
  <c r="AT34" i="1"/>
  <c r="AT30" i="1"/>
  <c r="AT32" i="1"/>
  <c r="AT31" i="1"/>
  <c r="AT26" i="1"/>
  <c r="AT23" i="1"/>
  <c r="AT21" i="1"/>
  <c r="AU15" i="1"/>
  <c r="AT16" i="1"/>
  <c r="AT29" i="1"/>
  <c r="AT25" i="1"/>
  <c r="AT19" i="1"/>
  <c r="AT28" i="1"/>
  <c r="AT24" i="1"/>
  <c r="AT22" i="1"/>
  <c r="AT27" i="1"/>
  <c r="AT20" i="1"/>
  <c r="AV15" i="3" l="1"/>
  <c r="AU21" i="3"/>
  <c r="AU19" i="3"/>
  <c r="AU16" i="3"/>
  <c r="AU20" i="3"/>
  <c r="AU22" i="3"/>
  <c r="AU37" i="2"/>
  <c r="AU38" i="2"/>
  <c r="AU35" i="2"/>
  <c r="AU34" i="2"/>
  <c r="AU30" i="2"/>
  <c r="AU31" i="2"/>
  <c r="AU36" i="2"/>
  <c r="AU33" i="2"/>
  <c r="AU32" i="2"/>
  <c r="AU28" i="2"/>
  <c r="AU25" i="2"/>
  <c r="AU20" i="2"/>
  <c r="AU27" i="2"/>
  <c r="AU26" i="2"/>
  <c r="AU21" i="2"/>
  <c r="AU16" i="2"/>
  <c r="AV15" i="2"/>
  <c r="AU29" i="2"/>
  <c r="AU24" i="2"/>
  <c r="AU22" i="2"/>
  <c r="AU19" i="2"/>
  <c r="AU39" i="2"/>
  <c r="AU23" i="2"/>
  <c r="AU37" i="1"/>
  <c r="AU34" i="1"/>
  <c r="AU33" i="1"/>
  <c r="AU32" i="1"/>
  <c r="AU39" i="1"/>
  <c r="AU38" i="1"/>
  <c r="AU36" i="1"/>
  <c r="AU31" i="1"/>
  <c r="AU30" i="1"/>
  <c r="AU20" i="1"/>
  <c r="AU35" i="1"/>
  <c r="AU29" i="1"/>
  <c r="AU28" i="1"/>
  <c r="AU27" i="1"/>
  <c r="AU26" i="1"/>
  <c r="AU25" i="1"/>
  <c r="AU24" i="1"/>
  <c r="AU23" i="1"/>
  <c r="AU22" i="1"/>
  <c r="AU19" i="1"/>
  <c r="AU16" i="1"/>
  <c r="AU21" i="1"/>
  <c r="AV15" i="1"/>
  <c r="AV22" i="3" l="1"/>
  <c r="AV21" i="3"/>
  <c r="AV19" i="3"/>
  <c r="AV16" i="3"/>
  <c r="AV20" i="3"/>
  <c r="AW15" i="3"/>
  <c r="AV38" i="2"/>
  <c r="AV34" i="2"/>
  <c r="AV33" i="2"/>
  <c r="AV32" i="2"/>
  <c r="AV31" i="2"/>
  <c r="AV30" i="2"/>
  <c r="AV29" i="2"/>
  <c r="AV28" i="2"/>
  <c r="AV27" i="2"/>
  <c r="AV26" i="2"/>
  <c r="AV25" i="2"/>
  <c r="AV39" i="2"/>
  <c r="AV36" i="2"/>
  <c r="AV37" i="2"/>
  <c r="AV35" i="2"/>
  <c r="AV24" i="2"/>
  <c r="AV23" i="2"/>
  <c r="AV22" i="2"/>
  <c r="AW15" i="2"/>
  <c r="AV21" i="2"/>
  <c r="AV16" i="2"/>
  <c r="AV19" i="2"/>
  <c r="AV20" i="2"/>
  <c r="AV39" i="1"/>
  <c r="AV38" i="1"/>
  <c r="AV35" i="1"/>
  <c r="AV36" i="1"/>
  <c r="AV34" i="1"/>
  <c r="AV32" i="1"/>
  <c r="AV33" i="1"/>
  <c r="AV30" i="1"/>
  <c r="AV31" i="1"/>
  <c r="AV29" i="1"/>
  <c r="AV28" i="1"/>
  <c r="AV27" i="1"/>
  <c r="AV26" i="1"/>
  <c r="AV25" i="1"/>
  <c r="AV24" i="1"/>
  <c r="AV23" i="1"/>
  <c r="AV22" i="1"/>
  <c r="AV21" i="1"/>
  <c r="AV20" i="1"/>
  <c r="AW15" i="1"/>
  <c r="AV37" i="1"/>
  <c r="AV19" i="1"/>
  <c r="AV16" i="1"/>
  <c r="AW21" i="3" l="1"/>
  <c r="AW22" i="3"/>
  <c r="AW20" i="3"/>
  <c r="AW19" i="3"/>
  <c r="AW16" i="3"/>
  <c r="AX15" i="3"/>
  <c r="AW39" i="2"/>
  <c r="AW35" i="2"/>
  <c r="AW37" i="2"/>
  <c r="AW31" i="2"/>
  <c r="AW36" i="2"/>
  <c r="AW32" i="2"/>
  <c r="AW28" i="2"/>
  <c r="AW38" i="2"/>
  <c r="AW26" i="2"/>
  <c r="AW21" i="2"/>
  <c r="AW19" i="2"/>
  <c r="AW16" i="2"/>
  <c r="AW34" i="2"/>
  <c r="AW29" i="2"/>
  <c r="AX15" i="2"/>
  <c r="AW30" i="2"/>
  <c r="AW25" i="2"/>
  <c r="AW24" i="2"/>
  <c r="AW22" i="2"/>
  <c r="AW20" i="2"/>
  <c r="AW33" i="2"/>
  <c r="AW27" i="2"/>
  <c r="AW23" i="2"/>
  <c r="AW39" i="1"/>
  <c r="AW38" i="1"/>
  <c r="AW36" i="1"/>
  <c r="AW37" i="1"/>
  <c r="AW35" i="1"/>
  <c r="AW33" i="1"/>
  <c r="AW31" i="1"/>
  <c r="AW29" i="1"/>
  <c r="AW28" i="1"/>
  <c r="AW27" i="1"/>
  <c r="AW26" i="1"/>
  <c r="AW25" i="1"/>
  <c r="AW34" i="1"/>
  <c r="AW32" i="1"/>
  <c r="AW21" i="1"/>
  <c r="AX15" i="1"/>
  <c r="AW24" i="1"/>
  <c r="AW22" i="1"/>
  <c r="AW20" i="1"/>
  <c r="AW23" i="1"/>
  <c r="AW30" i="1"/>
  <c r="AW19" i="1"/>
  <c r="AW16" i="1"/>
  <c r="AX22" i="3" l="1"/>
  <c r="AX20" i="3"/>
  <c r="AY15" i="3"/>
  <c r="AX21" i="3"/>
  <c r="AX19" i="3"/>
  <c r="AX16" i="3"/>
  <c r="AX39" i="2"/>
  <c r="AX38" i="2"/>
  <c r="AX37" i="2"/>
  <c r="AX36" i="2"/>
  <c r="AX35" i="2"/>
  <c r="AX32" i="2"/>
  <c r="AX33" i="2"/>
  <c r="AX29" i="2"/>
  <c r="AX34" i="2"/>
  <c r="AX31" i="2"/>
  <c r="AX27" i="2"/>
  <c r="AX30" i="2"/>
  <c r="AX25" i="2"/>
  <c r="AX24" i="2"/>
  <c r="AX28" i="2"/>
  <c r="AX26" i="2"/>
  <c r="AX22" i="2"/>
  <c r="AX20" i="2"/>
  <c r="AX19" i="2"/>
  <c r="AX23" i="2"/>
  <c r="AX21" i="2"/>
  <c r="AX16" i="2"/>
  <c r="AY15" i="2"/>
  <c r="AX39" i="1"/>
  <c r="AX38" i="1"/>
  <c r="AX37" i="1"/>
  <c r="AX36" i="1"/>
  <c r="AX35" i="1"/>
  <c r="AX34" i="1"/>
  <c r="AX32" i="1"/>
  <c r="AX30" i="1"/>
  <c r="AX29" i="1"/>
  <c r="AX25" i="1"/>
  <c r="AX24" i="1"/>
  <c r="AX22" i="1"/>
  <c r="AX20" i="1"/>
  <c r="AY15" i="1"/>
  <c r="AX16" i="1"/>
  <c r="AX33" i="1"/>
  <c r="AX28" i="1"/>
  <c r="AX19" i="1"/>
  <c r="AX31" i="1"/>
  <c r="AX27" i="1"/>
  <c r="AX23" i="1"/>
  <c r="AX21" i="1"/>
  <c r="AX26" i="1"/>
  <c r="AY20" i="3" l="1"/>
  <c r="AZ15" i="3"/>
  <c r="AY19" i="3"/>
  <c r="AY16" i="3"/>
  <c r="AY21" i="3"/>
  <c r="AY22" i="3"/>
  <c r="AY36" i="2"/>
  <c r="AY39" i="2"/>
  <c r="AY38" i="2"/>
  <c r="AY33" i="2"/>
  <c r="AY29" i="2"/>
  <c r="AY35" i="2"/>
  <c r="AY34" i="2"/>
  <c r="AY30" i="2"/>
  <c r="AY37" i="2"/>
  <c r="AY20" i="2"/>
  <c r="AY28" i="2"/>
  <c r="AY26" i="2"/>
  <c r="AY32" i="2"/>
  <c r="AY25" i="2"/>
  <c r="AY24" i="2"/>
  <c r="AY23" i="2"/>
  <c r="AY27" i="2"/>
  <c r="AY21" i="2"/>
  <c r="AY16" i="2"/>
  <c r="AZ15" i="2"/>
  <c r="AY31" i="2"/>
  <c r="AY22" i="2"/>
  <c r="AY19" i="2"/>
  <c r="AY39" i="1"/>
  <c r="AY38" i="1"/>
  <c r="AY37" i="1"/>
  <c r="AY34" i="1"/>
  <c r="AY33" i="1"/>
  <c r="AY32" i="1"/>
  <c r="AY35" i="1"/>
  <c r="AY31" i="1"/>
  <c r="AY30" i="1"/>
  <c r="AY36" i="1"/>
  <c r="AY20" i="1"/>
  <c r="AY29" i="1"/>
  <c r="AY28" i="1"/>
  <c r="AY27" i="1"/>
  <c r="AY26" i="1"/>
  <c r="AY25" i="1"/>
  <c r="AY24" i="1"/>
  <c r="AY23" i="1"/>
  <c r="AY22" i="1"/>
  <c r="AY19" i="1"/>
  <c r="AY16" i="1"/>
  <c r="AY21" i="1"/>
  <c r="AZ15" i="1"/>
  <c r="AZ22" i="3" l="1"/>
  <c r="AZ19" i="3"/>
  <c r="AZ16" i="3"/>
  <c r="AZ21" i="3"/>
  <c r="AZ20" i="3"/>
  <c r="BA15" i="3"/>
  <c r="AZ39" i="2"/>
  <c r="AZ37" i="2"/>
  <c r="AZ34" i="2"/>
  <c r="AZ33" i="2"/>
  <c r="AZ32" i="2"/>
  <c r="AZ31" i="2"/>
  <c r="AZ30" i="2"/>
  <c r="AZ29" i="2"/>
  <c r="AZ28" i="2"/>
  <c r="AZ27" i="2"/>
  <c r="AZ26" i="2"/>
  <c r="AZ25" i="2"/>
  <c r="AZ38" i="2"/>
  <c r="AZ35" i="2"/>
  <c r="AZ36" i="2"/>
  <c r="AZ24" i="2"/>
  <c r="AZ23" i="2"/>
  <c r="AZ22" i="2"/>
  <c r="BA15" i="2"/>
  <c r="AZ21" i="2"/>
  <c r="AZ16" i="2"/>
  <c r="AZ19" i="2"/>
  <c r="AZ20" i="2"/>
  <c r="AZ37" i="1"/>
  <c r="AZ35" i="1"/>
  <c r="AZ33" i="1"/>
  <c r="AZ34" i="1"/>
  <c r="AZ36" i="1"/>
  <c r="AZ39" i="1"/>
  <c r="AZ30" i="1"/>
  <c r="AZ29" i="1"/>
  <c r="AZ28" i="1"/>
  <c r="AZ27" i="1"/>
  <c r="AZ26" i="1"/>
  <c r="AZ25" i="1"/>
  <c r="AZ24" i="1"/>
  <c r="AZ23" i="1"/>
  <c r="AZ22" i="1"/>
  <c r="AZ31" i="1"/>
  <c r="AZ21" i="1"/>
  <c r="AZ38" i="1"/>
  <c r="AZ32" i="1"/>
  <c r="AZ19" i="1"/>
  <c r="AZ16" i="1"/>
  <c r="BA15" i="1"/>
  <c r="AZ20" i="1"/>
  <c r="BA21" i="3" l="1"/>
  <c r="BA19" i="3"/>
  <c r="BA16" i="3"/>
  <c r="BA22" i="3"/>
  <c r="BA20" i="3"/>
  <c r="BB15" i="3"/>
  <c r="BA39" i="2"/>
  <c r="BA38" i="2"/>
  <c r="BA36" i="2"/>
  <c r="BA35" i="2"/>
  <c r="BA34" i="2"/>
  <c r="BA30" i="2"/>
  <c r="BA31" i="2"/>
  <c r="BA37" i="2"/>
  <c r="BA25" i="2"/>
  <c r="BA21" i="2"/>
  <c r="BA19" i="2"/>
  <c r="BA16" i="2"/>
  <c r="BA29" i="2"/>
  <c r="BA28" i="2"/>
  <c r="BA33" i="2"/>
  <c r="BA32" i="2"/>
  <c r="BA27" i="2"/>
  <c r="BB15" i="2"/>
  <c r="BA22" i="2"/>
  <c r="BA20" i="2"/>
  <c r="BA26" i="2"/>
  <c r="BA24" i="2"/>
  <c r="BA23" i="2"/>
  <c r="BA39" i="1"/>
  <c r="BA38" i="1"/>
  <c r="BA35" i="1"/>
  <c r="BA34" i="1"/>
  <c r="BA37" i="1"/>
  <c r="BA36" i="1"/>
  <c r="BA32" i="1"/>
  <c r="BA30" i="1"/>
  <c r="BA29" i="1"/>
  <c r="BA28" i="1"/>
  <c r="BA27" i="1"/>
  <c r="BA26" i="1"/>
  <c r="BA25" i="1"/>
  <c r="BA31" i="1"/>
  <c r="BA21" i="1"/>
  <c r="BA33" i="1"/>
  <c r="BB15" i="1"/>
  <c r="BA20" i="1"/>
  <c r="BA16" i="1"/>
  <c r="BA23" i="1"/>
  <c r="BA22" i="1"/>
  <c r="BA19" i="1"/>
  <c r="BA24" i="1"/>
  <c r="BB21" i="3" l="1"/>
  <c r="BB22" i="3"/>
  <c r="BB20" i="3"/>
  <c r="BC15" i="3"/>
  <c r="BB19" i="3"/>
  <c r="BB16" i="3"/>
  <c r="BB39" i="2"/>
  <c r="BB38" i="2"/>
  <c r="BB37" i="2"/>
  <c r="BB36" i="2"/>
  <c r="BB35" i="2"/>
  <c r="BB31" i="2"/>
  <c r="BB32" i="2"/>
  <c r="BB28" i="2"/>
  <c r="BB34" i="2"/>
  <c r="BB29" i="2"/>
  <c r="BB26" i="2"/>
  <c r="BB33" i="2"/>
  <c r="BB30" i="2"/>
  <c r="BB24" i="2"/>
  <c r="BB27" i="2"/>
  <c r="BB21" i="2"/>
  <c r="BB16" i="2"/>
  <c r="BC15" i="2"/>
  <c r="BB22" i="2"/>
  <c r="BB20" i="2"/>
  <c r="BB19" i="2"/>
  <c r="BB23" i="2"/>
  <c r="BB25" i="2"/>
  <c r="BB39" i="1"/>
  <c r="BB38" i="1"/>
  <c r="BB37" i="1"/>
  <c r="BB36" i="1"/>
  <c r="BB35" i="1"/>
  <c r="BB33" i="1"/>
  <c r="BB34" i="1"/>
  <c r="BB31" i="1"/>
  <c r="BB32" i="1"/>
  <c r="BB28" i="1"/>
  <c r="BB23" i="1"/>
  <c r="BB21" i="1"/>
  <c r="BC15" i="1"/>
  <c r="BB16" i="1"/>
  <c r="BB30" i="1"/>
  <c r="BB27" i="1"/>
  <c r="BB20" i="1"/>
  <c r="BB19" i="1"/>
  <c r="BB29" i="1"/>
  <c r="BB26" i="1"/>
  <c r="BB24" i="1"/>
  <c r="BB22" i="1"/>
  <c r="BB25" i="1"/>
  <c r="BC20" i="3" l="1"/>
  <c r="BC22" i="3"/>
  <c r="BD15" i="3"/>
  <c r="BC19" i="3"/>
  <c r="BC16" i="3"/>
  <c r="BC21" i="3"/>
  <c r="BC35" i="2"/>
  <c r="BC37" i="2"/>
  <c r="BC32" i="2"/>
  <c r="BC38" i="2"/>
  <c r="BC33" i="2"/>
  <c r="BC29" i="2"/>
  <c r="BC39" i="2"/>
  <c r="BC34" i="2"/>
  <c r="BC36" i="2"/>
  <c r="BC30" i="2"/>
  <c r="BC28" i="2"/>
  <c r="BC27" i="2"/>
  <c r="BC20" i="2"/>
  <c r="BC31" i="2"/>
  <c r="BC25" i="2"/>
  <c r="BC22" i="2"/>
  <c r="BC19" i="2"/>
  <c r="BC23" i="2"/>
  <c r="BC26" i="2"/>
  <c r="BC24" i="2"/>
  <c r="BC21" i="2"/>
  <c r="BC16" i="2"/>
  <c r="BD15" i="2"/>
  <c r="BC36" i="1"/>
  <c r="BC34" i="1"/>
  <c r="BC33" i="1"/>
  <c r="BC32" i="1"/>
  <c r="BC37" i="1"/>
  <c r="BC39" i="1"/>
  <c r="BC38" i="1"/>
  <c r="BC31" i="1"/>
  <c r="BC30" i="1"/>
  <c r="BC35" i="1"/>
  <c r="BC20" i="1"/>
  <c r="BC29" i="1"/>
  <c r="BC28" i="1"/>
  <c r="BC27" i="1"/>
  <c r="BC26" i="1"/>
  <c r="BC25" i="1"/>
  <c r="BC24" i="1"/>
  <c r="BC23" i="1"/>
  <c r="BC22" i="1"/>
  <c r="BC19" i="1"/>
  <c r="BC16" i="1"/>
  <c r="BC21" i="1"/>
  <c r="BD15" i="1"/>
  <c r="BD22" i="3" l="1"/>
  <c r="BD20" i="3"/>
  <c r="BD19" i="3"/>
  <c r="BD16" i="3"/>
  <c r="BD21" i="3"/>
  <c r="BE15" i="3"/>
  <c r="BD36" i="2"/>
  <c r="BD34" i="2"/>
  <c r="BD33" i="2"/>
  <c r="BD32" i="2"/>
  <c r="BD31" i="2"/>
  <c r="BD30" i="2"/>
  <c r="BD29" i="2"/>
  <c r="BD28" i="2"/>
  <c r="BD27" i="2"/>
  <c r="BD26" i="2"/>
  <c r="BD25" i="2"/>
  <c r="BD39" i="2"/>
  <c r="BD38" i="2"/>
  <c r="BD37" i="2"/>
  <c r="BD24" i="2"/>
  <c r="BD23" i="2"/>
  <c r="BD22" i="2"/>
  <c r="BE15" i="2"/>
  <c r="BD20" i="2"/>
  <c r="BD35" i="2"/>
  <c r="BD21" i="2"/>
  <c r="BD16" i="2"/>
  <c r="BD19" i="2"/>
  <c r="BD39" i="1"/>
  <c r="BD38" i="1"/>
  <c r="BD37" i="1"/>
  <c r="BD36" i="1"/>
  <c r="BD35" i="1"/>
  <c r="BD34" i="1"/>
  <c r="BD33" i="1"/>
  <c r="BD32" i="1"/>
  <c r="BD29" i="1"/>
  <c r="BD28" i="1"/>
  <c r="BD27" i="1"/>
  <c r="BD26" i="1"/>
  <c r="BD25" i="1"/>
  <c r="BD24" i="1"/>
  <c r="BD23" i="1"/>
  <c r="BD22" i="1"/>
  <c r="BD30" i="1"/>
  <c r="BD21" i="1"/>
  <c r="BD20" i="1"/>
  <c r="BE15" i="1"/>
  <c r="BD31" i="1"/>
  <c r="BD19" i="1"/>
  <c r="BD16" i="1"/>
  <c r="BE21" i="3" l="1"/>
  <c r="BE20" i="3"/>
  <c r="BE19" i="3"/>
  <c r="BE16" i="3"/>
  <c r="BF15" i="3"/>
  <c r="BE22" i="3"/>
  <c r="BE39" i="2"/>
  <c r="BE37" i="2"/>
  <c r="BE38" i="2"/>
  <c r="BE35" i="2"/>
  <c r="BE33" i="2"/>
  <c r="BE29" i="2"/>
  <c r="BE34" i="2"/>
  <c r="BE30" i="2"/>
  <c r="BE36" i="2"/>
  <c r="BE21" i="2"/>
  <c r="BE19" i="2"/>
  <c r="BE16" i="2"/>
  <c r="BE32" i="2"/>
  <c r="BE31" i="2"/>
  <c r="BE26" i="2"/>
  <c r="BE23" i="2"/>
  <c r="BE24" i="2"/>
  <c r="BE25" i="2"/>
  <c r="BF15" i="2"/>
  <c r="BE28" i="2"/>
  <c r="BE27" i="2"/>
  <c r="BE22" i="2"/>
  <c r="BE20" i="2"/>
  <c r="BE39" i="1"/>
  <c r="BE38" i="1"/>
  <c r="BE37" i="1"/>
  <c r="BE33" i="1"/>
  <c r="BE35" i="1"/>
  <c r="BE34" i="1"/>
  <c r="BE32" i="1"/>
  <c r="BE29" i="1"/>
  <c r="BE28" i="1"/>
  <c r="BE27" i="1"/>
  <c r="BE26" i="1"/>
  <c r="BE25" i="1"/>
  <c r="BE30" i="1"/>
  <c r="BE21" i="1"/>
  <c r="BE31" i="1"/>
  <c r="BF15" i="1"/>
  <c r="BE16" i="1"/>
  <c r="BE36" i="1"/>
  <c r="BE24" i="1"/>
  <c r="BE22" i="1"/>
  <c r="BE23" i="1"/>
  <c r="BE19" i="1"/>
  <c r="BE20" i="1"/>
  <c r="BF21" i="3" l="1"/>
  <c r="BF17" i="3"/>
  <c r="BG15" i="3"/>
  <c r="BF22" i="3"/>
  <c r="BF20" i="3"/>
  <c r="BF19" i="3"/>
  <c r="BF16" i="3"/>
  <c r="BF39" i="2"/>
  <c r="BF38" i="2"/>
  <c r="BF37" i="2"/>
  <c r="BF36" i="2"/>
  <c r="BF35" i="2"/>
  <c r="BF34" i="2"/>
  <c r="BF30" i="2"/>
  <c r="BF31" i="2"/>
  <c r="BF33" i="2"/>
  <c r="BF32" i="2"/>
  <c r="BF25" i="2"/>
  <c r="BF28" i="2"/>
  <c r="BF27" i="2"/>
  <c r="BF24" i="2"/>
  <c r="BF29" i="2"/>
  <c r="BF26" i="2"/>
  <c r="BF21" i="2"/>
  <c r="BF17" i="2"/>
  <c r="BF16" i="2"/>
  <c r="BG15" i="2"/>
  <c r="BF22" i="2"/>
  <c r="BF20" i="2"/>
  <c r="BF19" i="2"/>
  <c r="BF23" i="2"/>
  <c r="BF39" i="1"/>
  <c r="BF38" i="1"/>
  <c r="BF37" i="1"/>
  <c r="BF36" i="1"/>
  <c r="BF35" i="1"/>
  <c r="BF34" i="1"/>
  <c r="BF32" i="1"/>
  <c r="BF33" i="1"/>
  <c r="BF30" i="1"/>
  <c r="BF31" i="1"/>
  <c r="BF27" i="1"/>
  <c r="BF24" i="1"/>
  <c r="BF22" i="1"/>
  <c r="BF17" i="1"/>
  <c r="BG15" i="1"/>
  <c r="BF16" i="1"/>
  <c r="BF20" i="1"/>
  <c r="BF26" i="1"/>
  <c r="BF19" i="1"/>
  <c r="BF28" i="1"/>
  <c r="BF29" i="1"/>
  <c r="BF25" i="1"/>
  <c r="BF23" i="1"/>
  <c r="BF21" i="1"/>
  <c r="BG20" i="3" l="1"/>
  <c r="BG21" i="3"/>
  <c r="BH15" i="3"/>
  <c r="BG22" i="3"/>
  <c r="BG19" i="3"/>
  <c r="BG16" i="3"/>
  <c r="BG38" i="2"/>
  <c r="BG39" i="2"/>
  <c r="BG36" i="2"/>
  <c r="BG37" i="2"/>
  <c r="BG31" i="2"/>
  <c r="BG32" i="2"/>
  <c r="BG28" i="2"/>
  <c r="BG35" i="2"/>
  <c r="BG26" i="2"/>
  <c r="BG20" i="2"/>
  <c r="BG29" i="2"/>
  <c r="BG30" i="2"/>
  <c r="BG24" i="2"/>
  <c r="BG21" i="2"/>
  <c r="BG16" i="2"/>
  <c r="BH15" i="2"/>
  <c r="BG34" i="2"/>
  <c r="BG33" i="2"/>
  <c r="BG25" i="2"/>
  <c r="BG22" i="2"/>
  <c r="BG19" i="2"/>
  <c r="BG27" i="2"/>
  <c r="BG23" i="2"/>
  <c r="BG39" i="1"/>
  <c r="BG38" i="1"/>
  <c r="BG35" i="1"/>
  <c r="BG34" i="1"/>
  <c r="BG33" i="1"/>
  <c r="BG32" i="1"/>
  <c r="BG36" i="1"/>
  <c r="BG31" i="1"/>
  <c r="BG30" i="1"/>
  <c r="BG29" i="1"/>
  <c r="BG20" i="1"/>
  <c r="BG37" i="1"/>
  <c r="BG28" i="1"/>
  <c r="BG27" i="1"/>
  <c r="BG26" i="1"/>
  <c r="BG25" i="1"/>
  <c r="BG24" i="1"/>
  <c r="BG23" i="1"/>
  <c r="BG22" i="1"/>
  <c r="BG19" i="1"/>
  <c r="BG16" i="1"/>
  <c r="BG21" i="1"/>
  <c r="BH15" i="1"/>
  <c r="BH22" i="3" l="1"/>
  <c r="BH19" i="3"/>
  <c r="BH16" i="3"/>
  <c r="BH20" i="3"/>
  <c r="BH21" i="3"/>
  <c r="BI15" i="3"/>
  <c r="BH39" i="2"/>
  <c r="BH35" i="2"/>
  <c r="BH34" i="2"/>
  <c r="BH33" i="2"/>
  <c r="BH32" i="2"/>
  <c r="BH31" i="2"/>
  <c r="BH30" i="2"/>
  <c r="BH29" i="2"/>
  <c r="BH28" i="2"/>
  <c r="BH27" i="2"/>
  <c r="BH26" i="2"/>
  <c r="BH25" i="2"/>
  <c r="BH37" i="2"/>
  <c r="BH38" i="2"/>
  <c r="BH36" i="2"/>
  <c r="BH24" i="2"/>
  <c r="BH23" i="2"/>
  <c r="BH22" i="2"/>
  <c r="BI15" i="2"/>
  <c r="BH19" i="2"/>
  <c r="BH20" i="2"/>
  <c r="BH21" i="2"/>
  <c r="BH16" i="2"/>
  <c r="BH36" i="1"/>
  <c r="BH35" i="1"/>
  <c r="BH39" i="1"/>
  <c r="BH38" i="1"/>
  <c r="BH37" i="1"/>
  <c r="BH33" i="1"/>
  <c r="BH31" i="1"/>
  <c r="BH28" i="1"/>
  <c r="BH27" i="1"/>
  <c r="BH26" i="1"/>
  <c r="BH25" i="1"/>
  <c r="BH24" i="1"/>
  <c r="BH23" i="1"/>
  <c r="BH22" i="1"/>
  <c r="BH29" i="1"/>
  <c r="BH21" i="1"/>
  <c r="BH34" i="1"/>
  <c r="BH30" i="1"/>
  <c r="BI15" i="1"/>
  <c r="BH20" i="1"/>
  <c r="BH32" i="1"/>
  <c r="BH19" i="1"/>
  <c r="BH16" i="1"/>
  <c r="BI21" i="3" l="1"/>
  <c r="BI22" i="3"/>
  <c r="BI20" i="3"/>
  <c r="BI19" i="3"/>
  <c r="BI16" i="3"/>
  <c r="BJ15" i="3"/>
  <c r="BI39" i="2"/>
  <c r="BI36" i="2"/>
  <c r="BI38" i="2"/>
  <c r="BI32" i="2"/>
  <c r="BI35" i="2"/>
  <c r="BI33" i="2"/>
  <c r="BI29" i="2"/>
  <c r="BI34" i="2"/>
  <c r="BI31" i="2"/>
  <c r="BI27" i="2"/>
  <c r="BI21" i="2"/>
  <c r="BI19" i="2"/>
  <c r="BI16" i="2"/>
  <c r="BI28" i="2"/>
  <c r="BI30" i="2"/>
  <c r="BI25" i="2"/>
  <c r="BI37" i="2"/>
  <c r="BI26" i="2"/>
  <c r="BI22" i="2"/>
  <c r="BI20" i="2"/>
  <c r="BI23" i="2"/>
  <c r="BI24" i="2"/>
  <c r="BJ15" i="2"/>
  <c r="BI39" i="1"/>
  <c r="BI38" i="1"/>
  <c r="BI37" i="1"/>
  <c r="BI36" i="1"/>
  <c r="BI34" i="1"/>
  <c r="BI35" i="1"/>
  <c r="BI28" i="1"/>
  <c r="BI27" i="1"/>
  <c r="BI26" i="1"/>
  <c r="BI25" i="1"/>
  <c r="BI29" i="1"/>
  <c r="BI21" i="1"/>
  <c r="BI32" i="1"/>
  <c r="BI30" i="1"/>
  <c r="BI33" i="1"/>
  <c r="BI31" i="1"/>
  <c r="BI20" i="1"/>
  <c r="BJ15" i="1"/>
  <c r="BI16" i="1"/>
  <c r="BI23" i="1"/>
  <c r="BI22" i="1"/>
  <c r="BI19" i="1"/>
  <c r="BI24" i="1"/>
  <c r="BK15" i="3" l="1"/>
  <c r="BJ20" i="3"/>
  <c r="BJ21" i="3"/>
  <c r="BJ19" i="3"/>
  <c r="BJ16" i="3"/>
  <c r="BJ22" i="3"/>
  <c r="BJ39" i="2"/>
  <c r="BJ38" i="2"/>
  <c r="BJ37" i="2"/>
  <c r="BJ36" i="2"/>
  <c r="BJ35" i="2"/>
  <c r="BJ33" i="2"/>
  <c r="BJ29" i="2"/>
  <c r="BJ34" i="2"/>
  <c r="BJ30" i="2"/>
  <c r="BJ28" i="2"/>
  <c r="BJ26" i="2"/>
  <c r="BJ24" i="2"/>
  <c r="BJ23" i="2"/>
  <c r="BJ25" i="2"/>
  <c r="BJ27" i="2"/>
  <c r="BJ31" i="2"/>
  <c r="BJ21" i="2"/>
  <c r="BJ16" i="2"/>
  <c r="BK15" i="2"/>
  <c r="BJ32" i="2"/>
  <c r="BJ22" i="2"/>
  <c r="BJ20" i="2"/>
  <c r="BJ19" i="2"/>
  <c r="BJ39" i="1"/>
  <c r="BJ38" i="1"/>
  <c r="BJ37" i="1"/>
  <c r="BJ36" i="1"/>
  <c r="BJ35" i="1"/>
  <c r="BJ33" i="1"/>
  <c r="BJ34" i="1"/>
  <c r="BJ29" i="1"/>
  <c r="BJ32" i="1"/>
  <c r="BJ30" i="1"/>
  <c r="BJ31" i="1"/>
  <c r="BJ26" i="1"/>
  <c r="BJ23" i="1"/>
  <c r="BJ21" i="1"/>
  <c r="BK15" i="1"/>
  <c r="BJ16" i="1"/>
  <c r="BJ25" i="1"/>
  <c r="BJ19" i="1"/>
  <c r="BJ28" i="1"/>
  <c r="BJ24" i="1"/>
  <c r="BJ22" i="1"/>
  <c r="BJ27" i="1"/>
  <c r="BJ20" i="1"/>
  <c r="BK20" i="3" l="1"/>
  <c r="BL15" i="3"/>
  <c r="BK21" i="3"/>
  <c r="BK19" i="3"/>
  <c r="BK16" i="3"/>
  <c r="BK22" i="3"/>
  <c r="BK37" i="2"/>
  <c r="BK38" i="2"/>
  <c r="BK35" i="2"/>
  <c r="BK36" i="2"/>
  <c r="BK34" i="2"/>
  <c r="BK30" i="2"/>
  <c r="BK39" i="2"/>
  <c r="BK31" i="2"/>
  <c r="BK25" i="2"/>
  <c r="BK20" i="2"/>
  <c r="BK29" i="2"/>
  <c r="BK33" i="2"/>
  <c r="BK32" i="2"/>
  <c r="BK27" i="2"/>
  <c r="BK23" i="2"/>
  <c r="BK21" i="2"/>
  <c r="BK16" i="2"/>
  <c r="BL15" i="2"/>
  <c r="BK28" i="2"/>
  <c r="BK24" i="2"/>
  <c r="BK22" i="2"/>
  <c r="BK19" i="2"/>
  <c r="BK26" i="2"/>
  <c r="BK37" i="1"/>
  <c r="BK34" i="1"/>
  <c r="BK33" i="1"/>
  <c r="BK32" i="1"/>
  <c r="BK39" i="1"/>
  <c r="BK38" i="1"/>
  <c r="BK36" i="1"/>
  <c r="BK35" i="1"/>
  <c r="BK31" i="1"/>
  <c r="BK30" i="1"/>
  <c r="BK29" i="1"/>
  <c r="BK20" i="1"/>
  <c r="BK28" i="1"/>
  <c r="BK27" i="1"/>
  <c r="BK26" i="1"/>
  <c r="BK25" i="1"/>
  <c r="BK24" i="1"/>
  <c r="BK23" i="1"/>
  <c r="BK22" i="1"/>
  <c r="BK19" i="1"/>
  <c r="BK16" i="1"/>
  <c r="BK21" i="1"/>
  <c r="BL15" i="1"/>
  <c r="BL22" i="3" l="1"/>
  <c r="BL21" i="3"/>
  <c r="BL19" i="3"/>
  <c r="BL16" i="3"/>
  <c r="BM15" i="3"/>
  <c r="BL20" i="3"/>
  <c r="BL38" i="2"/>
  <c r="BL34" i="2"/>
  <c r="BL33" i="2"/>
  <c r="BL32" i="2"/>
  <c r="BL31" i="2"/>
  <c r="BL30" i="2"/>
  <c r="BL29" i="2"/>
  <c r="BL28" i="2"/>
  <c r="BL27" i="2"/>
  <c r="BL26" i="2"/>
  <c r="BL25" i="2"/>
  <c r="BL39" i="2"/>
  <c r="BL36" i="2"/>
  <c r="BL35" i="2"/>
  <c r="BL37" i="2"/>
  <c r="BL24" i="2"/>
  <c r="BL23" i="2"/>
  <c r="BL22" i="2"/>
  <c r="BM15" i="2"/>
  <c r="BL21" i="2"/>
  <c r="BL16" i="2"/>
  <c r="BL19" i="2"/>
  <c r="BL20" i="2"/>
  <c r="BL39" i="1"/>
  <c r="BL38" i="1"/>
  <c r="BL35" i="1"/>
  <c r="BL34" i="1"/>
  <c r="BL37" i="1"/>
  <c r="BL32" i="1"/>
  <c r="BL30" i="1"/>
  <c r="BL31" i="1"/>
  <c r="BL28" i="1"/>
  <c r="BL27" i="1"/>
  <c r="BL26" i="1"/>
  <c r="BL25" i="1"/>
  <c r="BL24" i="1"/>
  <c r="BL23" i="1"/>
  <c r="BL22" i="1"/>
  <c r="BL36" i="1"/>
  <c r="BL33" i="1"/>
  <c r="BL21" i="1"/>
  <c r="BL20" i="1"/>
  <c r="BM15" i="1"/>
  <c r="BL29" i="1"/>
  <c r="BL19" i="1"/>
  <c r="BL16" i="1"/>
  <c r="BM21" i="3" l="1"/>
  <c r="BM22" i="3"/>
  <c r="BM20" i="3"/>
  <c r="BM19" i="3"/>
  <c r="BM16" i="3"/>
  <c r="BN15" i="3"/>
  <c r="BM39" i="2"/>
  <c r="BM35" i="2"/>
  <c r="BM37" i="2"/>
  <c r="BM31" i="2"/>
  <c r="BM32" i="2"/>
  <c r="BM28" i="2"/>
  <c r="BM38" i="2"/>
  <c r="BM29" i="2"/>
  <c r="BM26" i="2"/>
  <c r="BM21" i="2"/>
  <c r="BM19" i="2"/>
  <c r="BM16" i="2"/>
  <c r="BM33" i="2"/>
  <c r="BM30" i="2"/>
  <c r="BM34" i="2"/>
  <c r="BM27" i="2"/>
  <c r="BN15" i="2"/>
  <c r="BM36" i="2"/>
  <c r="BM24" i="2"/>
  <c r="BM22" i="2"/>
  <c r="BM20" i="2"/>
  <c r="BM25" i="2"/>
  <c r="BM23" i="2"/>
  <c r="BM39" i="1"/>
  <c r="BM38" i="1"/>
  <c r="BM36" i="1"/>
  <c r="BM37" i="1"/>
  <c r="BM35" i="1"/>
  <c r="BM33" i="1"/>
  <c r="BM32" i="1"/>
  <c r="BM31" i="1"/>
  <c r="BM28" i="1"/>
  <c r="BM27" i="1"/>
  <c r="BM26" i="1"/>
  <c r="BM25" i="1"/>
  <c r="BM21" i="1"/>
  <c r="BM34" i="1"/>
  <c r="BM29" i="1"/>
  <c r="BN15" i="1"/>
  <c r="BM16" i="1"/>
  <c r="BM24" i="1"/>
  <c r="BM22" i="1"/>
  <c r="BM20" i="1"/>
  <c r="BM30" i="1"/>
  <c r="BM23" i="1"/>
  <c r="BM19" i="1"/>
  <c r="BN22" i="3" l="1"/>
  <c r="BN20" i="3"/>
  <c r="BO15" i="3"/>
  <c r="BN21" i="3"/>
  <c r="BN19" i="3"/>
  <c r="BN16" i="3"/>
  <c r="BN39" i="2"/>
  <c r="BN38" i="2"/>
  <c r="BN37" i="2"/>
  <c r="BN36" i="2"/>
  <c r="BN35" i="2"/>
  <c r="BN34" i="2"/>
  <c r="BN32" i="2"/>
  <c r="BN33" i="2"/>
  <c r="BN29" i="2"/>
  <c r="BN30" i="2"/>
  <c r="BN27" i="2"/>
  <c r="BN31" i="2"/>
  <c r="BN28" i="2"/>
  <c r="BN25" i="2"/>
  <c r="BN24" i="2"/>
  <c r="BN23" i="2"/>
  <c r="BN22" i="2"/>
  <c r="BN20" i="2"/>
  <c r="BN19" i="2"/>
  <c r="BN26" i="2"/>
  <c r="BN21" i="2"/>
  <c r="BN16" i="2"/>
  <c r="BO15" i="2"/>
  <c r="BN39" i="1"/>
  <c r="BN38" i="1"/>
  <c r="BN37" i="1"/>
  <c r="BN36" i="1"/>
  <c r="BN35" i="1"/>
  <c r="BN34" i="1"/>
  <c r="BN33" i="1"/>
  <c r="BN29" i="1"/>
  <c r="BN30" i="1"/>
  <c r="BN20" i="1"/>
  <c r="BN25" i="1"/>
  <c r="BN24" i="1"/>
  <c r="BN22" i="1"/>
  <c r="BO15" i="1"/>
  <c r="BN16" i="1"/>
  <c r="BN28" i="1"/>
  <c r="BN19" i="1"/>
  <c r="BN31" i="1"/>
  <c r="BN32" i="1"/>
  <c r="BN27" i="1"/>
  <c r="BN23" i="1"/>
  <c r="BN21" i="1"/>
  <c r="BN26" i="1"/>
  <c r="BO20" i="3" l="1"/>
  <c r="BP15" i="3"/>
  <c r="BO19" i="3"/>
  <c r="BO16" i="3"/>
  <c r="BO21" i="3"/>
  <c r="BO22" i="3"/>
  <c r="BO36" i="2"/>
  <c r="BO39" i="2"/>
  <c r="BO38" i="2"/>
  <c r="BO33" i="2"/>
  <c r="BO29" i="2"/>
  <c r="BO37" i="2"/>
  <c r="BO30" i="2"/>
  <c r="BO34" i="2"/>
  <c r="BO20" i="2"/>
  <c r="BO32" i="2"/>
  <c r="BO31" i="2"/>
  <c r="BO28" i="2"/>
  <c r="BO35" i="2"/>
  <c r="BO26" i="2"/>
  <c r="BO24" i="2"/>
  <c r="BO25" i="2"/>
  <c r="BO23" i="2"/>
  <c r="BO21" i="2"/>
  <c r="BO16" i="2"/>
  <c r="BP15" i="2"/>
  <c r="BO27" i="2"/>
  <c r="BO22" i="2"/>
  <c r="BO19" i="2"/>
  <c r="BO39" i="1"/>
  <c r="BO38" i="1"/>
  <c r="BO37" i="1"/>
  <c r="BO33" i="1"/>
  <c r="BO32" i="1"/>
  <c r="BO35" i="1"/>
  <c r="BO36" i="1"/>
  <c r="BO34" i="1"/>
  <c r="BO31" i="1"/>
  <c r="BO30" i="1"/>
  <c r="BO29" i="1"/>
  <c r="BO20" i="1"/>
  <c r="BO28" i="1"/>
  <c r="BO27" i="1"/>
  <c r="BO26" i="1"/>
  <c r="BO25" i="1"/>
  <c r="BO24" i="1"/>
  <c r="BO23" i="1"/>
  <c r="BO22" i="1"/>
  <c r="BO19" i="1"/>
  <c r="BO16" i="1"/>
  <c r="BO21" i="1"/>
  <c r="BP15" i="1"/>
  <c r="BP22" i="3" l="1"/>
  <c r="BP19" i="3"/>
  <c r="BP16" i="3"/>
  <c r="BP21" i="3"/>
  <c r="BQ15" i="3"/>
  <c r="BP20" i="3"/>
  <c r="BP39" i="2"/>
  <c r="BP37" i="2"/>
  <c r="BP33" i="2"/>
  <c r="BP32" i="2"/>
  <c r="BP31" i="2"/>
  <c r="BP30" i="2"/>
  <c r="BP29" i="2"/>
  <c r="BP28" i="2"/>
  <c r="BP27" i="2"/>
  <c r="BP26" i="2"/>
  <c r="BP25" i="2"/>
  <c r="BP38" i="2"/>
  <c r="BP35" i="2"/>
  <c r="BP34" i="2"/>
  <c r="BP36" i="2"/>
  <c r="BP24" i="2"/>
  <c r="BP23" i="2"/>
  <c r="BP22" i="2"/>
  <c r="BQ15" i="2"/>
  <c r="BP21" i="2"/>
  <c r="BP16" i="2"/>
  <c r="BP19" i="2"/>
  <c r="BP20" i="2"/>
  <c r="BP37" i="1"/>
  <c r="BP34" i="1"/>
  <c r="BP33" i="1"/>
  <c r="BP36" i="1"/>
  <c r="BP29" i="1"/>
  <c r="BP30" i="1"/>
  <c r="BP28" i="1"/>
  <c r="BP27" i="1"/>
  <c r="BP26" i="1"/>
  <c r="BP25" i="1"/>
  <c r="BP24" i="1"/>
  <c r="BP23" i="1"/>
  <c r="BP22" i="1"/>
  <c r="BP38" i="1"/>
  <c r="BP32" i="1"/>
  <c r="BP31" i="1"/>
  <c r="BP21" i="1"/>
  <c r="BP20" i="1"/>
  <c r="BQ15" i="1"/>
  <c r="BP39" i="1"/>
  <c r="BP19" i="1"/>
  <c r="BP16" i="1"/>
  <c r="BP35" i="1"/>
  <c r="BQ21" i="3" l="1"/>
  <c r="BQ19" i="3"/>
  <c r="BQ16" i="3"/>
  <c r="BQ22" i="3"/>
  <c r="BQ20" i="3"/>
  <c r="BR15" i="3"/>
  <c r="BQ39" i="2"/>
  <c r="BQ38" i="2"/>
  <c r="BQ34" i="2"/>
  <c r="BQ36" i="2"/>
  <c r="BQ37" i="2"/>
  <c r="BQ30" i="2"/>
  <c r="BQ31" i="2"/>
  <c r="BQ35" i="2"/>
  <c r="BQ33" i="2"/>
  <c r="BQ32" i="2"/>
  <c r="BQ28" i="2"/>
  <c r="BQ25" i="2"/>
  <c r="BQ21" i="2"/>
  <c r="BQ19" i="2"/>
  <c r="BQ16" i="2"/>
  <c r="BQ27" i="2"/>
  <c r="BQ29" i="2"/>
  <c r="BQ26" i="2"/>
  <c r="BQ23" i="2"/>
  <c r="BR15" i="2"/>
  <c r="BQ22" i="2"/>
  <c r="BQ20" i="2"/>
  <c r="BQ24" i="2"/>
  <c r="BQ39" i="1"/>
  <c r="BQ38" i="1"/>
  <c r="BQ35" i="1"/>
  <c r="BQ36" i="1"/>
  <c r="BQ34" i="1"/>
  <c r="BQ32" i="1"/>
  <c r="BQ33" i="1"/>
  <c r="BQ30" i="1"/>
  <c r="BQ28" i="1"/>
  <c r="BQ27" i="1"/>
  <c r="BQ26" i="1"/>
  <c r="BQ25" i="1"/>
  <c r="BQ37" i="1"/>
  <c r="BQ31" i="1"/>
  <c r="BQ21" i="1"/>
  <c r="BQ29" i="1"/>
  <c r="BR15" i="1"/>
  <c r="BQ16" i="1"/>
  <c r="BQ23" i="1"/>
  <c r="BQ22" i="1"/>
  <c r="BQ19" i="1"/>
  <c r="BQ24" i="1"/>
  <c r="BQ20" i="1"/>
  <c r="BR21" i="3" l="1"/>
  <c r="BR22" i="3"/>
  <c r="BR20" i="3"/>
  <c r="BS15" i="3"/>
  <c r="BR19" i="3"/>
  <c r="BR16" i="3"/>
  <c r="BR39" i="2"/>
  <c r="BR38" i="2"/>
  <c r="BR37" i="2"/>
  <c r="BR36" i="2"/>
  <c r="BR35" i="2"/>
  <c r="BR34" i="2"/>
  <c r="BR31" i="2"/>
  <c r="BR32" i="2"/>
  <c r="BR28" i="2"/>
  <c r="BR26" i="2"/>
  <c r="BR29" i="2"/>
  <c r="BR24" i="2"/>
  <c r="BR23" i="2"/>
  <c r="BR33" i="2"/>
  <c r="BR21" i="2"/>
  <c r="BR16" i="2"/>
  <c r="BS15" i="2"/>
  <c r="BR25" i="2"/>
  <c r="BR22" i="2"/>
  <c r="BR20" i="2"/>
  <c r="BR19" i="2"/>
  <c r="BR27" i="2"/>
  <c r="BR30" i="2"/>
  <c r="BR39" i="1"/>
  <c r="BR38" i="1"/>
  <c r="BR37" i="1"/>
  <c r="BR36" i="1"/>
  <c r="BR35" i="1"/>
  <c r="BR34" i="1"/>
  <c r="BR33" i="1"/>
  <c r="BR31" i="1"/>
  <c r="BR32" i="1"/>
  <c r="BR29" i="1"/>
  <c r="BR20" i="1"/>
  <c r="BR28" i="1"/>
  <c r="BR23" i="1"/>
  <c r="BR21" i="1"/>
  <c r="BS15" i="1"/>
  <c r="BR16" i="1"/>
  <c r="BR27" i="1"/>
  <c r="BR19" i="1"/>
  <c r="BR30" i="1"/>
  <c r="BR26" i="1"/>
  <c r="BR24" i="1"/>
  <c r="BR22" i="1"/>
  <c r="BR25" i="1"/>
  <c r="BS20" i="3" l="1"/>
  <c r="BS22" i="3"/>
  <c r="BT15" i="3"/>
  <c r="BS19" i="3"/>
  <c r="BS16" i="3"/>
  <c r="BS21" i="3"/>
  <c r="BS35" i="2"/>
  <c r="BS37" i="2"/>
  <c r="BS39" i="2"/>
  <c r="BS34" i="2"/>
  <c r="BS32" i="2"/>
  <c r="BS36" i="2"/>
  <c r="BS33" i="2"/>
  <c r="BS29" i="2"/>
  <c r="BS38" i="2"/>
  <c r="BS31" i="2"/>
  <c r="BS27" i="2"/>
  <c r="BS20" i="2"/>
  <c r="BS30" i="2"/>
  <c r="BS25" i="2"/>
  <c r="BS26" i="2"/>
  <c r="BS23" i="2"/>
  <c r="BS22" i="2"/>
  <c r="BS19" i="2"/>
  <c r="BS28" i="2"/>
  <c r="BS24" i="2"/>
  <c r="BS21" i="2"/>
  <c r="BS16" i="2"/>
  <c r="BT15" i="2"/>
  <c r="BS36" i="1"/>
  <c r="BS33" i="1"/>
  <c r="BS32" i="1"/>
  <c r="BS34" i="1"/>
  <c r="BS39" i="1"/>
  <c r="BS38" i="1"/>
  <c r="BS37" i="1"/>
  <c r="BS35" i="1"/>
  <c r="BS31" i="1"/>
  <c r="BS30" i="1"/>
  <c r="BS29" i="1"/>
  <c r="BS20" i="1"/>
  <c r="BS28" i="1"/>
  <c r="BS27" i="1"/>
  <c r="BS26" i="1"/>
  <c r="BS25" i="1"/>
  <c r="BS24" i="1"/>
  <c r="BS23" i="1"/>
  <c r="BS22" i="1"/>
  <c r="BS19" i="1"/>
  <c r="BS16" i="1"/>
  <c r="BS21" i="1"/>
  <c r="BT15" i="1"/>
  <c r="BT22" i="3" l="1"/>
  <c r="BT20" i="3"/>
  <c r="BT19" i="3"/>
  <c r="BT16" i="3"/>
  <c r="BT21" i="3"/>
  <c r="BT36" i="2"/>
  <c r="BT33" i="2"/>
  <c r="BT32" i="2"/>
  <c r="BT31" i="2"/>
  <c r="BT30" i="2"/>
  <c r="BT29" i="2"/>
  <c r="BT28" i="2"/>
  <c r="BT27" i="2"/>
  <c r="BT26" i="2"/>
  <c r="BT25" i="2"/>
  <c r="BT39" i="2"/>
  <c r="BT38" i="2"/>
  <c r="BT35" i="2"/>
  <c r="BT24" i="2"/>
  <c r="BT23" i="2"/>
  <c r="BT22" i="2"/>
  <c r="BT34" i="2"/>
  <c r="BT37" i="2"/>
  <c r="BT20" i="2"/>
  <c r="BT21" i="2"/>
  <c r="BT16" i="2"/>
  <c r="BT19" i="2"/>
  <c r="BT39" i="1"/>
  <c r="BT38" i="1"/>
  <c r="BT37" i="1"/>
  <c r="BT35" i="1"/>
  <c r="BT32" i="1"/>
  <c r="BT36" i="1"/>
  <c r="BT34" i="1"/>
  <c r="BT29" i="1"/>
  <c r="BT28" i="1"/>
  <c r="BT27" i="1"/>
  <c r="BT26" i="1"/>
  <c r="BT25" i="1"/>
  <c r="BT24" i="1"/>
  <c r="BT23" i="1"/>
  <c r="BT22" i="1"/>
  <c r="BT30" i="1"/>
  <c r="BT21" i="1"/>
  <c r="BT20" i="1"/>
  <c r="BT33" i="1"/>
  <c r="BT19" i="1"/>
  <c r="BT16" i="1"/>
  <c r="BT31" i="1"/>
</calcChain>
</file>

<file path=xl/sharedStrings.xml><?xml version="1.0" encoding="utf-8"?>
<sst xmlns="http://schemas.openxmlformats.org/spreadsheetml/2006/main" count="689" uniqueCount="164">
  <si>
    <t>General action plan info</t>
  </si>
  <si>
    <t>Unique ID</t>
  </si>
  <si>
    <t>Title</t>
  </si>
  <si>
    <t>Domain</t>
  </si>
  <si>
    <t>Resp. company</t>
  </si>
  <si>
    <t>Sponsor</t>
  </si>
  <si>
    <t>Owner</t>
  </si>
  <si>
    <t>Project Lead</t>
  </si>
  <si>
    <t xml:space="preserve"> Validator</t>
  </si>
  <si>
    <t>Start date</t>
  </si>
  <si>
    <t>End date</t>
  </si>
  <si>
    <t>Last SteerCo check in</t>
  </si>
  <si>
    <t>Action plan title</t>
  </si>
  <si>
    <t>External events</t>
  </si>
  <si>
    <t>N</t>
  </si>
  <si>
    <t>TBD</t>
  </si>
  <si>
    <t>SteerCo discussion</t>
  </si>
  <si>
    <t>Date</t>
  </si>
  <si>
    <t>Comments</t>
  </si>
  <si>
    <t>SteerCo meeting comments</t>
  </si>
  <si>
    <t>Achieved</t>
  </si>
  <si>
    <t>Milestone overview</t>
  </si>
  <si>
    <t>next milestone</t>
  </si>
  <si>
    <t>Original due date</t>
  </si>
  <si>
    <t>Revised due date</t>
  </si>
  <si>
    <t>Expected  date</t>
  </si>
  <si>
    <t>Delivered date</t>
  </si>
  <si>
    <t>Today</t>
  </si>
  <si>
    <t>N/A</t>
  </si>
  <si>
    <t>future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</si>
  <si>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</si>
  <si>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</si>
  <si>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</si>
  <si>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</si>
  <si>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</si>
  <si>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</si>
  <si>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</si>
  <si>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</si>
  <si>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Q1 2022</t>
  </si>
  <si>
    <t>Q2 2022</t>
  </si>
  <si>
    <t>Q3 2022</t>
  </si>
  <si>
    <t>Q4 2022</t>
  </si>
  <si>
    <t>Q1 2023</t>
  </si>
  <si>
    <t>Q2 2023</t>
  </si>
  <si>
    <t>Q3 2023</t>
  </si>
  <si>
    <t>Q4 2023</t>
  </si>
  <si>
    <t>Number</t>
  </si>
  <si>
    <t>Milestone title</t>
  </si>
  <si>
    <t>Responsible</t>
  </si>
  <si>
    <t>M</t>
  </si>
  <si>
    <t>Status</t>
  </si>
  <si>
    <t>due date</t>
  </si>
  <si>
    <t>delivery date</t>
  </si>
  <si>
    <t>upcoming milestone</t>
  </si>
  <si>
    <t>MS-1</t>
  </si>
  <si>
    <t>Milestone 1</t>
  </si>
  <si>
    <t>Comments on milestone 1</t>
  </si>
  <si>
    <t>MS-2</t>
  </si>
  <si>
    <t>Milestone 2</t>
  </si>
  <si>
    <t>Comments on milestone 2</t>
  </si>
  <si>
    <t>MS-3</t>
  </si>
  <si>
    <t>Milestone 3</t>
  </si>
  <si>
    <t>MS-4</t>
  </si>
  <si>
    <t>Milestone 4</t>
  </si>
  <si>
    <t>MS-5</t>
  </si>
  <si>
    <t>Milestone 5</t>
  </si>
  <si>
    <t>MS-6</t>
  </si>
  <si>
    <t>Milestone 6</t>
  </si>
  <si>
    <t>MS-7</t>
  </si>
  <si>
    <t>Milestone 7</t>
  </si>
  <si>
    <t>MS-8</t>
  </si>
  <si>
    <t>Milestone 8</t>
  </si>
  <si>
    <t>MS-9</t>
  </si>
  <si>
    <t>Milestone 9</t>
  </si>
  <si>
    <t>MS-10</t>
  </si>
  <si>
    <t>Milestone 10</t>
  </si>
  <si>
    <t>MS-11</t>
  </si>
  <si>
    <t>Milestone 11</t>
  </si>
  <si>
    <t>MS-12</t>
  </si>
  <si>
    <t>Milestone 12</t>
  </si>
  <si>
    <t>MS-13</t>
  </si>
  <si>
    <t>Milestone 13</t>
  </si>
  <si>
    <t>MS-14</t>
  </si>
  <si>
    <t>Milestone 14</t>
  </si>
  <si>
    <t>MS-15</t>
  </si>
  <si>
    <t>Milestone 15</t>
  </si>
  <si>
    <t>MS-16</t>
  </si>
  <si>
    <t>Milestone 16</t>
  </si>
  <si>
    <t>MS-17</t>
  </si>
  <si>
    <t>Milestone 17</t>
  </si>
  <si>
    <t>MS-18</t>
  </si>
  <si>
    <t>Milestone 18</t>
  </si>
  <si>
    <t>MS-19</t>
  </si>
  <si>
    <t>Milestone 19</t>
  </si>
  <si>
    <t>MS-20</t>
  </si>
  <si>
    <t>Milestone 20</t>
  </si>
  <si>
    <t>KPI overview</t>
  </si>
  <si>
    <t>KPI type</t>
  </si>
  <si>
    <t>Name</t>
  </si>
  <si>
    <t>Value</t>
  </si>
  <si>
    <t>Unit</t>
  </si>
  <si>
    <t>Progress KPI</t>
  </si>
  <si>
    <t>KPI 1</t>
  </si>
  <si>
    <t>Pending</t>
  </si>
  <si>
    <t>Impact KPI</t>
  </si>
  <si>
    <t>KPI 2</t>
  </si>
  <si>
    <t>On track</t>
  </si>
  <si>
    <t>KPI 3</t>
  </si>
  <si>
    <t>Behind</t>
  </si>
  <si>
    <t>KPI 4</t>
  </si>
  <si>
    <t>KPI 5</t>
  </si>
  <si>
    <t>Detailed activity plan</t>
  </si>
  <si>
    <t>Original start date</t>
  </si>
  <si>
    <t>Revised start date</t>
  </si>
  <si>
    <t>Original end date</t>
  </si>
  <si>
    <t>Revised end date</t>
  </si>
  <si>
    <t>Expected end date</t>
  </si>
  <si>
    <t>Budget (€)</t>
  </si>
  <si>
    <t>Actual spending (€)</t>
  </si>
  <si>
    <t>Act. Number</t>
  </si>
  <si>
    <t>Activity</t>
  </si>
  <si>
    <t>Sub activity</t>
  </si>
  <si>
    <t>1</t>
  </si>
  <si>
    <t>Main activity 1</t>
  </si>
  <si>
    <t>1.1</t>
  </si>
  <si>
    <t>Sub activity 1.1</t>
  </si>
  <si>
    <t>1.2</t>
  </si>
  <si>
    <t>Sub activity 1.2</t>
  </si>
  <si>
    <t>1.3</t>
  </si>
  <si>
    <t>Main activity 2</t>
  </si>
  <si>
    <t>Sub activity 2.1</t>
  </si>
  <si>
    <t>Sub activity 2.2</t>
  </si>
  <si>
    <t>Main activity 3</t>
  </si>
  <si>
    <t>Sub activity 3.1</t>
  </si>
  <si>
    <t>Additional action plan info</t>
  </si>
  <si>
    <t>General description of the action plan</t>
  </si>
  <si>
    <t>Project description</t>
  </si>
  <si>
    <t>Key stakeholders</t>
  </si>
  <si>
    <t>Department</t>
  </si>
  <si>
    <t>Effort needed</t>
  </si>
  <si>
    <t>Role</t>
  </si>
  <si>
    <t>Name 1</t>
  </si>
  <si>
    <t>Department 1</t>
  </si>
  <si>
    <t>High</t>
  </si>
  <si>
    <t>Name 2</t>
  </si>
  <si>
    <t>Department 2</t>
  </si>
  <si>
    <t>Medium</t>
  </si>
  <si>
    <t>Name 3</t>
  </si>
  <si>
    <t>Department 3</t>
  </si>
  <si>
    <t>Low</t>
  </si>
  <si>
    <t>Name 4</t>
  </si>
  <si>
    <t>Department 4</t>
  </si>
  <si>
    <t>Name 5</t>
  </si>
  <si>
    <t>Department 5</t>
  </si>
  <si>
    <t>Name 6</t>
  </si>
  <si>
    <t>Department 6</t>
  </si>
  <si>
    <t>Name 7</t>
  </si>
  <si>
    <t>Department 7</t>
  </si>
  <si>
    <t>Name 8</t>
  </si>
  <si>
    <t>Department 8</t>
  </si>
  <si>
    <t>projet 1</t>
  </si>
  <si>
    <t>Projet 1</t>
  </si>
  <si>
    <t>Projet 2</t>
  </si>
  <si>
    <t>projet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</si>
</sst>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#,##0\ &quot;€&quot;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b/>
      <i/>
      <sz val="11"/>
      <color theme="0"/>
      <name val="Calibri"/>
      <family val="2"/>
    </font>
    <font>
      <b/>
      <sz val="11"/>
      <color indexed="9"/>
      <name val="Calibri"/>
      <family val="2"/>
    </font>
    <font>
      <b/>
      <sz val="11"/>
      <name val="Calibri"/>
      <family val="2"/>
    </font>
    <font>
      <sz val="10"/>
      <color indexed="8"/>
      <name val="Calibri"/>
      <family val="2"/>
    </font>
    <font>
      <i/>
      <sz val="11"/>
      <name val="Calibri"/>
      <family val="2"/>
    </font>
    <font>
      <sz val="11"/>
      <name val="Calibri"/>
      <family val="2"/>
    </font>
    <font>
      <i/>
      <sz val="11"/>
      <color theme="0"/>
      <name val="Calibri"/>
      <family val="2"/>
    </font>
    <font>
      <sz val="11"/>
      <color indexed="9"/>
      <name val="Calibri"/>
      <family val="2"/>
    </font>
    <font>
      <b/>
      <sz val="12"/>
      <color theme="3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0"/>
      <name val="Calibri"/>
      <family val="2"/>
    </font>
    <font>
      <b/>
      <sz val="11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0"/>
      <color indexed="9"/>
      <name val="Calibri"/>
      <family val="2"/>
    </font>
    <font>
      <b/>
      <sz val="10"/>
      <color indexed="9"/>
      <name val="Calibri"/>
      <family val="2"/>
    </font>
    <font>
      <b/>
      <sz val="10"/>
      <name val="Calibri"/>
      <family val="2"/>
    </font>
    <font>
      <b/>
      <sz val="10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57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auto="1"/>
      </right>
      <top/>
      <bottom style="thin">
        <color theme="0"/>
      </bottom>
      <diagonal/>
    </border>
    <border>
      <left style="thin">
        <color indexed="57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9"/>
      </bottom>
      <diagonal/>
    </border>
    <border>
      <left style="thin">
        <color indexed="57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49" fontId="0" fillId="2" borderId="2" xfId="0" applyNumberFormat="1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3" xfId="0" applyFill="1" applyBorder="1"/>
    <xf numFmtId="0" fontId="0" fillId="0" borderId="3" xfId="0" applyBorder="1"/>
    <xf numFmtId="0" fontId="3" fillId="3" borderId="3" xfId="0" applyFont="1" applyFill="1" applyBorder="1" applyProtection="1">
      <protection hidden="1"/>
    </xf>
    <xf numFmtId="49" fontId="5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5" fillId="2" borderId="6" xfId="0" applyFont="1" applyFill="1" applyBorder="1" applyAlignment="1">
      <alignment horizontal="left" wrapText="1"/>
    </xf>
    <xf numFmtId="0" fontId="5" fillId="3" borderId="0" xfId="0" applyFont="1" applyFill="1" applyAlignment="1">
      <alignment horizontal="left" wrapText="1"/>
    </xf>
    <xf numFmtId="0" fontId="0" fillId="0" borderId="7" xfId="0" applyBorder="1"/>
    <xf numFmtId="0" fontId="3" fillId="3" borderId="0" xfId="0" applyFont="1" applyFill="1" applyProtection="1">
      <protection hidden="1"/>
    </xf>
    <xf numFmtId="0" fontId="5" fillId="2" borderId="9" xfId="0" applyFont="1" applyFill="1" applyBorder="1" applyAlignment="1">
      <alignment horizontal="center" wrapText="1"/>
    </xf>
    <xf numFmtId="0" fontId="6" fillId="0" borderId="0" xfId="0" applyFont="1"/>
    <xf numFmtId="0" fontId="3" fillId="3" borderId="0" xfId="0" applyFont="1" applyFill="1"/>
    <xf numFmtId="0" fontId="7" fillId="0" borderId="10" xfId="0" applyFont="1" applyBorder="1" applyAlignment="1">
      <alignment vertical="top" wrapText="1"/>
    </xf>
    <xf numFmtId="0" fontId="7" fillId="3" borderId="10" xfId="0" applyFont="1" applyFill="1" applyBorder="1" applyAlignment="1" applyProtection="1">
      <alignment vertical="top" wrapText="1"/>
      <protection hidden="1"/>
    </xf>
    <xf numFmtId="49" fontId="7" fillId="0" borderId="11" xfId="0" applyNumberFormat="1" applyFont="1" applyBorder="1" applyAlignment="1">
      <alignment vertical="top" wrapText="1"/>
    </xf>
    <xf numFmtId="49" fontId="3" fillId="0" borderId="12" xfId="0" applyNumberFormat="1" applyFont="1" applyBorder="1" applyAlignment="1">
      <alignment vertical="top" wrapText="1"/>
    </xf>
    <xf numFmtId="164" fontId="8" fillId="0" borderId="10" xfId="0" applyNumberFormat="1" applyFont="1" applyBorder="1" applyAlignment="1">
      <alignment horizontal="left" vertical="top" wrapText="1"/>
    </xf>
    <xf numFmtId="164" fontId="8" fillId="0" borderId="11" xfId="0" applyNumberFormat="1" applyFont="1" applyBorder="1" applyAlignment="1">
      <alignment horizontal="left" vertical="top" wrapText="1"/>
    </xf>
    <xf numFmtId="164" fontId="8" fillId="0" borderId="9" xfId="0" applyNumberFormat="1" applyFont="1" applyBorder="1" applyAlignment="1">
      <alignment horizontal="left" vertical="top" wrapText="1"/>
    </xf>
    <xf numFmtId="164" fontId="8" fillId="0" borderId="13" xfId="0" applyNumberFormat="1" applyFont="1" applyBorder="1" applyAlignment="1">
      <alignment horizontal="left" vertical="top" wrapText="1"/>
    </xf>
    <xf numFmtId="164" fontId="8" fillId="3" borderId="0" xfId="0" applyNumberFormat="1" applyFont="1" applyFill="1" applyAlignment="1">
      <alignment horizontal="left" vertical="top" wrapText="1"/>
    </xf>
    <xf numFmtId="0" fontId="0" fillId="0" borderId="0" xfId="0" applyAlignment="1">
      <alignment vertical="top"/>
    </xf>
    <xf numFmtId="0" fontId="3" fillId="3" borderId="14" xfId="0" applyFont="1" applyFill="1" applyBorder="1" applyAlignment="1">
      <alignment vertical="top"/>
    </xf>
    <xf numFmtId="0" fontId="3" fillId="3" borderId="0" xfId="0" applyFont="1" applyFill="1" applyAlignment="1" applyProtection="1">
      <alignment vertical="top"/>
      <protection hidden="1"/>
    </xf>
    <xf numFmtId="49" fontId="7" fillId="0" borderId="0" xfId="0" applyNumberFormat="1" applyFont="1"/>
    <xf numFmtId="2" fontId="2" fillId="3" borderId="0" xfId="0" applyNumberFormat="1" applyFont="1" applyFill="1" applyAlignment="1">
      <alignment vertical="center"/>
    </xf>
    <xf numFmtId="2" fontId="9" fillId="3" borderId="0" xfId="0" applyNumberFormat="1" applyFont="1" applyFill="1" applyAlignment="1">
      <alignment vertical="center"/>
    </xf>
    <xf numFmtId="2" fontId="10" fillId="3" borderId="0" xfId="0" applyNumberFormat="1" applyFont="1" applyFill="1" applyAlignment="1">
      <alignment vertical="center"/>
    </xf>
    <xf numFmtId="2" fontId="11" fillId="3" borderId="0" xfId="0" applyNumberFormat="1" applyFont="1" applyFill="1" applyAlignment="1">
      <alignment horizontal="left" vertical="center"/>
    </xf>
    <xf numFmtId="0" fontId="5" fillId="2" borderId="9" xfId="0" applyFont="1" applyFill="1" applyBorder="1" applyAlignment="1">
      <alignment horizontal="left" wrapText="1"/>
    </xf>
    <xf numFmtId="164" fontId="12" fillId="0" borderId="10" xfId="0" applyNumberFormat="1" applyFont="1" applyBorder="1" applyAlignment="1">
      <alignment horizontal="left" vertical="center" wrapText="1"/>
    </xf>
    <xf numFmtId="0" fontId="7" fillId="3" borderId="11" xfId="0" applyFont="1" applyFill="1" applyBorder="1" applyAlignment="1" applyProtection="1">
      <alignment wrapText="1"/>
      <protection hidden="1"/>
    </xf>
    <xf numFmtId="0" fontId="7" fillId="0" borderId="15" xfId="0" applyFont="1" applyBorder="1" applyAlignment="1">
      <alignment wrapText="1"/>
    </xf>
    <xf numFmtId="49" fontId="7" fillId="0" borderId="15" xfId="0" applyNumberFormat="1" applyFont="1" applyBorder="1" applyAlignment="1">
      <alignment wrapText="1"/>
    </xf>
    <xf numFmtId="49" fontId="3" fillId="0" borderId="15" xfId="0" applyNumberFormat="1" applyFont="1" applyBorder="1" applyAlignment="1">
      <alignment wrapText="1"/>
    </xf>
    <xf numFmtId="164" fontId="8" fillId="0" borderId="15" xfId="0" applyNumberFormat="1" applyFont="1" applyBorder="1" applyAlignment="1">
      <alignment horizontal="left" vertical="center" wrapText="1"/>
    </xf>
    <xf numFmtId="164" fontId="8" fillId="0" borderId="9" xfId="0" applyNumberFormat="1" applyFont="1" applyBorder="1" applyAlignment="1">
      <alignment horizontal="left" vertical="center" wrapText="1"/>
    </xf>
    <xf numFmtId="164" fontId="8" fillId="0" borderId="13" xfId="0" applyNumberFormat="1" applyFont="1" applyBorder="1" applyAlignment="1">
      <alignment horizontal="left" vertical="center" wrapText="1"/>
    </xf>
    <xf numFmtId="49" fontId="7" fillId="3" borderId="0" xfId="0" applyNumberFormat="1" applyFont="1" applyFill="1"/>
    <xf numFmtId="0" fontId="7" fillId="3" borderId="0" xfId="0" applyFont="1" applyFill="1"/>
    <xf numFmtId="0" fontId="13" fillId="3" borderId="0" xfId="0" applyFont="1" applyFill="1"/>
    <xf numFmtId="0" fontId="14" fillId="3" borderId="0" xfId="0" applyFont="1" applyFill="1"/>
    <xf numFmtId="0" fontId="11" fillId="3" borderId="0" xfId="0" applyFont="1" applyFill="1" applyAlignment="1">
      <alignment horizontal="left"/>
    </xf>
    <xf numFmtId="164" fontId="8" fillId="3" borderId="0" xfId="0" applyNumberFormat="1" applyFont="1" applyFill="1" applyAlignment="1" applyProtection="1">
      <alignment horizontal="left" vertical="center" wrapText="1"/>
      <protection hidden="1"/>
    </xf>
    <xf numFmtId="49" fontId="0" fillId="0" borderId="0" xfId="0" applyNumberFormat="1"/>
    <xf numFmtId="0" fontId="15" fillId="0" borderId="0" xfId="0" applyFont="1"/>
    <xf numFmtId="0" fontId="16" fillId="0" borderId="0" xfId="0" applyFont="1"/>
    <xf numFmtId="0" fontId="11" fillId="0" borderId="0" xfId="0" applyFont="1" applyAlignment="1">
      <alignment horizontal="left"/>
    </xf>
    <xf numFmtId="0" fontId="4" fillId="2" borderId="3" xfId="0" applyFont="1" applyFill="1" applyBorder="1"/>
    <xf numFmtId="0" fontId="6" fillId="2" borderId="3" xfId="0" applyFont="1" applyFill="1" applyBorder="1"/>
    <xf numFmtId="0" fontId="16" fillId="2" borderId="3" xfId="0" applyFont="1" applyFill="1" applyBorder="1"/>
    <xf numFmtId="0" fontId="11" fillId="2" borderId="3" xfId="0" applyFont="1" applyFill="1" applyBorder="1" applyAlignment="1">
      <alignment horizontal="left"/>
    </xf>
    <xf numFmtId="0" fontId="0" fillId="2" borderId="0" xfId="0" applyFill="1"/>
    <xf numFmtId="0" fontId="0" fillId="2" borderId="6" xfId="0" applyFill="1" applyBorder="1"/>
    <xf numFmtId="0" fontId="0" fillId="3" borderId="0" xfId="0" applyFill="1"/>
    <xf numFmtId="14" fontId="7" fillId="0" borderId="10" xfId="0" applyNumberFormat="1" applyFont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" fillId="3" borderId="3" xfId="0" applyFont="1" applyFill="1" applyBorder="1" applyProtection="1">
      <protection hidden="1"/>
    </xf>
    <xf numFmtId="0" fontId="4" fillId="2" borderId="0" xfId="0" applyFont="1" applyFill="1"/>
    <xf numFmtId="0" fontId="6" fillId="2" borderId="0" xfId="0" applyFont="1" applyFill="1"/>
    <xf numFmtId="0" fontId="0" fillId="2" borderId="16" xfId="0" applyFill="1" applyBorder="1"/>
    <xf numFmtId="0" fontId="0" fillId="2" borderId="17" xfId="0" applyFill="1" applyBorder="1"/>
    <xf numFmtId="14" fontId="0" fillId="0" borderId="0" xfId="0" applyNumberFormat="1"/>
    <xf numFmtId="49" fontId="5" fillId="2" borderId="18" xfId="0" applyNumberFormat="1" applyFont="1" applyFill="1" applyBorder="1"/>
    <xf numFmtId="49" fontId="5" fillId="2" borderId="0" xfId="0" applyNumberFormat="1" applyFont="1" applyFill="1"/>
    <xf numFmtId="49" fontId="17" fillId="2" borderId="0" xfId="0" applyNumberFormat="1" applyFont="1" applyFill="1"/>
    <xf numFmtId="0" fontId="5" fillId="2" borderId="0" xfId="0" applyFont="1" applyFill="1"/>
    <xf numFmtId="0" fontId="5" fillId="2" borderId="6" xfId="0" applyFont="1" applyFill="1" applyBorder="1"/>
    <xf numFmtId="0" fontId="18" fillId="3" borderId="0" xfId="0" applyFont="1" applyFill="1"/>
    <xf numFmtId="0" fontId="19" fillId="3" borderId="0" xfId="0" applyFont="1" applyFill="1"/>
    <xf numFmtId="0" fontId="1" fillId="3" borderId="0" xfId="0" applyFont="1" applyFill="1"/>
    <xf numFmtId="164" fontId="20" fillId="2" borderId="0" xfId="0" applyNumberFormat="1" applyFont="1" applyFill="1" applyAlignment="1">
      <alignment vertical="center" wrapText="1"/>
    </xf>
    <xf numFmtId="164" fontId="20" fillId="2" borderId="19" xfId="0" applyNumberFormat="1" applyFont="1" applyFill="1" applyBorder="1" applyAlignment="1">
      <alignment vertical="center" wrapText="1"/>
    </xf>
    <xf numFmtId="49" fontId="0" fillId="0" borderId="10" xfId="0" applyNumberFormat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1" xfId="0" applyBorder="1"/>
    <xf numFmtId="0" fontId="0" fillId="0" borderId="12" xfId="0" applyBorder="1"/>
    <xf numFmtId="14" fontId="7" fillId="0" borderId="15" xfId="0" applyNumberFormat="1" applyFont="1" applyBorder="1"/>
    <xf numFmtId="0" fontId="7" fillId="0" borderId="9" xfId="0" applyFont="1" applyBorder="1" applyAlignment="1">
      <alignment wrapText="1"/>
    </xf>
    <xf numFmtId="0" fontId="7" fillId="0" borderId="13" xfId="0" applyFont="1" applyBorder="1" applyAlignment="1">
      <alignment wrapText="1"/>
    </xf>
    <xf numFmtId="14" fontId="7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21" fillId="3" borderId="10" xfId="0" applyFont="1" applyFill="1" applyBorder="1" applyAlignment="1" applyProtection="1">
      <alignment horizontal="center"/>
      <protection hidden="1"/>
    </xf>
    <xf numFmtId="0" fontId="7" fillId="0" borderId="12" xfId="0" applyFont="1" applyBorder="1" applyAlignment="1">
      <alignment wrapText="1"/>
    </xf>
    <xf numFmtId="0" fontId="0" fillId="0" borderId="0" xfId="0" applyAlignment="1">
      <alignment horizontal="left" wrapText="1"/>
    </xf>
    <xf numFmtId="164" fontId="12" fillId="0" borderId="0" xfId="0" applyNumberFormat="1" applyFont="1" applyAlignment="1">
      <alignment horizontal="left" vertical="center" wrapText="1"/>
    </xf>
    <xf numFmtId="0" fontId="1" fillId="3" borderId="0" xfId="0" applyFont="1" applyFill="1" applyAlignment="1" applyProtection="1">
      <alignment horizontal="center"/>
      <protection hidden="1"/>
    </xf>
    <xf numFmtId="1" fontId="16" fillId="0" borderId="0" xfId="0" applyNumberFormat="1" applyFont="1" applyAlignment="1">
      <alignment horizontal="center"/>
    </xf>
    <xf numFmtId="0" fontId="4" fillId="2" borderId="4" xfId="0" applyFont="1" applyFill="1" applyBorder="1"/>
    <xf numFmtId="0" fontId="4" fillId="3" borderId="0" xfId="0" applyFont="1" applyFill="1"/>
    <xf numFmtId="0" fontId="5" fillId="2" borderId="9" xfId="0" applyFont="1" applyFill="1" applyBorder="1" applyAlignment="1">
      <alignment horizontal="left"/>
    </xf>
    <xf numFmtId="0" fontId="5" fillId="2" borderId="16" xfId="0" applyFont="1" applyFill="1" applyBorder="1"/>
    <xf numFmtId="0" fontId="5" fillId="3" borderId="0" xfId="0" applyFont="1" applyFill="1"/>
    <xf numFmtId="49" fontId="0" fillId="0" borderId="20" xfId="0" applyNumberFormat="1" applyBorder="1" applyAlignment="1">
      <alignment wrapText="1"/>
    </xf>
    <xf numFmtId="1" fontId="0" fillId="0" borderId="10" xfId="0" applyNumberFormat="1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/>
    <xf numFmtId="0" fontId="0" fillId="0" borderId="9" xfId="0" applyBorder="1"/>
    <xf numFmtId="0" fontId="0" fillId="0" borderId="11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3" xfId="0" applyBorder="1" applyAlignment="1">
      <alignment wrapText="1"/>
    </xf>
    <xf numFmtId="0" fontId="0" fillId="3" borderId="0" xfId="0" applyFill="1" applyAlignment="1">
      <alignment wrapText="1"/>
    </xf>
    <xf numFmtId="0" fontId="3" fillId="3" borderId="18" xfId="0" applyFont="1" applyFill="1" applyBorder="1"/>
    <xf numFmtId="0" fontId="0" fillId="0" borderId="12" xfId="0" applyBorder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3" borderId="0" xfId="0" applyFill="1" applyAlignment="1">
      <alignment horizontal="left" wrapText="1"/>
    </xf>
    <xf numFmtId="0" fontId="4" fillId="2" borderId="22" xfId="0" applyFont="1" applyFill="1" applyBorder="1"/>
    <xf numFmtId="0" fontId="4" fillId="3" borderId="3" xfId="0" applyFont="1" applyFill="1" applyBorder="1"/>
    <xf numFmtId="0" fontId="1" fillId="3" borderId="2" xfId="0" applyFont="1" applyFill="1" applyBorder="1" applyAlignment="1">
      <alignment horizontal="left" readingOrder="1"/>
    </xf>
    <xf numFmtId="0" fontId="1" fillId="2" borderId="2" xfId="0" applyFont="1" applyFill="1" applyBorder="1" applyAlignment="1">
      <alignment horizontal="left" readingOrder="1"/>
    </xf>
    <xf numFmtId="0" fontId="22" fillId="2" borderId="2" xfId="0" applyFont="1" applyFill="1" applyBorder="1" applyAlignment="1">
      <alignment horizontal="left" readingOrder="1"/>
    </xf>
    <xf numFmtId="0" fontId="1" fillId="2" borderId="0" xfId="0" applyFont="1" applyFill="1"/>
    <xf numFmtId="0" fontId="10" fillId="2" borderId="16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left" readingOrder="1"/>
    </xf>
    <xf numFmtId="0" fontId="1" fillId="2" borderId="9" xfId="0" applyFont="1" applyFill="1" applyBorder="1"/>
    <xf numFmtId="0" fontId="10" fillId="2" borderId="0" xfId="0" applyFont="1" applyFill="1" applyAlignment="1">
      <alignment horizontal="center" vertical="center" wrapText="1"/>
    </xf>
    <xf numFmtId="1" fontId="10" fillId="2" borderId="0" xfId="0" applyNumberFormat="1" applyFont="1" applyFill="1" applyAlignment="1">
      <alignment horizontal="center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0" fillId="3" borderId="25" xfId="0" applyFill="1" applyBorder="1" applyAlignment="1">
      <alignment horizontal="center"/>
    </xf>
    <xf numFmtId="0" fontId="0" fillId="3" borderId="0" xfId="0" applyFill="1" applyAlignment="1">
      <alignment horizontal="center"/>
    </xf>
    <xf numFmtId="49" fontId="6" fillId="0" borderId="10" xfId="0" applyNumberFormat="1" applyFont="1" applyBorder="1" applyAlignment="1">
      <alignment horizontal="left" vertical="center" wrapText="1"/>
    </xf>
    <xf numFmtId="49" fontId="23" fillId="0" borderId="10" xfId="0" applyNumberFormat="1" applyFont="1" applyBorder="1" applyAlignment="1">
      <alignment horizontal="left" vertical="center" wrapText="1"/>
    </xf>
    <xf numFmtId="49" fontId="24" fillId="0" borderId="10" xfId="0" applyNumberFormat="1" applyFont="1" applyBorder="1" applyAlignment="1">
      <alignment horizontal="left" vertical="center" wrapText="1"/>
    </xf>
    <xf numFmtId="1" fontId="25" fillId="0" borderId="11" xfId="0" applyNumberFormat="1" applyFont="1" applyBorder="1" applyAlignment="1">
      <alignment horizontal="center" vertical="center" wrapText="1"/>
    </xf>
    <xf numFmtId="165" fontId="12" fillId="0" borderId="12" xfId="0" applyNumberFormat="1" applyFont="1" applyBorder="1" applyAlignment="1" applyProtection="1">
      <alignment horizontal="left" vertical="center" wrapText="1"/>
      <protection locked="0"/>
    </xf>
    <xf numFmtId="165" fontId="12" fillId="0" borderId="11" xfId="0" applyNumberFormat="1" applyFont="1" applyBorder="1" applyAlignment="1">
      <alignment horizontal="left" vertical="center" wrapText="1"/>
    </xf>
    <xf numFmtId="164" fontId="12" fillId="3" borderId="10" xfId="0" applyNumberFormat="1" applyFont="1" applyFill="1" applyBorder="1" applyAlignment="1">
      <alignment horizontal="left" vertical="center" wrapText="1"/>
    </xf>
    <xf numFmtId="164" fontId="12" fillId="3" borderId="0" xfId="0" applyNumberFormat="1" applyFont="1" applyFill="1" applyAlignment="1">
      <alignment horizontal="left" vertical="center" wrapText="1"/>
    </xf>
    <xf numFmtId="0" fontId="0" fillId="0" borderId="19" xfId="0" applyBorder="1"/>
    <xf numFmtId="0" fontId="0" fillId="0" borderId="26" xfId="0" applyBorder="1"/>
    <xf numFmtId="49" fontId="11" fillId="0" borderId="10" xfId="0" applyNumberFormat="1" applyFont="1" applyBorder="1" applyAlignment="1">
      <alignment horizontal="left" vertical="center" wrapText="1"/>
    </xf>
    <xf numFmtId="49" fontId="10" fillId="0" borderId="10" xfId="0" applyNumberFormat="1" applyFont="1" applyBorder="1" applyAlignment="1">
      <alignment horizontal="left" vertical="center" wrapText="1"/>
    </xf>
    <xf numFmtId="49" fontId="26" fillId="0" borderId="10" xfId="0" applyNumberFormat="1" applyFont="1" applyBorder="1" applyAlignment="1">
      <alignment horizontal="left" vertical="center" wrapText="1"/>
    </xf>
    <xf numFmtId="49" fontId="27" fillId="0" borderId="10" xfId="0" applyNumberFormat="1" applyFont="1" applyBorder="1" applyAlignment="1">
      <alignment horizontal="left" vertical="center" wrapText="1"/>
    </xf>
    <xf numFmtId="49" fontId="12" fillId="0" borderId="10" xfId="0" applyNumberFormat="1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horizontal="left"/>
    </xf>
    <xf numFmtId="0" fontId="1" fillId="2" borderId="27" xfId="0" applyFont="1" applyFill="1" applyBorder="1"/>
    <xf numFmtId="0" fontId="10" fillId="2" borderId="27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0" fillId="0" borderId="16" xfId="0" applyBorder="1"/>
    <xf numFmtId="49" fontId="0" fillId="0" borderId="21" xfId="0" applyNumberFormat="1" applyBorder="1"/>
    <xf numFmtId="49" fontId="0" fillId="0" borderId="9" xfId="0" applyNumberFormat="1" applyBorder="1"/>
    <xf numFmtId="49" fontId="0" fillId="0" borderId="13" xfId="0" applyNumberFormat="1" applyBorder="1"/>
    <xf numFmtId="49" fontId="0" fillId="0" borderId="11" xfId="0" applyNumberFormat="1" applyBorder="1"/>
    <xf numFmtId="49" fontId="0" fillId="0" borderId="30" xfId="0" applyNumberFormat="1" applyBorder="1"/>
    <xf numFmtId="49" fontId="0" fillId="0" borderId="15" xfId="0" applyNumberFormat="1" applyBorder="1"/>
    <xf numFmtId="0" fontId="0" fillId="0" borderId="0" xfId="0" applyFill="1" applyBorder="1"/>
    <xf numFmtId="0" fontId="4" fillId="0" borderId="0" xfId="0" applyFont="1" applyFill="1" applyBorder="1"/>
    <xf numFmtId="0" fontId="6" fillId="0" borderId="0" xfId="0" applyFont="1" applyFill="1" applyBorder="1"/>
    <xf numFmtId="0" fontId="16" fillId="0" borderId="0" xfId="0" applyFont="1" applyFill="1" applyBorder="1"/>
    <xf numFmtId="0" fontId="11" fillId="0" borderId="0" xfId="0" applyFont="1" applyFill="1" applyBorder="1" applyAlignment="1">
      <alignment horizontal="left"/>
    </xf>
    <xf numFmtId="49" fontId="5" fillId="0" borderId="0" xfId="0" applyNumberFormat="1" applyFont="1" applyFill="1" applyBorder="1"/>
    <xf numFmtId="49" fontId="17" fillId="0" borderId="0" xfId="0" applyNumberFormat="1" applyFont="1" applyFill="1" applyBorder="1"/>
    <xf numFmtId="0" fontId="5" fillId="0" borderId="0" xfId="0" applyFont="1" applyFill="1" applyBorder="1"/>
    <xf numFmtId="164" fontId="20" fillId="0" borderId="0" xfId="0" applyNumberFormat="1" applyFont="1" applyFill="1" applyBorder="1" applyAlignment="1">
      <alignment vertical="center" wrapText="1"/>
    </xf>
    <xf numFmtId="49" fontId="0" fillId="0" borderId="0" xfId="0" applyNumberFormat="1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wrapText="1"/>
    </xf>
    <xf numFmtId="164" fontId="12" fillId="0" borderId="0" xfId="0" applyNumberFormat="1" applyFont="1" applyFill="1" applyBorder="1" applyAlignment="1">
      <alignment horizontal="left" vertical="center" wrapText="1"/>
    </xf>
    <xf numFmtId="14" fontId="7" fillId="0" borderId="0" xfId="0" applyNumberFormat="1" applyFont="1" applyFill="1" applyBorder="1"/>
    <xf numFmtId="0" fontId="7" fillId="0" borderId="0" xfId="0" applyFont="1" applyFill="1" applyBorder="1" applyAlignment="1">
      <alignment wrapText="1"/>
    </xf>
    <xf numFmtId="14" fontId="7" fillId="0" borderId="0" xfId="0" applyNumberFormat="1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21" fillId="0" borderId="0" xfId="0" applyFont="1" applyFill="1" applyBorder="1" applyAlignment="1" applyProtection="1">
      <alignment horizontal="center"/>
      <protection hidden="1"/>
    </xf>
    <xf numFmtId="0" fontId="1" fillId="2" borderId="16" xfId="0" applyFont="1" applyFill="1" applyBorder="1" applyAlignment="1">
      <alignment horizontal="center" readingOrder="1"/>
    </xf>
    <xf numFmtId="0" fontId="5" fillId="2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readingOrder="1"/>
    </xf>
    <xf numFmtId="0" fontId="5" fillId="2" borderId="16" xfId="0" applyFont="1" applyFill="1" applyBorder="1" applyAlignment="1">
      <alignment horizontal="left" wrapText="1"/>
    </xf>
    <xf numFmtId="0" fontId="5" fillId="2" borderId="9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10" fillId="2" borderId="17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49" fontId="0" fillId="0" borderId="21" xfId="0" applyNumberFormat="1" applyBorder="1" applyAlignment="1">
      <alignment horizontal="left" wrapText="1"/>
    </xf>
    <xf numFmtId="49" fontId="0" fillId="0" borderId="9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0" fillId="2" borderId="29" xfId="0" applyFont="1" applyFill="1" applyBorder="1" applyAlignment="1">
      <alignment horizontal="left" vertical="center" wrapText="1"/>
    </xf>
    <xf numFmtId="0" fontId="10" fillId="2" borderId="23" xfId="0" applyFont="1" applyFill="1" applyBorder="1" applyAlignment="1">
      <alignment horizontal="left" vertical="center" wrapText="1"/>
    </xf>
    <xf numFmtId="164" fontId="20" fillId="2" borderId="26" xfId="0" applyNumberFormat="1" applyFont="1" applyFill="1" applyBorder="1" applyAlignment="1">
      <alignment horizontal="center" vertical="center" wrapText="1"/>
    </xf>
    <xf numFmtId="164" fontId="20" fillId="2" borderId="0" xfId="0" applyNumberFormat="1" applyFont="1" applyFill="1" applyAlignment="1">
      <alignment horizontal="center" vertical="center" wrapText="1"/>
    </xf>
    <xf numFmtId="164" fontId="20" fillId="2" borderId="19" xfId="0" applyNumberFormat="1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164" fontId="20" fillId="2" borderId="26" xfId="0" applyNumberFormat="1" applyFont="1" applyFill="1" applyBorder="1" applyAlignment="1">
      <alignment horizontal="left" vertical="center" wrapText="1"/>
    </xf>
    <xf numFmtId="164" fontId="20" fillId="2" borderId="0" xfId="0" applyNumberFormat="1" applyFont="1" applyFill="1" applyAlignment="1">
      <alignment horizontal="left" vertical="center" wrapText="1"/>
    </xf>
    <xf numFmtId="164" fontId="20" fillId="2" borderId="19" xfId="0" applyNumberFormat="1" applyFont="1" applyFill="1" applyBorder="1" applyAlignment="1">
      <alignment horizontal="left" vertical="center" wrapText="1"/>
    </xf>
    <xf numFmtId="0" fontId="10" fillId="2" borderId="24" xfId="0" applyFont="1" applyFill="1" applyBorder="1" applyAlignment="1">
      <alignment horizontal="left" vertical="center" wrapText="1"/>
    </xf>
    <xf numFmtId="49" fontId="5" fillId="2" borderId="9" xfId="0" applyNumberFormat="1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</cellXfs>
  <cellStyles count="1">
    <cellStyle name="Normal" xfId="0" builtinId="0"/>
  </cellStyles>
  <dxfs count="39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ill>
        <patternFill>
          <bgColor rgb="FF177B57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bgColor rgb="FF8EC6A1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rgb="FFFFC00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ill>
        <patternFill>
          <bgColor rgb="FF177B57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bgColor rgb="FF8EC6A1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/>
      </font>
    </dxf>
    <dxf>
      <font>
        <color theme="0"/>
      </font>
    </dxf>
    <dxf>
      <font>
        <strike val="0"/>
        <color theme="0"/>
      </font>
    </dxf>
    <dxf>
      <font>
        <color rgb="FFFFC00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  <dxf>
      <font>
        <strike val="0"/>
        <color theme="0"/>
      </font>
    </dxf>
    <dxf>
      <font>
        <color rgb="FFFFC00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823B"/>
        </patternFill>
      </fill>
    </dxf>
    <dxf>
      <font>
        <color theme="0"/>
      </font>
    </dxf>
    <dxf>
      <font>
        <strike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ar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ledige lijst"/>
      <sheetName val="Sheet1"/>
      <sheetName val="0907 prep discop"/>
      <sheetName val="Kleurendashboard"/>
      <sheetName val="Dashboard"/>
      <sheetName val="dashboard milestone"/>
      <sheetName val="Action plan template"/>
      <sheetName val="EE1.1"/>
      <sheetName val="EE1.2"/>
      <sheetName val="EE1.3"/>
      <sheetName val="EE2"/>
      <sheetName val="EE3.2"/>
      <sheetName val="EE4"/>
      <sheetName val="EE5"/>
      <sheetName val="EE6.1"/>
      <sheetName val="EE6.2"/>
      <sheetName val="EE7"/>
      <sheetName val="TPC1"/>
      <sheetName val="TPC2"/>
      <sheetName val="TPC3.1"/>
      <sheetName val="TPC4.1"/>
      <sheetName val="TPC4.2"/>
      <sheetName val="TPC5"/>
      <sheetName val="TPC7.X"/>
      <sheetName val="RPS1"/>
      <sheetName val="RPS2.X"/>
      <sheetName val="RPS3"/>
      <sheetName val="FD1"/>
      <sheetName val="FD2"/>
      <sheetName val="FD3"/>
      <sheetName val="FD5"/>
      <sheetName val="FD6"/>
      <sheetName val="RO1"/>
      <sheetName val="RO3"/>
      <sheetName val="RO4"/>
      <sheetName val="RO5"/>
      <sheetName val="RO5.2"/>
      <sheetName val="RO6"/>
      <sheetName val="RO7"/>
      <sheetName val="RO8.1"/>
      <sheetName val="RO8.2"/>
      <sheetName val="RO9"/>
      <sheetName val="IO1"/>
      <sheetName val="IO2"/>
      <sheetName val="IO3"/>
      <sheetName val="IO4"/>
      <sheetName val="WOP1"/>
      <sheetName val="WOP2"/>
      <sheetName val="WOP3"/>
      <sheetName val="WOP4"/>
      <sheetName val="IM1"/>
      <sheetName val="IM2"/>
      <sheetName val="IM3"/>
      <sheetName val="IM4.1"/>
      <sheetName val="IM4.2"/>
      <sheetName val="IM5"/>
      <sheetName val="IM6"/>
      <sheetName val="IM7"/>
      <sheetName val="TM1.1"/>
      <sheetName val="TM1.2"/>
      <sheetName val="TM2"/>
      <sheetName val="TM3"/>
      <sheetName val="TM4"/>
      <sheetName val="TO1.1"/>
      <sheetName val="TO1.2"/>
      <sheetName val="TO2.1"/>
      <sheetName val="TO2.2"/>
      <sheetName val="TO3"/>
      <sheetName val="PO1"/>
      <sheetName val="PO2"/>
      <sheetName val="PO3.1"/>
      <sheetName val="PO3.2"/>
      <sheetName val="DO NOT CHANGE"/>
      <sheetName val="actielijst steer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>
        <row r="3">
          <cell r="F3" t="str">
            <v>Pending</v>
          </cell>
          <cell r="G3" t="str">
            <v>Progress KPI</v>
          </cell>
          <cell r="H3" t="str">
            <v>On track</v>
          </cell>
          <cell r="I3">
            <v>1</v>
          </cell>
          <cell r="J3" t="str">
            <v>Pending</v>
          </cell>
        </row>
        <row r="4">
          <cell r="F4" t="str">
            <v>On track</v>
          </cell>
          <cell r="G4" t="str">
            <v>Impact KPI</v>
          </cell>
          <cell r="H4" t="str">
            <v>Behind</v>
          </cell>
          <cell r="I4">
            <v>4</v>
          </cell>
          <cell r="J4" t="str">
            <v>On track</v>
          </cell>
        </row>
        <row r="5">
          <cell r="F5" t="str">
            <v>Risk of delay</v>
          </cell>
          <cell r="H5" t="str">
            <v>Pending</v>
          </cell>
          <cell r="I5">
            <v>3</v>
          </cell>
          <cell r="J5" t="str">
            <v>Risk of delay</v>
          </cell>
        </row>
        <row r="6">
          <cell r="F6" t="str">
            <v>Delayed</v>
          </cell>
          <cell r="I6">
            <v>2</v>
          </cell>
          <cell r="J6" t="str">
            <v>Delayed</v>
          </cell>
        </row>
        <row r="7">
          <cell r="F7" t="str">
            <v>Achieved</v>
          </cell>
          <cell r="I7">
            <v>5</v>
          </cell>
          <cell r="J7" t="str">
            <v>Achieved</v>
          </cell>
        </row>
        <row r="8">
          <cell r="I8">
            <v>101</v>
          </cell>
          <cell r="J8" t="str">
            <v>Pending</v>
          </cell>
        </row>
      </sheetData>
      <sheetData sheetId="7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CB423-407F-4365-AFAF-28F46D1F4238}">
  <sheetPr codeName="Sheet3"/>
  <dimension ref="B1:BT39"/>
  <sheetViews>
    <sheetView workbookViewId="0">
      <selection activeCell="C20" sqref="C20"/>
    </sheetView>
  </sheetViews>
  <sheetFormatPr defaultRowHeight="14.4" x14ac:dyDescent="0.3"/>
  <sheetData>
    <row r="1" spans="2:72" s="168" customFormat="1" ht="25.8" customHeight="1" x14ac:dyDescent="0.5">
      <c r="B1" s="169"/>
      <c r="G1" s="170"/>
      <c r="H1" s="171"/>
      <c r="I1" s="172"/>
    </row>
    <row r="2" spans="2:72" s="168" customFormat="1" ht="25.8" x14ac:dyDescent="0.5">
      <c r="B2" s="169"/>
      <c r="G2" s="170"/>
      <c r="H2" s="192"/>
      <c r="I2" s="192"/>
      <c r="J2" s="192"/>
      <c r="K2" s="192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</row>
    <row r="3" spans="2:72" s="168" customFormat="1" ht="15.6" x14ac:dyDescent="0.3">
      <c r="B3" s="173"/>
      <c r="C3" s="193"/>
      <c r="D3" s="193"/>
      <c r="E3" s="173"/>
      <c r="F3" s="174"/>
      <c r="G3" s="175"/>
      <c r="H3" s="192"/>
      <c r="I3" s="192"/>
      <c r="J3" s="192"/>
      <c r="K3" s="192"/>
      <c r="L3" s="175"/>
      <c r="M3" s="175"/>
      <c r="N3" s="175"/>
      <c r="O3" s="175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/>
      <c r="BK3" s="176"/>
    </row>
    <row r="4" spans="2:72" s="168" customFormat="1" x14ac:dyDescent="0.3">
      <c r="B4" s="177"/>
      <c r="C4" s="178"/>
      <c r="D4" s="179"/>
      <c r="E4" s="177"/>
      <c r="H4" s="180"/>
      <c r="I4" s="180"/>
      <c r="J4" s="180"/>
      <c r="K4" s="180"/>
      <c r="L4" s="181"/>
      <c r="M4" s="182"/>
      <c r="N4" s="182"/>
      <c r="O4" s="182"/>
      <c r="P4" s="183"/>
      <c r="Q4" s="183"/>
      <c r="R4" s="180"/>
      <c r="S4" s="184"/>
      <c r="T4" s="184"/>
      <c r="U4" s="182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5"/>
      <c r="AT4" s="185"/>
      <c r="AU4" s="185"/>
      <c r="AV4" s="185"/>
      <c r="AW4" s="185"/>
      <c r="AX4" s="185"/>
      <c r="AY4" s="185"/>
      <c r="AZ4" s="185"/>
      <c r="BA4" s="185"/>
      <c r="BB4" s="185"/>
      <c r="BC4" s="185"/>
      <c r="BD4" s="185"/>
      <c r="BE4" s="185"/>
      <c r="BF4" s="185"/>
      <c r="BG4" s="185"/>
      <c r="BH4" s="185"/>
      <c r="BI4" s="185"/>
      <c r="BJ4" s="185"/>
      <c r="BK4" s="185"/>
      <c r="BL4" s="185"/>
      <c r="BM4" s="185"/>
      <c r="BN4" s="185"/>
      <c r="BO4" s="185"/>
      <c r="BP4" s="185"/>
      <c r="BQ4" s="185"/>
      <c r="BR4" s="185"/>
      <c r="BS4" s="185"/>
    </row>
    <row r="5" spans="2:72" s="168" customFormat="1" x14ac:dyDescent="0.3">
      <c r="B5" s="177"/>
      <c r="C5" s="178"/>
      <c r="D5" s="179"/>
      <c r="E5" s="177"/>
      <c r="H5" s="180"/>
      <c r="I5" s="180"/>
      <c r="J5" s="180"/>
      <c r="K5" s="180"/>
      <c r="L5" s="181"/>
      <c r="M5" s="182"/>
      <c r="N5" s="182"/>
      <c r="O5" s="182"/>
      <c r="P5" s="183"/>
      <c r="Q5" s="183"/>
      <c r="R5" s="180"/>
      <c r="S5" s="184"/>
      <c r="T5" s="184"/>
      <c r="U5" s="182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185"/>
      <c r="AQ5" s="185"/>
      <c r="AR5" s="185"/>
      <c r="AS5" s="185"/>
      <c r="AT5" s="185"/>
      <c r="AU5" s="185"/>
      <c r="AV5" s="185"/>
      <c r="AW5" s="185"/>
      <c r="AX5" s="185"/>
      <c r="AY5" s="185"/>
      <c r="AZ5" s="185"/>
      <c r="BA5" s="185"/>
      <c r="BB5" s="185"/>
      <c r="BC5" s="185"/>
      <c r="BD5" s="185"/>
      <c r="BE5" s="185"/>
      <c r="BF5" s="185"/>
      <c r="BG5" s="185"/>
      <c r="BH5" s="185"/>
      <c r="BI5" s="185"/>
      <c r="BJ5" s="185"/>
      <c r="BK5" s="185"/>
      <c r="BL5" s="185"/>
      <c r="BM5" s="185"/>
      <c r="BN5" s="185"/>
      <c r="BO5" s="185"/>
      <c r="BP5" s="185"/>
      <c r="BQ5" s="185"/>
      <c r="BR5" s="185"/>
      <c r="BS5" s="185"/>
    </row>
    <row r="6" spans="2:72" s="168" customFormat="1" x14ac:dyDescent="0.3">
      <c r="B6" s="177"/>
      <c r="C6" s="178"/>
      <c r="D6" s="179"/>
      <c r="E6" s="177"/>
      <c r="H6" s="180"/>
      <c r="I6" s="180"/>
      <c r="J6" s="180"/>
      <c r="K6" s="180"/>
      <c r="L6" s="181"/>
      <c r="M6" s="182"/>
      <c r="N6" s="182"/>
      <c r="O6" s="182"/>
      <c r="P6" s="183"/>
      <c r="Q6" s="183"/>
      <c r="R6" s="182"/>
      <c r="S6" s="184"/>
      <c r="T6" s="184"/>
      <c r="U6" s="182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185"/>
      <c r="AQ6" s="185"/>
      <c r="AR6" s="185"/>
      <c r="AS6" s="185"/>
      <c r="AT6" s="185"/>
      <c r="AU6" s="185"/>
      <c r="AV6" s="185"/>
      <c r="AW6" s="185"/>
      <c r="AX6" s="185"/>
      <c r="AY6" s="185"/>
      <c r="AZ6" s="185"/>
      <c r="BA6" s="185"/>
      <c r="BB6" s="185"/>
      <c r="BC6" s="185"/>
      <c r="BD6" s="185"/>
      <c r="BE6" s="185"/>
      <c r="BF6" s="185"/>
      <c r="BG6" s="185"/>
      <c r="BH6" s="185"/>
      <c r="BI6" s="185"/>
      <c r="BJ6" s="185"/>
      <c r="BK6" s="185"/>
      <c r="BL6" s="185"/>
      <c r="BM6" s="185"/>
      <c r="BN6" s="185"/>
      <c r="BO6" s="185"/>
      <c r="BP6" s="185"/>
      <c r="BQ6" s="185"/>
      <c r="BR6" s="185"/>
      <c r="BS6" s="185"/>
    </row>
    <row r="15" spans="2:72" x14ac:dyDescent="0.3">
      <c r="C15" s="46"/>
      <c r="D15" s="47"/>
      <c r="E15" s="47"/>
      <c r="F15" s="47"/>
      <c r="G15" s="47"/>
      <c r="H15" s="47"/>
      <c r="I15" s="47"/>
      <c r="J15" s="48" t="s">
        <v>20</v>
      </c>
      <c r="K15" s="49"/>
      <c r="L15" s="50"/>
      <c r="M15" s="50"/>
      <c r="N15" s="50"/>
      <c r="O15" s="50"/>
      <c r="P15" s="50"/>
      <c r="Q15" s="50"/>
      <c r="R15" s="50"/>
      <c r="S15" s="50"/>
      <c r="T15" s="47"/>
      <c r="U15" s="47"/>
      <c r="V15" s="47"/>
      <c r="W15" s="47"/>
      <c r="X15" s="47"/>
      <c r="Y15" s="51">
        <v>43831</v>
      </c>
      <c r="Z15" s="51">
        <f>EDATE(Y15,1)</f>
        <v>43862</v>
      </c>
      <c r="AA15" s="51">
        <f t="shared" ref="AA15:BT15" si="0">EDATE(Z15,1)</f>
        <v>43891</v>
      </c>
      <c r="AB15" s="51">
        <f t="shared" si="0"/>
        <v>43922</v>
      </c>
      <c r="AC15" s="51">
        <f t="shared" si="0"/>
        <v>43952</v>
      </c>
      <c r="AD15" s="51">
        <f t="shared" si="0"/>
        <v>43983</v>
      </c>
      <c r="AE15" s="51">
        <f t="shared" si="0"/>
        <v>44013</v>
      </c>
      <c r="AF15" s="51">
        <f t="shared" si="0"/>
        <v>44044</v>
      </c>
      <c r="AG15" s="51">
        <f t="shared" si="0"/>
        <v>44075</v>
      </c>
      <c r="AH15" s="51">
        <f t="shared" si="0"/>
        <v>44105</v>
      </c>
      <c r="AI15" s="51">
        <f t="shared" si="0"/>
        <v>44136</v>
      </c>
      <c r="AJ15" s="51">
        <f t="shared" si="0"/>
        <v>44166</v>
      </c>
      <c r="AK15" s="51">
        <f t="shared" si="0"/>
        <v>44197</v>
      </c>
      <c r="AL15" s="51">
        <f t="shared" si="0"/>
        <v>44228</v>
      </c>
      <c r="AM15" s="51">
        <f t="shared" si="0"/>
        <v>44256</v>
      </c>
      <c r="AN15" s="51">
        <f t="shared" si="0"/>
        <v>44287</v>
      </c>
      <c r="AO15" s="51">
        <f t="shared" si="0"/>
        <v>44317</v>
      </c>
      <c r="AP15" s="51">
        <f t="shared" si="0"/>
        <v>44348</v>
      </c>
      <c r="AQ15" s="51">
        <f t="shared" si="0"/>
        <v>44378</v>
      </c>
      <c r="AR15" s="51">
        <f t="shared" si="0"/>
        <v>44409</v>
      </c>
      <c r="AS15" s="51">
        <f t="shared" si="0"/>
        <v>44440</v>
      </c>
      <c r="AT15" s="51">
        <f t="shared" si="0"/>
        <v>44470</v>
      </c>
      <c r="AU15" s="51">
        <f t="shared" si="0"/>
        <v>44501</v>
      </c>
      <c r="AV15" s="51">
        <f t="shared" si="0"/>
        <v>44531</v>
      </c>
      <c r="AW15" s="51">
        <f t="shared" si="0"/>
        <v>44562</v>
      </c>
      <c r="AX15" s="51">
        <f t="shared" si="0"/>
        <v>44593</v>
      </c>
      <c r="AY15" s="51">
        <f t="shared" si="0"/>
        <v>44621</v>
      </c>
      <c r="AZ15" s="51">
        <f t="shared" si="0"/>
        <v>44652</v>
      </c>
      <c r="BA15" s="51">
        <f t="shared" si="0"/>
        <v>44682</v>
      </c>
      <c r="BB15" s="51">
        <f t="shared" si="0"/>
        <v>44713</v>
      </c>
      <c r="BC15" s="51">
        <f t="shared" si="0"/>
        <v>44743</v>
      </c>
      <c r="BD15" s="51">
        <f t="shared" si="0"/>
        <v>44774</v>
      </c>
      <c r="BE15" s="51">
        <f t="shared" si="0"/>
        <v>44805</v>
      </c>
      <c r="BF15" s="51">
        <f t="shared" si="0"/>
        <v>44835</v>
      </c>
      <c r="BG15" s="51">
        <f t="shared" si="0"/>
        <v>44866</v>
      </c>
      <c r="BH15" s="51">
        <f t="shared" si="0"/>
        <v>44896</v>
      </c>
      <c r="BI15" s="51">
        <f t="shared" si="0"/>
        <v>44927</v>
      </c>
      <c r="BJ15" s="51">
        <f t="shared" si="0"/>
        <v>44958</v>
      </c>
      <c r="BK15" s="51">
        <f t="shared" si="0"/>
        <v>44986</v>
      </c>
      <c r="BL15" s="51">
        <f t="shared" si="0"/>
        <v>45017</v>
      </c>
      <c r="BM15" s="51">
        <f t="shared" si="0"/>
        <v>45047</v>
      </c>
      <c r="BN15" s="51">
        <f t="shared" si="0"/>
        <v>45078</v>
      </c>
      <c r="BO15" s="51">
        <f t="shared" si="0"/>
        <v>45108</v>
      </c>
      <c r="BP15" s="51">
        <f t="shared" si="0"/>
        <v>45139</v>
      </c>
      <c r="BQ15" s="51">
        <f t="shared" si="0"/>
        <v>45170</v>
      </c>
      <c r="BR15" s="51">
        <f t="shared" si="0"/>
        <v>45200</v>
      </c>
      <c r="BS15" s="51">
        <f t="shared" si="0"/>
        <v>45231</v>
      </c>
      <c r="BT15" s="51">
        <f t="shared" si="0"/>
        <v>45261</v>
      </c>
    </row>
    <row r="16" spans="2:72" x14ac:dyDescent="0.3">
      <c r="C16" s="52"/>
      <c r="J16" s="53" t="s">
        <v>20</v>
      </c>
      <c r="K16" s="54"/>
      <c r="L16" s="55"/>
      <c r="M16" s="55"/>
      <c r="N16" s="55"/>
      <c r="O16" s="55"/>
      <c r="P16" s="55"/>
      <c r="Q16" s="55"/>
      <c r="R16" s="55"/>
      <c r="S16" s="55"/>
      <c r="Y16" s="16" t="str">
        <f t="shared" ref="Y16:BT16" ca="1" si="1">IF(Y15= TODAY(),"x","")</f>
        <v/>
      </c>
      <c r="Z16" s="16" t="str">
        <f t="shared" ca="1" si="1"/>
        <v/>
      </c>
      <c r="AA16" s="16" t="str">
        <f t="shared" ca="1" si="1"/>
        <v/>
      </c>
      <c r="AB16" s="16" t="str">
        <f t="shared" ca="1" si="1"/>
        <v/>
      </c>
      <c r="AC16" s="16" t="str">
        <f t="shared" ca="1" si="1"/>
        <v/>
      </c>
      <c r="AD16" s="16" t="str">
        <f t="shared" ca="1" si="1"/>
        <v/>
      </c>
      <c r="AE16" s="16" t="str">
        <f t="shared" ca="1" si="1"/>
        <v/>
      </c>
      <c r="AF16" s="16" t="str">
        <f t="shared" ca="1" si="1"/>
        <v/>
      </c>
      <c r="AG16" s="16" t="str">
        <f t="shared" ca="1" si="1"/>
        <v/>
      </c>
      <c r="AH16" s="16" t="str">
        <f t="shared" ca="1" si="1"/>
        <v/>
      </c>
      <c r="AI16" s="16" t="str">
        <f t="shared" ca="1" si="1"/>
        <v/>
      </c>
      <c r="AJ16" s="16" t="str">
        <f t="shared" ca="1" si="1"/>
        <v/>
      </c>
      <c r="AK16" s="16" t="str">
        <f t="shared" ca="1" si="1"/>
        <v/>
      </c>
      <c r="AL16" s="16" t="str">
        <f t="shared" ca="1" si="1"/>
        <v/>
      </c>
      <c r="AM16" s="16" t="str">
        <f t="shared" ca="1" si="1"/>
        <v/>
      </c>
      <c r="AN16" s="16" t="str">
        <f t="shared" ca="1" si="1"/>
        <v/>
      </c>
      <c r="AO16" s="16" t="str">
        <f t="shared" ca="1" si="1"/>
        <v/>
      </c>
      <c r="AP16" s="16" t="str">
        <f t="shared" ca="1" si="1"/>
        <v/>
      </c>
      <c r="AQ16" s="16" t="str">
        <f t="shared" ca="1" si="1"/>
        <v/>
      </c>
      <c r="AR16" s="16" t="str">
        <f t="shared" ca="1" si="1"/>
        <v/>
      </c>
      <c r="AS16" s="16" t="str">
        <f t="shared" ca="1" si="1"/>
        <v/>
      </c>
      <c r="AT16" s="16" t="str">
        <f t="shared" ca="1" si="1"/>
        <v/>
      </c>
      <c r="AU16" s="16" t="str">
        <f t="shared" ca="1" si="1"/>
        <v/>
      </c>
      <c r="AV16" s="16" t="str">
        <f t="shared" ca="1" si="1"/>
        <v/>
      </c>
      <c r="AW16" s="16" t="str">
        <f t="shared" ca="1" si="1"/>
        <v/>
      </c>
      <c r="AX16" s="16" t="str">
        <f t="shared" ca="1" si="1"/>
        <v/>
      </c>
      <c r="AY16" s="16" t="str">
        <f t="shared" ca="1" si="1"/>
        <v/>
      </c>
      <c r="AZ16" s="16" t="str">
        <f t="shared" ca="1" si="1"/>
        <v/>
      </c>
      <c r="BA16" s="16" t="str">
        <f t="shared" ca="1" si="1"/>
        <v/>
      </c>
      <c r="BB16" s="16" t="str">
        <f t="shared" ca="1" si="1"/>
        <v/>
      </c>
      <c r="BC16" s="16" t="str">
        <f t="shared" ca="1" si="1"/>
        <v/>
      </c>
      <c r="BD16" s="16" t="str">
        <f t="shared" ca="1" si="1"/>
        <v/>
      </c>
      <c r="BE16" s="16" t="str">
        <f t="shared" ca="1" si="1"/>
        <v/>
      </c>
      <c r="BF16" s="16" t="str">
        <f t="shared" ca="1" si="1"/>
        <v/>
      </c>
      <c r="BG16" s="16" t="str">
        <f t="shared" ca="1" si="1"/>
        <v/>
      </c>
      <c r="BH16" s="16" t="str">
        <f t="shared" ca="1" si="1"/>
        <v/>
      </c>
      <c r="BI16" s="16" t="str">
        <f t="shared" ca="1" si="1"/>
        <v/>
      </c>
      <c r="BJ16" s="16" t="str">
        <f t="shared" ca="1" si="1"/>
        <v/>
      </c>
      <c r="BK16" s="16" t="str">
        <f t="shared" ca="1" si="1"/>
        <v/>
      </c>
      <c r="BL16" s="16" t="str">
        <f t="shared" ca="1" si="1"/>
        <v/>
      </c>
      <c r="BM16" s="16" t="str">
        <f t="shared" ca="1" si="1"/>
        <v/>
      </c>
      <c r="BN16" s="16" t="str">
        <f t="shared" ca="1" si="1"/>
        <v/>
      </c>
      <c r="BO16" s="16" t="str">
        <f t="shared" ca="1" si="1"/>
        <v/>
      </c>
      <c r="BP16" s="16" t="str">
        <f t="shared" ca="1" si="1"/>
        <v/>
      </c>
      <c r="BQ16" s="16" t="str">
        <f t="shared" ca="1" si="1"/>
        <v/>
      </c>
      <c r="BR16" s="16" t="str">
        <f t="shared" ca="1" si="1"/>
        <v/>
      </c>
      <c r="BS16" s="16" t="str">
        <f t="shared" ca="1" si="1"/>
        <v/>
      </c>
      <c r="BT16" s="16" t="str">
        <f t="shared" ca="1" si="1"/>
        <v/>
      </c>
    </row>
    <row r="17" spans="2:72" ht="31.2" x14ac:dyDescent="0.5">
      <c r="C17" s="56" t="s">
        <v>21</v>
      </c>
      <c r="D17" s="4"/>
      <c r="E17" s="4"/>
      <c r="F17" s="4"/>
      <c r="G17" s="4"/>
      <c r="H17" s="57"/>
      <c r="I17" s="58"/>
      <c r="J17" s="59"/>
      <c r="K17" s="4"/>
      <c r="L17" s="4"/>
      <c r="M17" s="4"/>
      <c r="N17" s="4"/>
      <c r="O17" s="60"/>
      <c r="P17" s="61"/>
      <c r="Q17" s="62"/>
      <c r="R17" s="62"/>
      <c r="S17" s="62" t="s">
        <v>22</v>
      </c>
      <c r="T17" s="63" t="str">
        <f>INDEX($C$20:$H$39,MATCH($S$21,$Q$20:$Q$39,0),2)</f>
        <v>Milestone 3</v>
      </c>
      <c r="U17" s="64">
        <f ca="1">INDEX($C$20:$H$39,MATCH($S$21,$Q$20:$Q$39,0),5)</f>
        <v>30</v>
      </c>
      <c r="V17" s="65" t="str">
        <f ca="1">INDEX($C$20:$H$39,MATCH($S$21,$Q$20:$Q$39,0),6)</f>
        <v>Delayed</v>
      </c>
      <c r="W17" s="38">
        <f>INDEX($Q$20:$Q$39,$S$22)</f>
        <v>43922</v>
      </c>
      <c r="X17">
        <f>INDEX($C$20:$M$39,MATCH($S$21,$Q$20:$Q$39,0),11)</f>
        <v>0</v>
      </c>
      <c r="Y17" s="66" t="str">
        <f>TEXT(Y15,"mmmm")</f>
        <v>janvier</v>
      </c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66" t="str">
        <f>TEXT(BF15,"mmmm")</f>
        <v>octobre</v>
      </c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</row>
    <row r="18" spans="2:72" ht="25.8" x14ac:dyDescent="0.5">
      <c r="C18" s="67"/>
      <c r="D18" s="60"/>
      <c r="E18" s="60"/>
      <c r="F18" s="60"/>
      <c r="G18" s="60"/>
      <c r="H18" s="68"/>
      <c r="I18" s="189" t="s">
        <v>23</v>
      </c>
      <c r="J18" s="189" t="s">
        <v>24</v>
      </c>
      <c r="K18" s="189" t="s">
        <v>25</v>
      </c>
      <c r="L18" s="189" t="s">
        <v>26</v>
      </c>
      <c r="M18" s="60"/>
      <c r="N18" s="60"/>
      <c r="O18" s="69"/>
      <c r="P18" s="70"/>
      <c r="Q18" s="62"/>
      <c r="R18" s="62"/>
      <c r="S18" s="62"/>
      <c r="T18" t="s">
        <v>27</v>
      </c>
      <c r="U18" s="71">
        <f ca="1">TODAY()</f>
        <v>44036</v>
      </c>
      <c r="V18" t="s">
        <v>28</v>
      </c>
      <c r="W18" t="s">
        <v>29</v>
      </c>
      <c r="X18" s="71">
        <v>47484</v>
      </c>
      <c r="Y18" s="186" t="s">
        <v>30</v>
      </c>
      <c r="Z18" s="186"/>
      <c r="AA18" s="186"/>
      <c r="AB18" s="186" t="s">
        <v>31</v>
      </c>
      <c r="AC18" s="186"/>
      <c r="AD18" s="186"/>
      <c r="AE18" s="186" t="s">
        <v>32</v>
      </c>
      <c r="AF18" s="186"/>
      <c r="AG18" s="186"/>
      <c r="AH18" s="186" t="s">
        <v>33</v>
      </c>
      <c r="AI18" s="186"/>
      <c r="AJ18" s="186"/>
      <c r="AK18" s="186" t="s">
        <v>34</v>
      </c>
      <c r="AL18" s="186"/>
      <c r="AM18" s="186"/>
      <c r="AN18" s="186" t="s">
        <v>35</v>
      </c>
      <c r="AO18" s="186"/>
      <c r="AP18" s="186"/>
      <c r="AQ18" s="186" t="s">
        <v>36</v>
      </c>
      <c r="AR18" s="186"/>
      <c r="AS18" s="186"/>
      <c r="AT18" s="186" t="s">
        <v>37</v>
      </c>
      <c r="AU18" s="186"/>
      <c r="AV18" s="186"/>
      <c r="AW18" s="186" t="s">
        <v>38</v>
      </c>
      <c r="AX18" s="186"/>
      <c r="AY18" s="186"/>
      <c r="AZ18" s="186" t="s">
        <v>39</v>
      </c>
      <c r="BA18" s="186"/>
      <c r="BB18" s="186"/>
      <c r="BC18" s="186" t="s">
        <v>40</v>
      </c>
      <c r="BD18" s="186"/>
      <c r="BE18" s="186"/>
      <c r="BF18" s="186" t="s">
        <v>41</v>
      </c>
      <c r="BG18" s="186"/>
      <c r="BH18" s="186"/>
      <c r="BI18" s="186" t="s">
        <v>42</v>
      </c>
      <c r="BJ18" s="186"/>
      <c r="BK18" s="186"/>
      <c r="BL18" s="186" t="s">
        <v>43</v>
      </c>
      <c r="BM18" s="186"/>
      <c r="BN18" s="186"/>
      <c r="BO18" s="186" t="s">
        <v>44</v>
      </c>
      <c r="BP18" s="186"/>
      <c r="BQ18" s="186"/>
      <c r="BR18" s="186" t="s">
        <v>45</v>
      </c>
      <c r="BS18" s="186"/>
      <c r="BT18" s="186"/>
    </row>
    <row r="19" spans="2:72" ht="15.6" x14ac:dyDescent="0.3">
      <c r="C19" s="72" t="s">
        <v>46</v>
      </c>
      <c r="D19" s="187" t="s">
        <v>47</v>
      </c>
      <c r="E19" s="187"/>
      <c r="F19" s="73" t="s">
        <v>48</v>
      </c>
      <c r="G19" s="74" t="s">
        <v>49</v>
      </c>
      <c r="H19" s="75" t="s">
        <v>50</v>
      </c>
      <c r="I19" s="190"/>
      <c r="J19" s="191"/>
      <c r="K19" s="190"/>
      <c r="L19" s="190"/>
      <c r="M19" s="75" t="s">
        <v>18</v>
      </c>
      <c r="N19" s="75"/>
      <c r="O19" s="75"/>
      <c r="P19" s="76"/>
      <c r="Q19" s="77" t="s">
        <v>51</v>
      </c>
      <c r="R19" s="77" t="s">
        <v>52</v>
      </c>
      <c r="S19" s="77" t="s">
        <v>53</v>
      </c>
      <c r="T19" s="78"/>
      <c r="U19" s="79"/>
      <c r="V19" s="79"/>
      <c r="W19" s="79"/>
      <c r="X19" s="79"/>
      <c r="Y19" s="80">
        <f>Y15</f>
        <v>43831</v>
      </c>
      <c r="Z19" s="80">
        <f>Z15</f>
        <v>43862</v>
      </c>
      <c r="AA19" s="81">
        <f>AA15</f>
        <v>43891</v>
      </c>
      <c r="AB19" s="80">
        <f t="shared" ref="AB19:BT19" si="2">AB15</f>
        <v>43922</v>
      </c>
      <c r="AC19" s="80">
        <f t="shared" si="2"/>
        <v>43952</v>
      </c>
      <c r="AD19" s="81">
        <f t="shared" si="2"/>
        <v>43983</v>
      </c>
      <c r="AE19" s="80">
        <f t="shared" si="2"/>
        <v>44013</v>
      </c>
      <c r="AF19" s="80">
        <f t="shared" si="2"/>
        <v>44044</v>
      </c>
      <c r="AG19" s="81">
        <f t="shared" si="2"/>
        <v>44075</v>
      </c>
      <c r="AH19" s="80">
        <f t="shared" si="2"/>
        <v>44105</v>
      </c>
      <c r="AI19" s="80">
        <f t="shared" si="2"/>
        <v>44136</v>
      </c>
      <c r="AJ19" s="81">
        <f t="shared" si="2"/>
        <v>44166</v>
      </c>
      <c r="AK19" s="80">
        <f t="shared" si="2"/>
        <v>44197</v>
      </c>
      <c r="AL19" s="80">
        <f t="shared" si="2"/>
        <v>44228</v>
      </c>
      <c r="AM19" s="81">
        <f t="shared" si="2"/>
        <v>44256</v>
      </c>
      <c r="AN19" s="80">
        <f t="shared" si="2"/>
        <v>44287</v>
      </c>
      <c r="AO19" s="80">
        <f t="shared" si="2"/>
        <v>44317</v>
      </c>
      <c r="AP19" s="81">
        <f t="shared" si="2"/>
        <v>44348</v>
      </c>
      <c r="AQ19" s="80">
        <f t="shared" si="2"/>
        <v>44378</v>
      </c>
      <c r="AR19" s="80">
        <f t="shared" si="2"/>
        <v>44409</v>
      </c>
      <c r="AS19" s="81">
        <f t="shared" si="2"/>
        <v>44440</v>
      </c>
      <c r="AT19" s="80">
        <f t="shared" si="2"/>
        <v>44470</v>
      </c>
      <c r="AU19" s="80">
        <f t="shared" si="2"/>
        <v>44501</v>
      </c>
      <c r="AV19" s="81">
        <f t="shared" si="2"/>
        <v>44531</v>
      </c>
      <c r="AW19" s="80">
        <f t="shared" si="2"/>
        <v>44562</v>
      </c>
      <c r="AX19" s="80">
        <f t="shared" si="2"/>
        <v>44593</v>
      </c>
      <c r="AY19" s="81">
        <f t="shared" si="2"/>
        <v>44621</v>
      </c>
      <c r="AZ19" s="80">
        <f t="shared" si="2"/>
        <v>44652</v>
      </c>
      <c r="BA19" s="80">
        <f t="shared" si="2"/>
        <v>44682</v>
      </c>
      <c r="BB19" s="81">
        <f t="shared" si="2"/>
        <v>44713</v>
      </c>
      <c r="BC19" s="80">
        <f t="shared" si="2"/>
        <v>44743</v>
      </c>
      <c r="BD19" s="80">
        <f t="shared" si="2"/>
        <v>44774</v>
      </c>
      <c r="BE19" s="81">
        <f t="shared" si="2"/>
        <v>44805</v>
      </c>
      <c r="BF19" s="80">
        <f t="shared" si="2"/>
        <v>44835</v>
      </c>
      <c r="BG19" s="80">
        <f t="shared" si="2"/>
        <v>44866</v>
      </c>
      <c r="BH19" s="81">
        <f t="shared" si="2"/>
        <v>44896</v>
      </c>
      <c r="BI19" s="80">
        <f t="shared" si="2"/>
        <v>44927</v>
      </c>
      <c r="BJ19" s="80">
        <f t="shared" si="2"/>
        <v>44958</v>
      </c>
      <c r="BK19" s="81">
        <f t="shared" si="2"/>
        <v>44986</v>
      </c>
      <c r="BL19" s="80">
        <f t="shared" si="2"/>
        <v>45017</v>
      </c>
      <c r="BM19" s="80">
        <f t="shared" si="2"/>
        <v>45047</v>
      </c>
      <c r="BN19" s="81">
        <f t="shared" si="2"/>
        <v>45078</v>
      </c>
      <c r="BO19" s="80">
        <f t="shared" si="2"/>
        <v>45108</v>
      </c>
      <c r="BP19" s="80">
        <f t="shared" si="2"/>
        <v>45139</v>
      </c>
      <c r="BQ19" s="81">
        <f t="shared" si="2"/>
        <v>45170</v>
      </c>
      <c r="BR19" s="80">
        <f t="shared" si="2"/>
        <v>45200</v>
      </c>
      <c r="BS19" s="80">
        <f t="shared" si="2"/>
        <v>45231</v>
      </c>
      <c r="BT19" s="81">
        <f t="shared" si="2"/>
        <v>45261</v>
      </c>
    </row>
    <row r="20" spans="2:72" x14ac:dyDescent="0.3">
      <c r="B20" t="s">
        <v>160</v>
      </c>
      <c r="C20" s="82" t="s">
        <v>54</v>
      </c>
      <c r="D20" s="83" t="s">
        <v>55</v>
      </c>
      <c r="E20" s="84"/>
      <c r="F20" s="82" t="s">
        <v>15</v>
      </c>
      <c r="G20" s="85">
        <f ca="1">IF(H20="achieved",50,IF(H20="risk of delay",40,IF(H20="delayed",30,IF(H20="on track",60,20))))</f>
        <v>50</v>
      </c>
      <c r="H20" s="86" t="str">
        <f t="shared" ref="H20:H25" ca="1" si="3">IF(AND(K20="",L20=""),"Pending", IF(L20&lt;&gt;"","Achieved",IF(R20&lt;=Q20,"On track",IF(AND(R20&gt;Q20,Q20&lt;=TODAY()),"Delayed",IF(AND(Q20&lt;R20,R20&gt;TODAY()),"Risk of delay","")))))</f>
        <v>Achieved</v>
      </c>
      <c r="I20" s="38">
        <v>43831</v>
      </c>
      <c r="J20" s="38">
        <v>44552</v>
      </c>
      <c r="K20" s="38">
        <v>44197</v>
      </c>
      <c r="L20" s="38">
        <v>44287</v>
      </c>
      <c r="M20" s="87" t="s">
        <v>56</v>
      </c>
      <c r="N20" s="88"/>
      <c r="O20" s="88"/>
      <c r="P20" s="89"/>
      <c r="Q20" s="90">
        <f>IF(AND(I20="",J20=""),$X$18,IF(J20="",I20,J20))</f>
        <v>44552</v>
      </c>
      <c r="R20" s="90">
        <f t="shared" ref="R20:R25" si="4">IF(AND(K20="",L20=""),$X$18,IF(L20="",K20,L20))</f>
        <v>44287</v>
      </c>
      <c r="S20" s="38">
        <f ca="1">_xlfn.MINIFS($Q$20:$Q$39,$Q$20:$Q$39,"&gt;="&amp;TODAY())</f>
        <v>44105</v>
      </c>
      <c r="T20" s="91">
        <f ca="1">VLOOKUP(H20,'[1]DO NOT CHANGE'!$F$3:$I$7,4,FALSE)</f>
        <v>5</v>
      </c>
      <c r="U20" s="91">
        <f ca="1">IF(T20=1,T20+100,T20)</f>
        <v>5</v>
      </c>
      <c r="V20" s="92">
        <f ca="1">VLOOKUP(H20,'[1]DO NOT CHANGE'!$F$3:$I$7,4,FALSE)</f>
        <v>5</v>
      </c>
      <c r="W20">
        <f ca="1">IF(T20=1,T20+100,T20)</f>
        <v>5</v>
      </c>
      <c r="X20">
        <f ca="1">MIN(W20:W39)</f>
        <v>2</v>
      </c>
      <c r="Y20" s="93" t="str">
        <f>IF(DATE(YEAR(Y$15),MONTH(Y$15),1)=DATE(YEAR($K20),MONTH($K20),1),"Expected",IF(DATE(YEAR(Y$15),MONTH(Y$15),1)=DATE(YEAR($L20),MONTH($L20),1),"Achieved",""))</f>
        <v/>
      </c>
      <c r="Z20" s="93" t="str">
        <f t="shared" ref="Z20:BT22" si="5">IF(DATE(YEAR(Z$15),MONTH(Z$15),1)=DATE(YEAR($K20),MONTH($K20),1),"Expected",IF(DATE(YEAR(Z$15),MONTH(Z$15),1)=DATE(YEAR($L20),MONTH($L20),1),"Achieved",""))</f>
        <v/>
      </c>
      <c r="AA20" s="93" t="str">
        <f t="shared" si="5"/>
        <v/>
      </c>
      <c r="AB20" s="93" t="str">
        <f t="shared" si="5"/>
        <v/>
      </c>
      <c r="AC20" s="93" t="str">
        <f t="shared" si="5"/>
        <v/>
      </c>
      <c r="AD20" s="93" t="str">
        <f t="shared" si="5"/>
        <v/>
      </c>
      <c r="AE20" s="93" t="str">
        <f t="shared" si="5"/>
        <v/>
      </c>
      <c r="AF20" s="93" t="str">
        <f t="shared" si="5"/>
        <v/>
      </c>
      <c r="AG20" s="93" t="str">
        <f t="shared" si="5"/>
        <v/>
      </c>
      <c r="AH20" s="93" t="str">
        <f t="shared" si="5"/>
        <v/>
      </c>
      <c r="AI20" s="93" t="str">
        <f t="shared" si="5"/>
        <v/>
      </c>
      <c r="AJ20" s="93" t="str">
        <f t="shared" si="5"/>
        <v/>
      </c>
      <c r="AK20" s="93" t="str">
        <f t="shared" si="5"/>
        <v>Expected</v>
      </c>
      <c r="AL20" s="93" t="str">
        <f t="shared" si="5"/>
        <v/>
      </c>
      <c r="AM20" s="93" t="str">
        <f t="shared" si="5"/>
        <v/>
      </c>
      <c r="AN20" s="93" t="str">
        <f t="shared" si="5"/>
        <v>Achieved</v>
      </c>
      <c r="AO20" s="93" t="str">
        <f t="shared" si="5"/>
        <v/>
      </c>
      <c r="AP20" s="93" t="str">
        <f t="shared" si="5"/>
        <v/>
      </c>
      <c r="AQ20" s="93" t="str">
        <f t="shared" si="5"/>
        <v/>
      </c>
      <c r="AR20" s="93" t="str">
        <f t="shared" si="5"/>
        <v/>
      </c>
      <c r="AS20" s="93" t="str">
        <f t="shared" si="5"/>
        <v/>
      </c>
      <c r="AT20" s="93" t="str">
        <f t="shared" si="5"/>
        <v/>
      </c>
      <c r="AU20" s="93" t="str">
        <f t="shared" si="5"/>
        <v/>
      </c>
      <c r="AV20" s="93" t="str">
        <f t="shared" si="5"/>
        <v/>
      </c>
      <c r="AW20" s="93" t="str">
        <f t="shared" si="5"/>
        <v/>
      </c>
      <c r="AX20" s="93" t="str">
        <f t="shared" si="5"/>
        <v/>
      </c>
      <c r="AY20" s="93" t="str">
        <f t="shared" si="5"/>
        <v/>
      </c>
      <c r="AZ20" s="93" t="str">
        <f t="shared" si="5"/>
        <v/>
      </c>
      <c r="BA20" s="93" t="str">
        <f t="shared" si="5"/>
        <v/>
      </c>
      <c r="BB20" s="93" t="str">
        <f t="shared" si="5"/>
        <v/>
      </c>
      <c r="BC20" s="93" t="str">
        <f t="shared" si="5"/>
        <v/>
      </c>
      <c r="BD20" s="93" t="str">
        <f t="shared" si="5"/>
        <v/>
      </c>
      <c r="BE20" s="93" t="str">
        <f t="shared" si="5"/>
        <v/>
      </c>
      <c r="BF20" s="93" t="str">
        <f t="shared" si="5"/>
        <v/>
      </c>
      <c r="BG20" s="93" t="str">
        <f t="shared" si="5"/>
        <v/>
      </c>
      <c r="BH20" s="93" t="str">
        <f t="shared" si="5"/>
        <v/>
      </c>
      <c r="BI20" s="93" t="str">
        <f t="shared" si="5"/>
        <v/>
      </c>
      <c r="BJ20" s="93" t="str">
        <f t="shared" si="5"/>
        <v/>
      </c>
      <c r="BK20" s="93" t="str">
        <f t="shared" si="5"/>
        <v/>
      </c>
      <c r="BL20" s="93" t="str">
        <f t="shared" si="5"/>
        <v/>
      </c>
      <c r="BM20" s="93" t="str">
        <f t="shared" si="5"/>
        <v/>
      </c>
      <c r="BN20" s="93" t="str">
        <f t="shared" si="5"/>
        <v/>
      </c>
      <c r="BO20" s="93" t="str">
        <f t="shared" si="5"/>
        <v/>
      </c>
      <c r="BP20" s="93" t="str">
        <f t="shared" si="5"/>
        <v/>
      </c>
      <c r="BQ20" s="93" t="str">
        <f t="shared" si="5"/>
        <v/>
      </c>
      <c r="BR20" s="93" t="str">
        <f t="shared" si="5"/>
        <v/>
      </c>
      <c r="BS20" s="93" t="str">
        <f t="shared" si="5"/>
        <v/>
      </c>
      <c r="BT20" s="93" t="str">
        <f t="shared" si="5"/>
        <v/>
      </c>
    </row>
    <row r="21" spans="2:72" x14ac:dyDescent="0.3">
      <c r="B21" t="s">
        <v>160</v>
      </c>
      <c r="C21" s="82" t="s">
        <v>57</v>
      </c>
      <c r="D21" s="83" t="s">
        <v>58</v>
      </c>
      <c r="E21" s="84"/>
      <c r="F21" s="82" t="s">
        <v>15</v>
      </c>
      <c r="G21" s="85">
        <f t="shared" ref="G21:G22" ca="1" si="6">IF(H21="achieved",50,IF(H21="risk of delay",40,IF(H21="delayed",30,IF(H21="on track",60,20))))</f>
        <v>60</v>
      </c>
      <c r="H21" s="86" t="str">
        <f t="shared" ca="1" si="3"/>
        <v>On track</v>
      </c>
      <c r="I21" s="38">
        <v>44198</v>
      </c>
      <c r="J21" s="38">
        <v>44105</v>
      </c>
      <c r="K21" s="38">
        <v>44013</v>
      </c>
      <c r="L21" s="38"/>
      <c r="M21" s="87" t="s">
        <v>59</v>
      </c>
      <c r="N21" s="40"/>
      <c r="O21" s="40"/>
      <c r="P21" s="94"/>
      <c r="Q21" s="90">
        <f t="shared" ref="Q21:Q22" si="7">IF(AND(I21="",J21=""),$X$18,IF(J21="",I21,J21))</f>
        <v>44105</v>
      </c>
      <c r="R21" s="90">
        <f t="shared" si="4"/>
        <v>44013</v>
      </c>
      <c r="S21" s="38">
        <f>_xlfn.MINIFS($Q$20:$Q$39,$L$20:$L$39,"")</f>
        <v>43922</v>
      </c>
      <c r="T21" s="91">
        <f ca="1">VLOOKUP(H21,'[1]DO NOT CHANGE'!$F$3:$I$7,4,FALSE)</f>
        <v>4</v>
      </c>
      <c r="U21" s="91">
        <f t="shared" ref="U21:U22" ca="1" si="8">IF(T21=1,T21+100,T21)</f>
        <v>4</v>
      </c>
      <c r="V21" s="92">
        <f ca="1">VLOOKUP(H21,'[1]DO NOT CHANGE'!$F$3:$I$7,4,FALSE)</f>
        <v>4</v>
      </c>
      <c r="W21">
        <f t="shared" ref="W21:W22" ca="1" si="9">IF(T21=1,T21+100,T21)</f>
        <v>4</v>
      </c>
      <c r="X21" t="str">
        <f ca="1">VLOOKUP( X20,'[1]DO NOT CHANGE'!I3:J8,2, FALSE)</f>
        <v>Delayed</v>
      </c>
      <c r="Y21" s="93" t="str">
        <f t="shared" ref="Y21:Y22" si="10">IF(DATE(YEAR(Y$15),MONTH(Y$15),1)=DATE(YEAR($K21),MONTH($K21),1),"Expected",IF(DATE(YEAR(Y$15),MONTH(Y$15),1)=DATE(YEAR($L21),MONTH($L21),1),"Achieved",""))</f>
        <v/>
      </c>
      <c r="Z21" s="93" t="str">
        <f t="shared" si="5"/>
        <v/>
      </c>
      <c r="AA21" s="93" t="str">
        <f t="shared" si="5"/>
        <v/>
      </c>
      <c r="AB21" s="93" t="str">
        <f t="shared" si="5"/>
        <v/>
      </c>
      <c r="AC21" s="93" t="str">
        <f t="shared" si="5"/>
        <v/>
      </c>
      <c r="AD21" s="93" t="str">
        <f t="shared" si="5"/>
        <v/>
      </c>
      <c r="AE21" s="93" t="str">
        <f t="shared" si="5"/>
        <v>Expected</v>
      </c>
      <c r="AF21" s="93" t="str">
        <f t="shared" si="5"/>
        <v/>
      </c>
      <c r="AG21" s="93" t="str">
        <f t="shared" si="5"/>
        <v/>
      </c>
      <c r="AH21" s="93" t="str">
        <f t="shared" si="5"/>
        <v/>
      </c>
      <c r="AI21" s="93" t="str">
        <f t="shared" si="5"/>
        <v/>
      </c>
      <c r="AJ21" s="93" t="str">
        <f t="shared" si="5"/>
        <v/>
      </c>
      <c r="AK21" s="93" t="str">
        <f t="shared" si="5"/>
        <v/>
      </c>
      <c r="AL21" s="93" t="str">
        <f t="shared" si="5"/>
        <v/>
      </c>
      <c r="AM21" s="93" t="str">
        <f t="shared" si="5"/>
        <v/>
      </c>
      <c r="AN21" s="93" t="str">
        <f t="shared" si="5"/>
        <v/>
      </c>
      <c r="AO21" s="93" t="str">
        <f t="shared" si="5"/>
        <v/>
      </c>
      <c r="AP21" s="93" t="str">
        <f t="shared" si="5"/>
        <v/>
      </c>
      <c r="AQ21" s="93" t="str">
        <f t="shared" si="5"/>
        <v/>
      </c>
      <c r="AR21" s="93" t="str">
        <f t="shared" si="5"/>
        <v/>
      </c>
      <c r="AS21" s="93" t="str">
        <f t="shared" si="5"/>
        <v/>
      </c>
      <c r="AT21" s="93" t="str">
        <f t="shared" si="5"/>
        <v/>
      </c>
      <c r="AU21" s="93" t="str">
        <f t="shared" si="5"/>
        <v/>
      </c>
      <c r="AV21" s="93" t="str">
        <f t="shared" si="5"/>
        <v/>
      </c>
      <c r="AW21" s="93" t="str">
        <f t="shared" si="5"/>
        <v/>
      </c>
      <c r="AX21" s="93" t="str">
        <f t="shared" si="5"/>
        <v/>
      </c>
      <c r="AY21" s="93" t="str">
        <f t="shared" si="5"/>
        <v/>
      </c>
      <c r="AZ21" s="93" t="str">
        <f t="shared" si="5"/>
        <v/>
      </c>
      <c r="BA21" s="93" t="str">
        <f t="shared" si="5"/>
        <v/>
      </c>
      <c r="BB21" s="93" t="str">
        <f t="shared" si="5"/>
        <v/>
      </c>
      <c r="BC21" s="93" t="str">
        <f t="shared" si="5"/>
        <v/>
      </c>
      <c r="BD21" s="93" t="str">
        <f t="shared" si="5"/>
        <v/>
      </c>
      <c r="BE21" s="93" t="str">
        <f t="shared" si="5"/>
        <v/>
      </c>
      <c r="BF21" s="93" t="str">
        <f t="shared" si="5"/>
        <v/>
      </c>
      <c r="BG21" s="93" t="str">
        <f t="shared" si="5"/>
        <v/>
      </c>
      <c r="BH21" s="93" t="str">
        <f t="shared" si="5"/>
        <v/>
      </c>
      <c r="BI21" s="93" t="str">
        <f t="shared" si="5"/>
        <v/>
      </c>
      <c r="BJ21" s="93" t="str">
        <f t="shared" si="5"/>
        <v/>
      </c>
      <c r="BK21" s="93" t="str">
        <f t="shared" si="5"/>
        <v/>
      </c>
      <c r="BL21" s="93" t="str">
        <f t="shared" si="5"/>
        <v/>
      </c>
      <c r="BM21" s="93" t="str">
        <f t="shared" si="5"/>
        <v/>
      </c>
      <c r="BN21" s="93" t="str">
        <f t="shared" si="5"/>
        <v/>
      </c>
      <c r="BO21" s="93" t="str">
        <f t="shared" si="5"/>
        <v/>
      </c>
      <c r="BP21" s="93" t="str">
        <f t="shared" si="5"/>
        <v/>
      </c>
      <c r="BQ21" s="93" t="str">
        <f t="shared" si="5"/>
        <v/>
      </c>
      <c r="BR21" s="93" t="str">
        <f t="shared" si="5"/>
        <v/>
      </c>
      <c r="BS21" s="93" t="str">
        <f t="shared" si="5"/>
        <v/>
      </c>
      <c r="BT21" s="93" t="str">
        <f t="shared" si="5"/>
        <v/>
      </c>
    </row>
    <row r="22" spans="2:72" x14ac:dyDescent="0.3">
      <c r="B22" t="s">
        <v>160</v>
      </c>
      <c r="C22" s="82" t="s">
        <v>60</v>
      </c>
      <c r="D22" s="83" t="s">
        <v>61</v>
      </c>
      <c r="E22" s="84"/>
      <c r="F22" s="82" t="s">
        <v>15</v>
      </c>
      <c r="G22" s="85">
        <f t="shared" ca="1" si="6"/>
        <v>30</v>
      </c>
      <c r="H22" s="86" t="str">
        <f t="shared" ca="1" si="3"/>
        <v>Delayed</v>
      </c>
      <c r="I22" s="38">
        <v>44198</v>
      </c>
      <c r="J22" s="38">
        <v>43922</v>
      </c>
      <c r="K22" s="38">
        <v>44013</v>
      </c>
      <c r="L22" s="38"/>
      <c r="M22" s="87"/>
      <c r="N22" s="40"/>
      <c r="O22" s="40"/>
      <c r="P22" s="94"/>
      <c r="Q22" s="90">
        <f t="shared" si="7"/>
        <v>43922</v>
      </c>
      <c r="R22" s="90">
        <f t="shared" si="4"/>
        <v>44013</v>
      </c>
      <c r="S22" s="92">
        <f>MATCH($S$21,$Q$20:$Q$39,0)</f>
        <v>3</v>
      </c>
      <c r="T22" s="91">
        <f ca="1">VLOOKUP(H22,'[1]DO NOT CHANGE'!$F$3:$I$7,4,FALSE)</f>
        <v>2</v>
      </c>
      <c r="U22" s="91">
        <f t="shared" ca="1" si="8"/>
        <v>2</v>
      </c>
      <c r="V22" s="92">
        <f ca="1">VLOOKUP(H22,'[1]DO NOT CHANGE'!$F$3:$I$7,4,FALSE)</f>
        <v>2</v>
      </c>
      <c r="W22">
        <f t="shared" ca="1" si="9"/>
        <v>2</v>
      </c>
      <c r="Y22" s="93" t="str">
        <f t="shared" si="10"/>
        <v/>
      </c>
      <c r="Z22" s="93" t="str">
        <f t="shared" si="5"/>
        <v/>
      </c>
      <c r="AA22" s="93" t="str">
        <f t="shared" si="5"/>
        <v/>
      </c>
      <c r="AB22" s="93" t="str">
        <f t="shared" si="5"/>
        <v/>
      </c>
      <c r="AC22" s="93" t="str">
        <f t="shared" si="5"/>
        <v/>
      </c>
      <c r="AD22" s="93" t="str">
        <f t="shared" si="5"/>
        <v/>
      </c>
      <c r="AE22" s="93" t="str">
        <f t="shared" si="5"/>
        <v>Expected</v>
      </c>
      <c r="AF22" s="93" t="str">
        <f t="shared" si="5"/>
        <v/>
      </c>
      <c r="AG22" s="93" t="str">
        <f t="shared" si="5"/>
        <v/>
      </c>
      <c r="AH22" s="93" t="str">
        <f t="shared" si="5"/>
        <v/>
      </c>
      <c r="AI22" s="93" t="str">
        <f t="shared" si="5"/>
        <v/>
      </c>
      <c r="AJ22" s="93" t="str">
        <f t="shared" si="5"/>
        <v/>
      </c>
      <c r="AK22" s="93" t="str">
        <f t="shared" si="5"/>
        <v/>
      </c>
      <c r="AL22" s="93" t="str">
        <f t="shared" si="5"/>
        <v/>
      </c>
      <c r="AM22" s="93" t="str">
        <f t="shared" si="5"/>
        <v/>
      </c>
      <c r="AN22" s="93" t="str">
        <f t="shared" si="5"/>
        <v/>
      </c>
      <c r="AO22" s="93" t="str">
        <f t="shared" si="5"/>
        <v/>
      </c>
      <c r="AP22" s="93" t="str">
        <f t="shared" si="5"/>
        <v/>
      </c>
      <c r="AQ22" s="93" t="str">
        <f t="shared" si="5"/>
        <v/>
      </c>
      <c r="AR22" s="93" t="str">
        <f t="shared" si="5"/>
        <v/>
      </c>
      <c r="AS22" s="93" t="str">
        <f t="shared" si="5"/>
        <v/>
      </c>
      <c r="AT22" s="93" t="str">
        <f t="shared" si="5"/>
        <v/>
      </c>
      <c r="AU22" s="93" t="str">
        <f t="shared" si="5"/>
        <v/>
      </c>
      <c r="AV22" s="93" t="str">
        <f t="shared" si="5"/>
        <v/>
      </c>
      <c r="AW22" s="93" t="str">
        <f t="shared" si="5"/>
        <v/>
      </c>
      <c r="AX22" s="93" t="str">
        <f t="shared" si="5"/>
        <v/>
      </c>
      <c r="AY22" s="93" t="str">
        <f t="shared" si="5"/>
        <v/>
      </c>
      <c r="AZ22" s="93" t="str">
        <f t="shared" si="5"/>
        <v/>
      </c>
      <c r="BA22" s="93" t="str">
        <f t="shared" si="5"/>
        <v/>
      </c>
      <c r="BB22" s="93" t="str">
        <f t="shared" si="5"/>
        <v/>
      </c>
      <c r="BC22" s="93" t="str">
        <f t="shared" si="5"/>
        <v/>
      </c>
      <c r="BD22" s="93" t="str">
        <f t="shared" si="5"/>
        <v/>
      </c>
      <c r="BE22" s="93" t="str">
        <f t="shared" si="5"/>
        <v/>
      </c>
      <c r="BF22" s="93" t="str">
        <f t="shared" si="5"/>
        <v/>
      </c>
      <c r="BG22" s="93" t="str">
        <f t="shared" si="5"/>
        <v/>
      </c>
      <c r="BH22" s="93" t="str">
        <f t="shared" si="5"/>
        <v/>
      </c>
      <c r="BI22" s="93" t="str">
        <f t="shared" si="5"/>
        <v/>
      </c>
      <c r="BJ22" s="93" t="str">
        <f t="shared" si="5"/>
        <v/>
      </c>
      <c r="BK22" s="93" t="str">
        <f t="shared" si="5"/>
        <v/>
      </c>
      <c r="BL22" s="93" t="str">
        <f t="shared" si="5"/>
        <v/>
      </c>
      <c r="BM22" s="93" t="str">
        <f t="shared" si="5"/>
        <v/>
      </c>
      <c r="BN22" s="93" t="str">
        <f t="shared" si="5"/>
        <v/>
      </c>
      <c r="BO22" s="93" t="str">
        <f t="shared" si="5"/>
        <v/>
      </c>
      <c r="BP22" s="93" t="str">
        <f t="shared" si="5"/>
        <v/>
      </c>
      <c r="BQ22" s="93" t="str">
        <f t="shared" si="5"/>
        <v/>
      </c>
      <c r="BR22" s="93" t="str">
        <f t="shared" si="5"/>
        <v/>
      </c>
      <c r="BS22" s="93" t="str">
        <f t="shared" si="5"/>
        <v/>
      </c>
      <c r="BT22" s="93" t="str">
        <f t="shared" si="5"/>
        <v/>
      </c>
    </row>
    <row r="23" spans="2:72" x14ac:dyDescent="0.3">
      <c r="B23" t="s">
        <v>163</v>
      </c>
      <c r="C23" s="82" t="s">
        <v>54</v>
      </c>
      <c r="D23" s="83" t="s">
        <v>55</v>
      </c>
      <c r="E23" s="84"/>
      <c r="F23" s="82" t="s">
        <v>15</v>
      </c>
      <c r="G23" s="85">
        <f ca="1">IF(H23="achieved",50,IF(H23="risk of delay",40,IF(H23="delayed",30,IF(H23="on track",60,20))))</f>
        <v>50</v>
      </c>
      <c r="H23" s="86" t="str">
        <f t="shared" ca="1" si="3"/>
        <v>Achieved</v>
      </c>
      <c r="I23" s="38">
        <v>43831</v>
      </c>
      <c r="J23" s="38">
        <v>44552</v>
      </c>
      <c r="K23" s="38">
        <v>44562</v>
      </c>
      <c r="L23" s="38">
        <v>44287</v>
      </c>
      <c r="M23" s="87" t="s">
        <v>56</v>
      </c>
      <c r="N23" s="88"/>
      <c r="O23" s="88"/>
      <c r="P23" s="89"/>
      <c r="Q23" s="90">
        <f>IF(AND(I23="",J23=""),$X$18,IF(J23="",I23,J23))</f>
        <v>44552</v>
      </c>
      <c r="R23" s="90">
        <f t="shared" si="4"/>
        <v>44287</v>
      </c>
      <c r="S23" s="38">
        <f ca="1">_xlfn.MINIFS($Q$20:$Q$39,$Q$20:$Q$39,"&gt;="&amp;TODAY())</f>
        <v>44105</v>
      </c>
      <c r="T23" s="91">
        <f ca="1">VLOOKUP(H23,'[1]DO NOT CHANGE'!$F$3:$I$7,4,FALSE)</f>
        <v>5</v>
      </c>
      <c r="U23" s="91">
        <f ca="1">IF(T23=1,T23+100,T23)</f>
        <v>5</v>
      </c>
      <c r="V23" s="92">
        <f ca="1">VLOOKUP(H23,'[1]DO NOT CHANGE'!$F$3:$I$7,4,FALSE)</f>
        <v>5</v>
      </c>
      <c r="W23">
        <f ca="1">IF(T23=1,T23+100,T23)</f>
        <v>5</v>
      </c>
      <c r="X23">
        <f ca="1">MIN(W23:W42)</f>
        <v>2</v>
      </c>
      <c r="Y23" s="93" t="str">
        <f>IF(DATE(YEAR(Y$15),MONTH(Y$15),1)=DATE(YEAR($K23),MONTH($K23),1),"Expected",IF(DATE(YEAR(Y$15),MONTH(Y$15),1)=DATE(YEAR($L23),MONTH($L23),1),"Achieved",""))</f>
        <v/>
      </c>
      <c r="Z23" s="93" t="str">
        <f t="shared" ref="Z23:BT25" si="11">IF(DATE(YEAR(Z$15),MONTH(Z$15),1)=DATE(YEAR($K23),MONTH($K23),1),"Expected",IF(DATE(YEAR(Z$15),MONTH(Z$15),1)=DATE(YEAR($L23),MONTH($L23),1),"Achieved",""))</f>
        <v/>
      </c>
      <c r="AA23" s="93" t="str">
        <f t="shared" si="11"/>
        <v/>
      </c>
      <c r="AB23" s="93" t="str">
        <f t="shared" si="11"/>
        <v/>
      </c>
      <c r="AC23" s="93" t="str">
        <f t="shared" si="11"/>
        <v/>
      </c>
      <c r="AD23" s="93" t="str">
        <f t="shared" si="11"/>
        <v/>
      </c>
      <c r="AE23" s="93" t="str">
        <f t="shared" si="11"/>
        <v/>
      </c>
      <c r="AF23" s="93" t="str">
        <f t="shared" si="11"/>
        <v/>
      </c>
      <c r="AG23" s="93" t="str">
        <f t="shared" si="11"/>
        <v/>
      </c>
      <c r="AH23" s="93" t="str">
        <f t="shared" si="11"/>
        <v/>
      </c>
      <c r="AI23" s="93" t="str">
        <f t="shared" si="11"/>
        <v/>
      </c>
      <c r="AJ23" s="93" t="str">
        <f t="shared" si="11"/>
        <v/>
      </c>
      <c r="AK23" s="93" t="str">
        <f t="shared" si="11"/>
        <v/>
      </c>
      <c r="AL23" s="93" t="str">
        <f t="shared" si="11"/>
        <v/>
      </c>
      <c r="AM23" s="93" t="str">
        <f t="shared" si="11"/>
        <v/>
      </c>
      <c r="AN23" s="93" t="str">
        <f t="shared" si="11"/>
        <v>Achieved</v>
      </c>
      <c r="AO23" s="93" t="str">
        <f t="shared" si="11"/>
        <v/>
      </c>
      <c r="AP23" s="93" t="str">
        <f t="shared" si="11"/>
        <v/>
      </c>
      <c r="AQ23" s="93" t="str">
        <f t="shared" si="11"/>
        <v/>
      </c>
      <c r="AR23" s="93" t="str">
        <f t="shared" si="11"/>
        <v/>
      </c>
      <c r="AS23" s="93" t="str">
        <f t="shared" si="11"/>
        <v/>
      </c>
      <c r="AT23" s="93" t="str">
        <f t="shared" si="11"/>
        <v/>
      </c>
      <c r="AU23" s="93" t="str">
        <f t="shared" si="11"/>
        <v/>
      </c>
      <c r="AV23" s="93" t="str">
        <f t="shared" si="11"/>
        <v/>
      </c>
      <c r="AW23" s="93" t="str">
        <f t="shared" si="11"/>
        <v>Expected</v>
      </c>
      <c r="AX23" s="93" t="str">
        <f t="shared" si="11"/>
        <v/>
      </c>
      <c r="AY23" s="93" t="str">
        <f t="shared" si="11"/>
        <v/>
      </c>
      <c r="AZ23" s="93" t="str">
        <f t="shared" si="11"/>
        <v/>
      </c>
      <c r="BA23" s="93" t="str">
        <f t="shared" si="11"/>
        <v/>
      </c>
      <c r="BB23" s="93" t="str">
        <f t="shared" si="11"/>
        <v/>
      </c>
      <c r="BC23" s="93" t="str">
        <f t="shared" si="11"/>
        <v/>
      </c>
      <c r="BD23" s="93" t="str">
        <f t="shared" si="11"/>
        <v/>
      </c>
      <c r="BE23" s="93" t="str">
        <f t="shared" si="11"/>
        <v/>
      </c>
      <c r="BF23" s="93" t="str">
        <f t="shared" si="11"/>
        <v/>
      </c>
      <c r="BG23" s="93" t="str">
        <f t="shared" si="11"/>
        <v/>
      </c>
      <c r="BH23" s="93" t="str">
        <f t="shared" si="11"/>
        <v/>
      </c>
      <c r="BI23" s="93" t="str">
        <f t="shared" si="11"/>
        <v/>
      </c>
      <c r="BJ23" s="93" t="str">
        <f t="shared" si="11"/>
        <v/>
      </c>
      <c r="BK23" s="93" t="str">
        <f t="shared" si="11"/>
        <v/>
      </c>
      <c r="BL23" s="93" t="str">
        <f t="shared" si="11"/>
        <v/>
      </c>
      <c r="BM23" s="93" t="str">
        <f t="shared" si="11"/>
        <v/>
      </c>
      <c r="BN23" s="93" t="str">
        <f t="shared" si="11"/>
        <v/>
      </c>
      <c r="BO23" s="93" t="str">
        <f t="shared" si="11"/>
        <v/>
      </c>
      <c r="BP23" s="93" t="str">
        <f t="shared" si="11"/>
        <v/>
      </c>
      <c r="BQ23" s="93" t="str">
        <f t="shared" si="11"/>
        <v/>
      </c>
      <c r="BR23" s="93" t="str">
        <f t="shared" si="11"/>
        <v/>
      </c>
      <c r="BS23" s="93" t="str">
        <f t="shared" si="11"/>
        <v/>
      </c>
      <c r="BT23" s="93" t="str">
        <f t="shared" si="11"/>
        <v/>
      </c>
    </row>
    <row r="24" spans="2:72" x14ac:dyDescent="0.3">
      <c r="B24" t="s">
        <v>163</v>
      </c>
      <c r="C24" s="82" t="s">
        <v>57</v>
      </c>
      <c r="D24" s="83" t="s">
        <v>58</v>
      </c>
      <c r="E24" s="84"/>
      <c r="F24" s="82" t="s">
        <v>15</v>
      </c>
      <c r="G24" s="85">
        <f t="shared" ref="G24:G25" ca="1" si="12">IF(H24="achieved",50,IF(H24="risk of delay",40,IF(H24="delayed",30,IF(H24="on track",60,20))))</f>
        <v>50</v>
      </c>
      <c r="H24" s="86" t="str">
        <f t="shared" ca="1" si="3"/>
        <v>Achieved</v>
      </c>
      <c r="I24" s="38">
        <v>44198</v>
      </c>
      <c r="J24" s="38">
        <v>44105</v>
      </c>
      <c r="K24" s="38">
        <v>44378</v>
      </c>
      <c r="L24" s="38">
        <v>44166</v>
      </c>
      <c r="M24" s="87" t="s">
        <v>59</v>
      </c>
      <c r="N24" s="40"/>
      <c r="O24" s="40"/>
      <c r="P24" s="94"/>
      <c r="Q24" s="90">
        <f t="shared" ref="Q24:Q25" si="13">IF(AND(I24="",J24=""),$X$18,IF(J24="",I24,J24))</f>
        <v>44105</v>
      </c>
      <c r="R24" s="90">
        <f t="shared" si="4"/>
        <v>44166</v>
      </c>
      <c r="S24" s="38">
        <f>_xlfn.MINIFS($Q$20:$Q$39,$L$20:$L$39,"")</f>
        <v>43922</v>
      </c>
      <c r="T24" s="91">
        <f ca="1">VLOOKUP(H24,'[1]DO NOT CHANGE'!$F$3:$I$7,4,FALSE)</f>
        <v>5</v>
      </c>
      <c r="U24" s="91">
        <f t="shared" ref="U24:U25" ca="1" si="14">IF(T24=1,T24+100,T24)</f>
        <v>5</v>
      </c>
      <c r="V24" s="92">
        <f ca="1">VLOOKUP(H24,'[1]DO NOT CHANGE'!$F$3:$I$7,4,FALSE)</f>
        <v>5</v>
      </c>
      <c r="W24">
        <f t="shared" ref="W24:W25" ca="1" si="15">IF(T24=1,T24+100,T24)</f>
        <v>5</v>
      </c>
      <c r="X24" t="str">
        <f ca="1">VLOOKUP( X23,'[1]DO NOT CHANGE'!I6:J11,2, FALSE)</f>
        <v>Delayed</v>
      </c>
      <c r="Y24" s="93" t="str">
        <f t="shared" ref="Y24:Y25" si="16">IF(DATE(YEAR(Y$15),MONTH(Y$15),1)=DATE(YEAR($K24),MONTH($K24),1),"Expected",IF(DATE(YEAR(Y$15),MONTH(Y$15),1)=DATE(YEAR($L24),MONTH($L24),1),"Achieved",""))</f>
        <v/>
      </c>
      <c r="Z24" s="93" t="str">
        <f t="shared" si="11"/>
        <v/>
      </c>
      <c r="AA24" s="93" t="str">
        <f t="shared" si="11"/>
        <v/>
      </c>
      <c r="AB24" s="93" t="str">
        <f t="shared" si="11"/>
        <v/>
      </c>
      <c r="AC24" s="93" t="str">
        <f t="shared" si="11"/>
        <v/>
      </c>
      <c r="AD24" s="93" t="str">
        <f t="shared" si="11"/>
        <v/>
      </c>
      <c r="AE24" s="93" t="str">
        <f t="shared" si="11"/>
        <v/>
      </c>
      <c r="AF24" s="93" t="str">
        <f t="shared" si="11"/>
        <v/>
      </c>
      <c r="AG24" s="93" t="str">
        <f t="shared" si="11"/>
        <v/>
      </c>
      <c r="AH24" s="93" t="str">
        <f t="shared" si="11"/>
        <v/>
      </c>
      <c r="AI24" s="93" t="str">
        <f t="shared" si="11"/>
        <v/>
      </c>
      <c r="AJ24" s="93" t="str">
        <f t="shared" si="11"/>
        <v>Achieved</v>
      </c>
      <c r="AK24" s="93" t="str">
        <f t="shared" si="11"/>
        <v/>
      </c>
      <c r="AL24" s="93" t="str">
        <f t="shared" si="11"/>
        <v/>
      </c>
      <c r="AM24" s="93" t="str">
        <f t="shared" si="11"/>
        <v/>
      </c>
      <c r="AN24" s="93" t="str">
        <f t="shared" si="11"/>
        <v/>
      </c>
      <c r="AO24" s="93" t="str">
        <f t="shared" si="11"/>
        <v/>
      </c>
      <c r="AP24" s="93" t="str">
        <f t="shared" si="11"/>
        <v/>
      </c>
      <c r="AQ24" s="93" t="str">
        <f t="shared" si="11"/>
        <v>Expected</v>
      </c>
      <c r="AR24" s="93" t="str">
        <f t="shared" si="11"/>
        <v/>
      </c>
      <c r="AS24" s="93" t="str">
        <f t="shared" si="11"/>
        <v/>
      </c>
      <c r="AT24" s="93" t="str">
        <f t="shared" si="11"/>
        <v/>
      </c>
      <c r="AU24" s="93" t="str">
        <f t="shared" si="11"/>
        <v/>
      </c>
      <c r="AV24" s="93" t="str">
        <f t="shared" si="11"/>
        <v/>
      </c>
      <c r="AW24" s="93" t="str">
        <f t="shared" si="11"/>
        <v/>
      </c>
      <c r="AX24" s="93" t="str">
        <f t="shared" si="11"/>
        <v/>
      </c>
      <c r="AY24" s="93" t="str">
        <f t="shared" si="11"/>
        <v/>
      </c>
      <c r="AZ24" s="93" t="str">
        <f t="shared" si="11"/>
        <v/>
      </c>
      <c r="BA24" s="93" t="str">
        <f t="shared" si="11"/>
        <v/>
      </c>
      <c r="BB24" s="93" t="str">
        <f t="shared" si="11"/>
        <v/>
      </c>
      <c r="BC24" s="93" t="str">
        <f t="shared" si="11"/>
        <v/>
      </c>
      <c r="BD24" s="93" t="str">
        <f t="shared" si="11"/>
        <v/>
      </c>
      <c r="BE24" s="93" t="str">
        <f t="shared" si="11"/>
        <v/>
      </c>
      <c r="BF24" s="93" t="str">
        <f t="shared" si="11"/>
        <v/>
      </c>
      <c r="BG24" s="93" t="str">
        <f t="shared" si="11"/>
        <v/>
      </c>
      <c r="BH24" s="93" t="str">
        <f t="shared" si="11"/>
        <v/>
      </c>
      <c r="BI24" s="93" t="str">
        <f t="shared" si="11"/>
        <v/>
      </c>
      <c r="BJ24" s="93" t="str">
        <f t="shared" si="11"/>
        <v/>
      </c>
      <c r="BK24" s="93" t="str">
        <f t="shared" si="11"/>
        <v/>
      </c>
      <c r="BL24" s="93" t="str">
        <f t="shared" si="11"/>
        <v/>
      </c>
      <c r="BM24" s="93" t="str">
        <f t="shared" si="11"/>
        <v/>
      </c>
      <c r="BN24" s="93" t="str">
        <f t="shared" si="11"/>
        <v/>
      </c>
      <c r="BO24" s="93" t="str">
        <f t="shared" si="11"/>
        <v/>
      </c>
      <c r="BP24" s="93" t="str">
        <f t="shared" si="11"/>
        <v/>
      </c>
      <c r="BQ24" s="93" t="str">
        <f t="shared" si="11"/>
        <v/>
      </c>
      <c r="BR24" s="93" t="str">
        <f t="shared" si="11"/>
        <v/>
      </c>
      <c r="BS24" s="93" t="str">
        <f t="shared" si="11"/>
        <v/>
      </c>
      <c r="BT24" s="93" t="str">
        <f t="shared" si="11"/>
        <v/>
      </c>
    </row>
    <row r="25" spans="2:72" x14ac:dyDescent="0.3">
      <c r="B25" t="s">
        <v>163</v>
      </c>
      <c r="C25" s="82" t="s">
        <v>60</v>
      </c>
      <c r="D25" s="83" t="s">
        <v>61</v>
      </c>
      <c r="E25" s="84"/>
      <c r="F25" s="82" t="s">
        <v>15</v>
      </c>
      <c r="G25" s="85">
        <f t="shared" ca="1" si="12"/>
        <v>30</v>
      </c>
      <c r="H25" s="86" t="str">
        <f t="shared" ca="1" si="3"/>
        <v>Delayed</v>
      </c>
      <c r="I25" s="38">
        <v>44198</v>
      </c>
      <c r="J25" s="38">
        <v>43922</v>
      </c>
      <c r="K25" s="38">
        <v>44013</v>
      </c>
      <c r="L25" s="38"/>
      <c r="M25" s="87"/>
      <c r="N25" s="40"/>
      <c r="O25" s="40"/>
      <c r="P25" s="94"/>
      <c r="Q25" s="90">
        <f t="shared" si="13"/>
        <v>43922</v>
      </c>
      <c r="R25" s="90">
        <f t="shared" si="4"/>
        <v>44013</v>
      </c>
      <c r="S25" s="92">
        <f>MATCH($S$21,$Q$20:$Q$39,0)</f>
        <v>3</v>
      </c>
      <c r="T25" s="91">
        <f ca="1">VLOOKUP(H25,'[1]DO NOT CHANGE'!$F$3:$I$7,4,FALSE)</f>
        <v>2</v>
      </c>
      <c r="U25" s="91">
        <f t="shared" ca="1" si="14"/>
        <v>2</v>
      </c>
      <c r="V25" s="92">
        <f ca="1">VLOOKUP(H25,'[1]DO NOT CHANGE'!$F$3:$I$7,4,FALSE)</f>
        <v>2</v>
      </c>
      <c r="W25">
        <f t="shared" ca="1" si="15"/>
        <v>2</v>
      </c>
      <c r="Y25" s="93" t="str">
        <f t="shared" si="16"/>
        <v/>
      </c>
      <c r="Z25" s="93" t="str">
        <f t="shared" si="11"/>
        <v/>
      </c>
      <c r="AA25" s="93" t="str">
        <f t="shared" si="11"/>
        <v/>
      </c>
      <c r="AB25" s="93" t="str">
        <f t="shared" si="11"/>
        <v/>
      </c>
      <c r="AC25" s="93" t="str">
        <f t="shared" si="11"/>
        <v/>
      </c>
      <c r="AD25" s="93" t="str">
        <f t="shared" si="11"/>
        <v/>
      </c>
      <c r="AE25" s="93" t="str">
        <f t="shared" si="11"/>
        <v>Expected</v>
      </c>
      <c r="AF25" s="93" t="str">
        <f t="shared" si="11"/>
        <v/>
      </c>
      <c r="AG25" s="93" t="str">
        <f t="shared" si="11"/>
        <v/>
      </c>
      <c r="AH25" s="93" t="str">
        <f t="shared" si="11"/>
        <v/>
      </c>
      <c r="AI25" s="93" t="str">
        <f t="shared" si="11"/>
        <v/>
      </c>
      <c r="AJ25" s="93" t="str">
        <f t="shared" si="11"/>
        <v/>
      </c>
      <c r="AK25" s="93" t="str">
        <f t="shared" si="11"/>
        <v/>
      </c>
      <c r="AL25" s="93" t="str">
        <f t="shared" si="11"/>
        <v/>
      </c>
      <c r="AM25" s="93" t="str">
        <f t="shared" si="11"/>
        <v/>
      </c>
      <c r="AN25" s="93" t="str">
        <f t="shared" si="11"/>
        <v/>
      </c>
      <c r="AO25" s="93" t="str">
        <f t="shared" si="11"/>
        <v/>
      </c>
      <c r="AP25" s="93" t="str">
        <f t="shared" si="11"/>
        <v/>
      </c>
      <c r="AQ25" s="93" t="str">
        <f t="shared" si="11"/>
        <v/>
      </c>
      <c r="AR25" s="93" t="str">
        <f t="shared" si="11"/>
        <v/>
      </c>
      <c r="AS25" s="93" t="str">
        <f t="shared" si="11"/>
        <v/>
      </c>
      <c r="AT25" s="93" t="str">
        <f t="shared" si="11"/>
        <v/>
      </c>
      <c r="AU25" s="93" t="str">
        <f t="shared" si="11"/>
        <v/>
      </c>
      <c r="AV25" s="93" t="str">
        <f t="shared" si="11"/>
        <v/>
      </c>
      <c r="AW25" s="93" t="str">
        <f t="shared" si="11"/>
        <v/>
      </c>
      <c r="AX25" s="93" t="str">
        <f t="shared" si="11"/>
        <v/>
      </c>
      <c r="AY25" s="93" t="str">
        <f t="shared" si="11"/>
        <v/>
      </c>
      <c r="AZ25" s="93" t="str">
        <f t="shared" si="11"/>
        <v/>
      </c>
      <c r="BA25" s="93" t="str">
        <f t="shared" si="11"/>
        <v/>
      </c>
      <c r="BB25" s="93" t="str">
        <f t="shared" si="11"/>
        <v/>
      </c>
      <c r="BC25" s="93" t="str">
        <f t="shared" si="11"/>
        <v/>
      </c>
      <c r="BD25" s="93" t="str">
        <f t="shared" si="11"/>
        <v/>
      </c>
      <c r="BE25" s="93" t="str">
        <f t="shared" si="11"/>
        <v/>
      </c>
      <c r="BF25" s="93" t="str">
        <f t="shared" si="11"/>
        <v/>
      </c>
      <c r="BG25" s="93" t="str">
        <f t="shared" si="11"/>
        <v/>
      </c>
      <c r="BH25" s="93" t="str">
        <f t="shared" si="11"/>
        <v/>
      </c>
      <c r="BI25" s="93" t="str">
        <f t="shared" si="11"/>
        <v/>
      </c>
      <c r="BJ25" s="93" t="str">
        <f t="shared" si="11"/>
        <v/>
      </c>
      <c r="BK25" s="93" t="str">
        <f t="shared" si="11"/>
        <v/>
      </c>
      <c r="BL25" s="93" t="str">
        <f t="shared" si="11"/>
        <v/>
      </c>
      <c r="BM25" s="93" t="str">
        <f t="shared" si="11"/>
        <v/>
      </c>
      <c r="BN25" s="93" t="str">
        <f t="shared" si="11"/>
        <v/>
      </c>
      <c r="BO25" s="93" t="str">
        <f t="shared" si="11"/>
        <v/>
      </c>
      <c r="BP25" s="93" t="str">
        <f t="shared" si="11"/>
        <v/>
      </c>
      <c r="BQ25" s="93" t="str">
        <f t="shared" si="11"/>
        <v/>
      </c>
      <c r="BR25" s="93" t="str">
        <f t="shared" si="11"/>
        <v/>
      </c>
      <c r="BS25" s="93" t="str">
        <f t="shared" si="11"/>
        <v/>
      </c>
      <c r="BT25" s="93" t="str">
        <f t="shared" si="11"/>
        <v/>
      </c>
    </row>
    <row r="26" spans="2:72" x14ac:dyDescent="0.3">
      <c r="B26" t="s">
        <v>163</v>
      </c>
      <c r="C26" s="82"/>
      <c r="D26" s="83"/>
      <c r="E26" s="84"/>
      <c r="F26" s="82"/>
      <c r="G26" s="85"/>
      <c r="H26" s="86"/>
      <c r="I26" s="38"/>
      <c r="J26" s="38"/>
      <c r="K26" s="38"/>
      <c r="L26" s="38"/>
      <c r="M26" s="87"/>
      <c r="N26" s="40"/>
      <c r="O26" s="40"/>
      <c r="P26" s="94"/>
      <c r="Q26" s="90"/>
      <c r="R26" s="90"/>
      <c r="S26" s="90"/>
      <c r="T26" s="91"/>
      <c r="U26" s="91"/>
      <c r="V26" s="92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</row>
    <row r="27" spans="2:72" x14ac:dyDescent="0.3">
      <c r="C27" s="82"/>
      <c r="D27" s="83"/>
      <c r="E27" s="84"/>
      <c r="F27" s="82"/>
      <c r="G27" s="85"/>
      <c r="H27" s="86"/>
      <c r="I27" s="38"/>
      <c r="J27" s="38"/>
      <c r="K27" s="38"/>
      <c r="L27" s="38"/>
      <c r="M27" s="87"/>
      <c r="N27" s="40"/>
      <c r="O27" s="40"/>
      <c r="P27" s="94"/>
      <c r="Q27" s="90"/>
      <c r="R27" s="90"/>
      <c r="S27" s="90"/>
      <c r="T27" s="91"/>
      <c r="U27" s="91"/>
      <c r="V27" s="92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</row>
    <row r="28" spans="2:72" x14ac:dyDescent="0.3">
      <c r="C28" s="82"/>
      <c r="D28" s="83"/>
      <c r="E28" s="84"/>
      <c r="F28" s="82"/>
      <c r="G28" s="85"/>
      <c r="H28" s="86"/>
      <c r="I28" s="38"/>
      <c r="J28" s="38"/>
      <c r="K28" s="38"/>
      <c r="L28" s="38"/>
      <c r="M28" s="87"/>
      <c r="N28" s="40"/>
      <c r="O28" s="40"/>
      <c r="P28" s="94"/>
      <c r="Q28" s="90"/>
      <c r="R28" s="90"/>
      <c r="S28" s="90"/>
      <c r="T28" s="91"/>
      <c r="U28" s="91"/>
      <c r="V28" s="92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93"/>
    </row>
    <row r="29" spans="2:72" x14ac:dyDescent="0.3">
      <c r="C29" s="82"/>
      <c r="D29" s="83"/>
      <c r="E29" s="84"/>
      <c r="F29" s="82"/>
      <c r="G29" s="85"/>
      <c r="H29" s="86"/>
      <c r="I29" s="38"/>
      <c r="J29" s="38"/>
      <c r="K29" s="38"/>
      <c r="L29" s="38"/>
      <c r="M29" s="87"/>
      <c r="N29" s="40"/>
      <c r="O29" s="40"/>
      <c r="P29" s="94"/>
      <c r="Q29" s="90"/>
      <c r="R29" s="90"/>
      <c r="S29" s="90"/>
      <c r="T29" s="91"/>
      <c r="U29" s="91"/>
      <c r="V29" s="92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</row>
    <row r="30" spans="2:72" x14ac:dyDescent="0.3">
      <c r="C30" s="82"/>
      <c r="D30" s="83"/>
      <c r="E30" s="84"/>
      <c r="F30" s="82"/>
      <c r="G30" s="85"/>
      <c r="H30" s="86"/>
      <c r="I30" s="38"/>
      <c r="J30" s="38"/>
      <c r="K30" s="38"/>
      <c r="L30" s="38"/>
      <c r="M30" s="87"/>
      <c r="N30" s="40"/>
      <c r="O30" s="40"/>
      <c r="P30" s="94"/>
      <c r="Q30" s="90"/>
      <c r="R30" s="90"/>
      <c r="S30" s="90"/>
      <c r="T30" s="91"/>
      <c r="U30" s="91"/>
      <c r="V30" s="92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</row>
    <row r="31" spans="2:72" x14ac:dyDescent="0.3">
      <c r="C31" s="82"/>
      <c r="D31" s="83"/>
      <c r="E31" s="84"/>
      <c r="F31" s="82"/>
      <c r="G31" s="85"/>
      <c r="H31" s="86"/>
      <c r="I31" s="38"/>
      <c r="J31" s="38"/>
      <c r="K31" s="38"/>
      <c r="L31" s="38"/>
      <c r="M31" s="87"/>
      <c r="N31" s="40"/>
      <c r="O31" s="40"/>
      <c r="P31" s="94"/>
      <c r="Q31" s="90"/>
      <c r="R31" s="90"/>
      <c r="S31" s="90"/>
      <c r="T31" s="91"/>
      <c r="U31" s="91"/>
      <c r="V31" s="92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</row>
    <row r="32" spans="2:72" x14ac:dyDescent="0.3">
      <c r="C32" s="82"/>
      <c r="D32" s="83"/>
      <c r="E32" s="84"/>
      <c r="F32" s="82"/>
      <c r="G32" s="85"/>
      <c r="H32" s="86"/>
      <c r="I32" s="38"/>
      <c r="J32" s="38"/>
      <c r="K32" s="38"/>
      <c r="L32" s="38"/>
      <c r="M32" s="87"/>
      <c r="N32" s="40"/>
      <c r="O32" s="40"/>
      <c r="P32" s="94"/>
      <c r="Q32" s="90"/>
      <c r="R32" s="90"/>
      <c r="S32" s="90"/>
      <c r="T32" s="91"/>
      <c r="U32" s="91"/>
      <c r="V32" s="92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</row>
    <row r="33" spans="3:72" x14ac:dyDescent="0.3">
      <c r="C33" s="82"/>
      <c r="D33" s="83"/>
      <c r="E33" s="84"/>
      <c r="F33" s="82"/>
      <c r="G33" s="85"/>
      <c r="H33" s="86"/>
      <c r="I33" s="38"/>
      <c r="J33" s="38"/>
      <c r="K33" s="38"/>
      <c r="L33" s="38"/>
      <c r="M33" s="87"/>
      <c r="N33" s="40"/>
      <c r="O33" s="40"/>
      <c r="P33" s="94"/>
      <c r="Q33" s="90"/>
      <c r="R33" s="90"/>
      <c r="S33" s="90"/>
      <c r="T33" s="91"/>
      <c r="U33" s="91"/>
      <c r="V33" s="92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</row>
    <row r="34" spans="3:72" x14ac:dyDescent="0.3">
      <c r="C34" s="82"/>
      <c r="D34" s="83"/>
      <c r="E34" s="84"/>
      <c r="F34" s="82"/>
      <c r="G34" s="85"/>
      <c r="H34" s="86"/>
      <c r="I34" s="38"/>
      <c r="J34" s="38"/>
      <c r="K34" s="38"/>
      <c r="L34" s="38"/>
      <c r="M34" s="87"/>
      <c r="N34" s="40"/>
      <c r="O34" s="40"/>
      <c r="P34" s="94"/>
      <c r="Q34" s="90"/>
      <c r="R34" s="90"/>
      <c r="S34" s="90"/>
      <c r="T34" s="91"/>
      <c r="U34" s="91"/>
      <c r="V34" s="92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3"/>
      <c r="BT34" s="93"/>
    </row>
    <row r="35" spans="3:72" x14ac:dyDescent="0.3">
      <c r="C35" s="82"/>
      <c r="D35" s="83"/>
      <c r="E35" s="84"/>
      <c r="F35" s="82"/>
      <c r="G35" s="85"/>
      <c r="H35" s="86"/>
      <c r="I35" s="38"/>
      <c r="J35" s="38"/>
      <c r="K35" s="38"/>
      <c r="L35" s="38"/>
      <c r="M35" s="87"/>
      <c r="N35" s="40"/>
      <c r="O35" s="40"/>
      <c r="P35" s="94"/>
      <c r="Q35" s="90"/>
      <c r="R35" s="90"/>
      <c r="S35" s="90"/>
      <c r="T35" s="91"/>
      <c r="U35" s="91"/>
      <c r="V35" s="92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  <c r="BM35" s="93"/>
      <c r="BN35" s="93"/>
      <c r="BO35" s="93"/>
      <c r="BP35" s="93"/>
      <c r="BQ35" s="93"/>
      <c r="BR35" s="93"/>
      <c r="BS35" s="93"/>
      <c r="BT35" s="93"/>
    </row>
    <row r="36" spans="3:72" x14ac:dyDescent="0.3">
      <c r="C36" s="82"/>
      <c r="D36" s="83"/>
      <c r="E36" s="84"/>
      <c r="F36" s="82"/>
      <c r="G36" s="85"/>
      <c r="H36" s="86"/>
      <c r="I36" s="38"/>
      <c r="J36" s="38"/>
      <c r="K36" s="38"/>
      <c r="L36" s="38"/>
      <c r="M36" s="87"/>
      <c r="N36" s="40"/>
      <c r="O36" s="40"/>
      <c r="P36" s="94"/>
      <c r="Q36" s="90"/>
      <c r="R36" s="90"/>
      <c r="S36" s="90"/>
      <c r="T36" s="91"/>
      <c r="U36" s="91"/>
      <c r="V36" s="92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3"/>
      <c r="BT36" s="93"/>
    </row>
    <row r="37" spans="3:72" x14ac:dyDescent="0.3">
      <c r="C37" s="82"/>
      <c r="D37" s="83"/>
      <c r="E37" s="84"/>
      <c r="F37" s="82"/>
      <c r="G37" s="85"/>
      <c r="H37" s="86"/>
      <c r="I37" s="38"/>
      <c r="J37" s="38"/>
      <c r="K37" s="38"/>
      <c r="L37" s="38"/>
      <c r="M37" s="87"/>
      <c r="N37" s="40"/>
      <c r="O37" s="40"/>
      <c r="P37" s="94"/>
      <c r="Q37" s="90"/>
      <c r="R37" s="90"/>
      <c r="S37" s="90"/>
      <c r="T37" s="91"/>
      <c r="U37" s="91"/>
      <c r="V37" s="92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3"/>
      <c r="BT37" s="93"/>
    </row>
    <row r="38" spans="3:72" x14ac:dyDescent="0.3">
      <c r="C38" s="82"/>
      <c r="D38" s="83"/>
      <c r="E38" s="84"/>
      <c r="F38" s="82"/>
      <c r="G38" s="85"/>
      <c r="H38" s="86"/>
      <c r="I38" s="38"/>
      <c r="J38" s="38"/>
      <c r="K38" s="38"/>
      <c r="L38" s="38"/>
      <c r="M38" s="87"/>
      <c r="N38" s="40"/>
      <c r="O38" s="40"/>
      <c r="P38" s="94"/>
      <c r="Q38" s="90"/>
      <c r="R38" s="90"/>
      <c r="S38" s="90"/>
      <c r="T38" s="91"/>
      <c r="U38" s="91"/>
      <c r="V38" s="92"/>
      <c r="Y38" s="93"/>
      <c r="Z38" s="93"/>
      <c r="AA38" s="93"/>
      <c r="AB38" s="93"/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3"/>
      <c r="AU38" s="93"/>
      <c r="AV38" s="93"/>
      <c r="AW38" s="93"/>
      <c r="AX38" s="93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3"/>
      <c r="BM38" s="93"/>
      <c r="BN38" s="93"/>
      <c r="BO38" s="93"/>
      <c r="BP38" s="93"/>
      <c r="BQ38" s="93"/>
      <c r="BR38" s="93"/>
      <c r="BS38" s="93"/>
      <c r="BT38" s="93"/>
    </row>
    <row r="39" spans="3:72" x14ac:dyDescent="0.3">
      <c r="C39" s="82"/>
      <c r="D39" s="83"/>
      <c r="E39" s="84"/>
      <c r="F39" s="82"/>
      <c r="G39" s="85"/>
      <c r="H39" s="86"/>
      <c r="I39" s="38"/>
      <c r="J39" s="38"/>
      <c r="K39" s="38"/>
      <c r="L39" s="38"/>
      <c r="M39" s="87"/>
      <c r="N39" s="40"/>
      <c r="O39" s="40"/>
      <c r="P39" s="94"/>
      <c r="Q39" s="90"/>
      <c r="R39" s="90"/>
      <c r="S39" s="90"/>
      <c r="T39" s="91"/>
      <c r="U39" s="91"/>
      <c r="V39" s="92"/>
      <c r="Y39" s="93"/>
      <c r="Z39" s="93"/>
      <c r="AA39" s="93"/>
      <c r="AB39" s="93"/>
      <c r="AC39" s="93"/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3"/>
      <c r="AU39" s="93"/>
      <c r="AV39" s="93"/>
      <c r="AW39" s="93"/>
      <c r="AX39" s="93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3"/>
      <c r="BM39" s="93"/>
      <c r="BN39" s="93"/>
      <c r="BO39" s="93"/>
      <c r="BP39" s="93"/>
      <c r="BQ39" s="93"/>
      <c r="BR39" s="93"/>
      <c r="BS39" s="93"/>
      <c r="BT39" s="93"/>
    </row>
  </sheetData>
  <mergeCells count="42">
    <mergeCell ref="C3:D3"/>
    <mergeCell ref="P2:R2"/>
    <mergeCell ref="S2:U2"/>
    <mergeCell ref="V2:X2"/>
    <mergeCell ref="Y2:AA2"/>
    <mergeCell ref="AT2:AV2"/>
    <mergeCell ref="H2:H3"/>
    <mergeCell ref="I2:I3"/>
    <mergeCell ref="J2:J3"/>
    <mergeCell ref="K2:K3"/>
    <mergeCell ref="AB2:AD2"/>
    <mergeCell ref="AE2:AG2"/>
    <mergeCell ref="AH2:AJ2"/>
    <mergeCell ref="AK2:AM2"/>
    <mergeCell ref="AN2:AP2"/>
    <mergeCell ref="AQ2:AS2"/>
    <mergeCell ref="I18:I19"/>
    <mergeCell ref="J18:J19"/>
    <mergeCell ref="K18:K19"/>
    <mergeCell ref="L18:L19"/>
    <mergeCell ref="Y18:AA18"/>
    <mergeCell ref="AW2:AY2"/>
    <mergeCell ref="AZ2:BB2"/>
    <mergeCell ref="BC2:BE2"/>
    <mergeCell ref="BF2:BH2"/>
    <mergeCell ref="BI2:BK2"/>
    <mergeCell ref="BL18:BN18"/>
    <mergeCell ref="BO18:BQ18"/>
    <mergeCell ref="BR18:BT18"/>
    <mergeCell ref="D19:E19"/>
    <mergeCell ref="AT18:AV18"/>
    <mergeCell ref="AW18:AY18"/>
    <mergeCell ref="AZ18:BB18"/>
    <mergeCell ref="BC18:BE18"/>
    <mergeCell ref="BF18:BH18"/>
    <mergeCell ref="BI18:BK18"/>
    <mergeCell ref="AB18:AD18"/>
    <mergeCell ref="AE18:AG18"/>
    <mergeCell ref="AH18:AJ18"/>
    <mergeCell ref="AK18:AM18"/>
    <mergeCell ref="AN18:AP18"/>
    <mergeCell ref="AQ18:AS18"/>
  </mergeCells>
  <conditionalFormatting sqref="S4:U6">
    <cfRule type="containsText" dxfId="38" priority="27" operator="containsText" text="N/A">
      <formula>NOT(ISERROR(SEARCH("N/A",S4)))</formula>
    </cfRule>
  </conditionalFormatting>
  <conditionalFormatting sqref="F4:F6">
    <cfRule type="iconSet" priority="28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L4:O6">
    <cfRule type="colorScale" priority="29">
      <colorScale>
        <cfvo type="min"/>
        <cfvo type="max"/>
        <color rgb="FFFF7128"/>
        <color rgb="FFFFEF9C"/>
      </colorScale>
    </cfRule>
    <cfRule type="cellIs" dxfId="37" priority="30" operator="equal">
      <formula>$V$18</formula>
    </cfRule>
  </conditionalFormatting>
  <conditionalFormatting sqref="X4:BS6">
    <cfRule type="expression" priority="22" stopIfTrue="1">
      <formula>$H4="Pending"</formula>
    </cfRule>
    <cfRule type="expression" priority="23" stopIfTrue="1">
      <formula>AND($H4="Achieved",X$19&gt;$L4)</formula>
    </cfRule>
    <cfRule type="expression" dxfId="36" priority="24" stopIfTrue="1">
      <formula>AND($H4="Achieved",X$19&lt;=$L4)</formula>
    </cfRule>
    <cfRule type="expression" dxfId="35" priority="25" stopIfTrue="1">
      <formula>AND($D4&lt;&gt;"",X$19&lt;=$Q4,$H4="Delayed")</formula>
    </cfRule>
    <cfRule type="expression" dxfId="34" priority="26">
      <formula>AND($D4&lt;&gt;"",X$19&lt;=$Q4)</formula>
    </cfRule>
  </conditionalFormatting>
  <conditionalFormatting sqref="Y16:BT16">
    <cfRule type="cellIs" dxfId="33" priority="18" operator="equal">
      <formula>"x"</formula>
    </cfRule>
  </conditionalFormatting>
  <conditionalFormatting sqref="T20:V22 T26:V39">
    <cfRule type="containsText" dxfId="32" priority="17" operator="containsText" text="N/A">
      <formula>NOT(ISERROR(SEARCH("N/A",T20)))</formula>
    </cfRule>
  </conditionalFormatting>
  <conditionalFormatting sqref="V17">
    <cfRule type="containsText" dxfId="31" priority="16" operator="containsText" text="N/A">
      <formula>NOT(ISERROR(SEARCH("N/A",V17)))</formula>
    </cfRule>
  </conditionalFormatting>
  <conditionalFormatting sqref="U17">
    <cfRule type="iconSet" priority="15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G20:G22 G26:G39">
    <cfRule type="iconSet" priority="19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0:P22 M26:P39">
    <cfRule type="colorScale" priority="20">
      <colorScale>
        <cfvo type="min"/>
        <cfvo type="max"/>
        <color rgb="FFFF7128"/>
        <color rgb="FFFFEF9C"/>
      </colorScale>
    </cfRule>
    <cfRule type="cellIs" dxfId="30" priority="21" operator="equal">
      <formula>$V$18</formula>
    </cfRule>
  </conditionalFormatting>
  <conditionalFormatting sqref="Y20:BT22 Y26:BT39">
    <cfRule type="expression" priority="10" stopIfTrue="1">
      <formula>$H20="Pending"</formula>
    </cfRule>
    <cfRule type="expression" priority="11" stopIfTrue="1">
      <formula>AND($H20="Achieved",Y$19&gt;$L20)</formula>
    </cfRule>
    <cfRule type="expression" dxfId="29" priority="12" stopIfTrue="1">
      <formula>AND($H20="Achieved",Y$19&lt;=$L20)</formula>
    </cfRule>
    <cfRule type="expression" dxfId="28" priority="13" stopIfTrue="1">
      <formula>AND($D20&lt;&gt;"",Y$19&lt;=$Q20,$H20="Delayed")</formula>
    </cfRule>
    <cfRule type="expression" dxfId="27" priority="14">
      <formula>AND($D20&lt;&gt;"",Y$19&lt;=$Q20)</formula>
    </cfRule>
  </conditionalFormatting>
  <conditionalFormatting sqref="T23:V25">
    <cfRule type="containsText" dxfId="26" priority="6" operator="containsText" text="N/A">
      <formula>NOT(ISERROR(SEARCH("N/A",T23)))</formula>
    </cfRule>
  </conditionalFormatting>
  <conditionalFormatting sqref="G23:G25">
    <cfRule type="iconSet" priority="7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3:P25">
    <cfRule type="colorScale" priority="8">
      <colorScale>
        <cfvo type="min"/>
        <cfvo type="max"/>
        <color rgb="FFFF7128"/>
        <color rgb="FFFFEF9C"/>
      </colorScale>
    </cfRule>
    <cfRule type="cellIs" dxfId="25" priority="9" operator="equal">
      <formula>$V$18</formula>
    </cfRule>
  </conditionalFormatting>
  <conditionalFormatting sqref="Y23:BT25">
    <cfRule type="expression" priority="1" stopIfTrue="1">
      <formula>$H23="Pending"</formula>
    </cfRule>
    <cfRule type="expression" priority="2" stopIfTrue="1">
      <formula>AND($H23="Achieved",Y$19&gt;$L23)</formula>
    </cfRule>
    <cfRule type="expression" dxfId="24" priority="3" stopIfTrue="1">
      <formula>AND($H23="Achieved",Y$19&lt;=$L23)</formula>
    </cfRule>
    <cfRule type="expression" dxfId="23" priority="4" stopIfTrue="1">
      <formula>AND($D23&lt;&gt;"",Y$19&lt;=$Q23,$H23="Delayed")</formula>
    </cfRule>
    <cfRule type="expression" dxfId="22" priority="5">
      <formula>AND($D23&lt;&gt;"",Y$19&lt;=$Q23)</formula>
    </cfRule>
  </conditionalFormatting>
  <dataValidations count="5">
    <dataValidation type="date" errorStyle="warning" allowBlank="1" showInputMessage="1" showErrorMessage="1" error="Please provide the expected delivery date of the milestone: DD/MM/YYYY" prompt="Expected delivery date: DD/MM/YYYY" sqref="J5:J6 K21:K22 K24:K39" xr:uid="{9F53B947-1E6C-406F-A51C-383EB8BF4F0F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prompt="Provide date: DD/MM/YYYY" sqref="H5:I6 I21:J22 I24:J39" xr:uid="{A2AA96D6-E874-4638-8AE6-2125CD064014}">
      <formula1>40179</formula1>
    </dataValidation>
    <dataValidation type="date" errorStyle="warning" allowBlank="1" showInputMessage="1" showErrorMessage="1" error="Please provide the expected delivery date of the milestone: DD/MM/YYYY" prompt="Provide date: DD/MM/YYYY" sqref="K4:K6 L20:L39" xr:uid="{E4440C60-3045-41B1-A3B8-79A66655EF51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sqref="H4:I4 I20:J20 I23:J23" xr:uid="{A98676A8-B6CE-4DC7-8C80-18D8D0325E16}">
      <formula1>40179</formula1>
    </dataValidation>
    <dataValidation type="date" errorStyle="warning" allowBlank="1" showInputMessage="1" showErrorMessage="1" error="Please provide the expected delivery date of the milestone: DD/MM/YYYY" sqref="J4 K20 K23" xr:uid="{669476CA-0124-4B15-B33B-C368806E03F6}">
      <formula1>36526</formula1>
      <formula2>54789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T101"/>
  <sheetViews>
    <sheetView tabSelected="1" topLeftCell="AR29" workbookViewId="0">
      <selection activeCell="C15" sqref="C15:BT39"/>
    </sheetView>
  </sheetViews>
  <sheetFormatPr defaultRowHeight="14.4" x14ac:dyDescent="0.3"/>
  <sheetData>
    <row r="1" spans="1:72" x14ac:dyDescent="0.3">
      <c r="A1" s="165"/>
      <c r="B1" s="166"/>
      <c r="C1" s="166"/>
      <c r="D1" s="163"/>
      <c r="E1" s="166"/>
      <c r="F1" s="166"/>
      <c r="G1" s="163"/>
      <c r="H1" s="163"/>
      <c r="I1" s="163"/>
      <c r="J1" s="163"/>
      <c r="K1" s="163"/>
      <c r="L1" s="163"/>
      <c r="M1" s="163"/>
      <c r="N1" s="164"/>
    </row>
    <row r="2" spans="1:72" ht="25.8" x14ac:dyDescent="0.5">
      <c r="C2" s="1" t="s">
        <v>0</v>
      </c>
      <c r="D2" s="2"/>
      <c r="E2" s="2"/>
      <c r="F2" s="3"/>
      <c r="G2" s="3"/>
      <c r="H2" s="3"/>
      <c r="I2" s="2"/>
      <c r="J2" s="2"/>
      <c r="K2" s="2"/>
      <c r="L2" s="2"/>
      <c r="M2" s="2"/>
      <c r="N2" s="4"/>
      <c r="O2" s="4"/>
      <c r="P2" s="5"/>
      <c r="Q2" s="6"/>
      <c r="R2" s="6"/>
      <c r="S2" s="6"/>
      <c r="T2" s="7"/>
      <c r="U2" s="7"/>
      <c r="V2" s="7"/>
      <c r="W2" s="7"/>
      <c r="X2" s="7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</row>
    <row r="3" spans="1:72" ht="15.6" x14ac:dyDescent="0.3">
      <c r="C3" s="214" t="s">
        <v>1</v>
      </c>
      <c r="D3" s="216" t="s">
        <v>2</v>
      </c>
      <c r="E3" s="216" t="s">
        <v>3</v>
      </c>
      <c r="F3" s="9"/>
      <c r="G3" s="10"/>
      <c r="H3" s="10"/>
      <c r="I3" s="10"/>
      <c r="J3" s="11"/>
      <c r="K3" s="12"/>
      <c r="L3" s="11"/>
      <c r="M3" s="11"/>
      <c r="N3" s="11"/>
      <c r="O3" s="11"/>
      <c r="P3" s="13"/>
      <c r="Q3" s="14"/>
      <c r="R3" s="14"/>
      <c r="S3" s="14"/>
      <c r="T3" s="15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</row>
    <row r="4" spans="1:72" ht="46.8" x14ac:dyDescent="0.3">
      <c r="C4" s="215"/>
      <c r="D4" s="187"/>
      <c r="E4" s="187"/>
      <c r="F4" s="213" t="s">
        <v>4</v>
      </c>
      <c r="G4" s="213"/>
      <c r="H4" s="10" t="s">
        <v>5</v>
      </c>
      <c r="I4" s="10" t="s">
        <v>6</v>
      </c>
      <c r="J4" s="10" t="s">
        <v>7</v>
      </c>
      <c r="K4" s="11" t="s">
        <v>8</v>
      </c>
      <c r="L4" s="17" t="s">
        <v>9</v>
      </c>
      <c r="M4" s="13" t="s">
        <v>10</v>
      </c>
      <c r="N4" s="10" t="s">
        <v>11</v>
      </c>
      <c r="O4" s="11"/>
      <c r="P4" s="13"/>
      <c r="Q4" s="14"/>
      <c r="R4" s="14"/>
      <c r="S4" s="14"/>
      <c r="T4" s="18"/>
      <c r="U4" s="18"/>
      <c r="V4" s="18"/>
      <c r="W4" s="18"/>
      <c r="X4" s="18"/>
      <c r="Y4" s="19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</row>
    <row r="5" spans="1:72" ht="28.8" x14ac:dyDescent="0.3">
      <c r="C5" s="20" t="s">
        <v>161</v>
      </c>
      <c r="D5" s="21" t="s">
        <v>12</v>
      </c>
      <c r="E5" s="20" t="s">
        <v>13</v>
      </c>
      <c r="F5" s="22"/>
      <c r="G5" s="23" t="s">
        <v>14</v>
      </c>
      <c r="H5" s="20"/>
      <c r="I5" s="20"/>
      <c r="J5" s="20" t="s">
        <v>15</v>
      </c>
      <c r="K5" s="20" t="s">
        <v>15</v>
      </c>
      <c r="L5" s="24">
        <v>43831</v>
      </c>
      <c r="M5" s="24">
        <v>44531</v>
      </c>
      <c r="N5" s="25">
        <v>43831</v>
      </c>
      <c r="O5" s="26"/>
      <c r="P5" s="27"/>
      <c r="Q5" s="28"/>
      <c r="R5" s="28"/>
      <c r="S5" s="28"/>
      <c r="T5" s="29"/>
      <c r="U5" s="29"/>
      <c r="V5" s="29"/>
      <c r="W5" s="29"/>
      <c r="X5" s="29"/>
      <c r="Y5" s="30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</row>
    <row r="6" spans="1:72" x14ac:dyDescent="0.3">
      <c r="C6" s="32"/>
      <c r="F6" s="33"/>
      <c r="G6" s="33"/>
      <c r="H6" s="33"/>
      <c r="I6" s="33"/>
      <c r="J6" s="34"/>
      <c r="K6" s="35"/>
      <c r="L6" s="36"/>
      <c r="M6" s="36"/>
      <c r="N6" s="36"/>
      <c r="O6" s="36"/>
      <c r="P6" s="36"/>
      <c r="Q6" s="36"/>
      <c r="R6" s="36"/>
      <c r="S6" s="3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</row>
    <row r="7" spans="1:72" x14ac:dyDescent="0.3">
      <c r="C7" s="32"/>
      <c r="F7" s="33"/>
      <c r="G7" s="33"/>
      <c r="H7" s="33"/>
      <c r="I7" s="33"/>
      <c r="J7" s="34"/>
      <c r="K7" s="35"/>
      <c r="L7" s="36"/>
      <c r="M7" s="36"/>
      <c r="N7" s="36"/>
      <c r="O7" s="36"/>
      <c r="P7" s="36"/>
      <c r="Q7" s="36"/>
      <c r="R7" s="36"/>
      <c r="S7" s="3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</row>
    <row r="8" spans="1:72" ht="25.8" x14ac:dyDescent="0.5">
      <c r="C8" s="1" t="s">
        <v>16</v>
      </c>
      <c r="D8" s="2"/>
      <c r="E8" s="2"/>
      <c r="F8" s="3"/>
      <c r="G8" s="3"/>
      <c r="H8" s="3"/>
      <c r="I8" s="2"/>
      <c r="J8" s="2"/>
      <c r="K8" s="2"/>
      <c r="L8" s="2"/>
      <c r="M8" s="2"/>
      <c r="N8" s="4"/>
      <c r="O8" s="4"/>
      <c r="P8" s="5"/>
      <c r="Q8" s="36"/>
      <c r="R8" s="36"/>
      <c r="S8" s="3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</row>
    <row r="9" spans="1:72" ht="15.6" x14ac:dyDescent="0.3">
      <c r="C9" s="214" t="s">
        <v>17</v>
      </c>
      <c r="D9" s="216" t="s">
        <v>18</v>
      </c>
      <c r="E9" s="216"/>
      <c r="F9" s="9"/>
      <c r="G9" s="10"/>
      <c r="H9" s="10"/>
      <c r="I9" s="10"/>
      <c r="J9" s="11"/>
      <c r="K9" s="12"/>
      <c r="L9" s="11"/>
      <c r="M9" s="11"/>
      <c r="N9" s="11"/>
      <c r="O9" s="11"/>
      <c r="P9" s="13"/>
      <c r="Q9" s="36"/>
      <c r="R9" s="36"/>
      <c r="S9" s="3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</row>
    <row r="10" spans="1:72" ht="15.6" x14ac:dyDescent="0.3">
      <c r="C10" s="215"/>
      <c r="D10" s="187"/>
      <c r="E10" s="187"/>
      <c r="F10" s="213"/>
      <c r="G10" s="213"/>
      <c r="H10" s="10"/>
      <c r="I10" s="10"/>
      <c r="J10" s="10"/>
      <c r="K10" s="11"/>
      <c r="L10" s="17"/>
      <c r="M10" s="11"/>
      <c r="N10" s="37"/>
      <c r="O10" s="11"/>
      <c r="P10" s="13"/>
      <c r="Q10" s="36"/>
      <c r="R10" s="36"/>
      <c r="S10" s="3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</row>
    <row r="11" spans="1:72" ht="57.6" x14ac:dyDescent="0.3">
      <c r="C11" s="38">
        <v>43831</v>
      </c>
      <c r="D11" s="39" t="s">
        <v>19</v>
      </c>
      <c r="E11" s="40"/>
      <c r="F11" s="41"/>
      <c r="G11" s="42"/>
      <c r="H11" s="40"/>
      <c r="I11" s="40"/>
      <c r="J11" s="40"/>
      <c r="K11" s="40"/>
      <c r="L11" s="43"/>
      <c r="M11" s="43"/>
      <c r="N11" s="43"/>
      <c r="O11" s="44"/>
      <c r="P11" s="45"/>
      <c r="Q11" s="36"/>
      <c r="R11" s="36"/>
      <c r="S11" s="3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</row>
    <row r="12" spans="1:72" x14ac:dyDescent="0.3">
      <c r="C12" s="38"/>
      <c r="D12" s="39"/>
      <c r="E12" s="40"/>
      <c r="F12" s="41"/>
      <c r="G12" s="42"/>
      <c r="H12" s="40"/>
      <c r="I12" s="40"/>
      <c r="J12" s="40"/>
      <c r="K12" s="40"/>
      <c r="L12" s="43"/>
      <c r="M12" s="43"/>
      <c r="N12" s="43"/>
      <c r="O12" s="44"/>
      <c r="P12" s="45"/>
      <c r="Q12" s="36"/>
      <c r="R12" s="36"/>
      <c r="S12" s="3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</row>
    <row r="13" spans="1:72" x14ac:dyDescent="0.3">
      <c r="C13" s="38"/>
      <c r="D13" s="39"/>
      <c r="E13" s="40"/>
      <c r="F13" s="41"/>
      <c r="G13" s="42"/>
      <c r="H13" s="40"/>
      <c r="I13" s="40"/>
      <c r="J13" s="40"/>
      <c r="K13" s="40"/>
      <c r="L13" s="43"/>
      <c r="M13" s="43"/>
      <c r="N13" s="43"/>
      <c r="O13" s="44"/>
      <c r="P13" s="45"/>
      <c r="Q13" s="36"/>
      <c r="R13" s="36"/>
      <c r="S13" s="3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</row>
    <row r="14" spans="1:72" x14ac:dyDescent="0.3">
      <c r="C14" s="38"/>
      <c r="D14" s="39"/>
      <c r="E14" s="40"/>
      <c r="F14" s="41"/>
      <c r="G14" s="42"/>
      <c r="H14" s="40"/>
      <c r="I14" s="40"/>
      <c r="J14" s="40"/>
      <c r="K14" s="40"/>
      <c r="L14" s="43"/>
      <c r="M14" s="43"/>
      <c r="N14" s="43"/>
      <c r="O14" s="44"/>
      <c r="P14" s="45"/>
      <c r="Q14" s="36"/>
      <c r="R14" s="36"/>
      <c r="S14" s="3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</row>
    <row r="15" spans="1:72" x14ac:dyDescent="0.3">
      <c r="C15" s="46"/>
      <c r="D15" s="47"/>
      <c r="E15" s="47"/>
      <c r="F15" s="47"/>
      <c r="G15" s="47"/>
      <c r="H15" s="47"/>
      <c r="I15" s="47"/>
      <c r="J15" s="48" t="s">
        <v>20</v>
      </c>
      <c r="K15" s="49"/>
      <c r="L15" s="50"/>
      <c r="M15" s="50"/>
      <c r="N15" s="50"/>
      <c r="O15" s="50"/>
      <c r="P15" s="50"/>
      <c r="Q15" s="50"/>
      <c r="R15" s="50"/>
      <c r="S15" s="50"/>
      <c r="T15" s="47"/>
      <c r="U15" s="47"/>
      <c r="V15" s="47"/>
      <c r="W15" s="47"/>
      <c r="X15" s="47"/>
      <c r="Y15" s="51">
        <v>43831</v>
      </c>
      <c r="Z15" s="51">
        <f>EDATE(Y15,1)</f>
        <v>43862</v>
      </c>
      <c r="AA15" s="51">
        <f t="shared" ref="AA15:BT15" si="0">EDATE(Z15,1)</f>
        <v>43891</v>
      </c>
      <c r="AB15" s="51">
        <f t="shared" si="0"/>
        <v>43922</v>
      </c>
      <c r="AC15" s="51">
        <f t="shared" si="0"/>
        <v>43952</v>
      </c>
      <c r="AD15" s="51">
        <f t="shared" si="0"/>
        <v>43983</v>
      </c>
      <c r="AE15" s="51">
        <f t="shared" si="0"/>
        <v>44013</v>
      </c>
      <c r="AF15" s="51">
        <f t="shared" si="0"/>
        <v>44044</v>
      </c>
      <c r="AG15" s="51">
        <f t="shared" si="0"/>
        <v>44075</v>
      </c>
      <c r="AH15" s="51">
        <f t="shared" si="0"/>
        <v>44105</v>
      </c>
      <c r="AI15" s="51">
        <f t="shared" si="0"/>
        <v>44136</v>
      </c>
      <c r="AJ15" s="51">
        <f t="shared" si="0"/>
        <v>44166</v>
      </c>
      <c r="AK15" s="51">
        <f t="shared" si="0"/>
        <v>44197</v>
      </c>
      <c r="AL15" s="51">
        <f t="shared" si="0"/>
        <v>44228</v>
      </c>
      <c r="AM15" s="51">
        <f t="shared" si="0"/>
        <v>44256</v>
      </c>
      <c r="AN15" s="51">
        <f t="shared" si="0"/>
        <v>44287</v>
      </c>
      <c r="AO15" s="51">
        <f t="shared" si="0"/>
        <v>44317</v>
      </c>
      <c r="AP15" s="51">
        <f t="shared" si="0"/>
        <v>44348</v>
      </c>
      <c r="AQ15" s="51">
        <f t="shared" si="0"/>
        <v>44378</v>
      </c>
      <c r="AR15" s="51">
        <f t="shared" si="0"/>
        <v>44409</v>
      </c>
      <c r="AS15" s="51">
        <f t="shared" si="0"/>
        <v>44440</v>
      </c>
      <c r="AT15" s="51">
        <f t="shared" si="0"/>
        <v>44470</v>
      </c>
      <c r="AU15" s="51">
        <f t="shared" si="0"/>
        <v>44501</v>
      </c>
      <c r="AV15" s="51">
        <f t="shared" si="0"/>
        <v>44531</v>
      </c>
      <c r="AW15" s="51">
        <f t="shared" si="0"/>
        <v>44562</v>
      </c>
      <c r="AX15" s="51">
        <f t="shared" si="0"/>
        <v>44593</v>
      </c>
      <c r="AY15" s="51">
        <f t="shared" si="0"/>
        <v>44621</v>
      </c>
      <c r="AZ15" s="51">
        <f t="shared" si="0"/>
        <v>44652</v>
      </c>
      <c r="BA15" s="51">
        <f t="shared" si="0"/>
        <v>44682</v>
      </c>
      <c r="BB15" s="51">
        <f t="shared" si="0"/>
        <v>44713</v>
      </c>
      <c r="BC15" s="51">
        <f t="shared" si="0"/>
        <v>44743</v>
      </c>
      <c r="BD15" s="51">
        <f t="shared" si="0"/>
        <v>44774</v>
      </c>
      <c r="BE15" s="51">
        <f t="shared" si="0"/>
        <v>44805</v>
      </c>
      <c r="BF15" s="51">
        <f t="shared" si="0"/>
        <v>44835</v>
      </c>
      <c r="BG15" s="51">
        <f t="shared" si="0"/>
        <v>44866</v>
      </c>
      <c r="BH15" s="51">
        <f t="shared" si="0"/>
        <v>44896</v>
      </c>
      <c r="BI15" s="51">
        <f t="shared" si="0"/>
        <v>44927</v>
      </c>
      <c r="BJ15" s="51">
        <f t="shared" si="0"/>
        <v>44958</v>
      </c>
      <c r="BK15" s="51">
        <f t="shared" si="0"/>
        <v>44986</v>
      </c>
      <c r="BL15" s="51">
        <f t="shared" si="0"/>
        <v>45017</v>
      </c>
      <c r="BM15" s="51">
        <f t="shared" si="0"/>
        <v>45047</v>
      </c>
      <c r="BN15" s="51">
        <f t="shared" si="0"/>
        <v>45078</v>
      </c>
      <c r="BO15" s="51">
        <f t="shared" si="0"/>
        <v>45108</v>
      </c>
      <c r="BP15" s="51">
        <f t="shared" si="0"/>
        <v>45139</v>
      </c>
      <c r="BQ15" s="51">
        <f t="shared" si="0"/>
        <v>45170</v>
      </c>
      <c r="BR15" s="51">
        <f t="shared" si="0"/>
        <v>45200</v>
      </c>
      <c r="BS15" s="51">
        <f t="shared" si="0"/>
        <v>45231</v>
      </c>
      <c r="BT15" s="51">
        <f t="shared" si="0"/>
        <v>45261</v>
      </c>
    </row>
    <row r="16" spans="1:72" x14ac:dyDescent="0.3">
      <c r="C16" s="52"/>
      <c r="J16" s="53" t="s">
        <v>20</v>
      </c>
      <c r="K16" s="54"/>
      <c r="L16" s="55"/>
      <c r="M16" s="55"/>
      <c r="N16" s="55"/>
      <c r="O16" s="55"/>
      <c r="P16" s="55"/>
      <c r="Q16" s="55"/>
      <c r="R16" s="55"/>
      <c r="S16" s="55"/>
      <c r="Y16" s="16" t="str">
        <f t="shared" ref="Y16:BT16" ca="1" si="1">IF(Y15= TODAY(),"x","")</f>
        <v/>
      </c>
      <c r="Z16" s="16" t="str">
        <f t="shared" ca="1" si="1"/>
        <v/>
      </c>
      <c r="AA16" s="16" t="str">
        <f t="shared" ca="1" si="1"/>
        <v/>
      </c>
      <c r="AB16" s="16" t="str">
        <f t="shared" ca="1" si="1"/>
        <v/>
      </c>
      <c r="AC16" s="16" t="str">
        <f t="shared" ca="1" si="1"/>
        <v/>
      </c>
      <c r="AD16" s="16" t="str">
        <f t="shared" ca="1" si="1"/>
        <v/>
      </c>
      <c r="AE16" s="16" t="str">
        <f t="shared" ca="1" si="1"/>
        <v/>
      </c>
      <c r="AF16" s="16" t="str">
        <f t="shared" ca="1" si="1"/>
        <v/>
      </c>
      <c r="AG16" s="16" t="str">
        <f t="shared" ca="1" si="1"/>
        <v/>
      </c>
      <c r="AH16" s="16" t="str">
        <f t="shared" ca="1" si="1"/>
        <v/>
      </c>
      <c r="AI16" s="16" t="str">
        <f t="shared" ca="1" si="1"/>
        <v/>
      </c>
      <c r="AJ16" s="16" t="str">
        <f t="shared" ca="1" si="1"/>
        <v/>
      </c>
      <c r="AK16" s="16" t="str">
        <f t="shared" ca="1" si="1"/>
        <v/>
      </c>
      <c r="AL16" s="16" t="str">
        <f t="shared" ca="1" si="1"/>
        <v/>
      </c>
      <c r="AM16" s="16" t="str">
        <f t="shared" ca="1" si="1"/>
        <v/>
      </c>
      <c r="AN16" s="16" t="str">
        <f t="shared" ca="1" si="1"/>
        <v/>
      </c>
      <c r="AO16" s="16" t="str">
        <f t="shared" ca="1" si="1"/>
        <v/>
      </c>
      <c r="AP16" s="16" t="str">
        <f t="shared" ca="1" si="1"/>
        <v/>
      </c>
      <c r="AQ16" s="16" t="str">
        <f t="shared" ca="1" si="1"/>
        <v/>
      </c>
      <c r="AR16" s="16" t="str">
        <f t="shared" ca="1" si="1"/>
        <v/>
      </c>
      <c r="AS16" s="16" t="str">
        <f t="shared" ca="1" si="1"/>
        <v/>
      </c>
      <c r="AT16" s="16" t="str">
        <f t="shared" ca="1" si="1"/>
        <v/>
      </c>
      <c r="AU16" s="16" t="str">
        <f t="shared" ca="1" si="1"/>
        <v/>
      </c>
      <c r="AV16" s="16" t="str">
        <f t="shared" ca="1" si="1"/>
        <v/>
      </c>
      <c r="AW16" s="16" t="str">
        <f t="shared" ca="1" si="1"/>
        <v/>
      </c>
      <c r="AX16" s="16" t="str">
        <f t="shared" ca="1" si="1"/>
        <v/>
      </c>
      <c r="AY16" s="16" t="str">
        <f t="shared" ca="1" si="1"/>
        <v/>
      </c>
      <c r="AZ16" s="16" t="str">
        <f t="shared" ca="1" si="1"/>
        <v/>
      </c>
      <c r="BA16" s="16" t="str">
        <f t="shared" ca="1" si="1"/>
        <v/>
      </c>
      <c r="BB16" s="16" t="str">
        <f t="shared" ca="1" si="1"/>
        <v/>
      </c>
      <c r="BC16" s="16" t="str">
        <f t="shared" ca="1" si="1"/>
        <v/>
      </c>
      <c r="BD16" s="16" t="str">
        <f t="shared" ca="1" si="1"/>
        <v/>
      </c>
      <c r="BE16" s="16" t="str">
        <f t="shared" ca="1" si="1"/>
        <v/>
      </c>
      <c r="BF16" s="16" t="str">
        <f t="shared" ca="1" si="1"/>
        <v/>
      </c>
      <c r="BG16" s="16" t="str">
        <f t="shared" ca="1" si="1"/>
        <v/>
      </c>
      <c r="BH16" s="16" t="str">
        <f t="shared" ca="1" si="1"/>
        <v/>
      </c>
      <c r="BI16" s="16" t="str">
        <f t="shared" ca="1" si="1"/>
        <v/>
      </c>
      <c r="BJ16" s="16" t="str">
        <f t="shared" ca="1" si="1"/>
        <v/>
      </c>
      <c r="BK16" s="16" t="str">
        <f t="shared" ca="1" si="1"/>
        <v/>
      </c>
      <c r="BL16" s="16" t="str">
        <f t="shared" ca="1" si="1"/>
        <v/>
      </c>
      <c r="BM16" s="16" t="str">
        <f t="shared" ca="1" si="1"/>
        <v/>
      </c>
      <c r="BN16" s="16" t="str">
        <f t="shared" ca="1" si="1"/>
        <v/>
      </c>
      <c r="BO16" s="16" t="str">
        <f t="shared" ca="1" si="1"/>
        <v/>
      </c>
      <c r="BP16" s="16" t="str">
        <f t="shared" ca="1" si="1"/>
        <v/>
      </c>
      <c r="BQ16" s="16" t="str">
        <f t="shared" ca="1" si="1"/>
        <v/>
      </c>
      <c r="BR16" s="16" t="str">
        <f t="shared" ca="1" si="1"/>
        <v/>
      </c>
      <c r="BS16" s="16" t="str">
        <f t="shared" ca="1" si="1"/>
        <v/>
      </c>
      <c r="BT16" s="16" t="str">
        <f t="shared" ca="1" si="1"/>
        <v/>
      </c>
    </row>
    <row r="17" spans="3:72" ht="31.2" x14ac:dyDescent="0.5">
      <c r="C17" s="56" t="s">
        <v>21</v>
      </c>
      <c r="D17" s="4"/>
      <c r="E17" s="4"/>
      <c r="F17" s="4"/>
      <c r="G17" s="4"/>
      <c r="H17" s="57"/>
      <c r="I17" s="58"/>
      <c r="J17" s="59"/>
      <c r="K17" s="4"/>
      <c r="L17" s="4"/>
      <c r="M17" s="4"/>
      <c r="N17" s="4"/>
      <c r="O17" s="60"/>
      <c r="P17" s="61"/>
      <c r="Q17" s="62"/>
      <c r="R17" s="62"/>
      <c r="S17" s="62" t="s">
        <v>22</v>
      </c>
      <c r="T17" s="63" t="str">
        <f>INDEX($C$20:$H$39,MATCH($S$21,$Q$20:$Q$39,0),2)</f>
        <v>Milestone 3</v>
      </c>
      <c r="U17" s="64">
        <f ca="1">INDEX($C$20:$H$39,MATCH($S$21,$Q$20:$Q$39,0),5)</f>
        <v>30</v>
      </c>
      <c r="V17" s="65" t="str">
        <f ca="1">INDEX($C$20:$H$39,MATCH($S$21,$Q$20:$Q$39,0),6)</f>
        <v>Delayed</v>
      </c>
      <c r="W17" s="38">
        <f>INDEX($Q$20:$Q$39,$S$22)</f>
        <v>43922</v>
      </c>
      <c r="X17">
        <f>INDEX($C$20:$M$39,MATCH($S$21,$Q$20:$Q$39,0),11)</f>
        <v>0</v>
      </c>
      <c r="Y17" s="66" t="str">
        <f>TEXT(Y15,"mmmm")</f>
        <v>janvier</v>
      </c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66" t="str">
        <f>TEXT(BF15,"mmmm")</f>
        <v>octobre</v>
      </c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</row>
    <row r="18" spans="3:72" ht="25.8" x14ac:dyDescent="0.5">
      <c r="C18" s="67"/>
      <c r="D18" s="60"/>
      <c r="E18" s="60"/>
      <c r="F18" s="60"/>
      <c r="G18" s="60"/>
      <c r="H18" s="68"/>
      <c r="I18" s="189" t="s">
        <v>23</v>
      </c>
      <c r="J18" s="189" t="s">
        <v>24</v>
      </c>
      <c r="K18" s="189" t="s">
        <v>25</v>
      </c>
      <c r="L18" s="189" t="s">
        <v>26</v>
      </c>
      <c r="M18" s="60"/>
      <c r="N18" s="60"/>
      <c r="O18" s="69"/>
      <c r="P18" s="70"/>
      <c r="Q18" s="62"/>
      <c r="R18" s="62"/>
      <c r="S18" s="62"/>
      <c r="T18" t="s">
        <v>27</v>
      </c>
      <c r="U18" s="71">
        <f ca="1">TODAY()</f>
        <v>44036</v>
      </c>
      <c r="V18" t="s">
        <v>28</v>
      </c>
      <c r="W18" t="s">
        <v>29</v>
      </c>
      <c r="X18" s="71">
        <v>47484</v>
      </c>
      <c r="Y18" s="186" t="s">
        <v>30</v>
      </c>
      <c r="Z18" s="186"/>
      <c r="AA18" s="186"/>
      <c r="AB18" s="186" t="s">
        <v>31</v>
      </c>
      <c r="AC18" s="186"/>
      <c r="AD18" s="186"/>
      <c r="AE18" s="186" t="s">
        <v>32</v>
      </c>
      <c r="AF18" s="186"/>
      <c r="AG18" s="186"/>
      <c r="AH18" s="186" t="s">
        <v>33</v>
      </c>
      <c r="AI18" s="186"/>
      <c r="AJ18" s="186"/>
      <c r="AK18" s="186" t="s">
        <v>34</v>
      </c>
      <c r="AL18" s="186"/>
      <c r="AM18" s="186"/>
      <c r="AN18" s="186" t="s">
        <v>35</v>
      </c>
      <c r="AO18" s="186"/>
      <c r="AP18" s="186"/>
      <c r="AQ18" s="186" t="s">
        <v>36</v>
      </c>
      <c r="AR18" s="186"/>
      <c r="AS18" s="186"/>
      <c r="AT18" s="186" t="s">
        <v>37</v>
      </c>
      <c r="AU18" s="186"/>
      <c r="AV18" s="186"/>
      <c r="AW18" s="186" t="s">
        <v>38</v>
      </c>
      <c r="AX18" s="186"/>
      <c r="AY18" s="186"/>
      <c r="AZ18" s="186" t="s">
        <v>39</v>
      </c>
      <c r="BA18" s="186"/>
      <c r="BB18" s="186"/>
      <c r="BC18" s="186" t="s">
        <v>40</v>
      </c>
      <c r="BD18" s="186"/>
      <c r="BE18" s="186"/>
      <c r="BF18" s="186" t="s">
        <v>41</v>
      </c>
      <c r="BG18" s="186"/>
      <c r="BH18" s="186"/>
      <c r="BI18" s="186" t="s">
        <v>42</v>
      </c>
      <c r="BJ18" s="186"/>
      <c r="BK18" s="186"/>
      <c r="BL18" s="186" t="s">
        <v>43</v>
      </c>
      <c r="BM18" s="186"/>
      <c r="BN18" s="186"/>
      <c r="BO18" s="186" t="s">
        <v>44</v>
      </c>
      <c r="BP18" s="186"/>
      <c r="BQ18" s="186"/>
      <c r="BR18" s="186" t="s">
        <v>45</v>
      </c>
      <c r="BS18" s="186"/>
      <c r="BT18" s="186"/>
    </row>
    <row r="19" spans="3:72" ht="27.6" customHeight="1" x14ac:dyDescent="0.3">
      <c r="C19" s="72" t="s">
        <v>46</v>
      </c>
      <c r="D19" s="187" t="s">
        <v>47</v>
      </c>
      <c r="E19" s="187"/>
      <c r="F19" s="73" t="s">
        <v>48</v>
      </c>
      <c r="G19" s="74" t="s">
        <v>49</v>
      </c>
      <c r="H19" s="75" t="s">
        <v>50</v>
      </c>
      <c r="I19" s="190"/>
      <c r="J19" s="191"/>
      <c r="K19" s="190"/>
      <c r="L19" s="190"/>
      <c r="M19" s="75" t="s">
        <v>18</v>
      </c>
      <c r="N19" s="75"/>
      <c r="O19" s="75"/>
      <c r="P19" s="76"/>
      <c r="Q19" s="77" t="s">
        <v>51</v>
      </c>
      <c r="R19" s="77" t="s">
        <v>52</v>
      </c>
      <c r="S19" s="77" t="s">
        <v>53</v>
      </c>
      <c r="T19" s="78"/>
      <c r="U19" s="79"/>
      <c r="V19" s="79"/>
      <c r="W19" s="79"/>
      <c r="X19" s="79"/>
      <c r="Y19" s="80">
        <f>Y15</f>
        <v>43831</v>
      </c>
      <c r="Z19" s="80">
        <f>Z15</f>
        <v>43862</v>
      </c>
      <c r="AA19" s="81">
        <f>AA15</f>
        <v>43891</v>
      </c>
      <c r="AB19" s="80">
        <f t="shared" ref="AB19:BT19" si="2">AB15</f>
        <v>43922</v>
      </c>
      <c r="AC19" s="80">
        <f t="shared" si="2"/>
        <v>43952</v>
      </c>
      <c r="AD19" s="81">
        <f t="shared" si="2"/>
        <v>43983</v>
      </c>
      <c r="AE19" s="80">
        <f t="shared" si="2"/>
        <v>44013</v>
      </c>
      <c r="AF19" s="80">
        <f t="shared" si="2"/>
        <v>44044</v>
      </c>
      <c r="AG19" s="81">
        <f t="shared" si="2"/>
        <v>44075</v>
      </c>
      <c r="AH19" s="80">
        <f t="shared" si="2"/>
        <v>44105</v>
      </c>
      <c r="AI19" s="80">
        <f t="shared" si="2"/>
        <v>44136</v>
      </c>
      <c r="AJ19" s="81">
        <f t="shared" si="2"/>
        <v>44166</v>
      </c>
      <c r="AK19" s="80">
        <f t="shared" si="2"/>
        <v>44197</v>
      </c>
      <c r="AL19" s="80">
        <f t="shared" si="2"/>
        <v>44228</v>
      </c>
      <c r="AM19" s="81">
        <f t="shared" si="2"/>
        <v>44256</v>
      </c>
      <c r="AN19" s="80">
        <f t="shared" si="2"/>
        <v>44287</v>
      </c>
      <c r="AO19" s="80">
        <f t="shared" si="2"/>
        <v>44317</v>
      </c>
      <c r="AP19" s="81">
        <f t="shared" si="2"/>
        <v>44348</v>
      </c>
      <c r="AQ19" s="80">
        <f t="shared" si="2"/>
        <v>44378</v>
      </c>
      <c r="AR19" s="80">
        <f t="shared" si="2"/>
        <v>44409</v>
      </c>
      <c r="AS19" s="81">
        <f t="shared" si="2"/>
        <v>44440</v>
      </c>
      <c r="AT19" s="80">
        <f t="shared" si="2"/>
        <v>44470</v>
      </c>
      <c r="AU19" s="80">
        <f t="shared" si="2"/>
        <v>44501</v>
      </c>
      <c r="AV19" s="81">
        <f t="shared" si="2"/>
        <v>44531</v>
      </c>
      <c r="AW19" s="80">
        <f t="shared" si="2"/>
        <v>44562</v>
      </c>
      <c r="AX19" s="80">
        <f t="shared" si="2"/>
        <v>44593</v>
      </c>
      <c r="AY19" s="81">
        <f t="shared" si="2"/>
        <v>44621</v>
      </c>
      <c r="AZ19" s="80">
        <f t="shared" si="2"/>
        <v>44652</v>
      </c>
      <c r="BA19" s="80">
        <f t="shared" si="2"/>
        <v>44682</v>
      </c>
      <c r="BB19" s="81">
        <f t="shared" si="2"/>
        <v>44713</v>
      </c>
      <c r="BC19" s="80">
        <f t="shared" si="2"/>
        <v>44743</v>
      </c>
      <c r="BD19" s="80">
        <f t="shared" si="2"/>
        <v>44774</v>
      </c>
      <c r="BE19" s="81">
        <f t="shared" si="2"/>
        <v>44805</v>
      </c>
      <c r="BF19" s="80">
        <f t="shared" si="2"/>
        <v>44835</v>
      </c>
      <c r="BG19" s="80">
        <f t="shared" si="2"/>
        <v>44866</v>
      </c>
      <c r="BH19" s="81">
        <f t="shared" si="2"/>
        <v>44896</v>
      </c>
      <c r="BI19" s="80">
        <f t="shared" si="2"/>
        <v>44927</v>
      </c>
      <c r="BJ19" s="80">
        <f t="shared" si="2"/>
        <v>44958</v>
      </c>
      <c r="BK19" s="81">
        <f t="shared" si="2"/>
        <v>44986</v>
      </c>
      <c r="BL19" s="80">
        <f t="shared" si="2"/>
        <v>45017</v>
      </c>
      <c r="BM19" s="80">
        <f t="shared" si="2"/>
        <v>45047</v>
      </c>
      <c r="BN19" s="81">
        <f t="shared" si="2"/>
        <v>45078</v>
      </c>
      <c r="BO19" s="80">
        <f t="shared" si="2"/>
        <v>45108</v>
      </c>
      <c r="BP19" s="80">
        <f t="shared" si="2"/>
        <v>45139</v>
      </c>
      <c r="BQ19" s="81">
        <f t="shared" si="2"/>
        <v>45170</v>
      </c>
      <c r="BR19" s="80">
        <f t="shared" si="2"/>
        <v>45200</v>
      </c>
      <c r="BS19" s="80">
        <f t="shared" si="2"/>
        <v>45231</v>
      </c>
      <c r="BT19" s="81">
        <f t="shared" si="2"/>
        <v>45261</v>
      </c>
    </row>
    <row r="20" spans="3:72" x14ac:dyDescent="0.3">
      <c r="C20" s="82" t="s">
        <v>54</v>
      </c>
      <c r="D20" s="83" t="s">
        <v>55</v>
      </c>
      <c r="E20" s="84"/>
      <c r="F20" s="82" t="s">
        <v>15</v>
      </c>
      <c r="G20" s="85">
        <f ca="1">IF(H20="achieved",50,IF(H20="risk of delay",40,IF(H20="delayed",30,IF(H20="on track",60,20))))</f>
        <v>50</v>
      </c>
      <c r="H20" s="86" t="str">
        <f t="shared" ref="H20:H39" ca="1" si="3">IF(AND(K20="",L20=""),"Pending", IF(L20&lt;&gt;"","Achieved",IF(R20&lt;=Q20,"On track",IF(AND(R20&gt;Q20,Q20&lt;=TODAY()),"Delayed",IF(AND(Q20&lt;R20,R20&gt;TODAY()),"Risk of delay","")))))</f>
        <v>Achieved</v>
      </c>
      <c r="I20" s="38">
        <v>43831</v>
      </c>
      <c r="J20" s="38">
        <v>44552</v>
      </c>
      <c r="K20" s="38">
        <v>44197</v>
      </c>
      <c r="L20" s="38">
        <v>44287</v>
      </c>
      <c r="M20" s="87" t="s">
        <v>56</v>
      </c>
      <c r="N20" s="88"/>
      <c r="O20" s="88"/>
      <c r="P20" s="89"/>
      <c r="Q20" s="90">
        <f>IF(AND(I20="",J20=""),$X$18,IF(J20="",I20,J20))</f>
        <v>44552</v>
      </c>
      <c r="R20" s="90">
        <f t="shared" ref="R20:R39" si="4">IF(AND(K20="",L20=""),$X$18,IF(L20="",K20,L20))</f>
        <v>44287</v>
      </c>
      <c r="S20" s="38">
        <f ca="1">_xlfn.MINIFS($Q$20:$Q$39,$Q$20:$Q$39,"&gt;="&amp;TODAY())</f>
        <v>44105</v>
      </c>
      <c r="T20" s="91">
        <f ca="1">VLOOKUP(H20,'[1]DO NOT CHANGE'!$F$3:$I$7,4,FALSE)</f>
        <v>5</v>
      </c>
      <c r="U20" s="91">
        <f ca="1">IF(T20=1,T20+100,T20)</f>
        <v>5</v>
      </c>
      <c r="V20" s="92">
        <f ca="1">VLOOKUP(H20,'[1]DO NOT CHANGE'!$F$3:$I$7,4,FALSE)</f>
        <v>5</v>
      </c>
      <c r="W20">
        <f ca="1">IF(T20=1,T20+100,T20)</f>
        <v>5</v>
      </c>
      <c r="X20">
        <f ca="1">MIN(W20:W39)</f>
        <v>2</v>
      </c>
      <c r="Y20" s="93" t="str">
        <f>IF(DATE(YEAR(Y$15),MONTH(Y$15),1)=DATE(YEAR($K20),MONTH($K20),1),"Expected",IF(DATE(YEAR(Y$15),MONTH(Y$15),1)=DATE(YEAR($L20),MONTH($L20),1),"Achieved",""))</f>
        <v/>
      </c>
      <c r="Z20" s="93" t="str">
        <f t="shared" ref="Z20:BT25" si="5">IF(DATE(YEAR(Z$15),MONTH(Z$15),1)=DATE(YEAR($K20),MONTH($K20),1),"Expected",IF(DATE(YEAR(Z$15),MONTH(Z$15),1)=DATE(YEAR($L20),MONTH($L20),1),"Achieved",""))</f>
        <v/>
      </c>
      <c r="AA20" s="93" t="str">
        <f t="shared" si="5"/>
        <v/>
      </c>
      <c r="AB20" s="93" t="str">
        <f t="shared" si="5"/>
        <v/>
      </c>
      <c r="AC20" s="93" t="str">
        <f t="shared" si="5"/>
        <v/>
      </c>
      <c r="AD20" s="93" t="str">
        <f t="shared" si="5"/>
        <v/>
      </c>
      <c r="AE20" s="93" t="str">
        <f t="shared" si="5"/>
        <v/>
      </c>
      <c r="AF20" s="93" t="str">
        <f t="shared" si="5"/>
        <v/>
      </c>
      <c r="AG20" s="93" t="str">
        <f t="shared" si="5"/>
        <v/>
      </c>
      <c r="AH20" s="93" t="str">
        <f t="shared" si="5"/>
        <v/>
      </c>
      <c r="AI20" s="93" t="str">
        <f t="shared" si="5"/>
        <v/>
      </c>
      <c r="AJ20" s="93" t="str">
        <f t="shared" si="5"/>
        <v/>
      </c>
      <c r="AK20" s="93" t="str">
        <f t="shared" si="5"/>
        <v>Expected</v>
      </c>
      <c r="AL20" s="93" t="str">
        <f t="shared" si="5"/>
        <v/>
      </c>
      <c r="AM20" s="93" t="str">
        <f t="shared" si="5"/>
        <v/>
      </c>
      <c r="AN20" s="93" t="str">
        <f t="shared" si="5"/>
        <v>Achieved</v>
      </c>
      <c r="AO20" s="93" t="str">
        <f t="shared" si="5"/>
        <v/>
      </c>
      <c r="AP20" s="93" t="str">
        <f t="shared" si="5"/>
        <v/>
      </c>
      <c r="AQ20" s="93" t="str">
        <f t="shared" si="5"/>
        <v/>
      </c>
      <c r="AR20" s="93" t="str">
        <f t="shared" si="5"/>
        <v/>
      </c>
      <c r="AS20" s="93" t="str">
        <f t="shared" si="5"/>
        <v/>
      </c>
      <c r="AT20" s="93" t="str">
        <f t="shared" si="5"/>
        <v/>
      </c>
      <c r="AU20" s="93" t="str">
        <f t="shared" si="5"/>
        <v/>
      </c>
      <c r="AV20" s="93" t="str">
        <f t="shared" si="5"/>
        <v/>
      </c>
      <c r="AW20" s="93" t="str">
        <f t="shared" si="5"/>
        <v/>
      </c>
      <c r="AX20" s="93" t="str">
        <f t="shared" si="5"/>
        <v/>
      </c>
      <c r="AY20" s="93" t="str">
        <f t="shared" si="5"/>
        <v/>
      </c>
      <c r="AZ20" s="93" t="str">
        <f t="shared" si="5"/>
        <v/>
      </c>
      <c r="BA20" s="93" t="str">
        <f t="shared" si="5"/>
        <v/>
      </c>
      <c r="BB20" s="93" t="str">
        <f t="shared" si="5"/>
        <v/>
      </c>
      <c r="BC20" s="93" t="str">
        <f t="shared" si="5"/>
        <v/>
      </c>
      <c r="BD20" s="93" t="str">
        <f t="shared" si="5"/>
        <v/>
      </c>
      <c r="BE20" s="93" t="str">
        <f t="shared" si="5"/>
        <v/>
      </c>
      <c r="BF20" s="93" t="str">
        <f t="shared" si="5"/>
        <v/>
      </c>
      <c r="BG20" s="93" t="str">
        <f t="shared" si="5"/>
        <v/>
      </c>
      <c r="BH20" s="93" t="str">
        <f t="shared" si="5"/>
        <v/>
      </c>
      <c r="BI20" s="93" t="str">
        <f t="shared" si="5"/>
        <v/>
      </c>
      <c r="BJ20" s="93" t="str">
        <f t="shared" si="5"/>
        <v/>
      </c>
      <c r="BK20" s="93" t="str">
        <f t="shared" si="5"/>
        <v/>
      </c>
      <c r="BL20" s="93" t="str">
        <f t="shared" si="5"/>
        <v/>
      </c>
      <c r="BM20" s="93" t="str">
        <f t="shared" si="5"/>
        <v/>
      </c>
      <c r="BN20" s="93" t="str">
        <f t="shared" si="5"/>
        <v/>
      </c>
      <c r="BO20" s="93" t="str">
        <f t="shared" si="5"/>
        <v/>
      </c>
      <c r="BP20" s="93" t="str">
        <f t="shared" si="5"/>
        <v/>
      </c>
      <c r="BQ20" s="93" t="str">
        <f t="shared" si="5"/>
        <v/>
      </c>
      <c r="BR20" s="93" t="str">
        <f t="shared" si="5"/>
        <v/>
      </c>
      <c r="BS20" s="93" t="str">
        <f t="shared" si="5"/>
        <v/>
      </c>
      <c r="BT20" s="93" t="str">
        <f t="shared" si="5"/>
        <v/>
      </c>
    </row>
    <row r="21" spans="3:72" x14ac:dyDescent="0.3">
      <c r="C21" s="82" t="s">
        <v>57</v>
      </c>
      <c r="D21" s="83" t="s">
        <v>58</v>
      </c>
      <c r="E21" s="84"/>
      <c r="F21" s="82" t="s">
        <v>15</v>
      </c>
      <c r="G21" s="85">
        <f t="shared" ref="G21:G39" ca="1" si="6">IF(H21="achieved",50,IF(H21="risk of delay",40,IF(H21="delayed",30,IF(H21="on track",60,20))))</f>
        <v>60</v>
      </c>
      <c r="H21" s="86" t="str">
        <f t="shared" ca="1" si="3"/>
        <v>On track</v>
      </c>
      <c r="I21" s="38">
        <v>44198</v>
      </c>
      <c r="J21" s="38">
        <v>44105</v>
      </c>
      <c r="K21" s="38">
        <v>44013</v>
      </c>
      <c r="L21" s="38"/>
      <c r="M21" s="87" t="s">
        <v>59</v>
      </c>
      <c r="N21" s="40"/>
      <c r="O21" s="40"/>
      <c r="P21" s="94"/>
      <c r="Q21" s="90">
        <f t="shared" ref="Q21:Q39" si="7">IF(AND(I21="",J21=""),$X$18,IF(J21="",I21,J21))</f>
        <v>44105</v>
      </c>
      <c r="R21" s="90">
        <f t="shared" si="4"/>
        <v>44013</v>
      </c>
      <c r="S21" s="38">
        <f>_xlfn.MINIFS($Q$20:$Q$39,$L$20:$L$39,"")</f>
        <v>43922</v>
      </c>
      <c r="T21" s="91">
        <f ca="1">VLOOKUP(H21,'[1]DO NOT CHANGE'!$F$3:$I$7,4,FALSE)</f>
        <v>4</v>
      </c>
      <c r="U21" s="91">
        <f t="shared" ref="U21:U39" ca="1" si="8">IF(T21=1,T21+100,T21)</f>
        <v>4</v>
      </c>
      <c r="V21" s="92">
        <f ca="1">VLOOKUP(H21,'[1]DO NOT CHANGE'!$F$3:$I$7,4,FALSE)</f>
        <v>4</v>
      </c>
      <c r="W21">
        <f t="shared" ref="W21:W39" ca="1" si="9">IF(T21=1,T21+100,T21)</f>
        <v>4</v>
      </c>
      <c r="X21" t="str">
        <f ca="1">VLOOKUP( X20,'[1]DO NOT CHANGE'!I3:J8,2, FALSE)</f>
        <v>Delayed</v>
      </c>
      <c r="Y21" s="93" t="str">
        <f t="shared" ref="Y21:AN39" si="10">IF(DATE(YEAR(Y$15),MONTH(Y$15),1)=DATE(YEAR($K21),MONTH($K21),1),"Expected",IF(DATE(YEAR(Y$15),MONTH(Y$15),1)=DATE(YEAR($L21),MONTH($L21),1),"Achieved",""))</f>
        <v/>
      </c>
      <c r="Z21" s="93" t="str">
        <f t="shared" si="5"/>
        <v/>
      </c>
      <c r="AA21" s="93" t="str">
        <f t="shared" si="5"/>
        <v/>
      </c>
      <c r="AB21" s="93" t="str">
        <f t="shared" si="5"/>
        <v/>
      </c>
      <c r="AC21" s="93" t="str">
        <f t="shared" si="5"/>
        <v/>
      </c>
      <c r="AD21" s="93" t="str">
        <f t="shared" si="5"/>
        <v/>
      </c>
      <c r="AE21" s="93" t="str">
        <f t="shared" si="5"/>
        <v>Expected</v>
      </c>
      <c r="AF21" s="93" t="str">
        <f t="shared" si="5"/>
        <v/>
      </c>
      <c r="AG21" s="93" t="str">
        <f t="shared" si="5"/>
        <v/>
      </c>
      <c r="AH21" s="93" t="str">
        <f t="shared" si="5"/>
        <v/>
      </c>
      <c r="AI21" s="93" t="str">
        <f t="shared" si="5"/>
        <v/>
      </c>
      <c r="AJ21" s="93" t="str">
        <f t="shared" si="5"/>
        <v/>
      </c>
      <c r="AK21" s="93" t="str">
        <f t="shared" si="5"/>
        <v/>
      </c>
      <c r="AL21" s="93" t="str">
        <f t="shared" si="5"/>
        <v/>
      </c>
      <c r="AM21" s="93" t="str">
        <f t="shared" si="5"/>
        <v/>
      </c>
      <c r="AN21" s="93" t="str">
        <f t="shared" si="5"/>
        <v/>
      </c>
      <c r="AO21" s="93" t="str">
        <f t="shared" si="5"/>
        <v/>
      </c>
      <c r="AP21" s="93" t="str">
        <f t="shared" si="5"/>
        <v/>
      </c>
      <c r="AQ21" s="93" t="str">
        <f t="shared" si="5"/>
        <v/>
      </c>
      <c r="AR21" s="93" t="str">
        <f t="shared" si="5"/>
        <v/>
      </c>
      <c r="AS21" s="93" t="str">
        <f t="shared" si="5"/>
        <v/>
      </c>
      <c r="AT21" s="93" t="str">
        <f t="shared" si="5"/>
        <v/>
      </c>
      <c r="AU21" s="93" t="str">
        <f t="shared" si="5"/>
        <v/>
      </c>
      <c r="AV21" s="93" t="str">
        <f t="shared" si="5"/>
        <v/>
      </c>
      <c r="AW21" s="93" t="str">
        <f t="shared" si="5"/>
        <v/>
      </c>
      <c r="AX21" s="93" t="str">
        <f t="shared" si="5"/>
        <v/>
      </c>
      <c r="AY21" s="93" t="str">
        <f t="shared" si="5"/>
        <v/>
      </c>
      <c r="AZ21" s="93" t="str">
        <f t="shared" si="5"/>
        <v/>
      </c>
      <c r="BA21" s="93" t="str">
        <f t="shared" si="5"/>
        <v/>
      </c>
      <c r="BB21" s="93" t="str">
        <f t="shared" si="5"/>
        <v/>
      </c>
      <c r="BC21" s="93" t="str">
        <f t="shared" si="5"/>
        <v/>
      </c>
      <c r="BD21" s="93" t="str">
        <f t="shared" si="5"/>
        <v/>
      </c>
      <c r="BE21" s="93" t="str">
        <f t="shared" si="5"/>
        <v/>
      </c>
      <c r="BF21" s="93" t="str">
        <f t="shared" si="5"/>
        <v/>
      </c>
      <c r="BG21" s="93" t="str">
        <f t="shared" si="5"/>
        <v/>
      </c>
      <c r="BH21" s="93" t="str">
        <f t="shared" si="5"/>
        <v/>
      </c>
      <c r="BI21" s="93" t="str">
        <f t="shared" si="5"/>
        <v/>
      </c>
      <c r="BJ21" s="93" t="str">
        <f t="shared" si="5"/>
        <v/>
      </c>
      <c r="BK21" s="93" t="str">
        <f t="shared" si="5"/>
        <v/>
      </c>
      <c r="BL21" s="93" t="str">
        <f t="shared" si="5"/>
        <v/>
      </c>
      <c r="BM21" s="93" t="str">
        <f t="shared" si="5"/>
        <v/>
      </c>
      <c r="BN21" s="93" t="str">
        <f t="shared" si="5"/>
        <v/>
      </c>
      <c r="BO21" s="93" t="str">
        <f t="shared" si="5"/>
        <v/>
      </c>
      <c r="BP21" s="93" t="str">
        <f t="shared" si="5"/>
        <v/>
      </c>
      <c r="BQ21" s="93" t="str">
        <f t="shared" si="5"/>
        <v/>
      </c>
      <c r="BR21" s="93" t="str">
        <f t="shared" si="5"/>
        <v/>
      </c>
      <c r="BS21" s="93" t="str">
        <f t="shared" si="5"/>
        <v/>
      </c>
      <c r="BT21" s="93" t="str">
        <f t="shared" si="5"/>
        <v/>
      </c>
    </row>
    <row r="22" spans="3:72" x14ac:dyDescent="0.3">
      <c r="C22" s="82" t="s">
        <v>60</v>
      </c>
      <c r="D22" s="83" t="s">
        <v>61</v>
      </c>
      <c r="E22" s="84"/>
      <c r="F22" s="82" t="s">
        <v>15</v>
      </c>
      <c r="G22" s="85">
        <f t="shared" ca="1" si="6"/>
        <v>30</v>
      </c>
      <c r="H22" s="86" t="str">
        <f t="shared" ca="1" si="3"/>
        <v>Delayed</v>
      </c>
      <c r="I22" s="38">
        <v>44198</v>
      </c>
      <c r="J22" s="38">
        <v>43922</v>
      </c>
      <c r="K22" s="38">
        <v>44013</v>
      </c>
      <c r="L22" s="38"/>
      <c r="M22" s="87"/>
      <c r="N22" s="40"/>
      <c r="O22" s="40"/>
      <c r="P22" s="94"/>
      <c r="Q22" s="90">
        <f t="shared" si="7"/>
        <v>43922</v>
      </c>
      <c r="R22" s="90">
        <f t="shared" si="4"/>
        <v>44013</v>
      </c>
      <c r="S22" s="92">
        <f>MATCH($S$21,$Q$20:$Q$39,0)</f>
        <v>3</v>
      </c>
      <c r="T22" s="91">
        <f ca="1">VLOOKUP(H22,'[1]DO NOT CHANGE'!$F$3:$I$7,4,FALSE)</f>
        <v>2</v>
      </c>
      <c r="U22" s="91">
        <f t="shared" ca="1" si="8"/>
        <v>2</v>
      </c>
      <c r="V22" s="92">
        <f ca="1">VLOOKUP(H22,'[1]DO NOT CHANGE'!$F$3:$I$7,4,FALSE)</f>
        <v>2</v>
      </c>
      <c r="W22">
        <f t="shared" ca="1" si="9"/>
        <v>2</v>
      </c>
      <c r="Y22" s="93" t="str">
        <f t="shared" si="10"/>
        <v/>
      </c>
      <c r="Z22" s="93" t="str">
        <f t="shared" si="5"/>
        <v/>
      </c>
      <c r="AA22" s="93" t="str">
        <f t="shared" si="5"/>
        <v/>
      </c>
      <c r="AB22" s="93" t="str">
        <f t="shared" si="5"/>
        <v/>
      </c>
      <c r="AC22" s="93" t="str">
        <f t="shared" si="5"/>
        <v/>
      </c>
      <c r="AD22" s="93" t="str">
        <f t="shared" si="5"/>
        <v/>
      </c>
      <c r="AE22" s="93" t="str">
        <f t="shared" si="5"/>
        <v>Expected</v>
      </c>
      <c r="AF22" s="93" t="str">
        <f t="shared" si="5"/>
        <v/>
      </c>
      <c r="AG22" s="93" t="str">
        <f t="shared" si="5"/>
        <v/>
      </c>
      <c r="AH22" s="93" t="str">
        <f t="shared" si="5"/>
        <v/>
      </c>
      <c r="AI22" s="93" t="str">
        <f t="shared" si="5"/>
        <v/>
      </c>
      <c r="AJ22" s="93" t="str">
        <f t="shared" si="5"/>
        <v/>
      </c>
      <c r="AK22" s="93" t="str">
        <f t="shared" si="5"/>
        <v/>
      </c>
      <c r="AL22" s="93" t="str">
        <f t="shared" si="5"/>
        <v/>
      </c>
      <c r="AM22" s="93" t="str">
        <f t="shared" si="5"/>
        <v/>
      </c>
      <c r="AN22" s="93" t="str">
        <f t="shared" si="5"/>
        <v/>
      </c>
      <c r="AO22" s="93" t="str">
        <f t="shared" si="5"/>
        <v/>
      </c>
      <c r="AP22" s="93" t="str">
        <f t="shared" si="5"/>
        <v/>
      </c>
      <c r="AQ22" s="93" t="str">
        <f t="shared" si="5"/>
        <v/>
      </c>
      <c r="AR22" s="93" t="str">
        <f t="shared" si="5"/>
        <v/>
      </c>
      <c r="AS22" s="93" t="str">
        <f t="shared" si="5"/>
        <v/>
      </c>
      <c r="AT22" s="93" t="str">
        <f t="shared" si="5"/>
        <v/>
      </c>
      <c r="AU22" s="93" t="str">
        <f t="shared" si="5"/>
        <v/>
      </c>
      <c r="AV22" s="93" t="str">
        <f t="shared" si="5"/>
        <v/>
      </c>
      <c r="AW22" s="93" t="str">
        <f t="shared" si="5"/>
        <v/>
      </c>
      <c r="AX22" s="93" t="str">
        <f t="shared" si="5"/>
        <v/>
      </c>
      <c r="AY22" s="93" t="str">
        <f t="shared" si="5"/>
        <v/>
      </c>
      <c r="AZ22" s="93" t="str">
        <f t="shared" si="5"/>
        <v/>
      </c>
      <c r="BA22" s="93" t="str">
        <f t="shared" si="5"/>
        <v/>
      </c>
      <c r="BB22" s="93" t="str">
        <f t="shared" si="5"/>
        <v/>
      </c>
      <c r="BC22" s="93" t="str">
        <f t="shared" si="5"/>
        <v/>
      </c>
      <c r="BD22" s="93" t="str">
        <f t="shared" si="5"/>
        <v/>
      </c>
      <c r="BE22" s="93" t="str">
        <f t="shared" si="5"/>
        <v/>
      </c>
      <c r="BF22" s="93" t="str">
        <f t="shared" si="5"/>
        <v/>
      </c>
      <c r="BG22" s="93" t="str">
        <f t="shared" si="5"/>
        <v/>
      </c>
      <c r="BH22" s="93" t="str">
        <f t="shared" si="5"/>
        <v/>
      </c>
      <c r="BI22" s="93" t="str">
        <f t="shared" si="5"/>
        <v/>
      </c>
      <c r="BJ22" s="93" t="str">
        <f t="shared" si="5"/>
        <v/>
      </c>
      <c r="BK22" s="93" t="str">
        <f t="shared" si="5"/>
        <v/>
      </c>
      <c r="BL22" s="93" t="str">
        <f t="shared" si="5"/>
        <v/>
      </c>
      <c r="BM22" s="93" t="str">
        <f t="shared" si="5"/>
        <v/>
      </c>
      <c r="BN22" s="93" t="str">
        <f t="shared" si="5"/>
        <v/>
      </c>
      <c r="BO22" s="93" t="str">
        <f t="shared" si="5"/>
        <v/>
      </c>
      <c r="BP22" s="93" t="str">
        <f t="shared" si="5"/>
        <v/>
      </c>
      <c r="BQ22" s="93" t="str">
        <f t="shared" si="5"/>
        <v/>
      </c>
      <c r="BR22" s="93" t="str">
        <f t="shared" si="5"/>
        <v/>
      </c>
      <c r="BS22" s="93" t="str">
        <f t="shared" si="5"/>
        <v/>
      </c>
      <c r="BT22" s="93" t="str">
        <f t="shared" si="5"/>
        <v/>
      </c>
    </row>
    <row r="23" spans="3:72" x14ac:dyDescent="0.3">
      <c r="C23" s="82" t="s">
        <v>62</v>
      </c>
      <c r="D23" s="83" t="s">
        <v>63</v>
      </c>
      <c r="E23" s="84"/>
      <c r="F23" s="82" t="s">
        <v>15</v>
      </c>
      <c r="G23" s="85">
        <f t="shared" ca="1" si="6"/>
        <v>20</v>
      </c>
      <c r="H23" s="86" t="str">
        <f t="shared" ca="1" si="3"/>
        <v>Pending</v>
      </c>
      <c r="I23" s="38"/>
      <c r="J23" s="38"/>
      <c r="K23" s="38"/>
      <c r="L23" s="38"/>
      <c r="M23" s="87"/>
      <c r="N23" s="40"/>
      <c r="O23" s="40"/>
      <c r="P23" s="94"/>
      <c r="Q23" s="90">
        <f t="shared" si="7"/>
        <v>47484</v>
      </c>
      <c r="R23" s="90">
        <f t="shared" si="4"/>
        <v>47484</v>
      </c>
      <c r="S23" s="16"/>
      <c r="T23" s="91">
        <f ca="1">VLOOKUP(H23,'[1]DO NOT CHANGE'!$F$3:$I$7,4,FALSE)</f>
        <v>1</v>
      </c>
      <c r="U23" s="91">
        <f t="shared" ca="1" si="8"/>
        <v>101</v>
      </c>
      <c r="V23" s="92">
        <f ca="1">VLOOKUP(H23,'[1]DO NOT CHANGE'!$F$3:$I$7,4,FALSE)</f>
        <v>1</v>
      </c>
      <c r="W23">
        <f t="shared" ca="1" si="9"/>
        <v>101</v>
      </c>
      <c r="Y23" s="93" t="str">
        <f t="shared" si="10"/>
        <v/>
      </c>
      <c r="Z23" s="93" t="str">
        <f t="shared" si="5"/>
        <v/>
      </c>
      <c r="AA23" s="93" t="str">
        <f t="shared" si="5"/>
        <v/>
      </c>
      <c r="AB23" s="93" t="str">
        <f t="shared" si="5"/>
        <v/>
      </c>
      <c r="AC23" s="93" t="str">
        <f t="shared" si="5"/>
        <v/>
      </c>
      <c r="AD23" s="93" t="str">
        <f t="shared" si="5"/>
        <v/>
      </c>
      <c r="AE23" s="93" t="str">
        <f t="shared" si="5"/>
        <v/>
      </c>
      <c r="AF23" s="93" t="str">
        <f t="shared" si="5"/>
        <v/>
      </c>
      <c r="AG23" s="93" t="str">
        <f t="shared" si="5"/>
        <v/>
      </c>
      <c r="AH23" s="93" t="str">
        <f t="shared" si="5"/>
        <v/>
      </c>
      <c r="AI23" s="93" t="str">
        <f t="shared" si="5"/>
        <v/>
      </c>
      <c r="AJ23" s="93" t="str">
        <f t="shared" si="5"/>
        <v/>
      </c>
      <c r="AK23" s="93" t="str">
        <f t="shared" si="5"/>
        <v/>
      </c>
      <c r="AL23" s="93" t="str">
        <f t="shared" si="5"/>
        <v/>
      </c>
      <c r="AM23" s="93" t="str">
        <f t="shared" si="5"/>
        <v/>
      </c>
      <c r="AN23" s="93" t="str">
        <f t="shared" si="5"/>
        <v/>
      </c>
      <c r="AO23" s="93" t="str">
        <f t="shared" si="5"/>
        <v/>
      </c>
      <c r="AP23" s="93" t="str">
        <f t="shared" si="5"/>
        <v/>
      </c>
      <c r="AQ23" s="93" t="str">
        <f t="shared" si="5"/>
        <v/>
      </c>
      <c r="AR23" s="93" t="str">
        <f t="shared" si="5"/>
        <v/>
      </c>
      <c r="AS23" s="93" t="str">
        <f t="shared" si="5"/>
        <v/>
      </c>
      <c r="AT23" s="93" t="str">
        <f t="shared" si="5"/>
        <v/>
      </c>
      <c r="AU23" s="93" t="str">
        <f t="shared" si="5"/>
        <v/>
      </c>
      <c r="AV23" s="93" t="str">
        <f t="shared" si="5"/>
        <v/>
      </c>
      <c r="AW23" s="93" t="str">
        <f t="shared" si="5"/>
        <v/>
      </c>
      <c r="AX23" s="93" t="str">
        <f t="shared" si="5"/>
        <v/>
      </c>
      <c r="AY23" s="93" t="str">
        <f t="shared" si="5"/>
        <v/>
      </c>
      <c r="AZ23" s="93" t="str">
        <f t="shared" si="5"/>
        <v/>
      </c>
      <c r="BA23" s="93" t="str">
        <f t="shared" si="5"/>
        <v/>
      </c>
      <c r="BB23" s="93" t="str">
        <f t="shared" si="5"/>
        <v/>
      </c>
      <c r="BC23" s="93" t="str">
        <f t="shared" si="5"/>
        <v/>
      </c>
      <c r="BD23" s="93" t="str">
        <f t="shared" si="5"/>
        <v/>
      </c>
      <c r="BE23" s="93" t="str">
        <f t="shared" si="5"/>
        <v/>
      </c>
      <c r="BF23" s="93" t="str">
        <f t="shared" si="5"/>
        <v/>
      </c>
      <c r="BG23" s="93" t="str">
        <f t="shared" si="5"/>
        <v/>
      </c>
      <c r="BH23" s="93" t="str">
        <f t="shared" si="5"/>
        <v/>
      </c>
      <c r="BI23" s="93" t="str">
        <f t="shared" si="5"/>
        <v/>
      </c>
      <c r="BJ23" s="93" t="str">
        <f t="shared" si="5"/>
        <v/>
      </c>
      <c r="BK23" s="93" t="str">
        <f t="shared" si="5"/>
        <v/>
      </c>
      <c r="BL23" s="93" t="str">
        <f t="shared" si="5"/>
        <v/>
      </c>
      <c r="BM23" s="93" t="str">
        <f t="shared" si="5"/>
        <v/>
      </c>
      <c r="BN23" s="93" t="str">
        <f t="shared" si="5"/>
        <v/>
      </c>
      <c r="BO23" s="93" t="str">
        <f t="shared" si="5"/>
        <v/>
      </c>
      <c r="BP23" s="93" t="str">
        <f t="shared" si="5"/>
        <v/>
      </c>
      <c r="BQ23" s="93" t="str">
        <f t="shared" si="5"/>
        <v/>
      </c>
      <c r="BR23" s="93" t="str">
        <f t="shared" si="5"/>
        <v/>
      </c>
      <c r="BS23" s="93" t="str">
        <f t="shared" si="5"/>
        <v/>
      </c>
      <c r="BT23" s="93" t="str">
        <f t="shared" si="5"/>
        <v/>
      </c>
    </row>
    <row r="24" spans="3:72" x14ac:dyDescent="0.3">
      <c r="C24" s="82" t="s">
        <v>64</v>
      </c>
      <c r="D24" s="83" t="s">
        <v>65</v>
      </c>
      <c r="E24" s="84"/>
      <c r="F24" s="82" t="s">
        <v>15</v>
      </c>
      <c r="G24" s="85">
        <f t="shared" ca="1" si="6"/>
        <v>20</v>
      </c>
      <c r="H24" s="86" t="str">
        <f t="shared" ca="1" si="3"/>
        <v>Pending</v>
      </c>
      <c r="I24" s="38"/>
      <c r="J24" s="38"/>
      <c r="K24" s="38"/>
      <c r="L24" s="38"/>
      <c r="M24" s="87"/>
      <c r="N24" s="40"/>
      <c r="O24" s="40"/>
      <c r="P24" s="94"/>
      <c r="Q24" s="90">
        <f t="shared" si="7"/>
        <v>47484</v>
      </c>
      <c r="R24" s="90">
        <f t="shared" si="4"/>
        <v>47484</v>
      </c>
      <c r="S24" s="90"/>
      <c r="T24" s="91">
        <f ca="1">VLOOKUP(H24,'[1]DO NOT CHANGE'!$F$3:$I$7,4,FALSE)</f>
        <v>1</v>
      </c>
      <c r="U24" s="91">
        <f t="shared" ca="1" si="8"/>
        <v>101</v>
      </c>
      <c r="V24" s="92">
        <f ca="1">VLOOKUP(H24,'[1]DO NOT CHANGE'!$F$3:$I$7,4,FALSE)</f>
        <v>1</v>
      </c>
      <c r="W24">
        <f t="shared" ca="1" si="9"/>
        <v>101</v>
      </c>
      <c r="Y24" s="93" t="str">
        <f t="shared" si="10"/>
        <v/>
      </c>
      <c r="Z24" s="93" t="str">
        <f t="shared" si="5"/>
        <v/>
      </c>
      <c r="AA24" s="93" t="str">
        <f t="shared" si="5"/>
        <v/>
      </c>
      <c r="AB24" s="93" t="str">
        <f t="shared" si="5"/>
        <v/>
      </c>
      <c r="AC24" s="93" t="str">
        <f t="shared" si="5"/>
        <v/>
      </c>
      <c r="AD24" s="93" t="str">
        <f t="shared" si="5"/>
        <v/>
      </c>
      <c r="AE24" s="93" t="str">
        <f t="shared" si="5"/>
        <v/>
      </c>
      <c r="AF24" s="93" t="str">
        <f t="shared" si="5"/>
        <v/>
      </c>
      <c r="AG24" s="93" t="str">
        <f t="shared" si="5"/>
        <v/>
      </c>
      <c r="AH24" s="93" t="str">
        <f t="shared" si="5"/>
        <v/>
      </c>
      <c r="AI24" s="93" t="str">
        <f t="shared" si="5"/>
        <v/>
      </c>
      <c r="AJ24" s="93" t="str">
        <f t="shared" si="5"/>
        <v/>
      </c>
      <c r="AK24" s="93" t="str">
        <f t="shared" si="5"/>
        <v/>
      </c>
      <c r="AL24" s="93" t="str">
        <f t="shared" si="5"/>
        <v/>
      </c>
      <c r="AM24" s="93" t="str">
        <f t="shared" si="5"/>
        <v/>
      </c>
      <c r="AN24" s="93" t="str">
        <f t="shared" si="5"/>
        <v/>
      </c>
      <c r="AO24" s="93" t="str">
        <f t="shared" si="5"/>
        <v/>
      </c>
      <c r="AP24" s="93" t="str">
        <f t="shared" si="5"/>
        <v/>
      </c>
      <c r="AQ24" s="93" t="str">
        <f t="shared" si="5"/>
        <v/>
      </c>
      <c r="AR24" s="93" t="str">
        <f t="shared" si="5"/>
        <v/>
      </c>
      <c r="AS24" s="93" t="str">
        <f t="shared" si="5"/>
        <v/>
      </c>
      <c r="AT24" s="93" t="str">
        <f t="shared" si="5"/>
        <v/>
      </c>
      <c r="AU24" s="93" t="str">
        <f t="shared" si="5"/>
        <v/>
      </c>
      <c r="AV24" s="93" t="str">
        <f t="shared" si="5"/>
        <v/>
      </c>
      <c r="AW24" s="93" t="str">
        <f t="shared" si="5"/>
        <v/>
      </c>
      <c r="AX24" s="93" t="str">
        <f t="shared" si="5"/>
        <v/>
      </c>
      <c r="AY24" s="93" t="str">
        <f t="shared" si="5"/>
        <v/>
      </c>
      <c r="AZ24" s="93" t="str">
        <f t="shared" si="5"/>
        <v/>
      </c>
      <c r="BA24" s="93" t="str">
        <f t="shared" si="5"/>
        <v/>
      </c>
      <c r="BB24" s="93" t="str">
        <f t="shared" si="5"/>
        <v/>
      </c>
      <c r="BC24" s="93" t="str">
        <f t="shared" si="5"/>
        <v/>
      </c>
      <c r="BD24" s="93" t="str">
        <f t="shared" si="5"/>
        <v/>
      </c>
      <c r="BE24" s="93" t="str">
        <f t="shared" si="5"/>
        <v/>
      </c>
      <c r="BF24" s="93" t="str">
        <f t="shared" si="5"/>
        <v/>
      </c>
      <c r="BG24" s="93" t="str">
        <f t="shared" si="5"/>
        <v/>
      </c>
      <c r="BH24" s="93" t="str">
        <f t="shared" si="5"/>
        <v/>
      </c>
      <c r="BI24" s="93" t="str">
        <f t="shared" si="5"/>
        <v/>
      </c>
      <c r="BJ24" s="93" t="str">
        <f t="shared" si="5"/>
        <v/>
      </c>
      <c r="BK24" s="93" t="str">
        <f t="shared" si="5"/>
        <v/>
      </c>
      <c r="BL24" s="93" t="str">
        <f t="shared" si="5"/>
        <v/>
      </c>
      <c r="BM24" s="93" t="str">
        <f t="shared" si="5"/>
        <v/>
      </c>
      <c r="BN24" s="93" t="str">
        <f t="shared" si="5"/>
        <v/>
      </c>
      <c r="BO24" s="93" t="str">
        <f t="shared" si="5"/>
        <v/>
      </c>
      <c r="BP24" s="93" t="str">
        <f t="shared" si="5"/>
        <v/>
      </c>
      <c r="BQ24" s="93" t="str">
        <f t="shared" si="5"/>
        <v/>
      </c>
      <c r="BR24" s="93" t="str">
        <f t="shared" si="5"/>
        <v/>
      </c>
      <c r="BS24" s="93" t="str">
        <f t="shared" si="5"/>
        <v/>
      </c>
      <c r="BT24" s="93" t="str">
        <f t="shared" si="5"/>
        <v/>
      </c>
    </row>
    <row r="25" spans="3:72" x14ac:dyDescent="0.3">
      <c r="C25" s="82" t="s">
        <v>66</v>
      </c>
      <c r="D25" s="83" t="s">
        <v>67</v>
      </c>
      <c r="E25" s="84"/>
      <c r="F25" s="82" t="s">
        <v>15</v>
      </c>
      <c r="G25" s="85">
        <f t="shared" ca="1" si="6"/>
        <v>20</v>
      </c>
      <c r="H25" s="86" t="str">
        <f t="shared" ca="1" si="3"/>
        <v>Pending</v>
      </c>
      <c r="I25" s="38"/>
      <c r="J25" s="38"/>
      <c r="K25" s="38"/>
      <c r="L25" s="38"/>
      <c r="M25" s="87"/>
      <c r="N25" s="40"/>
      <c r="O25" s="40"/>
      <c r="P25" s="94"/>
      <c r="Q25" s="90">
        <f t="shared" si="7"/>
        <v>47484</v>
      </c>
      <c r="R25" s="90">
        <f t="shared" si="4"/>
        <v>47484</v>
      </c>
      <c r="S25" s="90"/>
      <c r="T25" s="91">
        <f ca="1">VLOOKUP(H25,'[1]DO NOT CHANGE'!$F$3:$I$7,4,FALSE)</f>
        <v>1</v>
      </c>
      <c r="U25" s="91">
        <f t="shared" ca="1" si="8"/>
        <v>101</v>
      </c>
      <c r="V25" s="92">
        <f ca="1">VLOOKUP(H25,'[1]DO NOT CHANGE'!$F$3:$I$7,4,FALSE)</f>
        <v>1</v>
      </c>
      <c r="W25">
        <f t="shared" ca="1" si="9"/>
        <v>101</v>
      </c>
      <c r="Y25" s="93" t="str">
        <f t="shared" si="10"/>
        <v/>
      </c>
      <c r="Z25" s="93" t="str">
        <f t="shared" si="10"/>
        <v/>
      </c>
      <c r="AA25" s="93" t="str">
        <f t="shared" si="10"/>
        <v/>
      </c>
      <c r="AB25" s="93" t="str">
        <f t="shared" si="10"/>
        <v/>
      </c>
      <c r="AC25" s="93" t="str">
        <f t="shared" si="10"/>
        <v/>
      </c>
      <c r="AD25" s="93" t="str">
        <f t="shared" si="10"/>
        <v/>
      </c>
      <c r="AE25" s="93" t="str">
        <f t="shared" si="10"/>
        <v/>
      </c>
      <c r="AF25" s="93" t="str">
        <f t="shared" si="10"/>
        <v/>
      </c>
      <c r="AG25" s="93" t="str">
        <f t="shared" si="10"/>
        <v/>
      </c>
      <c r="AH25" s="93" t="str">
        <f t="shared" si="10"/>
        <v/>
      </c>
      <c r="AI25" s="93" t="str">
        <f t="shared" si="10"/>
        <v/>
      </c>
      <c r="AJ25" s="93" t="str">
        <f t="shared" si="10"/>
        <v/>
      </c>
      <c r="AK25" s="93" t="str">
        <f t="shared" si="10"/>
        <v/>
      </c>
      <c r="AL25" s="93" t="str">
        <f t="shared" si="10"/>
        <v/>
      </c>
      <c r="AM25" s="93" t="str">
        <f t="shared" si="10"/>
        <v/>
      </c>
      <c r="AN25" s="93" t="str">
        <f t="shared" si="10"/>
        <v/>
      </c>
      <c r="AO25" s="93" t="str">
        <f t="shared" si="5"/>
        <v/>
      </c>
      <c r="AP25" s="93" t="str">
        <f t="shared" si="5"/>
        <v/>
      </c>
      <c r="AQ25" s="93" t="str">
        <f t="shared" si="5"/>
        <v/>
      </c>
      <c r="AR25" s="93" t="str">
        <f t="shared" si="5"/>
        <v/>
      </c>
      <c r="AS25" s="93" t="str">
        <f t="shared" si="5"/>
        <v/>
      </c>
      <c r="AT25" s="93" t="str">
        <f t="shared" si="5"/>
        <v/>
      </c>
      <c r="AU25" s="93" t="str">
        <f t="shared" si="5"/>
        <v/>
      </c>
      <c r="AV25" s="93" t="str">
        <f t="shared" si="5"/>
        <v/>
      </c>
      <c r="AW25" s="93" t="str">
        <f t="shared" si="5"/>
        <v/>
      </c>
      <c r="AX25" s="93" t="str">
        <f t="shared" si="5"/>
        <v/>
      </c>
      <c r="AY25" s="93" t="str">
        <f t="shared" si="5"/>
        <v/>
      </c>
      <c r="AZ25" s="93" t="str">
        <f t="shared" si="5"/>
        <v/>
      </c>
      <c r="BA25" s="93" t="str">
        <f t="shared" si="5"/>
        <v/>
      </c>
      <c r="BB25" s="93" t="str">
        <f t="shared" si="5"/>
        <v/>
      </c>
      <c r="BC25" s="93" t="str">
        <f t="shared" si="5"/>
        <v/>
      </c>
      <c r="BD25" s="93" t="str">
        <f t="shared" si="5"/>
        <v/>
      </c>
      <c r="BE25" s="93" t="str">
        <f t="shared" si="5"/>
        <v/>
      </c>
      <c r="BF25" s="93" t="str">
        <f t="shared" si="5"/>
        <v/>
      </c>
      <c r="BG25" s="93" t="str">
        <f t="shared" si="5"/>
        <v/>
      </c>
      <c r="BH25" s="93" t="str">
        <f t="shared" si="5"/>
        <v/>
      </c>
      <c r="BI25" s="93" t="str">
        <f t="shared" ref="BE25:BT39" si="11">IF(DATE(YEAR(BI$15),MONTH(BI$15),1)=DATE(YEAR($K25),MONTH($K25),1),"Expected",IF(DATE(YEAR(BI$15),MONTH(BI$15),1)=DATE(YEAR($L25),MONTH($L25),1),"Achieved",""))</f>
        <v/>
      </c>
      <c r="BJ25" s="93" t="str">
        <f t="shared" si="11"/>
        <v/>
      </c>
      <c r="BK25" s="93" t="str">
        <f t="shared" si="11"/>
        <v/>
      </c>
      <c r="BL25" s="93" t="str">
        <f t="shared" si="11"/>
        <v/>
      </c>
      <c r="BM25" s="93" t="str">
        <f t="shared" si="11"/>
        <v/>
      </c>
      <c r="BN25" s="93" t="str">
        <f t="shared" si="11"/>
        <v/>
      </c>
      <c r="BO25" s="93" t="str">
        <f t="shared" si="11"/>
        <v/>
      </c>
      <c r="BP25" s="93" t="str">
        <f t="shared" si="11"/>
        <v/>
      </c>
      <c r="BQ25" s="93" t="str">
        <f t="shared" si="11"/>
        <v/>
      </c>
      <c r="BR25" s="93" t="str">
        <f t="shared" si="11"/>
        <v/>
      </c>
      <c r="BS25" s="93" t="str">
        <f t="shared" si="11"/>
        <v/>
      </c>
      <c r="BT25" s="93" t="str">
        <f t="shared" si="11"/>
        <v/>
      </c>
    </row>
    <row r="26" spans="3:72" x14ac:dyDescent="0.3">
      <c r="C26" s="82" t="s">
        <v>68</v>
      </c>
      <c r="D26" s="83" t="s">
        <v>69</v>
      </c>
      <c r="E26" s="84"/>
      <c r="F26" s="82" t="s">
        <v>15</v>
      </c>
      <c r="G26" s="85">
        <f t="shared" ca="1" si="6"/>
        <v>20</v>
      </c>
      <c r="H26" s="86" t="str">
        <f t="shared" ca="1" si="3"/>
        <v>Pending</v>
      </c>
      <c r="I26" s="38"/>
      <c r="J26" s="38"/>
      <c r="K26" s="38"/>
      <c r="L26" s="38"/>
      <c r="M26" s="87"/>
      <c r="N26" s="40"/>
      <c r="O26" s="40"/>
      <c r="P26" s="94"/>
      <c r="Q26" s="90">
        <f t="shared" si="7"/>
        <v>47484</v>
      </c>
      <c r="R26" s="90">
        <f t="shared" si="4"/>
        <v>47484</v>
      </c>
      <c r="S26" s="90"/>
      <c r="T26" s="91">
        <f ca="1">VLOOKUP(H26,'[1]DO NOT CHANGE'!$F$3:$I$7,4,FALSE)</f>
        <v>1</v>
      </c>
      <c r="U26" s="91">
        <f t="shared" ca="1" si="8"/>
        <v>101</v>
      </c>
      <c r="V26" s="92">
        <f ca="1">VLOOKUP(H26,'[1]DO NOT CHANGE'!$F$3:$I$7,4,FALSE)</f>
        <v>1</v>
      </c>
      <c r="W26">
        <f t="shared" ca="1" si="9"/>
        <v>101</v>
      </c>
      <c r="Y26" s="93" t="str">
        <f t="shared" si="10"/>
        <v/>
      </c>
      <c r="Z26" s="93" t="str">
        <f t="shared" si="10"/>
        <v/>
      </c>
      <c r="AA26" s="93" t="str">
        <f t="shared" si="10"/>
        <v/>
      </c>
      <c r="AB26" s="93" t="str">
        <f t="shared" si="10"/>
        <v/>
      </c>
      <c r="AC26" s="93" t="str">
        <f t="shared" si="10"/>
        <v/>
      </c>
      <c r="AD26" s="93" t="str">
        <f t="shared" si="10"/>
        <v/>
      </c>
      <c r="AE26" s="93" t="str">
        <f t="shared" si="10"/>
        <v/>
      </c>
      <c r="AF26" s="93" t="str">
        <f t="shared" si="10"/>
        <v/>
      </c>
      <c r="AG26" s="93" t="str">
        <f t="shared" si="10"/>
        <v/>
      </c>
      <c r="AH26" s="93" t="str">
        <f t="shared" si="10"/>
        <v/>
      </c>
      <c r="AI26" s="93" t="str">
        <f t="shared" si="10"/>
        <v/>
      </c>
      <c r="AJ26" s="93" t="str">
        <f t="shared" si="10"/>
        <v/>
      </c>
      <c r="AK26" s="93" t="str">
        <f t="shared" si="10"/>
        <v/>
      </c>
      <c r="AL26" s="93" t="str">
        <f t="shared" si="10"/>
        <v/>
      </c>
      <c r="AM26" s="93" t="str">
        <f t="shared" si="10"/>
        <v/>
      </c>
      <c r="AN26" s="93" t="str">
        <f t="shared" si="10"/>
        <v/>
      </c>
      <c r="AO26" s="93" t="str">
        <f t="shared" ref="AO26:BD39" si="12">IF(DATE(YEAR(AO$15),MONTH(AO$15),1)=DATE(YEAR($K26),MONTH($K26),1),"Expected",IF(DATE(YEAR(AO$15),MONTH(AO$15),1)=DATE(YEAR($L26),MONTH($L26),1),"Achieved",""))</f>
        <v/>
      </c>
      <c r="AP26" s="93" t="str">
        <f t="shared" si="12"/>
        <v/>
      </c>
      <c r="AQ26" s="93" t="str">
        <f t="shared" si="12"/>
        <v/>
      </c>
      <c r="AR26" s="93" t="str">
        <f t="shared" si="12"/>
        <v/>
      </c>
      <c r="AS26" s="93" t="str">
        <f t="shared" si="12"/>
        <v/>
      </c>
      <c r="AT26" s="93" t="str">
        <f t="shared" si="12"/>
        <v/>
      </c>
      <c r="AU26" s="93" t="str">
        <f t="shared" si="12"/>
        <v/>
      </c>
      <c r="AV26" s="93" t="str">
        <f t="shared" si="12"/>
        <v/>
      </c>
      <c r="AW26" s="93" t="str">
        <f t="shared" si="12"/>
        <v/>
      </c>
      <c r="AX26" s="93" t="str">
        <f t="shared" si="12"/>
        <v/>
      </c>
      <c r="AY26" s="93" t="str">
        <f t="shared" si="12"/>
        <v/>
      </c>
      <c r="AZ26" s="93" t="str">
        <f t="shared" si="12"/>
        <v/>
      </c>
      <c r="BA26" s="93" t="str">
        <f t="shared" si="12"/>
        <v/>
      </c>
      <c r="BB26" s="93" t="str">
        <f t="shared" si="12"/>
        <v/>
      </c>
      <c r="BC26" s="93" t="str">
        <f t="shared" si="12"/>
        <v/>
      </c>
      <c r="BD26" s="93" t="str">
        <f t="shared" si="12"/>
        <v/>
      </c>
      <c r="BE26" s="93" t="str">
        <f t="shared" si="11"/>
        <v/>
      </c>
      <c r="BF26" s="93" t="str">
        <f t="shared" si="11"/>
        <v/>
      </c>
      <c r="BG26" s="93" t="str">
        <f t="shared" si="11"/>
        <v/>
      </c>
      <c r="BH26" s="93" t="str">
        <f t="shared" si="11"/>
        <v/>
      </c>
      <c r="BI26" s="93" t="str">
        <f t="shared" si="11"/>
        <v/>
      </c>
      <c r="BJ26" s="93" t="str">
        <f t="shared" si="11"/>
        <v/>
      </c>
      <c r="BK26" s="93" t="str">
        <f t="shared" si="11"/>
        <v/>
      </c>
      <c r="BL26" s="93" t="str">
        <f t="shared" si="11"/>
        <v/>
      </c>
      <c r="BM26" s="93" t="str">
        <f t="shared" si="11"/>
        <v/>
      </c>
      <c r="BN26" s="93" t="str">
        <f t="shared" si="11"/>
        <v/>
      </c>
      <c r="BO26" s="93" t="str">
        <f t="shared" si="11"/>
        <v/>
      </c>
      <c r="BP26" s="93" t="str">
        <f t="shared" si="11"/>
        <v/>
      </c>
      <c r="BQ26" s="93" t="str">
        <f t="shared" si="11"/>
        <v/>
      </c>
      <c r="BR26" s="93" t="str">
        <f t="shared" si="11"/>
        <v/>
      </c>
      <c r="BS26" s="93" t="str">
        <f t="shared" si="11"/>
        <v/>
      </c>
      <c r="BT26" s="93" t="str">
        <f t="shared" si="11"/>
        <v/>
      </c>
    </row>
    <row r="27" spans="3:72" x14ac:dyDescent="0.3">
      <c r="C27" s="82" t="s">
        <v>70</v>
      </c>
      <c r="D27" s="83" t="s">
        <v>71</v>
      </c>
      <c r="E27" s="84"/>
      <c r="F27" s="82" t="s">
        <v>15</v>
      </c>
      <c r="G27" s="85">
        <f t="shared" ca="1" si="6"/>
        <v>20</v>
      </c>
      <c r="H27" s="86" t="str">
        <f t="shared" ca="1" si="3"/>
        <v>Pending</v>
      </c>
      <c r="I27" s="38"/>
      <c r="J27" s="38"/>
      <c r="K27" s="38"/>
      <c r="L27" s="38"/>
      <c r="M27" s="87"/>
      <c r="N27" s="40"/>
      <c r="O27" s="40"/>
      <c r="P27" s="94"/>
      <c r="Q27" s="90">
        <f t="shared" si="7"/>
        <v>47484</v>
      </c>
      <c r="R27" s="90">
        <f t="shared" si="4"/>
        <v>47484</v>
      </c>
      <c r="S27" s="90"/>
      <c r="T27" s="91">
        <f ca="1">VLOOKUP(H27,'[1]DO NOT CHANGE'!$F$3:$I$7,4,FALSE)</f>
        <v>1</v>
      </c>
      <c r="U27" s="91">
        <f t="shared" ca="1" si="8"/>
        <v>101</v>
      </c>
      <c r="V27" s="92">
        <f ca="1">VLOOKUP(H27,'[1]DO NOT CHANGE'!$F$3:$I$7,4,FALSE)</f>
        <v>1</v>
      </c>
      <c r="W27">
        <f t="shared" ca="1" si="9"/>
        <v>101</v>
      </c>
      <c r="Y27" s="93" t="str">
        <f t="shared" si="10"/>
        <v/>
      </c>
      <c r="Z27" s="93" t="str">
        <f t="shared" si="10"/>
        <v/>
      </c>
      <c r="AA27" s="93" t="str">
        <f t="shared" si="10"/>
        <v/>
      </c>
      <c r="AB27" s="93" t="str">
        <f t="shared" si="10"/>
        <v/>
      </c>
      <c r="AC27" s="93" t="str">
        <f t="shared" si="10"/>
        <v/>
      </c>
      <c r="AD27" s="93" t="str">
        <f t="shared" si="10"/>
        <v/>
      </c>
      <c r="AE27" s="93" t="str">
        <f t="shared" si="10"/>
        <v/>
      </c>
      <c r="AF27" s="93" t="str">
        <f t="shared" si="10"/>
        <v/>
      </c>
      <c r="AG27" s="93" t="str">
        <f t="shared" si="10"/>
        <v/>
      </c>
      <c r="AH27" s="93" t="str">
        <f t="shared" si="10"/>
        <v/>
      </c>
      <c r="AI27" s="93" t="str">
        <f t="shared" si="10"/>
        <v/>
      </c>
      <c r="AJ27" s="93" t="str">
        <f t="shared" si="10"/>
        <v/>
      </c>
      <c r="AK27" s="93" t="str">
        <f t="shared" si="10"/>
        <v/>
      </c>
      <c r="AL27" s="93" t="str">
        <f t="shared" si="10"/>
        <v/>
      </c>
      <c r="AM27" s="93" t="str">
        <f t="shared" si="10"/>
        <v/>
      </c>
      <c r="AN27" s="93" t="str">
        <f t="shared" si="10"/>
        <v/>
      </c>
      <c r="AO27" s="93" t="str">
        <f t="shared" si="12"/>
        <v/>
      </c>
      <c r="AP27" s="93" t="str">
        <f t="shared" si="12"/>
        <v/>
      </c>
      <c r="AQ27" s="93" t="str">
        <f t="shared" si="12"/>
        <v/>
      </c>
      <c r="AR27" s="93" t="str">
        <f t="shared" si="12"/>
        <v/>
      </c>
      <c r="AS27" s="93" t="str">
        <f t="shared" si="12"/>
        <v/>
      </c>
      <c r="AT27" s="93" t="str">
        <f t="shared" si="12"/>
        <v/>
      </c>
      <c r="AU27" s="93" t="str">
        <f t="shared" si="12"/>
        <v/>
      </c>
      <c r="AV27" s="93" t="str">
        <f t="shared" si="12"/>
        <v/>
      </c>
      <c r="AW27" s="93" t="str">
        <f t="shared" si="12"/>
        <v/>
      </c>
      <c r="AX27" s="93" t="str">
        <f t="shared" si="12"/>
        <v/>
      </c>
      <c r="AY27" s="93" t="str">
        <f t="shared" si="12"/>
        <v/>
      </c>
      <c r="AZ27" s="93" t="str">
        <f t="shared" si="12"/>
        <v/>
      </c>
      <c r="BA27" s="93" t="str">
        <f t="shared" si="12"/>
        <v/>
      </c>
      <c r="BB27" s="93" t="str">
        <f t="shared" si="12"/>
        <v/>
      </c>
      <c r="BC27" s="93" t="str">
        <f t="shared" si="12"/>
        <v/>
      </c>
      <c r="BD27" s="93" t="str">
        <f t="shared" si="12"/>
        <v/>
      </c>
      <c r="BE27" s="93" t="str">
        <f t="shared" si="11"/>
        <v/>
      </c>
      <c r="BF27" s="93" t="str">
        <f t="shared" si="11"/>
        <v/>
      </c>
      <c r="BG27" s="93" t="str">
        <f t="shared" si="11"/>
        <v/>
      </c>
      <c r="BH27" s="93" t="str">
        <f t="shared" si="11"/>
        <v/>
      </c>
      <c r="BI27" s="93" t="str">
        <f t="shared" si="11"/>
        <v/>
      </c>
      <c r="BJ27" s="93" t="str">
        <f t="shared" si="11"/>
        <v/>
      </c>
      <c r="BK27" s="93" t="str">
        <f t="shared" si="11"/>
        <v/>
      </c>
      <c r="BL27" s="93" t="str">
        <f t="shared" si="11"/>
        <v/>
      </c>
      <c r="BM27" s="93" t="str">
        <f t="shared" si="11"/>
        <v/>
      </c>
      <c r="BN27" s="93" t="str">
        <f t="shared" si="11"/>
        <v/>
      </c>
      <c r="BO27" s="93" t="str">
        <f t="shared" si="11"/>
        <v/>
      </c>
      <c r="BP27" s="93" t="str">
        <f t="shared" si="11"/>
        <v/>
      </c>
      <c r="BQ27" s="93" t="str">
        <f t="shared" si="11"/>
        <v/>
      </c>
      <c r="BR27" s="93" t="str">
        <f t="shared" si="11"/>
        <v/>
      </c>
      <c r="BS27" s="93" t="str">
        <f t="shared" si="11"/>
        <v/>
      </c>
      <c r="BT27" s="93" t="str">
        <f t="shared" si="11"/>
        <v/>
      </c>
    </row>
    <row r="28" spans="3:72" x14ac:dyDescent="0.3">
      <c r="C28" s="82" t="s">
        <v>72</v>
      </c>
      <c r="D28" s="83" t="s">
        <v>73</v>
      </c>
      <c r="E28" s="84"/>
      <c r="F28" s="82" t="s">
        <v>15</v>
      </c>
      <c r="G28" s="85">
        <f t="shared" ca="1" si="6"/>
        <v>20</v>
      </c>
      <c r="H28" s="86" t="str">
        <f t="shared" ca="1" si="3"/>
        <v>Pending</v>
      </c>
      <c r="I28" s="38"/>
      <c r="J28" s="38"/>
      <c r="K28" s="38"/>
      <c r="L28" s="38"/>
      <c r="M28" s="87"/>
      <c r="N28" s="40"/>
      <c r="O28" s="40"/>
      <c r="P28" s="94"/>
      <c r="Q28" s="90">
        <f t="shared" si="7"/>
        <v>47484</v>
      </c>
      <c r="R28" s="90">
        <f t="shared" si="4"/>
        <v>47484</v>
      </c>
      <c r="S28" s="90"/>
      <c r="T28" s="91">
        <f ca="1">VLOOKUP(H28,'[1]DO NOT CHANGE'!$F$3:$I$7,4,FALSE)</f>
        <v>1</v>
      </c>
      <c r="U28" s="91">
        <f t="shared" ca="1" si="8"/>
        <v>101</v>
      </c>
      <c r="V28" s="92">
        <f ca="1">VLOOKUP(H28,'[1]DO NOT CHANGE'!$F$3:$I$7,4,FALSE)</f>
        <v>1</v>
      </c>
      <c r="W28">
        <f t="shared" ca="1" si="9"/>
        <v>101</v>
      </c>
      <c r="Y28" s="93" t="str">
        <f t="shared" si="10"/>
        <v/>
      </c>
      <c r="Z28" s="93" t="str">
        <f t="shared" si="10"/>
        <v/>
      </c>
      <c r="AA28" s="93" t="str">
        <f t="shared" si="10"/>
        <v/>
      </c>
      <c r="AB28" s="93" t="str">
        <f t="shared" si="10"/>
        <v/>
      </c>
      <c r="AC28" s="93" t="str">
        <f t="shared" si="10"/>
        <v/>
      </c>
      <c r="AD28" s="93" t="str">
        <f t="shared" si="10"/>
        <v/>
      </c>
      <c r="AE28" s="93" t="str">
        <f t="shared" si="10"/>
        <v/>
      </c>
      <c r="AF28" s="93" t="str">
        <f t="shared" si="10"/>
        <v/>
      </c>
      <c r="AG28" s="93" t="str">
        <f t="shared" si="10"/>
        <v/>
      </c>
      <c r="AH28" s="93" t="str">
        <f t="shared" si="10"/>
        <v/>
      </c>
      <c r="AI28" s="93" t="str">
        <f t="shared" si="10"/>
        <v/>
      </c>
      <c r="AJ28" s="93" t="str">
        <f t="shared" si="10"/>
        <v/>
      </c>
      <c r="AK28" s="93" t="str">
        <f t="shared" si="10"/>
        <v/>
      </c>
      <c r="AL28" s="93" t="str">
        <f t="shared" si="10"/>
        <v/>
      </c>
      <c r="AM28" s="93" t="str">
        <f t="shared" si="10"/>
        <v/>
      </c>
      <c r="AN28" s="93" t="str">
        <f t="shared" si="10"/>
        <v/>
      </c>
      <c r="AO28" s="93" t="str">
        <f t="shared" si="12"/>
        <v/>
      </c>
      <c r="AP28" s="93" t="str">
        <f t="shared" si="12"/>
        <v/>
      </c>
      <c r="AQ28" s="93" t="str">
        <f t="shared" si="12"/>
        <v/>
      </c>
      <c r="AR28" s="93" t="str">
        <f t="shared" si="12"/>
        <v/>
      </c>
      <c r="AS28" s="93" t="str">
        <f t="shared" si="12"/>
        <v/>
      </c>
      <c r="AT28" s="93" t="str">
        <f t="shared" si="12"/>
        <v/>
      </c>
      <c r="AU28" s="93" t="str">
        <f t="shared" si="12"/>
        <v/>
      </c>
      <c r="AV28" s="93" t="str">
        <f t="shared" si="12"/>
        <v/>
      </c>
      <c r="AW28" s="93" t="str">
        <f t="shared" si="12"/>
        <v/>
      </c>
      <c r="AX28" s="93" t="str">
        <f t="shared" si="12"/>
        <v/>
      </c>
      <c r="AY28" s="93" t="str">
        <f t="shared" si="12"/>
        <v/>
      </c>
      <c r="AZ28" s="93" t="str">
        <f t="shared" si="12"/>
        <v/>
      </c>
      <c r="BA28" s="93" t="str">
        <f t="shared" si="12"/>
        <v/>
      </c>
      <c r="BB28" s="93" t="str">
        <f t="shared" si="12"/>
        <v/>
      </c>
      <c r="BC28" s="93" t="str">
        <f t="shared" si="12"/>
        <v/>
      </c>
      <c r="BD28" s="93" t="str">
        <f t="shared" si="12"/>
        <v/>
      </c>
      <c r="BE28" s="93" t="str">
        <f t="shared" si="11"/>
        <v/>
      </c>
      <c r="BF28" s="93" t="str">
        <f t="shared" si="11"/>
        <v/>
      </c>
      <c r="BG28" s="93" t="str">
        <f t="shared" si="11"/>
        <v/>
      </c>
      <c r="BH28" s="93" t="str">
        <f t="shared" si="11"/>
        <v/>
      </c>
      <c r="BI28" s="93" t="str">
        <f t="shared" si="11"/>
        <v/>
      </c>
      <c r="BJ28" s="93" t="str">
        <f t="shared" si="11"/>
        <v/>
      </c>
      <c r="BK28" s="93" t="str">
        <f t="shared" si="11"/>
        <v/>
      </c>
      <c r="BL28" s="93" t="str">
        <f t="shared" si="11"/>
        <v/>
      </c>
      <c r="BM28" s="93" t="str">
        <f t="shared" si="11"/>
        <v/>
      </c>
      <c r="BN28" s="93" t="str">
        <f t="shared" si="11"/>
        <v/>
      </c>
      <c r="BO28" s="93" t="str">
        <f t="shared" si="11"/>
        <v/>
      </c>
      <c r="BP28" s="93" t="str">
        <f t="shared" si="11"/>
        <v/>
      </c>
      <c r="BQ28" s="93" t="str">
        <f t="shared" si="11"/>
        <v/>
      </c>
      <c r="BR28" s="93" t="str">
        <f t="shared" si="11"/>
        <v/>
      </c>
      <c r="BS28" s="93" t="str">
        <f t="shared" si="11"/>
        <v/>
      </c>
      <c r="BT28" s="93" t="str">
        <f t="shared" si="11"/>
        <v/>
      </c>
    </row>
    <row r="29" spans="3:72" x14ac:dyDescent="0.3">
      <c r="C29" s="82" t="s">
        <v>74</v>
      </c>
      <c r="D29" s="83" t="s">
        <v>75</v>
      </c>
      <c r="E29" s="84"/>
      <c r="F29" s="82" t="s">
        <v>15</v>
      </c>
      <c r="G29" s="85">
        <f t="shared" ca="1" si="6"/>
        <v>20</v>
      </c>
      <c r="H29" s="86" t="str">
        <f t="shared" ca="1" si="3"/>
        <v>Pending</v>
      </c>
      <c r="I29" s="38"/>
      <c r="J29" s="38"/>
      <c r="K29" s="38"/>
      <c r="L29" s="38"/>
      <c r="M29" s="87"/>
      <c r="N29" s="40"/>
      <c r="O29" s="40"/>
      <c r="P29" s="94"/>
      <c r="Q29" s="90">
        <f t="shared" si="7"/>
        <v>47484</v>
      </c>
      <c r="R29" s="90">
        <f t="shared" si="4"/>
        <v>47484</v>
      </c>
      <c r="S29" s="90"/>
      <c r="T29" s="91">
        <f ca="1">VLOOKUP(H29,'[1]DO NOT CHANGE'!$F$3:$I$7,4,FALSE)</f>
        <v>1</v>
      </c>
      <c r="U29" s="91">
        <f t="shared" ca="1" si="8"/>
        <v>101</v>
      </c>
      <c r="V29" s="92">
        <f ca="1">VLOOKUP(H29,'[1]DO NOT CHANGE'!$F$3:$I$7,4,FALSE)</f>
        <v>1</v>
      </c>
      <c r="W29">
        <f t="shared" ca="1" si="9"/>
        <v>101</v>
      </c>
      <c r="Y29" s="93" t="str">
        <f t="shared" si="10"/>
        <v/>
      </c>
      <c r="Z29" s="93" t="str">
        <f t="shared" si="10"/>
        <v/>
      </c>
      <c r="AA29" s="93" t="str">
        <f t="shared" si="10"/>
        <v/>
      </c>
      <c r="AB29" s="93" t="str">
        <f t="shared" si="10"/>
        <v/>
      </c>
      <c r="AC29" s="93" t="str">
        <f t="shared" si="10"/>
        <v/>
      </c>
      <c r="AD29" s="93" t="str">
        <f t="shared" si="10"/>
        <v/>
      </c>
      <c r="AE29" s="93" t="str">
        <f t="shared" si="10"/>
        <v/>
      </c>
      <c r="AF29" s="93" t="str">
        <f t="shared" si="10"/>
        <v/>
      </c>
      <c r="AG29" s="93" t="str">
        <f t="shared" si="10"/>
        <v/>
      </c>
      <c r="AH29" s="93" t="str">
        <f t="shared" si="10"/>
        <v/>
      </c>
      <c r="AI29" s="93" t="str">
        <f t="shared" si="10"/>
        <v/>
      </c>
      <c r="AJ29" s="93" t="str">
        <f t="shared" si="10"/>
        <v/>
      </c>
      <c r="AK29" s="93" t="str">
        <f t="shared" si="10"/>
        <v/>
      </c>
      <c r="AL29" s="93" t="str">
        <f t="shared" si="10"/>
        <v/>
      </c>
      <c r="AM29" s="93" t="str">
        <f t="shared" si="10"/>
        <v/>
      </c>
      <c r="AN29" s="93" t="str">
        <f t="shared" si="10"/>
        <v/>
      </c>
      <c r="AO29" s="93" t="str">
        <f t="shared" si="12"/>
        <v/>
      </c>
      <c r="AP29" s="93" t="str">
        <f t="shared" si="12"/>
        <v/>
      </c>
      <c r="AQ29" s="93" t="str">
        <f t="shared" si="12"/>
        <v/>
      </c>
      <c r="AR29" s="93" t="str">
        <f t="shared" si="12"/>
        <v/>
      </c>
      <c r="AS29" s="93" t="str">
        <f t="shared" si="12"/>
        <v/>
      </c>
      <c r="AT29" s="93" t="str">
        <f t="shared" si="12"/>
        <v/>
      </c>
      <c r="AU29" s="93" t="str">
        <f t="shared" si="12"/>
        <v/>
      </c>
      <c r="AV29" s="93" t="str">
        <f t="shared" si="12"/>
        <v/>
      </c>
      <c r="AW29" s="93" t="str">
        <f t="shared" si="12"/>
        <v/>
      </c>
      <c r="AX29" s="93" t="str">
        <f t="shared" si="12"/>
        <v/>
      </c>
      <c r="AY29" s="93" t="str">
        <f t="shared" si="12"/>
        <v/>
      </c>
      <c r="AZ29" s="93" t="str">
        <f t="shared" si="12"/>
        <v/>
      </c>
      <c r="BA29" s="93" t="str">
        <f t="shared" si="12"/>
        <v/>
      </c>
      <c r="BB29" s="93" t="str">
        <f t="shared" si="12"/>
        <v/>
      </c>
      <c r="BC29" s="93" t="str">
        <f t="shared" si="12"/>
        <v/>
      </c>
      <c r="BD29" s="93" t="str">
        <f t="shared" si="12"/>
        <v/>
      </c>
      <c r="BE29" s="93" t="str">
        <f t="shared" si="11"/>
        <v/>
      </c>
      <c r="BF29" s="93" t="str">
        <f t="shared" si="11"/>
        <v/>
      </c>
      <c r="BG29" s="93" t="str">
        <f t="shared" si="11"/>
        <v/>
      </c>
      <c r="BH29" s="93" t="str">
        <f t="shared" si="11"/>
        <v/>
      </c>
      <c r="BI29" s="93" t="str">
        <f t="shared" si="11"/>
        <v/>
      </c>
      <c r="BJ29" s="93" t="str">
        <f t="shared" si="11"/>
        <v/>
      </c>
      <c r="BK29" s="93" t="str">
        <f t="shared" si="11"/>
        <v/>
      </c>
      <c r="BL29" s="93" t="str">
        <f t="shared" si="11"/>
        <v/>
      </c>
      <c r="BM29" s="93" t="str">
        <f t="shared" si="11"/>
        <v/>
      </c>
      <c r="BN29" s="93" t="str">
        <f t="shared" si="11"/>
        <v/>
      </c>
      <c r="BO29" s="93" t="str">
        <f t="shared" si="11"/>
        <v/>
      </c>
      <c r="BP29" s="93" t="str">
        <f t="shared" si="11"/>
        <v/>
      </c>
      <c r="BQ29" s="93" t="str">
        <f t="shared" si="11"/>
        <v/>
      </c>
      <c r="BR29" s="93" t="str">
        <f t="shared" si="11"/>
        <v/>
      </c>
      <c r="BS29" s="93" t="str">
        <f t="shared" si="11"/>
        <v/>
      </c>
      <c r="BT29" s="93" t="str">
        <f t="shared" si="11"/>
        <v/>
      </c>
    </row>
    <row r="30" spans="3:72" x14ac:dyDescent="0.3">
      <c r="C30" s="82" t="s">
        <v>76</v>
      </c>
      <c r="D30" s="83" t="s">
        <v>77</v>
      </c>
      <c r="E30" s="84"/>
      <c r="F30" s="82" t="s">
        <v>15</v>
      </c>
      <c r="G30" s="85">
        <f t="shared" ca="1" si="6"/>
        <v>20</v>
      </c>
      <c r="H30" s="86" t="str">
        <f t="shared" ca="1" si="3"/>
        <v>Pending</v>
      </c>
      <c r="I30" s="38"/>
      <c r="J30" s="38"/>
      <c r="K30" s="38"/>
      <c r="L30" s="38"/>
      <c r="M30" s="87"/>
      <c r="N30" s="40"/>
      <c r="O30" s="40"/>
      <c r="P30" s="94"/>
      <c r="Q30" s="90">
        <f t="shared" si="7"/>
        <v>47484</v>
      </c>
      <c r="R30" s="90">
        <f t="shared" si="4"/>
        <v>47484</v>
      </c>
      <c r="S30" s="90"/>
      <c r="T30" s="91">
        <f ca="1">VLOOKUP(H30,'[1]DO NOT CHANGE'!$F$3:$I$7,4,FALSE)</f>
        <v>1</v>
      </c>
      <c r="U30" s="91">
        <f t="shared" ca="1" si="8"/>
        <v>101</v>
      </c>
      <c r="V30" s="92">
        <f ca="1">VLOOKUP(H30,'[1]DO NOT CHANGE'!$F$3:$I$7,4,FALSE)</f>
        <v>1</v>
      </c>
      <c r="W30">
        <f t="shared" ca="1" si="9"/>
        <v>101</v>
      </c>
      <c r="Y30" s="93" t="str">
        <f t="shared" si="10"/>
        <v/>
      </c>
      <c r="Z30" s="93" t="str">
        <f t="shared" si="10"/>
        <v/>
      </c>
      <c r="AA30" s="93" t="str">
        <f t="shared" si="10"/>
        <v/>
      </c>
      <c r="AB30" s="93" t="str">
        <f t="shared" si="10"/>
        <v/>
      </c>
      <c r="AC30" s="93" t="str">
        <f t="shared" si="10"/>
        <v/>
      </c>
      <c r="AD30" s="93" t="str">
        <f t="shared" si="10"/>
        <v/>
      </c>
      <c r="AE30" s="93" t="str">
        <f t="shared" si="10"/>
        <v/>
      </c>
      <c r="AF30" s="93" t="str">
        <f t="shared" si="10"/>
        <v/>
      </c>
      <c r="AG30" s="93" t="str">
        <f t="shared" si="10"/>
        <v/>
      </c>
      <c r="AH30" s="93" t="str">
        <f t="shared" si="10"/>
        <v/>
      </c>
      <c r="AI30" s="93" t="str">
        <f t="shared" si="10"/>
        <v/>
      </c>
      <c r="AJ30" s="93" t="str">
        <f t="shared" si="10"/>
        <v/>
      </c>
      <c r="AK30" s="93" t="str">
        <f t="shared" si="10"/>
        <v/>
      </c>
      <c r="AL30" s="93" t="str">
        <f t="shared" si="10"/>
        <v/>
      </c>
      <c r="AM30" s="93" t="str">
        <f t="shared" si="10"/>
        <v/>
      </c>
      <c r="AN30" s="93" t="str">
        <f t="shared" si="10"/>
        <v/>
      </c>
      <c r="AO30" s="93" t="str">
        <f t="shared" si="12"/>
        <v/>
      </c>
      <c r="AP30" s="93" t="str">
        <f t="shared" si="12"/>
        <v/>
      </c>
      <c r="AQ30" s="93" t="str">
        <f t="shared" si="12"/>
        <v/>
      </c>
      <c r="AR30" s="93" t="str">
        <f t="shared" si="12"/>
        <v/>
      </c>
      <c r="AS30" s="93" t="str">
        <f t="shared" si="12"/>
        <v/>
      </c>
      <c r="AT30" s="93" t="str">
        <f t="shared" si="12"/>
        <v/>
      </c>
      <c r="AU30" s="93" t="str">
        <f t="shared" si="12"/>
        <v/>
      </c>
      <c r="AV30" s="93" t="str">
        <f t="shared" si="12"/>
        <v/>
      </c>
      <c r="AW30" s="93" t="str">
        <f t="shared" si="12"/>
        <v/>
      </c>
      <c r="AX30" s="93" t="str">
        <f t="shared" si="12"/>
        <v/>
      </c>
      <c r="AY30" s="93" t="str">
        <f t="shared" si="12"/>
        <v/>
      </c>
      <c r="AZ30" s="93" t="str">
        <f t="shared" si="12"/>
        <v/>
      </c>
      <c r="BA30" s="93" t="str">
        <f t="shared" si="12"/>
        <v/>
      </c>
      <c r="BB30" s="93" t="str">
        <f t="shared" si="12"/>
        <v/>
      </c>
      <c r="BC30" s="93" t="str">
        <f t="shared" si="12"/>
        <v/>
      </c>
      <c r="BD30" s="93" t="str">
        <f t="shared" si="12"/>
        <v/>
      </c>
      <c r="BE30" s="93" t="str">
        <f t="shared" si="11"/>
        <v/>
      </c>
      <c r="BF30" s="93" t="str">
        <f t="shared" si="11"/>
        <v/>
      </c>
      <c r="BG30" s="93" t="str">
        <f t="shared" si="11"/>
        <v/>
      </c>
      <c r="BH30" s="93" t="str">
        <f t="shared" si="11"/>
        <v/>
      </c>
      <c r="BI30" s="93" t="str">
        <f t="shared" si="11"/>
        <v/>
      </c>
      <c r="BJ30" s="93" t="str">
        <f t="shared" si="11"/>
        <v/>
      </c>
      <c r="BK30" s="93" t="str">
        <f t="shared" si="11"/>
        <v/>
      </c>
      <c r="BL30" s="93" t="str">
        <f t="shared" si="11"/>
        <v/>
      </c>
      <c r="BM30" s="93" t="str">
        <f t="shared" si="11"/>
        <v/>
      </c>
      <c r="BN30" s="93" t="str">
        <f t="shared" si="11"/>
        <v/>
      </c>
      <c r="BO30" s="93" t="str">
        <f t="shared" si="11"/>
        <v/>
      </c>
      <c r="BP30" s="93" t="str">
        <f t="shared" si="11"/>
        <v/>
      </c>
      <c r="BQ30" s="93" t="str">
        <f t="shared" si="11"/>
        <v/>
      </c>
      <c r="BR30" s="93" t="str">
        <f t="shared" si="11"/>
        <v/>
      </c>
      <c r="BS30" s="93" t="str">
        <f t="shared" si="11"/>
        <v/>
      </c>
      <c r="BT30" s="93" t="str">
        <f t="shared" si="11"/>
        <v/>
      </c>
    </row>
    <row r="31" spans="3:72" x14ac:dyDescent="0.3">
      <c r="C31" s="82" t="s">
        <v>78</v>
      </c>
      <c r="D31" s="83" t="s">
        <v>79</v>
      </c>
      <c r="E31" s="84"/>
      <c r="F31" s="82" t="s">
        <v>15</v>
      </c>
      <c r="G31" s="85">
        <f t="shared" ca="1" si="6"/>
        <v>20</v>
      </c>
      <c r="H31" s="86" t="str">
        <f t="shared" ca="1" si="3"/>
        <v>Pending</v>
      </c>
      <c r="I31" s="38"/>
      <c r="J31" s="38"/>
      <c r="K31" s="38"/>
      <c r="L31" s="38"/>
      <c r="M31" s="87"/>
      <c r="N31" s="40"/>
      <c r="O31" s="40"/>
      <c r="P31" s="94"/>
      <c r="Q31" s="90">
        <f t="shared" si="7"/>
        <v>47484</v>
      </c>
      <c r="R31" s="90">
        <f t="shared" si="4"/>
        <v>47484</v>
      </c>
      <c r="S31" s="90"/>
      <c r="T31" s="91">
        <f ca="1">VLOOKUP(H31,'[1]DO NOT CHANGE'!$F$3:$I$7,4,FALSE)</f>
        <v>1</v>
      </c>
      <c r="U31" s="91">
        <f t="shared" ca="1" si="8"/>
        <v>101</v>
      </c>
      <c r="V31" s="92">
        <f ca="1">VLOOKUP(H31,'[1]DO NOT CHANGE'!$F$3:$I$7,4,FALSE)</f>
        <v>1</v>
      </c>
      <c r="W31">
        <f t="shared" ca="1" si="9"/>
        <v>101</v>
      </c>
      <c r="Y31" s="93" t="str">
        <f t="shared" si="10"/>
        <v/>
      </c>
      <c r="Z31" s="93" t="str">
        <f t="shared" si="10"/>
        <v/>
      </c>
      <c r="AA31" s="93" t="str">
        <f t="shared" si="10"/>
        <v/>
      </c>
      <c r="AB31" s="93" t="str">
        <f t="shared" si="10"/>
        <v/>
      </c>
      <c r="AC31" s="93" t="str">
        <f t="shared" si="10"/>
        <v/>
      </c>
      <c r="AD31" s="93" t="str">
        <f t="shared" si="10"/>
        <v/>
      </c>
      <c r="AE31" s="93" t="str">
        <f t="shared" si="10"/>
        <v/>
      </c>
      <c r="AF31" s="93" t="str">
        <f t="shared" si="10"/>
        <v/>
      </c>
      <c r="AG31" s="93" t="str">
        <f t="shared" si="10"/>
        <v/>
      </c>
      <c r="AH31" s="93" t="str">
        <f t="shared" si="10"/>
        <v/>
      </c>
      <c r="AI31" s="93" t="str">
        <f t="shared" si="10"/>
        <v/>
      </c>
      <c r="AJ31" s="93" t="str">
        <f t="shared" si="10"/>
        <v/>
      </c>
      <c r="AK31" s="93" t="str">
        <f t="shared" si="10"/>
        <v/>
      </c>
      <c r="AL31" s="93" t="str">
        <f t="shared" si="10"/>
        <v/>
      </c>
      <c r="AM31" s="93" t="str">
        <f t="shared" si="10"/>
        <v/>
      </c>
      <c r="AN31" s="93" t="str">
        <f t="shared" si="10"/>
        <v/>
      </c>
      <c r="AO31" s="93" t="str">
        <f t="shared" si="12"/>
        <v/>
      </c>
      <c r="AP31" s="93" t="str">
        <f t="shared" si="12"/>
        <v/>
      </c>
      <c r="AQ31" s="93" t="str">
        <f t="shared" si="12"/>
        <v/>
      </c>
      <c r="AR31" s="93" t="str">
        <f t="shared" si="12"/>
        <v/>
      </c>
      <c r="AS31" s="93" t="str">
        <f t="shared" si="12"/>
        <v/>
      </c>
      <c r="AT31" s="93" t="str">
        <f t="shared" si="12"/>
        <v/>
      </c>
      <c r="AU31" s="93" t="str">
        <f t="shared" si="12"/>
        <v/>
      </c>
      <c r="AV31" s="93" t="str">
        <f t="shared" si="12"/>
        <v/>
      </c>
      <c r="AW31" s="93" t="str">
        <f t="shared" si="12"/>
        <v/>
      </c>
      <c r="AX31" s="93" t="str">
        <f t="shared" si="12"/>
        <v/>
      </c>
      <c r="AY31" s="93" t="str">
        <f t="shared" si="12"/>
        <v/>
      </c>
      <c r="AZ31" s="93" t="str">
        <f t="shared" si="12"/>
        <v/>
      </c>
      <c r="BA31" s="93" t="str">
        <f t="shared" si="12"/>
        <v/>
      </c>
      <c r="BB31" s="93" t="str">
        <f t="shared" si="12"/>
        <v/>
      </c>
      <c r="BC31" s="93" t="str">
        <f t="shared" si="12"/>
        <v/>
      </c>
      <c r="BD31" s="93" t="str">
        <f t="shared" si="12"/>
        <v/>
      </c>
      <c r="BE31" s="93" t="str">
        <f t="shared" si="11"/>
        <v/>
      </c>
      <c r="BF31" s="93" t="str">
        <f t="shared" si="11"/>
        <v/>
      </c>
      <c r="BG31" s="93" t="str">
        <f t="shared" si="11"/>
        <v/>
      </c>
      <c r="BH31" s="93" t="str">
        <f t="shared" si="11"/>
        <v/>
      </c>
      <c r="BI31" s="93" t="str">
        <f t="shared" si="11"/>
        <v/>
      </c>
      <c r="BJ31" s="93" t="str">
        <f t="shared" si="11"/>
        <v/>
      </c>
      <c r="BK31" s="93" t="str">
        <f t="shared" si="11"/>
        <v/>
      </c>
      <c r="BL31" s="93" t="str">
        <f t="shared" si="11"/>
        <v/>
      </c>
      <c r="BM31" s="93" t="str">
        <f t="shared" si="11"/>
        <v/>
      </c>
      <c r="BN31" s="93" t="str">
        <f t="shared" si="11"/>
        <v/>
      </c>
      <c r="BO31" s="93" t="str">
        <f t="shared" si="11"/>
        <v/>
      </c>
      <c r="BP31" s="93" t="str">
        <f t="shared" si="11"/>
        <v/>
      </c>
      <c r="BQ31" s="93" t="str">
        <f t="shared" si="11"/>
        <v/>
      </c>
      <c r="BR31" s="93" t="str">
        <f t="shared" si="11"/>
        <v/>
      </c>
      <c r="BS31" s="93" t="str">
        <f t="shared" si="11"/>
        <v/>
      </c>
      <c r="BT31" s="93" t="str">
        <f t="shared" si="11"/>
        <v/>
      </c>
    </row>
    <row r="32" spans="3:72" x14ac:dyDescent="0.3">
      <c r="C32" s="82" t="s">
        <v>80</v>
      </c>
      <c r="D32" s="83" t="s">
        <v>81</v>
      </c>
      <c r="E32" s="84"/>
      <c r="F32" s="82" t="s">
        <v>15</v>
      </c>
      <c r="G32" s="85">
        <f t="shared" ca="1" si="6"/>
        <v>20</v>
      </c>
      <c r="H32" s="86" t="str">
        <f t="shared" ca="1" si="3"/>
        <v>Pending</v>
      </c>
      <c r="I32" s="38"/>
      <c r="J32" s="38"/>
      <c r="K32" s="38"/>
      <c r="L32" s="38"/>
      <c r="M32" s="87"/>
      <c r="N32" s="40"/>
      <c r="O32" s="40"/>
      <c r="P32" s="94"/>
      <c r="Q32" s="90">
        <f t="shared" si="7"/>
        <v>47484</v>
      </c>
      <c r="R32" s="90">
        <f t="shared" si="4"/>
        <v>47484</v>
      </c>
      <c r="S32" s="90"/>
      <c r="T32" s="91">
        <f ca="1">VLOOKUP(H32,'[1]DO NOT CHANGE'!$F$3:$I$7,4,FALSE)</f>
        <v>1</v>
      </c>
      <c r="U32" s="91">
        <f t="shared" ca="1" si="8"/>
        <v>101</v>
      </c>
      <c r="V32" s="92">
        <f ca="1">VLOOKUP(H32,'[1]DO NOT CHANGE'!$F$3:$I$7,4,FALSE)</f>
        <v>1</v>
      </c>
      <c r="W32">
        <f t="shared" ca="1" si="9"/>
        <v>101</v>
      </c>
      <c r="Y32" s="93" t="str">
        <f t="shared" si="10"/>
        <v/>
      </c>
      <c r="Z32" s="93" t="str">
        <f t="shared" si="10"/>
        <v/>
      </c>
      <c r="AA32" s="93" t="str">
        <f t="shared" si="10"/>
        <v/>
      </c>
      <c r="AB32" s="93" t="str">
        <f t="shared" si="10"/>
        <v/>
      </c>
      <c r="AC32" s="93" t="str">
        <f t="shared" si="10"/>
        <v/>
      </c>
      <c r="AD32" s="93" t="str">
        <f t="shared" si="10"/>
        <v/>
      </c>
      <c r="AE32" s="93" t="str">
        <f t="shared" si="10"/>
        <v/>
      </c>
      <c r="AF32" s="93" t="str">
        <f t="shared" si="10"/>
        <v/>
      </c>
      <c r="AG32" s="93" t="str">
        <f t="shared" si="10"/>
        <v/>
      </c>
      <c r="AH32" s="93" t="str">
        <f t="shared" si="10"/>
        <v/>
      </c>
      <c r="AI32" s="93" t="str">
        <f t="shared" si="10"/>
        <v/>
      </c>
      <c r="AJ32" s="93" t="str">
        <f t="shared" si="10"/>
        <v/>
      </c>
      <c r="AK32" s="93" t="str">
        <f t="shared" si="10"/>
        <v/>
      </c>
      <c r="AL32" s="93" t="str">
        <f t="shared" si="10"/>
        <v/>
      </c>
      <c r="AM32" s="93" t="str">
        <f t="shared" si="10"/>
        <v/>
      </c>
      <c r="AN32" s="93" t="str">
        <f t="shared" si="10"/>
        <v/>
      </c>
      <c r="AO32" s="93" t="str">
        <f t="shared" si="12"/>
        <v/>
      </c>
      <c r="AP32" s="93" t="str">
        <f t="shared" si="12"/>
        <v/>
      </c>
      <c r="AQ32" s="93" t="str">
        <f t="shared" si="12"/>
        <v/>
      </c>
      <c r="AR32" s="93" t="str">
        <f t="shared" si="12"/>
        <v/>
      </c>
      <c r="AS32" s="93" t="str">
        <f t="shared" si="12"/>
        <v/>
      </c>
      <c r="AT32" s="93" t="str">
        <f t="shared" si="12"/>
        <v/>
      </c>
      <c r="AU32" s="93" t="str">
        <f t="shared" si="12"/>
        <v/>
      </c>
      <c r="AV32" s="93" t="str">
        <f t="shared" si="12"/>
        <v/>
      </c>
      <c r="AW32" s="93" t="str">
        <f t="shared" si="12"/>
        <v/>
      </c>
      <c r="AX32" s="93" t="str">
        <f t="shared" si="12"/>
        <v/>
      </c>
      <c r="AY32" s="93" t="str">
        <f t="shared" si="12"/>
        <v/>
      </c>
      <c r="AZ32" s="93" t="str">
        <f t="shared" si="12"/>
        <v/>
      </c>
      <c r="BA32" s="93" t="str">
        <f t="shared" si="12"/>
        <v/>
      </c>
      <c r="BB32" s="93" t="str">
        <f t="shared" si="12"/>
        <v/>
      </c>
      <c r="BC32" s="93" t="str">
        <f t="shared" si="12"/>
        <v/>
      </c>
      <c r="BD32" s="93" t="str">
        <f t="shared" si="12"/>
        <v/>
      </c>
      <c r="BE32" s="93" t="str">
        <f t="shared" si="11"/>
        <v/>
      </c>
      <c r="BF32" s="93" t="str">
        <f t="shared" si="11"/>
        <v/>
      </c>
      <c r="BG32" s="93" t="str">
        <f t="shared" si="11"/>
        <v/>
      </c>
      <c r="BH32" s="93" t="str">
        <f t="shared" si="11"/>
        <v/>
      </c>
      <c r="BI32" s="93" t="str">
        <f t="shared" si="11"/>
        <v/>
      </c>
      <c r="BJ32" s="93" t="str">
        <f t="shared" si="11"/>
        <v/>
      </c>
      <c r="BK32" s="93" t="str">
        <f t="shared" si="11"/>
        <v/>
      </c>
      <c r="BL32" s="93" t="str">
        <f t="shared" si="11"/>
        <v/>
      </c>
      <c r="BM32" s="93" t="str">
        <f t="shared" si="11"/>
        <v/>
      </c>
      <c r="BN32" s="93" t="str">
        <f t="shared" si="11"/>
        <v/>
      </c>
      <c r="BO32" s="93" t="str">
        <f t="shared" si="11"/>
        <v/>
      </c>
      <c r="BP32" s="93" t="str">
        <f t="shared" si="11"/>
        <v/>
      </c>
      <c r="BQ32" s="93" t="str">
        <f t="shared" si="11"/>
        <v/>
      </c>
      <c r="BR32" s="93" t="str">
        <f t="shared" si="11"/>
        <v/>
      </c>
      <c r="BS32" s="93" t="str">
        <f t="shared" si="11"/>
        <v/>
      </c>
      <c r="BT32" s="93" t="str">
        <f t="shared" si="11"/>
        <v/>
      </c>
    </row>
    <row r="33" spans="3:72" x14ac:dyDescent="0.3">
      <c r="C33" s="82" t="s">
        <v>82</v>
      </c>
      <c r="D33" s="83" t="s">
        <v>83</v>
      </c>
      <c r="E33" s="84"/>
      <c r="F33" s="82" t="s">
        <v>15</v>
      </c>
      <c r="G33" s="85">
        <f t="shared" ca="1" si="6"/>
        <v>20</v>
      </c>
      <c r="H33" s="86" t="str">
        <f t="shared" ca="1" si="3"/>
        <v>Pending</v>
      </c>
      <c r="I33" s="38"/>
      <c r="J33" s="38"/>
      <c r="K33" s="38"/>
      <c r="L33" s="38"/>
      <c r="M33" s="87"/>
      <c r="N33" s="40"/>
      <c r="O33" s="40"/>
      <c r="P33" s="94"/>
      <c r="Q33" s="90">
        <f t="shared" si="7"/>
        <v>47484</v>
      </c>
      <c r="R33" s="90">
        <f t="shared" si="4"/>
        <v>47484</v>
      </c>
      <c r="S33" s="90"/>
      <c r="T33" s="91">
        <f ca="1">VLOOKUP(H33,'[1]DO NOT CHANGE'!$F$3:$I$7,4,FALSE)</f>
        <v>1</v>
      </c>
      <c r="U33" s="91">
        <f t="shared" ca="1" si="8"/>
        <v>101</v>
      </c>
      <c r="V33" s="92">
        <f ca="1">VLOOKUP(H33,'[1]DO NOT CHANGE'!$F$3:$I$7,4,FALSE)</f>
        <v>1</v>
      </c>
      <c r="W33">
        <f t="shared" ca="1" si="9"/>
        <v>101</v>
      </c>
      <c r="Y33" s="93" t="str">
        <f t="shared" si="10"/>
        <v/>
      </c>
      <c r="Z33" s="93" t="str">
        <f t="shared" si="10"/>
        <v/>
      </c>
      <c r="AA33" s="93" t="str">
        <f t="shared" si="10"/>
        <v/>
      </c>
      <c r="AB33" s="93" t="str">
        <f t="shared" si="10"/>
        <v/>
      </c>
      <c r="AC33" s="93" t="str">
        <f t="shared" si="10"/>
        <v/>
      </c>
      <c r="AD33" s="93" t="str">
        <f t="shared" si="10"/>
        <v/>
      </c>
      <c r="AE33" s="93" t="str">
        <f t="shared" si="10"/>
        <v/>
      </c>
      <c r="AF33" s="93" t="str">
        <f t="shared" si="10"/>
        <v/>
      </c>
      <c r="AG33" s="93" t="str">
        <f t="shared" si="10"/>
        <v/>
      </c>
      <c r="AH33" s="93" t="str">
        <f t="shared" si="10"/>
        <v/>
      </c>
      <c r="AI33" s="93" t="str">
        <f t="shared" si="10"/>
        <v/>
      </c>
      <c r="AJ33" s="93" t="str">
        <f t="shared" si="10"/>
        <v/>
      </c>
      <c r="AK33" s="93" t="str">
        <f t="shared" si="10"/>
        <v/>
      </c>
      <c r="AL33" s="93" t="str">
        <f t="shared" si="10"/>
        <v/>
      </c>
      <c r="AM33" s="93" t="str">
        <f t="shared" si="10"/>
        <v/>
      </c>
      <c r="AN33" s="93" t="str">
        <f t="shared" si="10"/>
        <v/>
      </c>
      <c r="AO33" s="93" t="str">
        <f t="shared" si="12"/>
        <v/>
      </c>
      <c r="AP33" s="93" t="str">
        <f t="shared" si="12"/>
        <v/>
      </c>
      <c r="AQ33" s="93" t="str">
        <f t="shared" si="12"/>
        <v/>
      </c>
      <c r="AR33" s="93" t="str">
        <f t="shared" si="12"/>
        <v/>
      </c>
      <c r="AS33" s="93" t="str">
        <f t="shared" si="12"/>
        <v/>
      </c>
      <c r="AT33" s="93" t="str">
        <f t="shared" si="12"/>
        <v/>
      </c>
      <c r="AU33" s="93" t="str">
        <f t="shared" si="12"/>
        <v/>
      </c>
      <c r="AV33" s="93" t="str">
        <f t="shared" si="12"/>
        <v/>
      </c>
      <c r="AW33" s="93" t="str">
        <f t="shared" si="12"/>
        <v/>
      </c>
      <c r="AX33" s="93" t="str">
        <f t="shared" si="12"/>
        <v/>
      </c>
      <c r="AY33" s="93" t="str">
        <f t="shared" si="12"/>
        <v/>
      </c>
      <c r="AZ33" s="93" t="str">
        <f t="shared" si="12"/>
        <v/>
      </c>
      <c r="BA33" s="93" t="str">
        <f t="shared" si="12"/>
        <v/>
      </c>
      <c r="BB33" s="93" t="str">
        <f t="shared" si="12"/>
        <v/>
      </c>
      <c r="BC33" s="93" t="str">
        <f t="shared" si="12"/>
        <v/>
      </c>
      <c r="BD33" s="93" t="str">
        <f t="shared" si="12"/>
        <v/>
      </c>
      <c r="BE33" s="93" t="str">
        <f t="shared" si="11"/>
        <v/>
      </c>
      <c r="BF33" s="93" t="str">
        <f t="shared" si="11"/>
        <v/>
      </c>
      <c r="BG33" s="93" t="str">
        <f t="shared" si="11"/>
        <v/>
      </c>
      <c r="BH33" s="93" t="str">
        <f t="shared" si="11"/>
        <v/>
      </c>
      <c r="BI33" s="93" t="str">
        <f t="shared" si="11"/>
        <v/>
      </c>
      <c r="BJ33" s="93" t="str">
        <f t="shared" si="11"/>
        <v/>
      </c>
      <c r="BK33" s="93" t="str">
        <f t="shared" si="11"/>
        <v/>
      </c>
      <c r="BL33" s="93" t="str">
        <f t="shared" si="11"/>
        <v/>
      </c>
      <c r="BM33" s="93" t="str">
        <f t="shared" si="11"/>
        <v/>
      </c>
      <c r="BN33" s="93" t="str">
        <f t="shared" si="11"/>
        <v/>
      </c>
      <c r="BO33" s="93" t="str">
        <f t="shared" si="11"/>
        <v/>
      </c>
      <c r="BP33" s="93" t="str">
        <f t="shared" si="11"/>
        <v/>
      </c>
      <c r="BQ33" s="93" t="str">
        <f t="shared" si="11"/>
        <v/>
      </c>
      <c r="BR33" s="93" t="str">
        <f t="shared" si="11"/>
        <v/>
      </c>
      <c r="BS33" s="93" t="str">
        <f t="shared" si="11"/>
        <v/>
      </c>
      <c r="BT33" s="93" t="str">
        <f t="shared" si="11"/>
        <v/>
      </c>
    </row>
    <row r="34" spans="3:72" x14ac:dyDescent="0.3">
      <c r="C34" s="82" t="s">
        <v>84</v>
      </c>
      <c r="D34" s="83" t="s">
        <v>85</v>
      </c>
      <c r="E34" s="84"/>
      <c r="F34" s="82" t="s">
        <v>15</v>
      </c>
      <c r="G34" s="85">
        <f t="shared" ca="1" si="6"/>
        <v>20</v>
      </c>
      <c r="H34" s="86" t="str">
        <f t="shared" ca="1" si="3"/>
        <v>Pending</v>
      </c>
      <c r="I34" s="38"/>
      <c r="J34" s="38"/>
      <c r="K34" s="38"/>
      <c r="L34" s="38"/>
      <c r="M34" s="87"/>
      <c r="N34" s="40"/>
      <c r="O34" s="40"/>
      <c r="P34" s="94"/>
      <c r="Q34" s="90">
        <f t="shared" si="7"/>
        <v>47484</v>
      </c>
      <c r="R34" s="90">
        <f t="shared" si="4"/>
        <v>47484</v>
      </c>
      <c r="S34" s="90"/>
      <c r="T34" s="91">
        <f ca="1">VLOOKUP(H34,'[1]DO NOT CHANGE'!$F$3:$I$7,4,FALSE)</f>
        <v>1</v>
      </c>
      <c r="U34" s="91">
        <f t="shared" ca="1" si="8"/>
        <v>101</v>
      </c>
      <c r="V34" s="92">
        <f ca="1">VLOOKUP(H34,'[1]DO NOT CHANGE'!$F$3:$I$7,4,FALSE)</f>
        <v>1</v>
      </c>
      <c r="W34">
        <f t="shared" ca="1" si="9"/>
        <v>101</v>
      </c>
      <c r="Y34" s="93" t="str">
        <f t="shared" si="10"/>
        <v/>
      </c>
      <c r="Z34" s="93" t="str">
        <f t="shared" si="10"/>
        <v/>
      </c>
      <c r="AA34" s="93" t="str">
        <f t="shared" si="10"/>
        <v/>
      </c>
      <c r="AB34" s="93" t="str">
        <f t="shared" si="10"/>
        <v/>
      </c>
      <c r="AC34" s="93" t="str">
        <f t="shared" si="10"/>
        <v/>
      </c>
      <c r="AD34" s="93" t="str">
        <f t="shared" si="10"/>
        <v/>
      </c>
      <c r="AE34" s="93" t="str">
        <f t="shared" si="10"/>
        <v/>
      </c>
      <c r="AF34" s="93" t="str">
        <f t="shared" si="10"/>
        <v/>
      </c>
      <c r="AG34" s="93" t="str">
        <f t="shared" si="10"/>
        <v/>
      </c>
      <c r="AH34" s="93" t="str">
        <f t="shared" si="10"/>
        <v/>
      </c>
      <c r="AI34" s="93" t="str">
        <f t="shared" si="10"/>
        <v/>
      </c>
      <c r="AJ34" s="93" t="str">
        <f t="shared" si="10"/>
        <v/>
      </c>
      <c r="AK34" s="93" t="str">
        <f t="shared" si="10"/>
        <v/>
      </c>
      <c r="AL34" s="93" t="str">
        <f t="shared" si="10"/>
        <v/>
      </c>
      <c r="AM34" s="93" t="str">
        <f t="shared" si="10"/>
        <v/>
      </c>
      <c r="AN34" s="93" t="str">
        <f t="shared" si="10"/>
        <v/>
      </c>
      <c r="AO34" s="93" t="str">
        <f t="shared" si="12"/>
        <v/>
      </c>
      <c r="AP34" s="93" t="str">
        <f t="shared" si="12"/>
        <v/>
      </c>
      <c r="AQ34" s="93" t="str">
        <f t="shared" si="12"/>
        <v/>
      </c>
      <c r="AR34" s="93" t="str">
        <f t="shared" si="12"/>
        <v/>
      </c>
      <c r="AS34" s="93" t="str">
        <f t="shared" si="12"/>
        <v/>
      </c>
      <c r="AT34" s="93" t="str">
        <f t="shared" si="12"/>
        <v/>
      </c>
      <c r="AU34" s="93" t="str">
        <f t="shared" si="12"/>
        <v/>
      </c>
      <c r="AV34" s="93" t="str">
        <f t="shared" si="12"/>
        <v/>
      </c>
      <c r="AW34" s="93" t="str">
        <f t="shared" si="12"/>
        <v/>
      </c>
      <c r="AX34" s="93" t="str">
        <f t="shared" si="12"/>
        <v/>
      </c>
      <c r="AY34" s="93" t="str">
        <f t="shared" si="12"/>
        <v/>
      </c>
      <c r="AZ34" s="93" t="str">
        <f t="shared" si="12"/>
        <v/>
      </c>
      <c r="BA34" s="93" t="str">
        <f t="shared" si="12"/>
        <v/>
      </c>
      <c r="BB34" s="93" t="str">
        <f t="shared" si="12"/>
        <v/>
      </c>
      <c r="BC34" s="93" t="str">
        <f t="shared" si="12"/>
        <v/>
      </c>
      <c r="BD34" s="93" t="str">
        <f t="shared" si="12"/>
        <v/>
      </c>
      <c r="BE34" s="93" t="str">
        <f t="shared" si="11"/>
        <v/>
      </c>
      <c r="BF34" s="93" t="str">
        <f t="shared" si="11"/>
        <v/>
      </c>
      <c r="BG34" s="93" t="str">
        <f t="shared" si="11"/>
        <v/>
      </c>
      <c r="BH34" s="93" t="str">
        <f t="shared" si="11"/>
        <v/>
      </c>
      <c r="BI34" s="93" t="str">
        <f t="shared" si="11"/>
        <v/>
      </c>
      <c r="BJ34" s="93" t="str">
        <f t="shared" si="11"/>
        <v/>
      </c>
      <c r="BK34" s="93" t="str">
        <f t="shared" si="11"/>
        <v/>
      </c>
      <c r="BL34" s="93" t="str">
        <f t="shared" si="11"/>
        <v/>
      </c>
      <c r="BM34" s="93" t="str">
        <f t="shared" si="11"/>
        <v/>
      </c>
      <c r="BN34" s="93" t="str">
        <f t="shared" si="11"/>
        <v/>
      </c>
      <c r="BO34" s="93" t="str">
        <f t="shared" si="11"/>
        <v/>
      </c>
      <c r="BP34" s="93" t="str">
        <f t="shared" si="11"/>
        <v/>
      </c>
      <c r="BQ34" s="93" t="str">
        <f t="shared" si="11"/>
        <v/>
      </c>
      <c r="BR34" s="93" t="str">
        <f t="shared" si="11"/>
        <v/>
      </c>
      <c r="BS34" s="93" t="str">
        <f t="shared" si="11"/>
        <v/>
      </c>
      <c r="BT34" s="93" t="str">
        <f t="shared" si="11"/>
        <v/>
      </c>
    </row>
    <row r="35" spans="3:72" x14ac:dyDescent="0.3">
      <c r="C35" s="82" t="s">
        <v>86</v>
      </c>
      <c r="D35" s="83" t="s">
        <v>87</v>
      </c>
      <c r="E35" s="84"/>
      <c r="F35" s="82" t="s">
        <v>15</v>
      </c>
      <c r="G35" s="85">
        <f t="shared" ca="1" si="6"/>
        <v>20</v>
      </c>
      <c r="H35" s="86" t="str">
        <f t="shared" ca="1" si="3"/>
        <v>Pending</v>
      </c>
      <c r="I35" s="38"/>
      <c r="J35" s="38"/>
      <c r="K35" s="38"/>
      <c r="L35" s="38"/>
      <c r="M35" s="87"/>
      <c r="N35" s="40"/>
      <c r="O35" s="40"/>
      <c r="P35" s="94"/>
      <c r="Q35" s="90">
        <f t="shared" si="7"/>
        <v>47484</v>
      </c>
      <c r="R35" s="90">
        <f t="shared" si="4"/>
        <v>47484</v>
      </c>
      <c r="S35" s="90"/>
      <c r="T35" s="91">
        <f ca="1">VLOOKUP(H35,'[1]DO NOT CHANGE'!$F$3:$I$7,4,FALSE)</f>
        <v>1</v>
      </c>
      <c r="U35" s="91">
        <f t="shared" ca="1" si="8"/>
        <v>101</v>
      </c>
      <c r="V35" s="92">
        <f ca="1">VLOOKUP(H35,'[1]DO NOT CHANGE'!$F$3:$I$7,4,FALSE)</f>
        <v>1</v>
      </c>
      <c r="W35">
        <f t="shared" ca="1" si="9"/>
        <v>101</v>
      </c>
      <c r="Y35" s="93" t="str">
        <f t="shared" si="10"/>
        <v/>
      </c>
      <c r="Z35" s="93" t="str">
        <f t="shared" si="10"/>
        <v/>
      </c>
      <c r="AA35" s="93" t="str">
        <f t="shared" si="10"/>
        <v/>
      </c>
      <c r="AB35" s="93" t="str">
        <f t="shared" si="10"/>
        <v/>
      </c>
      <c r="AC35" s="93" t="str">
        <f t="shared" si="10"/>
        <v/>
      </c>
      <c r="AD35" s="93" t="str">
        <f t="shared" si="10"/>
        <v/>
      </c>
      <c r="AE35" s="93" t="str">
        <f t="shared" si="10"/>
        <v/>
      </c>
      <c r="AF35" s="93" t="str">
        <f t="shared" si="10"/>
        <v/>
      </c>
      <c r="AG35" s="93" t="str">
        <f t="shared" si="10"/>
        <v/>
      </c>
      <c r="AH35" s="93" t="str">
        <f t="shared" si="10"/>
        <v/>
      </c>
      <c r="AI35" s="93" t="str">
        <f t="shared" si="10"/>
        <v/>
      </c>
      <c r="AJ35" s="93" t="str">
        <f t="shared" si="10"/>
        <v/>
      </c>
      <c r="AK35" s="93" t="str">
        <f t="shared" si="10"/>
        <v/>
      </c>
      <c r="AL35" s="93" t="str">
        <f t="shared" si="10"/>
        <v/>
      </c>
      <c r="AM35" s="93" t="str">
        <f t="shared" si="10"/>
        <v/>
      </c>
      <c r="AN35" s="93" t="str">
        <f t="shared" si="10"/>
        <v/>
      </c>
      <c r="AO35" s="93" t="str">
        <f t="shared" si="12"/>
        <v/>
      </c>
      <c r="AP35" s="93" t="str">
        <f t="shared" si="12"/>
        <v/>
      </c>
      <c r="AQ35" s="93" t="str">
        <f t="shared" si="12"/>
        <v/>
      </c>
      <c r="AR35" s="93" t="str">
        <f t="shared" si="12"/>
        <v/>
      </c>
      <c r="AS35" s="93" t="str">
        <f t="shared" si="12"/>
        <v/>
      </c>
      <c r="AT35" s="93" t="str">
        <f t="shared" si="12"/>
        <v/>
      </c>
      <c r="AU35" s="93" t="str">
        <f t="shared" si="12"/>
        <v/>
      </c>
      <c r="AV35" s="93" t="str">
        <f t="shared" si="12"/>
        <v/>
      </c>
      <c r="AW35" s="93" t="str">
        <f t="shared" si="12"/>
        <v/>
      </c>
      <c r="AX35" s="93" t="str">
        <f t="shared" si="12"/>
        <v/>
      </c>
      <c r="AY35" s="93" t="str">
        <f t="shared" si="12"/>
        <v/>
      </c>
      <c r="AZ35" s="93" t="str">
        <f t="shared" si="12"/>
        <v/>
      </c>
      <c r="BA35" s="93" t="str">
        <f t="shared" si="12"/>
        <v/>
      </c>
      <c r="BB35" s="93" t="str">
        <f t="shared" si="12"/>
        <v/>
      </c>
      <c r="BC35" s="93" t="str">
        <f t="shared" si="12"/>
        <v/>
      </c>
      <c r="BD35" s="93" t="str">
        <f t="shared" si="12"/>
        <v/>
      </c>
      <c r="BE35" s="93" t="str">
        <f t="shared" si="11"/>
        <v/>
      </c>
      <c r="BF35" s="93" t="str">
        <f t="shared" si="11"/>
        <v/>
      </c>
      <c r="BG35" s="93" t="str">
        <f t="shared" si="11"/>
        <v/>
      </c>
      <c r="BH35" s="93" t="str">
        <f t="shared" si="11"/>
        <v/>
      </c>
      <c r="BI35" s="93" t="str">
        <f t="shared" si="11"/>
        <v/>
      </c>
      <c r="BJ35" s="93" t="str">
        <f t="shared" si="11"/>
        <v/>
      </c>
      <c r="BK35" s="93" t="str">
        <f t="shared" si="11"/>
        <v/>
      </c>
      <c r="BL35" s="93" t="str">
        <f t="shared" si="11"/>
        <v/>
      </c>
      <c r="BM35" s="93" t="str">
        <f t="shared" si="11"/>
        <v/>
      </c>
      <c r="BN35" s="93" t="str">
        <f t="shared" si="11"/>
        <v/>
      </c>
      <c r="BO35" s="93" t="str">
        <f t="shared" si="11"/>
        <v/>
      </c>
      <c r="BP35" s="93" t="str">
        <f t="shared" si="11"/>
        <v/>
      </c>
      <c r="BQ35" s="93" t="str">
        <f t="shared" si="11"/>
        <v/>
      </c>
      <c r="BR35" s="93" t="str">
        <f t="shared" si="11"/>
        <v/>
      </c>
      <c r="BS35" s="93" t="str">
        <f t="shared" si="11"/>
        <v/>
      </c>
      <c r="BT35" s="93" t="str">
        <f t="shared" si="11"/>
        <v/>
      </c>
    </row>
    <row r="36" spans="3:72" x14ac:dyDescent="0.3">
      <c r="C36" s="82" t="s">
        <v>88</v>
      </c>
      <c r="D36" s="83" t="s">
        <v>89</v>
      </c>
      <c r="E36" s="84"/>
      <c r="F36" s="82" t="s">
        <v>15</v>
      </c>
      <c r="G36" s="85">
        <f t="shared" ca="1" si="6"/>
        <v>20</v>
      </c>
      <c r="H36" s="86" t="str">
        <f t="shared" ca="1" si="3"/>
        <v>Pending</v>
      </c>
      <c r="I36" s="38"/>
      <c r="J36" s="38"/>
      <c r="K36" s="38"/>
      <c r="L36" s="38"/>
      <c r="M36" s="87"/>
      <c r="N36" s="40"/>
      <c r="O36" s="40"/>
      <c r="P36" s="94"/>
      <c r="Q36" s="90">
        <f t="shared" si="7"/>
        <v>47484</v>
      </c>
      <c r="R36" s="90">
        <f t="shared" si="4"/>
        <v>47484</v>
      </c>
      <c r="S36" s="90"/>
      <c r="T36" s="91">
        <f ca="1">VLOOKUP(H36,'[1]DO NOT CHANGE'!$F$3:$I$7,4,FALSE)</f>
        <v>1</v>
      </c>
      <c r="U36" s="91">
        <f t="shared" ca="1" si="8"/>
        <v>101</v>
      </c>
      <c r="V36" s="92">
        <f ca="1">VLOOKUP(H36,'[1]DO NOT CHANGE'!$F$3:$I$7,4,FALSE)</f>
        <v>1</v>
      </c>
      <c r="W36">
        <f t="shared" ca="1" si="9"/>
        <v>101</v>
      </c>
      <c r="Y36" s="93" t="str">
        <f t="shared" si="10"/>
        <v/>
      </c>
      <c r="Z36" s="93" t="str">
        <f t="shared" si="10"/>
        <v/>
      </c>
      <c r="AA36" s="93" t="str">
        <f t="shared" si="10"/>
        <v/>
      </c>
      <c r="AB36" s="93" t="str">
        <f t="shared" si="10"/>
        <v/>
      </c>
      <c r="AC36" s="93" t="str">
        <f t="shared" si="10"/>
        <v/>
      </c>
      <c r="AD36" s="93" t="str">
        <f t="shared" si="10"/>
        <v/>
      </c>
      <c r="AE36" s="93" t="str">
        <f t="shared" si="10"/>
        <v/>
      </c>
      <c r="AF36" s="93" t="str">
        <f t="shared" si="10"/>
        <v/>
      </c>
      <c r="AG36" s="93" t="str">
        <f t="shared" si="10"/>
        <v/>
      </c>
      <c r="AH36" s="93" t="str">
        <f t="shared" si="10"/>
        <v/>
      </c>
      <c r="AI36" s="93" t="str">
        <f t="shared" si="10"/>
        <v/>
      </c>
      <c r="AJ36" s="93" t="str">
        <f t="shared" si="10"/>
        <v/>
      </c>
      <c r="AK36" s="93" t="str">
        <f t="shared" si="10"/>
        <v/>
      </c>
      <c r="AL36" s="93" t="str">
        <f t="shared" si="10"/>
        <v/>
      </c>
      <c r="AM36" s="93" t="str">
        <f t="shared" si="10"/>
        <v/>
      </c>
      <c r="AN36" s="93" t="str">
        <f t="shared" si="10"/>
        <v/>
      </c>
      <c r="AO36" s="93" t="str">
        <f t="shared" si="12"/>
        <v/>
      </c>
      <c r="AP36" s="93" t="str">
        <f t="shared" si="12"/>
        <v/>
      </c>
      <c r="AQ36" s="93" t="str">
        <f t="shared" si="12"/>
        <v/>
      </c>
      <c r="AR36" s="93" t="str">
        <f t="shared" si="12"/>
        <v/>
      </c>
      <c r="AS36" s="93" t="str">
        <f t="shared" si="12"/>
        <v/>
      </c>
      <c r="AT36" s="93" t="str">
        <f t="shared" si="12"/>
        <v/>
      </c>
      <c r="AU36" s="93" t="str">
        <f t="shared" si="12"/>
        <v/>
      </c>
      <c r="AV36" s="93" t="str">
        <f t="shared" si="12"/>
        <v/>
      </c>
      <c r="AW36" s="93" t="str">
        <f t="shared" si="12"/>
        <v/>
      </c>
      <c r="AX36" s="93" t="str">
        <f t="shared" si="12"/>
        <v/>
      </c>
      <c r="AY36" s="93" t="str">
        <f t="shared" si="12"/>
        <v/>
      </c>
      <c r="AZ36" s="93" t="str">
        <f t="shared" si="12"/>
        <v/>
      </c>
      <c r="BA36" s="93" t="str">
        <f t="shared" si="12"/>
        <v/>
      </c>
      <c r="BB36" s="93" t="str">
        <f t="shared" si="12"/>
        <v/>
      </c>
      <c r="BC36" s="93" t="str">
        <f t="shared" si="12"/>
        <v/>
      </c>
      <c r="BD36" s="93" t="str">
        <f t="shared" si="12"/>
        <v/>
      </c>
      <c r="BE36" s="93" t="str">
        <f t="shared" si="11"/>
        <v/>
      </c>
      <c r="BF36" s="93" t="str">
        <f t="shared" si="11"/>
        <v/>
      </c>
      <c r="BG36" s="93" t="str">
        <f t="shared" si="11"/>
        <v/>
      </c>
      <c r="BH36" s="93" t="str">
        <f t="shared" si="11"/>
        <v/>
      </c>
      <c r="BI36" s="93" t="str">
        <f t="shared" si="11"/>
        <v/>
      </c>
      <c r="BJ36" s="93" t="str">
        <f t="shared" si="11"/>
        <v/>
      </c>
      <c r="BK36" s="93" t="str">
        <f t="shared" si="11"/>
        <v/>
      </c>
      <c r="BL36" s="93" t="str">
        <f t="shared" si="11"/>
        <v/>
      </c>
      <c r="BM36" s="93" t="str">
        <f t="shared" si="11"/>
        <v/>
      </c>
      <c r="BN36" s="93" t="str">
        <f t="shared" si="11"/>
        <v/>
      </c>
      <c r="BO36" s="93" t="str">
        <f t="shared" si="11"/>
        <v/>
      </c>
      <c r="BP36" s="93" t="str">
        <f t="shared" si="11"/>
        <v/>
      </c>
      <c r="BQ36" s="93" t="str">
        <f t="shared" si="11"/>
        <v/>
      </c>
      <c r="BR36" s="93" t="str">
        <f t="shared" si="11"/>
        <v/>
      </c>
      <c r="BS36" s="93" t="str">
        <f t="shared" si="11"/>
        <v/>
      </c>
      <c r="BT36" s="93" t="str">
        <f t="shared" si="11"/>
        <v/>
      </c>
    </row>
    <row r="37" spans="3:72" x14ac:dyDescent="0.3">
      <c r="C37" s="82" t="s">
        <v>90</v>
      </c>
      <c r="D37" s="83" t="s">
        <v>91</v>
      </c>
      <c r="E37" s="84"/>
      <c r="F37" s="82" t="s">
        <v>15</v>
      </c>
      <c r="G37" s="85">
        <f t="shared" ca="1" si="6"/>
        <v>20</v>
      </c>
      <c r="H37" s="86" t="str">
        <f t="shared" ca="1" si="3"/>
        <v>Pending</v>
      </c>
      <c r="I37" s="38"/>
      <c r="J37" s="38"/>
      <c r="K37" s="38"/>
      <c r="L37" s="38"/>
      <c r="M37" s="87"/>
      <c r="N37" s="40"/>
      <c r="O37" s="40"/>
      <c r="P37" s="94"/>
      <c r="Q37" s="90">
        <f t="shared" si="7"/>
        <v>47484</v>
      </c>
      <c r="R37" s="90">
        <f t="shared" si="4"/>
        <v>47484</v>
      </c>
      <c r="S37" s="90"/>
      <c r="T37" s="91">
        <f ca="1">VLOOKUP(H37,'[1]DO NOT CHANGE'!$F$3:$I$7,4,FALSE)</f>
        <v>1</v>
      </c>
      <c r="U37" s="91">
        <f t="shared" ca="1" si="8"/>
        <v>101</v>
      </c>
      <c r="V37" s="92">
        <f ca="1">VLOOKUP(H37,'[1]DO NOT CHANGE'!$F$3:$I$7,4,FALSE)</f>
        <v>1</v>
      </c>
      <c r="W37">
        <f t="shared" ca="1" si="9"/>
        <v>101</v>
      </c>
      <c r="Y37" s="93" t="str">
        <f t="shared" si="10"/>
        <v/>
      </c>
      <c r="Z37" s="93" t="str">
        <f t="shared" si="10"/>
        <v/>
      </c>
      <c r="AA37" s="93" t="str">
        <f t="shared" si="10"/>
        <v/>
      </c>
      <c r="AB37" s="93" t="str">
        <f t="shared" si="10"/>
        <v/>
      </c>
      <c r="AC37" s="93" t="str">
        <f t="shared" si="10"/>
        <v/>
      </c>
      <c r="AD37" s="93" t="str">
        <f t="shared" si="10"/>
        <v/>
      </c>
      <c r="AE37" s="93" t="str">
        <f t="shared" si="10"/>
        <v/>
      </c>
      <c r="AF37" s="93" t="str">
        <f t="shared" si="10"/>
        <v/>
      </c>
      <c r="AG37" s="93" t="str">
        <f t="shared" si="10"/>
        <v/>
      </c>
      <c r="AH37" s="93" t="str">
        <f t="shared" si="10"/>
        <v/>
      </c>
      <c r="AI37" s="93" t="str">
        <f t="shared" si="10"/>
        <v/>
      </c>
      <c r="AJ37" s="93" t="str">
        <f t="shared" si="10"/>
        <v/>
      </c>
      <c r="AK37" s="93" t="str">
        <f t="shared" si="10"/>
        <v/>
      </c>
      <c r="AL37" s="93" t="str">
        <f t="shared" si="10"/>
        <v/>
      </c>
      <c r="AM37" s="93" t="str">
        <f t="shared" si="10"/>
        <v/>
      </c>
      <c r="AN37" s="93" t="str">
        <f t="shared" si="10"/>
        <v/>
      </c>
      <c r="AO37" s="93" t="str">
        <f t="shared" si="12"/>
        <v/>
      </c>
      <c r="AP37" s="93" t="str">
        <f t="shared" si="12"/>
        <v/>
      </c>
      <c r="AQ37" s="93" t="str">
        <f t="shared" si="12"/>
        <v/>
      </c>
      <c r="AR37" s="93" t="str">
        <f t="shared" si="12"/>
        <v/>
      </c>
      <c r="AS37" s="93" t="str">
        <f t="shared" si="12"/>
        <v/>
      </c>
      <c r="AT37" s="93" t="str">
        <f t="shared" si="12"/>
        <v/>
      </c>
      <c r="AU37" s="93" t="str">
        <f t="shared" si="12"/>
        <v/>
      </c>
      <c r="AV37" s="93" t="str">
        <f t="shared" si="12"/>
        <v/>
      </c>
      <c r="AW37" s="93" t="str">
        <f t="shared" si="12"/>
        <v/>
      </c>
      <c r="AX37" s="93" t="str">
        <f t="shared" si="12"/>
        <v/>
      </c>
      <c r="AY37" s="93" t="str">
        <f t="shared" si="12"/>
        <v/>
      </c>
      <c r="AZ37" s="93" t="str">
        <f t="shared" si="12"/>
        <v/>
      </c>
      <c r="BA37" s="93" t="str">
        <f t="shared" si="12"/>
        <v/>
      </c>
      <c r="BB37" s="93" t="str">
        <f t="shared" si="12"/>
        <v/>
      </c>
      <c r="BC37" s="93" t="str">
        <f t="shared" si="12"/>
        <v/>
      </c>
      <c r="BD37" s="93" t="str">
        <f t="shared" si="12"/>
        <v/>
      </c>
      <c r="BE37" s="93" t="str">
        <f t="shared" si="11"/>
        <v/>
      </c>
      <c r="BF37" s="93" t="str">
        <f t="shared" si="11"/>
        <v/>
      </c>
      <c r="BG37" s="93" t="str">
        <f t="shared" si="11"/>
        <v/>
      </c>
      <c r="BH37" s="93" t="str">
        <f t="shared" si="11"/>
        <v/>
      </c>
      <c r="BI37" s="93" t="str">
        <f t="shared" si="11"/>
        <v/>
      </c>
      <c r="BJ37" s="93" t="str">
        <f t="shared" si="11"/>
        <v/>
      </c>
      <c r="BK37" s="93" t="str">
        <f t="shared" si="11"/>
        <v/>
      </c>
      <c r="BL37" s="93" t="str">
        <f t="shared" si="11"/>
        <v/>
      </c>
      <c r="BM37" s="93" t="str">
        <f t="shared" si="11"/>
        <v/>
      </c>
      <c r="BN37" s="93" t="str">
        <f t="shared" si="11"/>
        <v/>
      </c>
      <c r="BO37" s="93" t="str">
        <f t="shared" si="11"/>
        <v/>
      </c>
      <c r="BP37" s="93" t="str">
        <f t="shared" si="11"/>
        <v/>
      </c>
      <c r="BQ37" s="93" t="str">
        <f t="shared" si="11"/>
        <v/>
      </c>
      <c r="BR37" s="93" t="str">
        <f t="shared" si="11"/>
        <v/>
      </c>
      <c r="BS37" s="93" t="str">
        <f t="shared" si="11"/>
        <v/>
      </c>
      <c r="BT37" s="93" t="str">
        <f t="shared" si="11"/>
        <v/>
      </c>
    </row>
    <row r="38" spans="3:72" x14ac:dyDescent="0.3">
      <c r="C38" s="82" t="s">
        <v>92</v>
      </c>
      <c r="D38" s="83" t="s">
        <v>93</v>
      </c>
      <c r="E38" s="84"/>
      <c r="F38" s="82" t="s">
        <v>15</v>
      </c>
      <c r="G38" s="85">
        <f t="shared" ca="1" si="6"/>
        <v>20</v>
      </c>
      <c r="H38" s="86" t="str">
        <f t="shared" ca="1" si="3"/>
        <v>Pending</v>
      </c>
      <c r="I38" s="38"/>
      <c r="J38" s="38"/>
      <c r="K38" s="38"/>
      <c r="L38" s="38"/>
      <c r="M38" s="87"/>
      <c r="N38" s="40"/>
      <c r="O38" s="40"/>
      <c r="P38" s="94"/>
      <c r="Q38" s="90">
        <f t="shared" si="7"/>
        <v>47484</v>
      </c>
      <c r="R38" s="90">
        <f t="shared" si="4"/>
        <v>47484</v>
      </c>
      <c r="S38" s="90"/>
      <c r="T38" s="91">
        <f ca="1">VLOOKUP(H38,'[1]DO NOT CHANGE'!$F$3:$I$7,4,FALSE)</f>
        <v>1</v>
      </c>
      <c r="U38" s="91">
        <f t="shared" ca="1" si="8"/>
        <v>101</v>
      </c>
      <c r="V38" s="92">
        <f ca="1">VLOOKUP(H38,'[1]DO NOT CHANGE'!$F$3:$I$7,4,FALSE)</f>
        <v>1</v>
      </c>
      <c r="W38">
        <f t="shared" ca="1" si="9"/>
        <v>101</v>
      </c>
      <c r="Y38" s="93" t="str">
        <f t="shared" si="10"/>
        <v/>
      </c>
      <c r="Z38" s="93" t="str">
        <f t="shared" si="10"/>
        <v/>
      </c>
      <c r="AA38" s="93" t="str">
        <f t="shared" si="10"/>
        <v/>
      </c>
      <c r="AB38" s="93" t="str">
        <f t="shared" si="10"/>
        <v/>
      </c>
      <c r="AC38" s="93" t="str">
        <f t="shared" si="10"/>
        <v/>
      </c>
      <c r="AD38" s="93" t="str">
        <f t="shared" si="10"/>
        <v/>
      </c>
      <c r="AE38" s="93" t="str">
        <f t="shared" si="10"/>
        <v/>
      </c>
      <c r="AF38" s="93" t="str">
        <f t="shared" si="10"/>
        <v/>
      </c>
      <c r="AG38" s="93" t="str">
        <f t="shared" si="10"/>
        <v/>
      </c>
      <c r="AH38" s="93" t="str">
        <f t="shared" si="10"/>
        <v/>
      </c>
      <c r="AI38" s="93" t="str">
        <f t="shared" si="10"/>
        <v/>
      </c>
      <c r="AJ38" s="93" t="str">
        <f t="shared" si="10"/>
        <v/>
      </c>
      <c r="AK38" s="93" t="str">
        <f t="shared" si="10"/>
        <v/>
      </c>
      <c r="AL38" s="93" t="str">
        <f t="shared" si="10"/>
        <v/>
      </c>
      <c r="AM38" s="93" t="str">
        <f t="shared" si="10"/>
        <v/>
      </c>
      <c r="AN38" s="93" t="str">
        <f t="shared" si="10"/>
        <v/>
      </c>
      <c r="AO38" s="93" t="str">
        <f t="shared" si="12"/>
        <v/>
      </c>
      <c r="AP38" s="93" t="str">
        <f t="shared" si="12"/>
        <v/>
      </c>
      <c r="AQ38" s="93" t="str">
        <f t="shared" si="12"/>
        <v/>
      </c>
      <c r="AR38" s="93" t="str">
        <f t="shared" si="12"/>
        <v/>
      </c>
      <c r="AS38" s="93" t="str">
        <f t="shared" si="12"/>
        <v/>
      </c>
      <c r="AT38" s="93" t="str">
        <f t="shared" si="12"/>
        <v/>
      </c>
      <c r="AU38" s="93" t="str">
        <f t="shared" si="12"/>
        <v/>
      </c>
      <c r="AV38" s="93" t="str">
        <f t="shared" si="12"/>
        <v/>
      </c>
      <c r="AW38" s="93" t="str">
        <f t="shared" si="12"/>
        <v/>
      </c>
      <c r="AX38" s="93" t="str">
        <f t="shared" si="12"/>
        <v/>
      </c>
      <c r="AY38" s="93" t="str">
        <f t="shared" si="12"/>
        <v/>
      </c>
      <c r="AZ38" s="93" t="str">
        <f t="shared" si="12"/>
        <v/>
      </c>
      <c r="BA38" s="93" t="str">
        <f t="shared" si="12"/>
        <v/>
      </c>
      <c r="BB38" s="93" t="str">
        <f t="shared" si="12"/>
        <v/>
      </c>
      <c r="BC38" s="93" t="str">
        <f t="shared" si="12"/>
        <v/>
      </c>
      <c r="BD38" s="93" t="str">
        <f t="shared" si="12"/>
        <v/>
      </c>
      <c r="BE38" s="93" t="str">
        <f t="shared" si="11"/>
        <v/>
      </c>
      <c r="BF38" s="93" t="str">
        <f t="shared" si="11"/>
        <v/>
      </c>
      <c r="BG38" s="93" t="str">
        <f t="shared" si="11"/>
        <v/>
      </c>
      <c r="BH38" s="93" t="str">
        <f t="shared" si="11"/>
        <v/>
      </c>
      <c r="BI38" s="93" t="str">
        <f t="shared" si="11"/>
        <v/>
      </c>
      <c r="BJ38" s="93" t="str">
        <f t="shared" si="11"/>
        <v/>
      </c>
      <c r="BK38" s="93" t="str">
        <f t="shared" si="11"/>
        <v/>
      </c>
      <c r="BL38" s="93" t="str">
        <f t="shared" si="11"/>
        <v/>
      </c>
      <c r="BM38" s="93" t="str">
        <f t="shared" si="11"/>
        <v/>
      </c>
      <c r="BN38" s="93" t="str">
        <f t="shared" si="11"/>
        <v/>
      </c>
      <c r="BO38" s="93" t="str">
        <f t="shared" si="11"/>
        <v/>
      </c>
      <c r="BP38" s="93" t="str">
        <f t="shared" si="11"/>
        <v/>
      </c>
      <c r="BQ38" s="93" t="str">
        <f t="shared" si="11"/>
        <v/>
      </c>
      <c r="BR38" s="93" t="str">
        <f t="shared" si="11"/>
        <v/>
      </c>
      <c r="BS38" s="93" t="str">
        <f t="shared" si="11"/>
        <v/>
      </c>
      <c r="BT38" s="93" t="str">
        <f t="shared" si="11"/>
        <v/>
      </c>
    </row>
    <row r="39" spans="3:72" x14ac:dyDescent="0.3">
      <c r="C39" s="82" t="s">
        <v>94</v>
      </c>
      <c r="D39" s="83" t="s">
        <v>95</v>
      </c>
      <c r="E39" s="84"/>
      <c r="F39" s="82" t="s">
        <v>15</v>
      </c>
      <c r="G39" s="85">
        <f t="shared" ca="1" si="6"/>
        <v>20</v>
      </c>
      <c r="H39" s="86" t="str">
        <f t="shared" ca="1" si="3"/>
        <v>Pending</v>
      </c>
      <c r="I39" s="38"/>
      <c r="J39" s="38"/>
      <c r="K39" s="38"/>
      <c r="L39" s="38"/>
      <c r="M39" s="87"/>
      <c r="N39" s="40"/>
      <c r="O39" s="40"/>
      <c r="P39" s="94"/>
      <c r="Q39" s="90">
        <f t="shared" si="7"/>
        <v>47484</v>
      </c>
      <c r="R39" s="90">
        <f t="shared" si="4"/>
        <v>47484</v>
      </c>
      <c r="S39" s="90"/>
      <c r="T39" s="91">
        <f ca="1">VLOOKUP(H39,'[1]DO NOT CHANGE'!$F$3:$I$7,4,FALSE)</f>
        <v>1</v>
      </c>
      <c r="U39" s="91">
        <f t="shared" ca="1" si="8"/>
        <v>101</v>
      </c>
      <c r="V39" s="92">
        <f ca="1">VLOOKUP(H39,'[1]DO NOT CHANGE'!$F$3:$I$7,4,FALSE)</f>
        <v>1</v>
      </c>
      <c r="W39">
        <f t="shared" ca="1" si="9"/>
        <v>101</v>
      </c>
      <c r="Y39" s="93" t="str">
        <f t="shared" si="10"/>
        <v/>
      </c>
      <c r="Z39" s="93" t="str">
        <f t="shared" si="10"/>
        <v/>
      </c>
      <c r="AA39" s="93" t="str">
        <f t="shared" si="10"/>
        <v/>
      </c>
      <c r="AB39" s="93" t="str">
        <f t="shared" si="10"/>
        <v/>
      </c>
      <c r="AC39" s="93" t="str">
        <f t="shared" si="10"/>
        <v/>
      </c>
      <c r="AD39" s="93" t="str">
        <f t="shared" si="10"/>
        <v/>
      </c>
      <c r="AE39" s="93" t="str">
        <f t="shared" si="10"/>
        <v/>
      </c>
      <c r="AF39" s="93" t="str">
        <f t="shared" si="10"/>
        <v/>
      </c>
      <c r="AG39" s="93" t="str">
        <f t="shared" si="10"/>
        <v/>
      </c>
      <c r="AH39" s="93" t="str">
        <f t="shared" si="10"/>
        <v/>
      </c>
      <c r="AI39" s="93" t="str">
        <f t="shared" si="10"/>
        <v/>
      </c>
      <c r="AJ39" s="93" t="str">
        <f t="shared" si="10"/>
        <v/>
      </c>
      <c r="AK39" s="93" t="str">
        <f t="shared" si="10"/>
        <v/>
      </c>
      <c r="AL39" s="93" t="str">
        <f t="shared" si="10"/>
        <v/>
      </c>
      <c r="AM39" s="93" t="str">
        <f t="shared" si="10"/>
        <v/>
      </c>
      <c r="AN39" s="93" t="str">
        <f t="shared" si="10"/>
        <v/>
      </c>
      <c r="AO39" s="93" t="str">
        <f t="shared" si="12"/>
        <v/>
      </c>
      <c r="AP39" s="93" t="str">
        <f t="shared" si="12"/>
        <v/>
      </c>
      <c r="AQ39" s="93" t="str">
        <f t="shared" si="12"/>
        <v/>
      </c>
      <c r="AR39" s="93" t="str">
        <f t="shared" si="12"/>
        <v/>
      </c>
      <c r="AS39" s="93" t="str">
        <f t="shared" si="12"/>
        <v/>
      </c>
      <c r="AT39" s="93" t="str">
        <f t="shared" si="12"/>
        <v/>
      </c>
      <c r="AU39" s="93" t="str">
        <f t="shared" si="12"/>
        <v/>
      </c>
      <c r="AV39" s="93" t="str">
        <f t="shared" si="12"/>
        <v/>
      </c>
      <c r="AW39" s="93" t="str">
        <f t="shared" si="12"/>
        <v/>
      </c>
      <c r="AX39" s="93" t="str">
        <f t="shared" si="12"/>
        <v/>
      </c>
      <c r="AY39" s="93" t="str">
        <f t="shared" si="12"/>
        <v/>
      </c>
      <c r="AZ39" s="93" t="str">
        <f t="shared" si="12"/>
        <v/>
      </c>
      <c r="BA39" s="93" t="str">
        <f t="shared" si="12"/>
        <v/>
      </c>
      <c r="BB39" s="93" t="str">
        <f t="shared" si="12"/>
        <v/>
      </c>
      <c r="BC39" s="93" t="str">
        <f t="shared" si="12"/>
        <v/>
      </c>
      <c r="BD39" s="93" t="str">
        <f t="shared" si="12"/>
        <v/>
      </c>
      <c r="BE39" s="93" t="str">
        <f t="shared" si="11"/>
        <v/>
      </c>
      <c r="BF39" s="93" t="str">
        <f t="shared" si="11"/>
        <v/>
      </c>
      <c r="BG39" s="93" t="str">
        <f t="shared" si="11"/>
        <v/>
      </c>
      <c r="BH39" s="93" t="str">
        <f t="shared" si="11"/>
        <v/>
      </c>
      <c r="BI39" s="93" t="str">
        <f t="shared" si="11"/>
        <v/>
      </c>
      <c r="BJ39" s="93" t="str">
        <f t="shared" si="11"/>
        <v/>
      </c>
      <c r="BK39" s="93" t="str">
        <f t="shared" si="11"/>
        <v/>
      </c>
      <c r="BL39" s="93" t="str">
        <f t="shared" si="11"/>
        <v/>
      </c>
      <c r="BM39" s="93" t="str">
        <f t="shared" si="11"/>
        <v/>
      </c>
      <c r="BN39" s="93" t="str">
        <f t="shared" si="11"/>
        <v/>
      </c>
      <c r="BO39" s="93" t="str">
        <f t="shared" si="11"/>
        <v/>
      </c>
      <c r="BP39" s="93" t="str">
        <f t="shared" si="11"/>
        <v/>
      </c>
      <c r="BQ39" s="93" t="str">
        <f t="shared" si="11"/>
        <v/>
      </c>
      <c r="BR39" s="93" t="str">
        <f t="shared" si="11"/>
        <v/>
      </c>
      <c r="BS39" s="93" t="str">
        <f t="shared" si="11"/>
        <v/>
      </c>
      <c r="BT39" s="93" t="str">
        <f t="shared" si="11"/>
        <v/>
      </c>
    </row>
    <row r="40" spans="3:72" x14ac:dyDescent="0.3">
      <c r="C40" s="52"/>
      <c r="D40" s="95"/>
      <c r="E40" s="95"/>
      <c r="F40" s="52"/>
      <c r="I40" s="96"/>
      <c r="J40" s="96"/>
      <c r="K40" s="95"/>
      <c r="L40" s="95"/>
      <c r="M40" s="95"/>
      <c r="N40" s="95"/>
      <c r="O40" s="95"/>
      <c r="P40" s="95"/>
      <c r="Q40" s="95"/>
      <c r="R40" s="95"/>
      <c r="S40" s="95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</row>
    <row r="41" spans="3:72" x14ac:dyDescent="0.3">
      <c r="C41" s="52"/>
      <c r="K41" s="98"/>
      <c r="Q41" s="62"/>
      <c r="R41" s="62"/>
      <c r="S41" s="62"/>
      <c r="T41" s="62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</row>
    <row r="42" spans="3:72" ht="25.8" x14ac:dyDescent="0.5">
      <c r="C42" s="56" t="s">
        <v>96</v>
      </c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67"/>
      <c r="P42" s="99"/>
      <c r="Q42" s="100"/>
      <c r="R42" s="100"/>
      <c r="S42" s="100"/>
      <c r="T42" s="62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</row>
    <row r="43" spans="3:72" ht="15.6" x14ac:dyDescent="0.3">
      <c r="C43" s="72" t="s">
        <v>97</v>
      </c>
      <c r="D43" s="101" t="s">
        <v>98</v>
      </c>
      <c r="E43" s="10" t="s">
        <v>99</v>
      </c>
      <c r="F43" s="10" t="s">
        <v>100</v>
      </c>
      <c r="G43" s="73"/>
      <c r="H43" s="75" t="s">
        <v>50</v>
      </c>
      <c r="I43" s="75" t="s">
        <v>18</v>
      </c>
      <c r="J43" s="75"/>
      <c r="K43" s="75"/>
      <c r="L43" s="75"/>
      <c r="M43" s="75"/>
      <c r="N43" s="75"/>
      <c r="O43" s="102"/>
      <c r="P43" s="76"/>
      <c r="Q43" s="103"/>
      <c r="R43" s="103"/>
      <c r="S43" s="103"/>
      <c r="T43" s="62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</row>
    <row r="44" spans="3:72" ht="28.8" x14ac:dyDescent="0.3">
      <c r="C44" s="104" t="s">
        <v>101</v>
      </c>
      <c r="D44" s="83" t="s">
        <v>102</v>
      </c>
      <c r="E44" s="105"/>
      <c r="F44" s="106" t="s">
        <v>28</v>
      </c>
      <c r="G44" s="107">
        <f>IF(H44="on track",50,IF(H44="behind",40,20))</f>
        <v>20</v>
      </c>
      <c r="H44" s="108" t="s">
        <v>103</v>
      </c>
      <c r="I44" s="109" t="s">
        <v>28</v>
      </c>
      <c r="J44" s="110"/>
      <c r="K44" s="110"/>
      <c r="L44" s="110"/>
      <c r="M44" s="110"/>
      <c r="N44" s="110"/>
      <c r="O44" s="111"/>
      <c r="P44" s="112"/>
      <c r="Q44" s="113"/>
      <c r="R44" s="113"/>
      <c r="S44" s="113"/>
      <c r="T44" s="62"/>
      <c r="Y44" s="114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</row>
    <row r="45" spans="3:72" ht="28.8" x14ac:dyDescent="0.3">
      <c r="C45" s="104" t="s">
        <v>104</v>
      </c>
      <c r="D45" s="83" t="s">
        <v>105</v>
      </c>
      <c r="E45" s="105"/>
      <c r="F45" s="106" t="s">
        <v>28</v>
      </c>
      <c r="G45" s="107">
        <f t="shared" ref="G45:G48" si="13">IF(H45="on track",50,IF(H45="behind",40,20))</f>
        <v>50</v>
      </c>
      <c r="H45" s="108" t="s">
        <v>106</v>
      </c>
      <c r="I45" s="109" t="s">
        <v>28</v>
      </c>
      <c r="J45" s="110"/>
      <c r="K45" s="110"/>
      <c r="L45" s="110"/>
      <c r="M45" s="110"/>
      <c r="N45" s="110"/>
      <c r="O45" s="110"/>
      <c r="P45" s="115"/>
      <c r="Q45" s="113"/>
      <c r="R45" s="113"/>
      <c r="S45" s="113"/>
      <c r="T45" s="62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</row>
    <row r="46" spans="3:72" ht="28.8" x14ac:dyDescent="0.3">
      <c r="C46" s="104" t="s">
        <v>101</v>
      </c>
      <c r="D46" s="83" t="s">
        <v>107</v>
      </c>
      <c r="E46" s="105"/>
      <c r="F46" s="106" t="s">
        <v>28</v>
      </c>
      <c r="G46" s="107">
        <f t="shared" si="13"/>
        <v>40</v>
      </c>
      <c r="H46" s="108" t="s">
        <v>108</v>
      </c>
      <c r="I46" s="109" t="s">
        <v>28</v>
      </c>
      <c r="J46" s="110"/>
      <c r="K46" s="110"/>
      <c r="L46" s="110"/>
      <c r="M46" s="110"/>
      <c r="N46" s="110"/>
      <c r="O46" s="110"/>
      <c r="P46" s="115"/>
      <c r="Q46" s="113"/>
      <c r="R46" s="113"/>
      <c r="S46" s="113"/>
      <c r="T46" s="62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</row>
    <row r="47" spans="3:72" ht="28.8" x14ac:dyDescent="0.3">
      <c r="C47" s="104" t="s">
        <v>101</v>
      </c>
      <c r="D47" s="83" t="s">
        <v>109</v>
      </c>
      <c r="E47" s="105"/>
      <c r="F47" s="106" t="s">
        <v>28</v>
      </c>
      <c r="G47" s="107">
        <f>IF(H47="on track",50,IF(H47="behind",40,20))</f>
        <v>20</v>
      </c>
      <c r="H47" s="108" t="s">
        <v>103</v>
      </c>
      <c r="I47" s="109" t="s">
        <v>28</v>
      </c>
      <c r="J47" s="110"/>
      <c r="K47" s="110"/>
      <c r="L47" s="110"/>
      <c r="M47" s="110"/>
      <c r="N47" s="110"/>
      <c r="O47" s="110"/>
      <c r="P47" s="115"/>
      <c r="Q47" s="113"/>
      <c r="R47" s="113"/>
      <c r="S47" s="113"/>
      <c r="T47" s="62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</row>
    <row r="48" spans="3:72" ht="28.8" x14ac:dyDescent="0.3">
      <c r="C48" s="104" t="s">
        <v>101</v>
      </c>
      <c r="D48" s="83" t="s">
        <v>110</v>
      </c>
      <c r="E48" s="105"/>
      <c r="F48" s="106" t="s">
        <v>28</v>
      </c>
      <c r="G48" s="107">
        <f t="shared" si="13"/>
        <v>20</v>
      </c>
      <c r="H48" s="108" t="s">
        <v>103</v>
      </c>
      <c r="I48" s="109" t="s">
        <v>28</v>
      </c>
      <c r="J48" s="110"/>
      <c r="K48" s="110"/>
      <c r="L48" s="110"/>
      <c r="M48" s="110"/>
      <c r="N48" s="110"/>
      <c r="O48" s="110"/>
      <c r="P48" s="115"/>
      <c r="Q48" s="113"/>
      <c r="R48" s="113"/>
      <c r="S48" s="113"/>
      <c r="T48" s="62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</row>
    <row r="49" spans="3:72" x14ac:dyDescent="0.3">
      <c r="C49" s="116"/>
      <c r="D49" s="117"/>
      <c r="E49" s="118"/>
      <c r="F49" s="117"/>
      <c r="I49" s="95"/>
      <c r="J49" s="95"/>
      <c r="K49" s="95"/>
      <c r="L49" s="95"/>
      <c r="M49" s="95"/>
      <c r="N49" s="95"/>
      <c r="O49" s="95"/>
      <c r="P49" s="95"/>
      <c r="Q49" s="119"/>
      <c r="R49" s="119"/>
      <c r="S49" s="119"/>
      <c r="T49" s="62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</row>
    <row r="50" spans="3:72" x14ac:dyDescent="0.3">
      <c r="C50" s="52"/>
      <c r="K50" s="98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</row>
    <row r="51" spans="3:72" ht="25.8" x14ac:dyDescent="0.5">
      <c r="C51" s="56" t="s">
        <v>111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120"/>
      <c r="Q51" s="121"/>
      <c r="R51" s="121"/>
      <c r="S51" s="121"/>
      <c r="T51" s="122"/>
      <c r="U51" s="122"/>
      <c r="V51" s="122"/>
      <c r="W51" s="122"/>
      <c r="X51" s="122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  <c r="AL51" s="124"/>
      <c r="AM51" s="123"/>
      <c r="AN51" s="123"/>
      <c r="AO51" s="123"/>
      <c r="AP51" s="123"/>
      <c r="AQ51" s="123"/>
      <c r="AR51" s="123"/>
      <c r="AS51" s="123"/>
      <c r="AT51" s="123"/>
      <c r="AU51" s="123"/>
      <c r="AV51" s="123"/>
      <c r="AW51" s="123"/>
      <c r="AX51" s="123"/>
      <c r="AY51" s="123"/>
      <c r="AZ51" s="123"/>
      <c r="BA51" s="123"/>
      <c r="BB51" s="123"/>
      <c r="BC51" s="123"/>
      <c r="BD51" s="123"/>
      <c r="BE51" s="123"/>
      <c r="BF51" s="123"/>
      <c r="BG51" s="123"/>
      <c r="BH51" s="123"/>
      <c r="BI51" s="123"/>
      <c r="BJ51" s="123"/>
      <c r="BK51" s="123"/>
      <c r="BL51" s="123"/>
      <c r="BM51" s="123"/>
      <c r="BN51" s="123"/>
      <c r="BO51" s="123"/>
      <c r="BP51" s="123"/>
      <c r="BQ51" s="123"/>
      <c r="BR51" s="123"/>
      <c r="BS51" s="123"/>
      <c r="BT51" s="123"/>
    </row>
    <row r="52" spans="3:72" x14ac:dyDescent="0.3">
      <c r="C52" s="125"/>
      <c r="D52" s="125"/>
      <c r="E52" s="125"/>
      <c r="F52" s="125"/>
      <c r="G52" s="125"/>
      <c r="H52" s="125"/>
      <c r="I52" s="206" t="s">
        <v>112</v>
      </c>
      <c r="J52" s="206" t="s">
        <v>113</v>
      </c>
      <c r="K52" s="206" t="s">
        <v>114</v>
      </c>
      <c r="L52" s="206" t="s">
        <v>115</v>
      </c>
      <c r="M52" s="206" t="s">
        <v>116</v>
      </c>
      <c r="N52" s="206" t="s">
        <v>117</v>
      </c>
      <c r="O52" s="126"/>
      <c r="P52" s="202" t="s">
        <v>118</v>
      </c>
      <c r="Q52" s="127"/>
      <c r="R52" s="127"/>
      <c r="S52" s="127"/>
      <c r="T52" s="128"/>
      <c r="U52" s="128"/>
      <c r="V52" s="128"/>
      <c r="W52" s="128"/>
      <c r="X52" s="128"/>
      <c r="Y52" s="186" t="s">
        <v>30</v>
      </c>
      <c r="Z52" s="186"/>
      <c r="AA52" s="186"/>
      <c r="AB52" s="186" t="s">
        <v>31</v>
      </c>
      <c r="AC52" s="186"/>
      <c r="AD52" s="186"/>
      <c r="AE52" s="186" t="s">
        <v>32</v>
      </c>
      <c r="AF52" s="186"/>
      <c r="AG52" s="186"/>
      <c r="AH52" s="186" t="s">
        <v>33</v>
      </c>
      <c r="AI52" s="186"/>
      <c r="AJ52" s="186"/>
      <c r="AK52" s="186" t="s">
        <v>34</v>
      </c>
      <c r="AL52" s="186"/>
      <c r="AM52" s="186"/>
      <c r="AN52" s="186" t="s">
        <v>35</v>
      </c>
      <c r="AO52" s="186"/>
      <c r="AP52" s="186"/>
      <c r="AQ52" s="186" t="s">
        <v>36</v>
      </c>
      <c r="AR52" s="186"/>
      <c r="AS52" s="186"/>
      <c r="AT52" s="186" t="s">
        <v>37</v>
      </c>
      <c r="AU52" s="186"/>
      <c r="AV52" s="186"/>
      <c r="AW52" s="186" t="s">
        <v>38</v>
      </c>
      <c r="AX52" s="186"/>
      <c r="AY52" s="186"/>
      <c r="AZ52" s="186" t="s">
        <v>39</v>
      </c>
      <c r="BA52" s="186"/>
      <c r="BB52" s="186"/>
      <c r="BC52" s="186" t="s">
        <v>40</v>
      </c>
      <c r="BD52" s="186"/>
      <c r="BE52" s="186"/>
      <c r="BF52" s="186" t="s">
        <v>41</v>
      </c>
      <c r="BG52" s="186"/>
      <c r="BH52" s="186"/>
      <c r="BI52" s="186" t="s">
        <v>42</v>
      </c>
      <c r="BJ52" s="186"/>
      <c r="BK52" s="186"/>
      <c r="BL52" s="186" t="s">
        <v>43</v>
      </c>
      <c r="BM52" s="186"/>
      <c r="BN52" s="186"/>
      <c r="BO52" s="186" t="s">
        <v>44</v>
      </c>
      <c r="BP52" s="186"/>
      <c r="BQ52" s="186"/>
      <c r="BR52" s="186" t="s">
        <v>45</v>
      </c>
      <c r="BS52" s="186"/>
      <c r="BT52" s="186"/>
    </row>
    <row r="53" spans="3:72" ht="28.8" x14ac:dyDescent="0.3">
      <c r="C53" s="129" t="s">
        <v>119</v>
      </c>
      <c r="D53" s="130" t="s">
        <v>120</v>
      </c>
      <c r="E53" s="130" t="s">
        <v>121</v>
      </c>
      <c r="F53" s="130" t="s">
        <v>48</v>
      </c>
      <c r="G53" s="131"/>
      <c r="H53" s="130" t="s">
        <v>50</v>
      </c>
      <c r="I53" s="207"/>
      <c r="J53" s="207"/>
      <c r="K53" s="207"/>
      <c r="L53" s="207"/>
      <c r="M53" s="207"/>
      <c r="N53" s="208"/>
      <c r="O53" s="132"/>
      <c r="P53" s="212"/>
      <c r="Q53" s="133"/>
      <c r="R53" s="133"/>
      <c r="S53" s="133"/>
      <c r="T53" s="134"/>
      <c r="U53" s="135"/>
      <c r="V53" s="135"/>
      <c r="W53" s="135"/>
      <c r="X53" s="135"/>
      <c r="Y53" s="210">
        <f>Y15</f>
        <v>43831</v>
      </c>
      <c r="Z53" s="210"/>
      <c r="AA53" s="211"/>
      <c r="AB53" s="209">
        <f>EDATE(Y53,3)</f>
        <v>43922</v>
      </c>
      <c r="AC53" s="210"/>
      <c r="AD53" s="211"/>
      <c r="AE53" s="209">
        <f>AE15</f>
        <v>44013</v>
      </c>
      <c r="AF53" s="210"/>
      <c r="AG53" s="211"/>
      <c r="AH53" s="209">
        <f>EDATE(AE53,3)</f>
        <v>44105</v>
      </c>
      <c r="AI53" s="210"/>
      <c r="AJ53" s="211"/>
      <c r="AK53" s="210">
        <f>EDATE(AH53,3)</f>
        <v>44197</v>
      </c>
      <c r="AL53" s="210"/>
      <c r="AM53" s="211"/>
      <c r="AN53" s="209">
        <f t="shared" ref="AN53" si="14">EDATE(AK53,3)</f>
        <v>44287</v>
      </c>
      <c r="AO53" s="210"/>
      <c r="AP53" s="211"/>
      <c r="AQ53" s="209">
        <f t="shared" ref="AQ53" si="15">EDATE(AN53,3)</f>
        <v>44378</v>
      </c>
      <c r="AR53" s="210"/>
      <c r="AS53" s="211"/>
      <c r="AT53" s="209">
        <f t="shared" ref="AT53" si="16">EDATE(AQ53,3)</f>
        <v>44470</v>
      </c>
      <c r="AU53" s="210"/>
      <c r="AV53" s="211"/>
      <c r="AW53" s="209">
        <f t="shared" ref="AW53" si="17">EDATE(AT53,3)</f>
        <v>44562</v>
      </c>
      <c r="AX53" s="210"/>
      <c r="AY53" s="211"/>
      <c r="AZ53" s="203">
        <f>EDATE(AW53,3)</f>
        <v>44652</v>
      </c>
      <c r="BA53" s="204"/>
      <c r="BB53" s="205"/>
      <c r="BC53" s="203">
        <f>EDATE(AZ53,3)</f>
        <v>44743</v>
      </c>
      <c r="BD53" s="204"/>
      <c r="BE53" s="205"/>
      <c r="BF53" s="203">
        <f>EDATE(BC53,3)</f>
        <v>44835</v>
      </c>
      <c r="BG53" s="204"/>
      <c r="BH53" s="205"/>
      <c r="BI53" s="203">
        <f>EDATE(BF53,3)</f>
        <v>44927</v>
      </c>
      <c r="BJ53" s="204"/>
      <c r="BK53" s="205"/>
      <c r="BL53" s="203">
        <f>EDATE(BI53,3)</f>
        <v>45017</v>
      </c>
      <c r="BM53" s="204"/>
      <c r="BN53" s="205"/>
      <c r="BO53" s="203">
        <f>EDATE(BL53,3)</f>
        <v>45108</v>
      </c>
      <c r="BP53" s="204"/>
      <c r="BQ53" s="205"/>
      <c r="BR53" s="203">
        <f>EDATE(BO53,3)</f>
        <v>45200</v>
      </c>
      <c r="BS53" s="204"/>
      <c r="BT53" s="205"/>
    </row>
    <row r="54" spans="3:72" ht="28.8" x14ac:dyDescent="0.3">
      <c r="C54" s="136" t="s">
        <v>122</v>
      </c>
      <c r="D54" s="136" t="s">
        <v>123</v>
      </c>
      <c r="E54" s="137" t="s">
        <v>28</v>
      </c>
      <c r="F54" s="138" t="s">
        <v>15</v>
      </c>
      <c r="G54" s="139">
        <f ca="1">IF(H54="achieved",50,IF(H54="risk of delay",40,IF(H54="delayed",30,IF(H54="on track",60,20))))</f>
        <v>40</v>
      </c>
      <c r="H54" s="86" t="str">
        <f t="shared" ref="H54:H82" ca="1" si="18">IF(OR(Q54&gt;TODAY(),Q54=0),"Pending",IF(M54&lt;TODAY(),"Achieved",IF(M54&lt;=R54,"On track",IF(AND(M54&gt;R54,R54&lt;=TODAY()),"Delayed",IF(AND(R54&lt;M54,M54&gt;TODAY()),"Risk of delay","Pending")))))</f>
        <v>Risk of delay</v>
      </c>
      <c r="I54" s="38">
        <v>43831</v>
      </c>
      <c r="J54" s="38">
        <v>43831</v>
      </c>
      <c r="K54" s="38">
        <v>44198</v>
      </c>
      <c r="L54" s="38">
        <v>44442</v>
      </c>
      <c r="M54" s="38">
        <v>44443</v>
      </c>
      <c r="N54" s="140">
        <v>500</v>
      </c>
      <c r="O54" s="141">
        <f>IF(P54="",0,P54)</f>
        <v>300</v>
      </c>
      <c r="P54" s="140">
        <v>300</v>
      </c>
      <c r="Q54" s="142">
        <f t="shared" ref="Q54:Q82" si="19">IF(AND(J54="",I54=""),$X$18,IF(J54="",I54,J54))</f>
        <v>43831</v>
      </c>
      <c r="R54" s="142">
        <f t="shared" ref="R54:R82" si="20">IF(AND(K54="",L54=""),$X$18,IF(L54="",K54,L54))</f>
        <v>44442</v>
      </c>
      <c r="S54" s="143"/>
      <c r="T54" s="62"/>
      <c r="U54" s="62"/>
      <c r="V54" s="62"/>
      <c r="W54" s="62"/>
      <c r="X54" s="62"/>
      <c r="AA54" s="144"/>
      <c r="AB54" s="145"/>
      <c r="AD54" s="144"/>
      <c r="AE54" s="145"/>
      <c r="AG54" s="144"/>
      <c r="AH54" s="145"/>
      <c r="AJ54" s="144"/>
      <c r="AM54" s="144"/>
      <c r="AN54" s="145"/>
      <c r="AP54" s="144"/>
      <c r="AQ54" s="145"/>
      <c r="AS54" s="144"/>
      <c r="AT54" s="145"/>
      <c r="AV54" s="144"/>
      <c r="AW54" s="145"/>
      <c r="AY54" s="144"/>
      <c r="AZ54" s="145"/>
      <c r="BB54" s="144"/>
      <c r="BC54" s="145"/>
      <c r="BE54" s="144"/>
      <c r="BF54" s="145"/>
      <c r="BH54" s="144"/>
      <c r="BI54" s="145"/>
      <c r="BK54" s="144"/>
      <c r="BL54" s="145"/>
      <c r="BN54" s="144"/>
      <c r="BO54" s="145"/>
      <c r="BQ54" s="144"/>
      <c r="BR54" s="145"/>
      <c r="BT54" s="144"/>
    </row>
    <row r="55" spans="3:72" ht="43.2" x14ac:dyDescent="0.3">
      <c r="C55" s="146" t="s">
        <v>124</v>
      </c>
      <c r="D55" s="136" t="s">
        <v>123</v>
      </c>
      <c r="E55" s="137" t="s">
        <v>125</v>
      </c>
      <c r="F55" s="138" t="s">
        <v>15</v>
      </c>
      <c r="G55" s="139">
        <f t="shared" ref="G55:G82" ca="1" si="21">IF(H55="achieved",50,IF(H55="risk of delay",40,IF(H55="delayed",30,IF(H55="on track",60,20))))</f>
        <v>60</v>
      </c>
      <c r="H55" s="86" t="str">
        <f t="shared" ca="1" si="18"/>
        <v>On track</v>
      </c>
      <c r="I55" s="38">
        <v>43466</v>
      </c>
      <c r="J55" s="38">
        <v>43466</v>
      </c>
      <c r="K55" s="38">
        <v>44198</v>
      </c>
      <c r="L55" s="38">
        <v>44835</v>
      </c>
      <c r="M55" s="38">
        <v>44835</v>
      </c>
      <c r="N55" s="140"/>
      <c r="O55" s="141">
        <f t="shared" ref="O55:O82" si="22">IF(P55="",0,P55)</f>
        <v>0</v>
      </c>
      <c r="P55" s="140"/>
      <c r="Q55" s="38">
        <f t="shared" si="19"/>
        <v>43466</v>
      </c>
      <c r="R55" s="38">
        <f t="shared" si="20"/>
        <v>44835</v>
      </c>
      <c r="S55" s="96"/>
      <c r="AA55" s="144"/>
      <c r="AB55" s="145"/>
      <c r="AD55" s="144"/>
      <c r="AE55" s="145"/>
      <c r="AG55" s="144"/>
      <c r="AH55" s="145"/>
      <c r="AJ55" s="144"/>
      <c r="AM55" s="144"/>
      <c r="AN55" s="145"/>
      <c r="AP55" s="144"/>
      <c r="AQ55" s="145"/>
      <c r="AS55" s="144"/>
      <c r="AT55" s="145"/>
      <c r="AV55" s="144"/>
      <c r="AW55" s="145"/>
      <c r="AY55" s="144"/>
      <c r="AZ55" s="145"/>
      <c r="BB55" s="144"/>
      <c r="BC55" s="145"/>
      <c r="BE55" s="144"/>
      <c r="BF55" s="145"/>
      <c r="BH55" s="144"/>
      <c r="BI55" s="145"/>
      <c r="BK55" s="144"/>
      <c r="BL55" s="145"/>
      <c r="BN55" s="144"/>
      <c r="BO55" s="145"/>
      <c r="BQ55" s="144"/>
      <c r="BR55" s="145"/>
      <c r="BT55" s="144"/>
    </row>
    <row r="56" spans="3:72" ht="43.2" x14ac:dyDescent="0.3">
      <c r="C56" s="146" t="s">
        <v>126</v>
      </c>
      <c r="D56" s="136" t="s">
        <v>123</v>
      </c>
      <c r="E56" s="137" t="s">
        <v>127</v>
      </c>
      <c r="F56" s="138" t="s">
        <v>15</v>
      </c>
      <c r="G56" s="139">
        <f t="shared" ca="1" si="21"/>
        <v>50</v>
      </c>
      <c r="H56" s="86" t="str">
        <f t="shared" ca="1" si="18"/>
        <v>Achieved</v>
      </c>
      <c r="I56" s="38">
        <v>43739</v>
      </c>
      <c r="J56" s="38"/>
      <c r="K56" s="38">
        <v>43770</v>
      </c>
      <c r="L56" s="38"/>
      <c r="M56" s="38">
        <v>43778</v>
      </c>
      <c r="N56" s="140"/>
      <c r="O56" s="141">
        <f t="shared" si="22"/>
        <v>0</v>
      </c>
      <c r="P56" s="140"/>
      <c r="Q56" s="38">
        <f t="shared" si="19"/>
        <v>43739</v>
      </c>
      <c r="R56" s="38">
        <f t="shared" si="20"/>
        <v>43770</v>
      </c>
      <c r="S56" s="96"/>
      <c r="AA56" s="144"/>
      <c r="AB56" s="145"/>
      <c r="AD56" s="144"/>
      <c r="AE56" s="145"/>
      <c r="AG56" s="144"/>
      <c r="AH56" s="145"/>
      <c r="AJ56" s="144"/>
      <c r="AM56" s="144"/>
      <c r="AN56" s="145"/>
      <c r="AP56" s="144"/>
      <c r="AQ56" s="145"/>
      <c r="AS56" s="144"/>
      <c r="AT56" s="145"/>
      <c r="AV56" s="144"/>
      <c r="AW56" s="145"/>
      <c r="AY56" s="144"/>
      <c r="AZ56" s="145"/>
      <c r="BB56" s="144"/>
      <c r="BC56" s="145"/>
      <c r="BE56" s="144"/>
      <c r="BF56" s="145"/>
      <c r="BH56" s="144"/>
      <c r="BI56" s="145"/>
      <c r="BK56" s="144"/>
      <c r="BL56" s="145"/>
      <c r="BN56" s="144"/>
      <c r="BO56" s="145"/>
      <c r="BQ56" s="144"/>
      <c r="BR56" s="145"/>
      <c r="BT56" s="144"/>
    </row>
    <row r="57" spans="3:72" ht="28.8" x14ac:dyDescent="0.3">
      <c r="C57" s="146" t="s">
        <v>128</v>
      </c>
      <c r="D57" s="146" t="s">
        <v>129</v>
      </c>
      <c r="E57" s="137" t="s">
        <v>28</v>
      </c>
      <c r="F57" s="137" t="s">
        <v>15</v>
      </c>
      <c r="G57" s="139">
        <f t="shared" ca="1" si="21"/>
        <v>20</v>
      </c>
      <c r="H57" s="86" t="str">
        <f t="shared" ca="1" si="18"/>
        <v>Pending</v>
      </c>
      <c r="I57" s="38">
        <v>44197</v>
      </c>
      <c r="J57" s="38"/>
      <c r="K57" s="38">
        <v>44562</v>
      </c>
      <c r="L57" s="38"/>
      <c r="M57" s="38"/>
      <c r="N57" s="140"/>
      <c r="O57" s="141">
        <f t="shared" si="22"/>
        <v>0</v>
      </c>
      <c r="P57" s="140"/>
      <c r="Q57" s="38">
        <f t="shared" si="19"/>
        <v>44197</v>
      </c>
      <c r="R57" s="38">
        <f t="shared" si="20"/>
        <v>44562</v>
      </c>
      <c r="S57" s="96"/>
      <c r="AA57" s="144"/>
      <c r="AB57" s="145"/>
      <c r="AD57" s="144"/>
      <c r="AE57" s="145"/>
      <c r="AG57" s="144"/>
      <c r="AH57" s="145"/>
      <c r="AJ57" s="144"/>
      <c r="AM57" s="144"/>
      <c r="AN57" s="145"/>
      <c r="AP57" s="144"/>
      <c r="AQ57" s="145"/>
      <c r="AS57" s="144"/>
      <c r="AT57" s="145"/>
      <c r="AV57" s="144"/>
      <c r="AW57" s="145"/>
      <c r="AY57" s="144"/>
      <c r="AZ57" s="145"/>
      <c r="BB57" s="144"/>
      <c r="BC57" s="145"/>
      <c r="BE57" s="144"/>
      <c r="BF57" s="145"/>
      <c r="BH57" s="144"/>
      <c r="BI57" s="145"/>
      <c r="BK57" s="144"/>
      <c r="BL57" s="145"/>
      <c r="BN57" s="144"/>
      <c r="BO57" s="145"/>
      <c r="BQ57" s="144"/>
      <c r="BR57" s="145"/>
      <c r="BT57" s="144"/>
    </row>
    <row r="58" spans="3:72" ht="43.2" x14ac:dyDescent="0.3">
      <c r="C58" s="146"/>
      <c r="D58" s="146" t="s">
        <v>129</v>
      </c>
      <c r="E58" s="137" t="s">
        <v>130</v>
      </c>
      <c r="F58" s="138" t="s">
        <v>15</v>
      </c>
      <c r="G58" s="139">
        <f t="shared" ca="1" si="21"/>
        <v>20</v>
      </c>
      <c r="H58" s="86" t="str">
        <f t="shared" ca="1" si="18"/>
        <v>Pending</v>
      </c>
      <c r="I58" s="38"/>
      <c r="J58" s="38"/>
      <c r="K58" s="38"/>
      <c r="L58" s="38"/>
      <c r="M58" s="38"/>
      <c r="N58" s="140"/>
      <c r="O58" s="141">
        <f t="shared" si="22"/>
        <v>0</v>
      </c>
      <c r="P58" s="140"/>
      <c r="Q58" s="38">
        <f t="shared" si="19"/>
        <v>47484</v>
      </c>
      <c r="R58" s="38">
        <f t="shared" si="20"/>
        <v>47484</v>
      </c>
      <c r="S58" s="96"/>
      <c r="AA58" s="144"/>
      <c r="AB58" s="145"/>
      <c r="AD58" s="144"/>
      <c r="AE58" s="145"/>
      <c r="AG58" s="144"/>
      <c r="AH58" s="145"/>
      <c r="AJ58" s="144"/>
      <c r="AM58" s="144"/>
      <c r="AN58" s="145"/>
      <c r="AP58" s="144"/>
      <c r="AQ58" s="145"/>
      <c r="AS58" s="144"/>
      <c r="AT58" s="145"/>
      <c r="AV58" s="144"/>
      <c r="AW58" s="145"/>
      <c r="AY58" s="144"/>
      <c r="AZ58" s="145"/>
      <c r="BB58" s="144"/>
      <c r="BC58" s="145"/>
      <c r="BE58" s="144"/>
      <c r="BF58" s="145"/>
      <c r="BH58" s="144"/>
      <c r="BI58" s="145"/>
      <c r="BK58" s="144"/>
      <c r="BL58" s="145"/>
      <c r="BN58" s="144"/>
      <c r="BO58" s="145"/>
      <c r="BQ58" s="144"/>
      <c r="BR58" s="145"/>
      <c r="BT58" s="144"/>
    </row>
    <row r="59" spans="3:72" ht="43.2" x14ac:dyDescent="0.3">
      <c r="C59" s="136"/>
      <c r="D59" s="146" t="s">
        <v>129</v>
      </c>
      <c r="E59" s="137" t="s">
        <v>131</v>
      </c>
      <c r="F59" s="138" t="s">
        <v>15</v>
      </c>
      <c r="G59" s="139">
        <f t="shared" ca="1" si="21"/>
        <v>20</v>
      </c>
      <c r="H59" s="86" t="str">
        <f t="shared" ca="1" si="18"/>
        <v>Pending</v>
      </c>
      <c r="I59" s="38"/>
      <c r="J59" s="38"/>
      <c r="K59" s="38"/>
      <c r="L59" s="38"/>
      <c r="M59" s="38"/>
      <c r="N59" s="140"/>
      <c r="O59" s="141">
        <f t="shared" si="22"/>
        <v>0</v>
      </c>
      <c r="P59" s="140"/>
      <c r="Q59" s="38">
        <f t="shared" si="19"/>
        <v>47484</v>
      </c>
      <c r="R59" s="38">
        <f t="shared" si="20"/>
        <v>47484</v>
      </c>
      <c r="S59" s="96"/>
      <c r="AA59" s="144"/>
      <c r="AB59" s="145"/>
      <c r="AD59" s="144"/>
      <c r="AE59" s="145"/>
      <c r="AG59" s="144"/>
      <c r="AH59" s="145"/>
      <c r="AJ59" s="144"/>
      <c r="AM59" s="144"/>
      <c r="AN59" s="145"/>
      <c r="AP59" s="144"/>
      <c r="AQ59" s="145"/>
      <c r="AS59" s="144"/>
      <c r="AT59" s="145"/>
      <c r="AV59" s="144"/>
      <c r="AW59" s="145"/>
      <c r="AY59" s="144"/>
      <c r="AZ59" s="145"/>
      <c r="BB59" s="144"/>
      <c r="BC59" s="145"/>
      <c r="BE59" s="144"/>
      <c r="BF59" s="145"/>
      <c r="BH59" s="144"/>
      <c r="BI59" s="145"/>
      <c r="BK59" s="144"/>
      <c r="BL59" s="145"/>
      <c r="BN59" s="144"/>
      <c r="BO59" s="145"/>
      <c r="BQ59" s="144"/>
      <c r="BR59" s="145"/>
      <c r="BT59" s="144"/>
    </row>
    <row r="60" spans="3:72" ht="28.8" x14ac:dyDescent="0.3">
      <c r="C60" s="147"/>
      <c r="D60" s="146" t="s">
        <v>132</v>
      </c>
      <c r="E60" s="137" t="s">
        <v>28</v>
      </c>
      <c r="F60" s="82" t="s">
        <v>15</v>
      </c>
      <c r="G60" s="139">
        <f t="shared" ca="1" si="21"/>
        <v>20</v>
      </c>
      <c r="H60" s="86" t="str">
        <f t="shared" ca="1" si="18"/>
        <v>Pending</v>
      </c>
      <c r="I60" s="38"/>
      <c r="J60" s="38"/>
      <c r="K60" s="38"/>
      <c r="L60" s="38"/>
      <c r="M60" s="38"/>
      <c r="N60" s="140"/>
      <c r="O60" s="141">
        <f t="shared" si="22"/>
        <v>0</v>
      </c>
      <c r="P60" s="140"/>
      <c r="Q60" s="38">
        <f t="shared" si="19"/>
        <v>47484</v>
      </c>
      <c r="R60" s="38">
        <f t="shared" si="20"/>
        <v>47484</v>
      </c>
      <c r="S60" s="96"/>
      <c r="AA60" s="144"/>
      <c r="AB60" s="145"/>
      <c r="AD60" s="144"/>
      <c r="AE60" s="145"/>
      <c r="AG60" s="144"/>
      <c r="AH60" s="145"/>
      <c r="AJ60" s="144"/>
      <c r="AM60" s="144"/>
      <c r="AN60" s="145"/>
      <c r="AP60" s="144"/>
      <c r="AQ60" s="145"/>
      <c r="AS60" s="144"/>
      <c r="AT60" s="145"/>
      <c r="AV60" s="144"/>
      <c r="AW60" s="145"/>
      <c r="AY60" s="144"/>
      <c r="AZ60" s="145"/>
      <c r="BB60" s="144"/>
      <c r="BC60" s="145"/>
      <c r="BE60" s="144"/>
      <c r="BF60" s="145"/>
      <c r="BH60" s="144"/>
      <c r="BI60" s="145"/>
      <c r="BK60" s="144"/>
      <c r="BL60" s="145"/>
      <c r="BN60" s="144"/>
      <c r="BO60" s="145"/>
      <c r="BQ60" s="144"/>
      <c r="BR60" s="145"/>
      <c r="BT60" s="144"/>
    </row>
    <row r="61" spans="3:72" ht="43.2" x14ac:dyDescent="0.3">
      <c r="C61" s="147"/>
      <c r="D61" s="146" t="s">
        <v>132</v>
      </c>
      <c r="E61" s="137" t="s">
        <v>133</v>
      </c>
      <c r="F61" s="138" t="s">
        <v>15</v>
      </c>
      <c r="G61" s="139">
        <f t="shared" ca="1" si="21"/>
        <v>20</v>
      </c>
      <c r="H61" s="86" t="str">
        <f t="shared" ca="1" si="18"/>
        <v>Pending</v>
      </c>
      <c r="I61" s="38"/>
      <c r="J61" s="38"/>
      <c r="K61" s="38"/>
      <c r="L61" s="38"/>
      <c r="M61" s="38"/>
      <c r="N61" s="140"/>
      <c r="O61" s="141">
        <f t="shared" si="22"/>
        <v>0</v>
      </c>
      <c r="P61" s="140"/>
      <c r="Q61" s="38">
        <f t="shared" si="19"/>
        <v>47484</v>
      </c>
      <c r="R61" s="38">
        <f t="shared" si="20"/>
        <v>47484</v>
      </c>
      <c r="S61" s="96"/>
      <c r="AA61" s="144"/>
      <c r="AB61" s="145"/>
      <c r="AD61" s="144"/>
      <c r="AE61" s="145"/>
      <c r="AG61" s="144"/>
      <c r="AH61" s="145"/>
      <c r="AJ61" s="144"/>
      <c r="AM61" s="144"/>
      <c r="AN61" s="145"/>
      <c r="AP61" s="144"/>
      <c r="AQ61" s="145"/>
      <c r="AS61" s="144"/>
      <c r="AT61" s="145"/>
      <c r="AV61" s="144"/>
      <c r="AW61" s="145"/>
      <c r="AY61" s="144"/>
      <c r="AZ61" s="145"/>
      <c r="BB61" s="144"/>
      <c r="BC61" s="145"/>
      <c r="BE61" s="144"/>
      <c r="BF61" s="145"/>
      <c r="BH61" s="144"/>
      <c r="BI61" s="145"/>
      <c r="BK61" s="144"/>
      <c r="BL61" s="145"/>
      <c r="BN61" s="144"/>
      <c r="BO61" s="145"/>
      <c r="BQ61" s="144"/>
      <c r="BR61" s="145"/>
      <c r="BT61" s="144"/>
    </row>
    <row r="62" spans="3:72" x14ac:dyDescent="0.3">
      <c r="C62" s="148"/>
      <c r="D62" s="149" t="s">
        <v>28</v>
      </c>
      <c r="E62" s="150" t="s">
        <v>28</v>
      </c>
      <c r="F62" s="138" t="s">
        <v>15</v>
      </c>
      <c r="G62" s="139">
        <f t="shared" ca="1" si="21"/>
        <v>20</v>
      </c>
      <c r="H62" s="86" t="str">
        <f t="shared" ca="1" si="18"/>
        <v>Pending</v>
      </c>
      <c r="I62" s="38"/>
      <c r="J62" s="38"/>
      <c r="K62" s="38"/>
      <c r="L62" s="38"/>
      <c r="M62" s="38"/>
      <c r="N62" s="140"/>
      <c r="O62" s="141">
        <f t="shared" si="22"/>
        <v>0</v>
      </c>
      <c r="P62" s="140"/>
      <c r="Q62" s="38">
        <f t="shared" si="19"/>
        <v>47484</v>
      </c>
      <c r="R62" s="38">
        <f t="shared" si="20"/>
        <v>47484</v>
      </c>
      <c r="S62" s="96"/>
      <c r="AA62" s="144"/>
      <c r="AB62" s="145"/>
      <c r="AD62" s="144"/>
      <c r="AE62" s="145"/>
      <c r="AG62" s="144"/>
      <c r="AH62" s="145"/>
      <c r="AJ62" s="144"/>
      <c r="AM62" s="144"/>
      <c r="AN62" s="145"/>
      <c r="AP62" s="144"/>
      <c r="AQ62" s="145"/>
      <c r="AS62" s="144"/>
      <c r="AT62" s="145"/>
      <c r="AV62" s="144"/>
      <c r="AW62" s="145"/>
      <c r="AY62" s="144"/>
      <c r="AZ62" s="145"/>
      <c r="BB62" s="144"/>
      <c r="BC62" s="145"/>
      <c r="BE62" s="144"/>
      <c r="BF62" s="145"/>
      <c r="BH62" s="144"/>
      <c r="BI62" s="145"/>
      <c r="BK62" s="144"/>
      <c r="BL62" s="145"/>
      <c r="BN62" s="144"/>
      <c r="BO62" s="145"/>
      <c r="BQ62" s="144"/>
      <c r="BR62" s="145"/>
      <c r="BT62" s="144"/>
    </row>
    <row r="63" spans="3:72" x14ac:dyDescent="0.3">
      <c r="C63" s="148"/>
      <c r="D63" s="149" t="s">
        <v>28</v>
      </c>
      <c r="E63" s="150" t="s">
        <v>28</v>
      </c>
      <c r="F63" s="138" t="s">
        <v>15</v>
      </c>
      <c r="G63" s="139">
        <f t="shared" ca="1" si="21"/>
        <v>20</v>
      </c>
      <c r="H63" s="86" t="str">
        <f t="shared" ca="1" si="18"/>
        <v>Pending</v>
      </c>
      <c r="I63" s="38"/>
      <c r="J63" s="38"/>
      <c r="K63" s="38"/>
      <c r="L63" s="38"/>
      <c r="M63" s="38"/>
      <c r="N63" s="140"/>
      <c r="O63" s="141">
        <f t="shared" si="22"/>
        <v>0</v>
      </c>
      <c r="P63" s="140"/>
      <c r="Q63" s="38">
        <f t="shared" si="19"/>
        <v>47484</v>
      </c>
      <c r="R63" s="38">
        <f t="shared" si="20"/>
        <v>47484</v>
      </c>
      <c r="S63" s="96"/>
      <c r="AA63" s="144"/>
      <c r="AB63" s="145"/>
      <c r="AD63" s="144"/>
      <c r="AE63" s="145"/>
      <c r="AG63" s="144"/>
      <c r="AH63" s="145"/>
      <c r="AJ63" s="144"/>
      <c r="AM63" s="144"/>
      <c r="AN63" s="145"/>
      <c r="AP63" s="144"/>
      <c r="AQ63" s="145"/>
      <c r="AS63" s="144"/>
      <c r="AT63" s="145"/>
      <c r="AV63" s="144"/>
      <c r="AW63" s="145"/>
      <c r="AY63" s="144"/>
      <c r="AZ63" s="145"/>
      <c r="BB63" s="144"/>
      <c r="BC63" s="145"/>
      <c r="BE63" s="144"/>
      <c r="BF63" s="145"/>
      <c r="BH63" s="144"/>
      <c r="BI63" s="145"/>
      <c r="BK63" s="144"/>
      <c r="BL63" s="145"/>
      <c r="BN63" s="144"/>
      <c r="BO63" s="145"/>
      <c r="BQ63" s="144"/>
      <c r="BR63" s="145"/>
      <c r="BT63" s="144"/>
    </row>
    <row r="64" spans="3:72" x14ac:dyDescent="0.3">
      <c r="C64" s="148"/>
      <c r="D64" s="149" t="s">
        <v>28</v>
      </c>
      <c r="E64" s="150" t="s">
        <v>28</v>
      </c>
      <c r="F64" s="138" t="s">
        <v>15</v>
      </c>
      <c r="G64" s="139">
        <f t="shared" ca="1" si="21"/>
        <v>20</v>
      </c>
      <c r="H64" s="86" t="str">
        <f t="shared" ca="1" si="18"/>
        <v>Pending</v>
      </c>
      <c r="I64" s="38"/>
      <c r="J64" s="38"/>
      <c r="K64" s="38"/>
      <c r="L64" s="38"/>
      <c r="M64" s="38"/>
      <c r="N64" s="140"/>
      <c r="O64" s="141">
        <f t="shared" si="22"/>
        <v>0</v>
      </c>
      <c r="P64" s="140"/>
      <c r="Q64" s="38">
        <f t="shared" si="19"/>
        <v>47484</v>
      </c>
      <c r="R64" s="38">
        <f t="shared" si="20"/>
        <v>47484</v>
      </c>
      <c r="S64" s="96"/>
      <c r="AA64" s="144"/>
      <c r="AB64" s="145"/>
      <c r="AD64" s="144"/>
      <c r="AE64" s="145"/>
      <c r="AG64" s="144"/>
      <c r="AH64" s="145"/>
      <c r="AJ64" s="144"/>
      <c r="AM64" s="144"/>
      <c r="AN64" s="145"/>
      <c r="AP64" s="144"/>
      <c r="AQ64" s="145"/>
      <c r="AS64" s="144"/>
      <c r="AT64" s="145"/>
      <c r="AV64" s="144"/>
      <c r="AW64" s="145"/>
      <c r="AY64" s="144"/>
      <c r="AZ64" s="145"/>
      <c r="BB64" s="144"/>
      <c r="BC64" s="145"/>
      <c r="BE64" s="144"/>
      <c r="BF64" s="145"/>
      <c r="BH64" s="144"/>
      <c r="BI64" s="145"/>
      <c r="BK64" s="144"/>
      <c r="BL64" s="145"/>
      <c r="BN64" s="144"/>
      <c r="BO64" s="145"/>
      <c r="BQ64" s="144"/>
      <c r="BR64" s="145"/>
      <c r="BT64" s="144"/>
    </row>
    <row r="65" spans="3:72" x14ac:dyDescent="0.3">
      <c r="C65" s="151"/>
      <c r="D65" s="149" t="s">
        <v>28</v>
      </c>
      <c r="E65" s="150" t="s">
        <v>28</v>
      </c>
      <c r="F65" s="138" t="s">
        <v>15</v>
      </c>
      <c r="G65" s="139">
        <f t="shared" ca="1" si="21"/>
        <v>20</v>
      </c>
      <c r="H65" s="86" t="str">
        <f t="shared" ca="1" si="18"/>
        <v>Pending</v>
      </c>
      <c r="I65" s="38"/>
      <c r="J65" s="38"/>
      <c r="K65" s="38"/>
      <c r="L65" s="38"/>
      <c r="M65" s="38"/>
      <c r="N65" s="140"/>
      <c r="O65" s="141">
        <f t="shared" si="22"/>
        <v>0</v>
      </c>
      <c r="P65" s="140"/>
      <c r="Q65" s="38">
        <f t="shared" si="19"/>
        <v>47484</v>
      </c>
      <c r="R65" s="38">
        <f t="shared" si="20"/>
        <v>47484</v>
      </c>
      <c r="S65" s="96"/>
      <c r="AA65" s="144"/>
      <c r="AB65" s="145"/>
      <c r="AD65" s="144"/>
      <c r="AE65" s="145"/>
      <c r="AG65" s="144"/>
      <c r="AH65" s="145"/>
      <c r="AJ65" s="144"/>
      <c r="AM65" s="144"/>
      <c r="AN65" s="145"/>
      <c r="AP65" s="144"/>
      <c r="AQ65" s="145"/>
      <c r="AS65" s="144"/>
      <c r="AT65" s="145"/>
      <c r="AV65" s="144"/>
      <c r="AW65" s="145"/>
      <c r="AY65" s="144"/>
      <c r="AZ65" s="145"/>
      <c r="BB65" s="144"/>
      <c r="BC65" s="145"/>
      <c r="BE65" s="144"/>
      <c r="BF65" s="145"/>
      <c r="BH65" s="144"/>
      <c r="BI65" s="145"/>
      <c r="BK65" s="144"/>
      <c r="BL65" s="145"/>
      <c r="BN65" s="144"/>
      <c r="BO65" s="145"/>
      <c r="BQ65" s="144"/>
      <c r="BR65" s="145"/>
      <c r="BT65" s="144"/>
    </row>
    <row r="66" spans="3:72" x14ac:dyDescent="0.3">
      <c r="C66" s="151"/>
      <c r="D66" s="149" t="s">
        <v>28</v>
      </c>
      <c r="E66" s="150" t="s">
        <v>28</v>
      </c>
      <c r="F66" s="138" t="s">
        <v>15</v>
      </c>
      <c r="G66" s="139">
        <f t="shared" ca="1" si="21"/>
        <v>20</v>
      </c>
      <c r="H66" s="86" t="str">
        <f t="shared" ca="1" si="18"/>
        <v>Pending</v>
      </c>
      <c r="I66" s="38"/>
      <c r="J66" s="38"/>
      <c r="K66" s="38"/>
      <c r="L66" s="38"/>
      <c r="M66" s="38"/>
      <c r="N66" s="140"/>
      <c r="O66" s="141">
        <f t="shared" si="22"/>
        <v>0</v>
      </c>
      <c r="P66" s="140"/>
      <c r="Q66" s="38">
        <f t="shared" si="19"/>
        <v>47484</v>
      </c>
      <c r="R66" s="38">
        <f t="shared" si="20"/>
        <v>47484</v>
      </c>
      <c r="S66" s="96"/>
      <c r="AA66" s="144"/>
      <c r="AB66" s="145"/>
      <c r="AD66" s="144"/>
      <c r="AE66" s="145"/>
      <c r="AG66" s="144"/>
      <c r="AH66" s="145"/>
      <c r="AJ66" s="144"/>
      <c r="AM66" s="144"/>
      <c r="AN66" s="145"/>
      <c r="AP66" s="144"/>
      <c r="AQ66" s="145"/>
      <c r="AS66" s="144"/>
      <c r="AT66" s="145"/>
      <c r="AV66" s="144"/>
      <c r="AW66" s="145"/>
      <c r="AY66" s="144"/>
      <c r="AZ66" s="145"/>
      <c r="BB66" s="144"/>
      <c r="BC66" s="145"/>
      <c r="BE66" s="144"/>
      <c r="BF66" s="145"/>
      <c r="BH66" s="144"/>
      <c r="BI66" s="145"/>
      <c r="BK66" s="144"/>
      <c r="BL66" s="145"/>
      <c r="BN66" s="144"/>
      <c r="BO66" s="145"/>
      <c r="BQ66" s="144"/>
      <c r="BR66" s="145"/>
      <c r="BT66" s="144"/>
    </row>
    <row r="67" spans="3:72" x14ac:dyDescent="0.3">
      <c r="C67" s="148"/>
      <c r="D67" s="149" t="s">
        <v>28</v>
      </c>
      <c r="E67" s="150" t="s">
        <v>28</v>
      </c>
      <c r="F67" s="138" t="s">
        <v>15</v>
      </c>
      <c r="G67" s="139">
        <f t="shared" ca="1" si="21"/>
        <v>20</v>
      </c>
      <c r="H67" s="86" t="str">
        <f t="shared" ca="1" si="18"/>
        <v>Pending</v>
      </c>
      <c r="I67" s="38"/>
      <c r="J67" s="38"/>
      <c r="K67" s="38"/>
      <c r="L67" s="38"/>
      <c r="M67" s="38"/>
      <c r="N67" s="140"/>
      <c r="O67" s="141">
        <f t="shared" si="22"/>
        <v>0</v>
      </c>
      <c r="P67" s="140"/>
      <c r="Q67" s="38">
        <f t="shared" si="19"/>
        <v>47484</v>
      </c>
      <c r="R67" s="38">
        <f t="shared" si="20"/>
        <v>47484</v>
      </c>
      <c r="S67" s="96"/>
      <c r="AA67" s="144"/>
      <c r="AB67" s="145"/>
      <c r="AD67" s="144"/>
      <c r="AE67" s="145"/>
      <c r="AG67" s="144"/>
      <c r="AH67" s="145"/>
      <c r="AJ67" s="144"/>
      <c r="AM67" s="144"/>
      <c r="AN67" s="145"/>
      <c r="AP67" s="144"/>
      <c r="AQ67" s="145"/>
      <c r="AS67" s="144"/>
      <c r="AT67" s="145"/>
      <c r="AV67" s="144"/>
      <c r="AW67" s="145"/>
      <c r="AY67" s="144"/>
      <c r="AZ67" s="145"/>
      <c r="BB67" s="144"/>
      <c r="BC67" s="145"/>
      <c r="BE67" s="144"/>
      <c r="BF67" s="145"/>
      <c r="BH67" s="144"/>
      <c r="BI67" s="145"/>
      <c r="BK67" s="144"/>
      <c r="BL67" s="145"/>
      <c r="BN67" s="144"/>
      <c r="BO67" s="145"/>
      <c r="BQ67" s="144"/>
      <c r="BR67" s="145"/>
      <c r="BT67" s="144"/>
    </row>
    <row r="68" spans="3:72" x14ac:dyDescent="0.3">
      <c r="C68" s="148"/>
      <c r="D68" s="149" t="s">
        <v>28</v>
      </c>
      <c r="E68" s="150" t="s">
        <v>28</v>
      </c>
      <c r="F68" s="138" t="s">
        <v>15</v>
      </c>
      <c r="G68" s="139">
        <f t="shared" ca="1" si="21"/>
        <v>20</v>
      </c>
      <c r="H68" s="86" t="str">
        <f t="shared" ca="1" si="18"/>
        <v>Pending</v>
      </c>
      <c r="I68" s="38"/>
      <c r="J68" s="38"/>
      <c r="K68" s="38"/>
      <c r="L68" s="38"/>
      <c r="M68" s="38"/>
      <c r="N68" s="140"/>
      <c r="O68" s="141">
        <f t="shared" si="22"/>
        <v>0</v>
      </c>
      <c r="P68" s="140"/>
      <c r="Q68" s="38">
        <f t="shared" si="19"/>
        <v>47484</v>
      </c>
      <c r="R68" s="38">
        <f t="shared" si="20"/>
        <v>47484</v>
      </c>
      <c r="S68" s="96"/>
      <c r="AA68" s="144"/>
      <c r="AB68" s="145"/>
      <c r="AD68" s="144"/>
      <c r="AE68" s="145"/>
      <c r="AG68" s="144"/>
      <c r="AH68" s="145"/>
      <c r="AJ68" s="144"/>
      <c r="AM68" s="144"/>
      <c r="AN68" s="145"/>
      <c r="AP68" s="144"/>
      <c r="AQ68" s="145"/>
      <c r="AS68" s="144"/>
      <c r="AT68" s="145"/>
      <c r="AV68" s="144"/>
      <c r="AW68" s="145"/>
      <c r="AY68" s="144"/>
      <c r="AZ68" s="145"/>
      <c r="BB68" s="144"/>
      <c r="BC68" s="145"/>
      <c r="BE68" s="144"/>
      <c r="BF68" s="145"/>
      <c r="BH68" s="144"/>
      <c r="BI68" s="145"/>
      <c r="BK68" s="144"/>
      <c r="BL68" s="145"/>
      <c r="BN68" s="144"/>
      <c r="BO68" s="145"/>
      <c r="BQ68" s="144"/>
      <c r="BR68" s="145"/>
      <c r="BT68" s="144"/>
    </row>
    <row r="69" spans="3:72" x14ac:dyDescent="0.3">
      <c r="C69" s="148"/>
      <c r="D69" s="149" t="s">
        <v>28</v>
      </c>
      <c r="E69" s="150" t="s">
        <v>28</v>
      </c>
      <c r="F69" s="138" t="s">
        <v>15</v>
      </c>
      <c r="G69" s="139">
        <f t="shared" ca="1" si="21"/>
        <v>20</v>
      </c>
      <c r="H69" s="86" t="str">
        <f t="shared" ca="1" si="18"/>
        <v>Pending</v>
      </c>
      <c r="I69" s="38"/>
      <c r="J69" s="38"/>
      <c r="K69" s="38"/>
      <c r="L69" s="38"/>
      <c r="M69" s="38"/>
      <c r="N69" s="140"/>
      <c r="O69" s="141">
        <f t="shared" si="22"/>
        <v>0</v>
      </c>
      <c r="P69" s="140"/>
      <c r="Q69" s="38">
        <f t="shared" si="19"/>
        <v>47484</v>
      </c>
      <c r="R69" s="38">
        <f t="shared" si="20"/>
        <v>47484</v>
      </c>
      <c r="S69" s="96"/>
      <c r="AA69" s="144"/>
      <c r="AB69" s="145"/>
      <c r="AD69" s="144"/>
      <c r="AE69" s="145"/>
      <c r="AG69" s="144"/>
      <c r="AH69" s="145"/>
      <c r="AJ69" s="144"/>
      <c r="AM69" s="144"/>
      <c r="AN69" s="145"/>
      <c r="AP69" s="144"/>
      <c r="AQ69" s="145"/>
      <c r="AS69" s="144"/>
      <c r="AT69" s="145"/>
      <c r="AV69" s="144"/>
      <c r="AW69" s="145"/>
      <c r="AY69" s="144"/>
      <c r="AZ69" s="145"/>
      <c r="BB69" s="144"/>
      <c r="BC69" s="145"/>
      <c r="BE69" s="144"/>
      <c r="BF69" s="145"/>
      <c r="BH69" s="144"/>
      <c r="BI69" s="145"/>
      <c r="BK69" s="144"/>
      <c r="BL69" s="145"/>
      <c r="BN69" s="144"/>
      <c r="BO69" s="145"/>
      <c r="BQ69" s="144"/>
      <c r="BR69" s="145"/>
      <c r="BT69" s="144"/>
    </row>
    <row r="70" spans="3:72" x14ac:dyDescent="0.3">
      <c r="C70" s="148"/>
      <c r="D70" s="149" t="s">
        <v>28</v>
      </c>
      <c r="E70" s="150" t="s">
        <v>28</v>
      </c>
      <c r="F70" s="138" t="s">
        <v>15</v>
      </c>
      <c r="G70" s="139">
        <f t="shared" ca="1" si="21"/>
        <v>20</v>
      </c>
      <c r="H70" s="86" t="str">
        <f t="shared" ca="1" si="18"/>
        <v>Pending</v>
      </c>
      <c r="I70" s="38"/>
      <c r="J70" s="38"/>
      <c r="K70" s="38"/>
      <c r="L70" s="38"/>
      <c r="M70" s="38"/>
      <c r="N70" s="140"/>
      <c r="O70" s="141">
        <f t="shared" si="22"/>
        <v>0</v>
      </c>
      <c r="P70" s="140"/>
      <c r="Q70" s="38">
        <f t="shared" si="19"/>
        <v>47484</v>
      </c>
      <c r="R70" s="38">
        <f t="shared" si="20"/>
        <v>47484</v>
      </c>
      <c r="S70" s="96"/>
      <c r="AA70" s="144"/>
      <c r="AB70" s="145"/>
      <c r="AD70" s="144"/>
      <c r="AE70" s="145"/>
      <c r="AG70" s="144"/>
      <c r="AH70" s="145"/>
      <c r="AJ70" s="144"/>
      <c r="AM70" s="144"/>
      <c r="AN70" s="145"/>
      <c r="AP70" s="144"/>
      <c r="AQ70" s="145"/>
      <c r="AS70" s="144"/>
      <c r="AT70" s="145"/>
      <c r="AV70" s="144"/>
      <c r="AW70" s="145"/>
      <c r="AY70" s="144"/>
      <c r="AZ70" s="145"/>
      <c r="BB70" s="144"/>
      <c r="BC70" s="145"/>
      <c r="BE70" s="144"/>
      <c r="BF70" s="145"/>
      <c r="BH70" s="144"/>
      <c r="BI70" s="145"/>
      <c r="BK70" s="144"/>
      <c r="BL70" s="145"/>
      <c r="BN70" s="144"/>
      <c r="BO70" s="145"/>
      <c r="BQ70" s="144"/>
      <c r="BR70" s="145"/>
      <c r="BT70" s="144"/>
    </row>
    <row r="71" spans="3:72" x14ac:dyDescent="0.3">
      <c r="C71" s="151"/>
      <c r="D71" s="149" t="s">
        <v>28</v>
      </c>
      <c r="E71" s="150" t="s">
        <v>28</v>
      </c>
      <c r="F71" s="138" t="s">
        <v>15</v>
      </c>
      <c r="G71" s="139">
        <f t="shared" ca="1" si="21"/>
        <v>20</v>
      </c>
      <c r="H71" s="86" t="str">
        <f t="shared" ca="1" si="18"/>
        <v>Pending</v>
      </c>
      <c r="I71" s="38"/>
      <c r="J71" s="38"/>
      <c r="K71" s="38"/>
      <c r="L71" s="38"/>
      <c r="M71" s="38"/>
      <c r="N71" s="140"/>
      <c r="O71" s="141">
        <f t="shared" si="22"/>
        <v>0</v>
      </c>
      <c r="P71" s="140"/>
      <c r="Q71" s="38">
        <f t="shared" si="19"/>
        <v>47484</v>
      </c>
      <c r="R71" s="38">
        <f t="shared" si="20"/>
        <v>47484</v>
      </c>
      <c r="S71" s="96"/>
      <c r="AA71" s="144"/>
      <c r="AB71" s="145"/>
      <c r="AD71" s="144"/>
      <c r="AE71" s="145"/>
      <c r="AG71" s="144"/>
      <c r="AH71" s="145"/>
      <c r="AJ71" s="144"/>
      <c r="AM71" s="144"/>
      <c r="AN71" s="145"/>
      <c r="AP71" s="144"/>
      <c r="AQ71" s="145"/>
      <c r="AS71" s="144"/>
      <c r="AT71" s="145"/>
      <c r="AV71" s="144"/>
      <c r="AW71" s="145"/>
      <c r="AY71" s="144"/>
      <c r="AZ71" s="145"/>
      <c r="BB71" s="144"/>
      <c r="BC71" s="145"/>
      <c r="BE71" s="144"/>
      <c r="BF71" s="145"/>
      <c r="BH71" s="144"/>
      <c r="BI71" s="145"/>
      <c r="BK71" s="144"/>
      <c r="BL71" s="145"/>
      <c r="BN71" s="144"/>
      <c r="BO71" s="145"/>
      <c r="BQ71" s="144"/>
      <c r="BR71" s="145"/>
      <c r="BT71" s="144"/>
    </row>
    <row r="72" spans="3:72" x14ac:dyDescent="0.3">
      <c r="C72" s="151"/>
      <c r="D72" s="149" t="s">
        <v>28</v>
      </c>
      <c r="E72" s="150" t="s">
        <v>28</v>
      </c>
      <c r="F72" s="138" t="s">
        <v>15</v>
      </c>
      <c r="G72" s="139">
        <f t="shared" ca="1" si="21"/>
        <v>20</v>
      </c>
      <c r="H72" s="86" t="str">
        <f t="shared" ca="1" si="18"/>
        <v>Pending</v>
      </c>
      <c r="I72" s="38"/>
      <c r="J72" s="38"/>
      <c r="K72" s="38"/>
      <c r="L72" s="38"/>
      <c r="M72" s="38"/>
      <c r="N72" s="140"/>
      <c r="O72" s="141">
        <f t="shared" si="22"/>
        <v>0</v>
      </c>
      <c r="P72" s="140"/>
      <c r="Q72" s="38">
        <f t="shared" si="19"/>
        <v>47484</v>
      </c>
      <c r="R72" s="38">
        <f t="shared" si="20"/>
        <v>47484</v>
      </c>
      <c r="S72" s="96"/>
      <c r="AA72" s="144"/>
      <c r="AB72" s="145"/>
      <c r="AD72" s="144"/>
      <c r="AE72" s="145"/>
      <c r="AG72" s="144"/>
      <c r="AH72" s="145"/>
      <c r="AJ72" s="144"/>
      <c r="AM72" s="144"/>
      <c r="AN72" s="145"/>
      <c r="AP72" s="144"/>
      <c r="AQ72" s="145"/>
      <c r="AS72" s="144"/>
      <c r="AT72" s="145"/>
      <c r="AV72" s="144"/>
      <c r="AW72" s="145"/>
      <c r="AY72" s="144"/>
      <c r="AZ72" s="145"/>
      <c r="BB72" s="144"/>
      <c r="BC72" s="145"/>
      <c r="BE72" s="144"/>
      <c r="BF72" s="145"/>
      <c r="BH72" s="144"/>
      <c r="BI72" s="145"/>
      <c r="BK72" s="144"/>
      <c r="BL72" s="145"/>
      <c r="BN72" s="144"/>
      <c r="BO72" s="145"/>
      <c r="BQ72" s="144"/>
      <c r="BR72" s="145"/>
      <c r="BT72" s="144"/>
    </row>
    <row r="73" spans="3:72" x14ac:dyDescent="0.3">
      <c r="C73" s="151"/>
      <c r="D73" s="149" t="s">
        <v>28</v>
      </c>
      <c r="E73" s="150" t="s">
        <v>28</v>
      </c>
      <c r="F73" s="138" t="s">
        <v>15</v>
      </c>
      <c r="G73" s="139">
        <f t="shared" ca="1" si="21"/>
        <v>20</v>
      </c>
      <c r="H73" s="86" t="str">
        <f t="shared" ca="1" si="18"/>
        <v>Pending</v>
      </c>
      <c r="I73" s="38"/>
      <c r="J73" s="38"/>
      <c r="K73" s="38"/>
      <c r="L73" s="38"/>
      <c r="M73" s="38"/>
      <c r="N73" s="140"/>
      <c r="O73" s="141">
        <f t="shared" si="22"/>
        <v>0</v>
      </c>
      <c r="P73" s="140"/>
      <c r="Q73" s="38">
        <f t="shared" si="19"/>
        <v>47484</v>
      </c>
      <c r="R73" s="38">
        <f t="shared" si="20"/>
        <v>47484</v>
      </c>
      <c r="S73" s="96"/>
      <c r="AA73" s="144"/>
      <c r="AB73" s="145"/>
      <c r="AD73" s="144"/>
      <c r="AE73" s="145"/>
      <c r="AG73" s="144"/>
      <c r="AH73" s="145"/>
      <c r="AJ73" s="144"/>
      <c r="AM73" s="144"/>
      <c r="AN73" s="145"/>
      <c r="AP73" s="144"/>
      <c r="AQ73" s="145"/>
      <c r="AS73" s="144"/>
      <c r="AT73" s="145"/>
      <c r="AV73" s="144"/>
      <c r="AW73" s="145"/>
      <c r="AY73" s="144"/>
      <c r="AZ73" s="145"/>
      <c r="BB73" s="144"/>
      <c r="BC73" s="145"/>
      <c r="BE73" s="144"/>
      <c r="BF73" s="145"/>
      <c r="BH73" s="144"/>
      <c r="BI73" s="145"/>
      <c r="BK73" s="144"/>
      <c r="BL73" s="145"/>
      <c r="BN73" s="144"/>
      <c r="BO73" s="145"/>
      <c r="BQ73" s="144"/>
      <c r="BR73" s="145"/>
      <c r="BT73" s="144"/>
    </row>
    <row r="74" spans="3:72" x14ac:dyDescent="0.3">
      <c r="C74" s="148"/>
      <c r="D74" s="149" t="s">
        <v>28</v>
      </c>
      <c r="E74" s="150" t="s">
        <v>28</v>
      </c>
      <c r="F74" s="138" t="s">
        <v>15</v>
      </c>
      <c r="G74" s="139">
        <f t="shared" ca="1" si="21"/>
        <v>20</v>
      </c>
      <c r="H74" s="86" t="str">
        <f t="shared" ca="1" si="18"/>
        <v>Pending</v>
      </c>
      <c r="I74" s="38"/>
      <c r="J74" s="38"/>
      <c r="K74" s="38"/>
      <c r="L74" s="38"/>
      <c r="M74" s="38"/>
      <c r="N74" s="140"/>
      <c r="O74" s="141">
        <f t="shared" si="22"/>
        <v>0</v>
      </c>
      <c r="P74" s="140"/>
      <c r="Q74" s="38">
        <f t="shared" si="19"/>
        <v>47484</v>
      </c>
      <c r="R74" s="38">
        <f t="shared" si="20"/>
        <v>47484</v>
      </c>
      <c r="S74" s="96"/>
      <c r="AA74" s="144"/>
      <c r="AB74" s="145"/>
      <c r="AD74" s="144"/>
      <c r="AE74" s="145"/>
      <c r="AG74" s="144"/>
      <c r="AH74" s="145"/>
      <c r="AJ74" s="144"/>
      <c r="AM74" s="144"/>
      <c r="AN74" s="145"/>
      <c r="AP74" s="144"/>
      <c r="AQ74" s="145"/>
      <c r="AS74" s="144"/>
      <c r="AT74" s="145"/>
      <c r="AV74" s="144"/>
      <c r="AW74" s="145"/>
      <c r="AY74" s="144"/>
      <c r="AZ74" s="145"/>
      <c r="BB74" s="144"/>
      <c r="BC74" s="145"/>
      <c r="BE74" s="144"/>
      <c r="BF74" s="145"/>
      <c r="BH74" s="144"/>
      <c r="BI74" s="145"/>
      <c r="BK74" s="144"/>
      <c r="BL74" s="145"/>
      <c r="BN74" s="144"/>
      <c r="BO74" s="145"/>
      <c r="BQ74" s="144"/>
      <c r="BR74" s="145"/>
      <c r="BT74" s="144"/>
    </row>
    <row r="75" spans="3:72" x14ac:dyDescent="0.3">
      <c r="C75" s="148"/>
      <c r="D75" s="149" t="s">
        <v>28</v>
      </c>
      <c r="E75" s="150" t="s">
        <v>28</v>
      </c>
      <c r="F75" s="138" t="s">
        <v>15</v>
      </c>
      <c r="G75" s="139">
        <f t="shared" ca="1" si="21"/>
        <v>20</v>
      </c>
      <c r="H75" s="86" t="str">
        <f t="shared" ca="1" si="18"/>
        <v>Pending</v>
      </c>
      <c r="I75" s="38"/>
      <c r="J75" s="38"/>
      <c r="K75" s="38"/>
      <c r="L75" s="38"/>
      <c r="M75" s="38"/>
      <c r="N75" s="140"/>
      <c r="O75" s="141">
        <f t="shared" si="22"/>
        <v>0</v>
      </c>
      <c r="P75" s="140"/>
      <c r="Q75" s="38">
        <f t="shared" si="19"/>
        <v>47484</v>
      </c>
      <c r="R75" s="38">
        <f t="shared" si="20"/>
        <v>47484</v>
      </c>
      <c r="S75" s="96"/>
      <c r="AA75" s="144"/>
      <c r="AB75" s="145"/>
      <c r="AD75" s="144"/>
      <c r="AE75" s="145"/>
      <c r="AG75" s="144"/>
      <c r="AH75" s="145"/>
      <c r="AJ75" s="144"/>
      <c r="AM75" s="144"/>
      <c r="AN75" s="145"/>
      <c r="AP75" s="144"/>
      <c r="AQ75" s="145"/>
      <c r="AS75" s="144"/>
      <c r="AT75" s="145"/>
      <c r="AV75" s="144"/>
      <c r="AW75" s="145"/>
      <c r="AY75" s="144"/>
      <c r="AZ75" s="145"/>
      <c r="BB75" s="144"/>
      <c r="BC75" s="145"/>
      <c r="BE75" s="144"/>
      <c r="BF75" s="145"/>
      <c r="BH75" s="144"/>
      <c r="BI75" s="145"/>
      <c r="BK75" s="144"/>
      <c r="BL75" s="145"/>
      <c r="BN75" s="144"/>
      <c r="BO75" s="145"/>
      <c r="BQ75" s="144"/>
      <c r="BR75" s="145"/>
      <c r="BT75" s="144"/>
    </row>
    <row r="76" spans="3:72" x14ac:dyDescent="0.3">
      <c r="C76" s="151"/>
      <c r="D76" s="149" t="s">
        <v>28</v>
      </c>
      <c r="E76" s="150" t="s">
        <v>28</v>
      </c>
      <c r="F76" s="138" t="s">
        <v>15</v>
      </c>
      <c r="G76" s="139">
        <f t="shared" ca="1" si="21"/>
        <v>20</v>
      </c>
      <c r="H76" s="86" t="str">
        <f t="shared" ca="1" si="18"/>
        <v>Pending</v>
      </c>
      <c r="I76" s="38"/>
      <c r="J76" s="38"/>
      <c r="K76" s="38"/>
      <c r="L76" s="38"/>
      <c r="M76" s="38"/>
      <c r="N76" s="140"/>
      <c r="O76" s="141">
        <f t="shared" si="22"/>
        <v>0</v>
      </c>
      <c r="P76" s="140"/>
      <c r="Q76" s="38">
        <f t="shared" si="19"/>
        <v>47484</v>
      </c>
      <c r="R76" s="38">
        <f t="shared" si="20"/>
        <v>47484</v>
      </c>
      <c r="S76" s="96"/>
      <c r="AA76" s="144"/>
      <c r="AB76" s="145"/>
      <c r="AD76" s="144"/>
      <c r="AE76" s="145"/>
      <c r="AG76" s="144"/>
      <c r="AH76" s="145"/>
      <c r="AJ76" s="144"/>
      <c r="AM76" s="144"/>
      <c r="AN76" s="145"/>
      <c r="AP76" s="144"/>
      <c r="AQ76" s="145"/>
      <c r="AS76" s="144"/>
      <c r="AT76" s="145"/>
      <c r="AV76" s="144"/>
      <c r="AW76" s="145"/>
      <c r="AY76" s="144"/>
      <c r="AZ76" s="145"/>
      <c r="BB76" s="144"/>
      <c r="BC76" s="145"/>
      <c r="BE76" s="144"/>
      <c r="BF76" s="145"/>
      <c r="BH76" s="144"/>
      <c r="BI76" s="145"/>
      <c r="BK76" s="144"/>
      <c r="BL76" s="145"/>
      <c r="BN76" s="144"/>
      <c r="BO76" s="145"/>
      <c r="BQ76" s="144"/>
      <c r="BR76" s="145"/>
      <c r="BT76" s="144"/>
    </row>
    <row r="77" spans="3:72" x14ac:dyDescent="0.3">
      <c r="C77" s="151"/>
      <c r="D77" s="149" t="s">
        <v>28</v>
      </c>
      <c r="E77" s="150" t="s">
        <v>28</v>
      </c>
      <c r="F77" s="138" t="s">
        <v>15</v>
      </c>
      <c r="G77" s="139">
        <f t="shared" ca="1" si="21"/>
        <v>20</v>
      </c>
      <c r="H77" s="86" t="str">
        <f t="shared" ca="1" si="18"/>
        <v>Pending</v>
      </c>
      <c r="I77" s="38"/>
      <c r="J77" s="38"/>
      <c r="K77" s="38"/>
      <c r="L77" s="38"/>
      <c r="M77" s="38"/>
      <c r="N77" s="140"/>
      <c r="O77" s="141">
        <f t="shared" si="22"/>
        <v>0</v>
      </c>
      <c r="P77" s="140"/>
      <c r="Q77" s="38">
        <f t="shared" si="19"/>
        <v>47484</v>
      </c>
      <c r="R77" s="38">
        <f t="shared" si="20"/>
        <v>47484</v>
      </c>
      <c r="S77" s="96"/>
      <c r="AA77" s="144"/>
      <c r="AB77" s="145"/>
      <c r="AD77" s="144"/>
      <c r="AE77" s="145"/>
      <c r="AG77" s="144"/>
      <c r="AH77" s="145"/>
      <c r="AJ77" s="144"/>
      <c r="AM77" s="144"/>
      <c r="AN77" s="145"/>
      <c r="AP77" s="144"/>
      <c r="AQ77" s="145"/>
      <c r="AS77" s="144"/>
      <c r="AT77" s="145"/>
      <c r="AV77" s="144"/>
      <c r="AW77" s="145"/>
      <c r="AY77" s="144"/>
      <c r="AZ77" s="145"/>
      <c r="BB77" s="144"/>
      <c r="BC77" s="145"/>
      <c r="BE77" s="144"/>
      <c r="BF77" s="145"/>
      <c r="BH77" s="144"/>
      <c r="BI77" s="145"/>
      <c r="BK77" s="144"/>
      <c r="BL77" s="145"/>
      <c r="BN77" s="144"/>
      <c r="BO77" s="145"/>
      <c r="BQ77" s="144"/>
      <c r="BR77" s="145"/>
      <c r="BT77" s="144"/>
    </row>
    <row r="78" spans="3:72" x14ac:dyDescent="0.3">
      <c r="C78" s="148"/>
      <c r="D78" s="149" t="s">
        <v>28</v>
      </c>
      <c r="E78" s="150" t="s">
        <v>28</v>
      </c>
      <c r="F78" s="138" t="s">
        <v>15</v>
      </c>
      <c r="G78" s="139">
        <f t="shared" ca="1" si="21"/>
        <v>20</v>
      </c>
      <c r="H78" s="86" t="str">
        <f t="shared" ca="1" si="18"/>
        <v>Pending</v>
      </c>
      <c r="I78" s="38"/>
      <c r="J78" s="38"/>
      <c r="K78" s="38"/>
      <c r="L78" s="38"/>
      <c r="M78" s="38"/>
      <c r="N78" s="140"/>
      <c r="O78" s="141">
        <f t="shared" si="22"/>
        <v>0</v>
      </c>
      <c r="P78" s="140"/>
      <c r="Q78" s="38">
        <f t="shared" si="19"/>
        <v>47484</v>
      </c>
      <c r="R78" s="38">
        <f t="shared" si="20"/>
        <v>47484</v>
      </c>
      <c r="S78" s="96"/>
      <c r="AA78" s="144"/>
      <c r="AB78" s="145"/>
      <c r="AD78" s="144"/>
      <c r="AE78" s="145"/>
      <c r="AG78" s="144"/>
      <c r="AH78" s="145"/>
      <c r="AJ78" s="144"/>
      <c r="AM78" s="144"/>
      <c r="AN78" s="145"/>
      <c r="AP78" s="144"/>
      <c r="AQ78" s="145"/>
      <c r="AS78" s="144"/>
      <c r="AT78" s="145"/>
      <c r="AV78" s="144"/>
      <c r="AW78" s="145"/>
      <c r="AY78" s="144"/>
      <c r="AZ78" s="145"/>
      <c r="BB78" s="144"/>
      <c r="BC78" s="145"/>
      <c r="BE78" s="144"/>
      <c r="BF78" s="145"/>
      <c r="BH78" s="144"/>
      <c r="BI78" s="145"/>
      <c r="BK78" s="144"/>
      <c r="BL78" s="145"/>
      <c r="BN78" s="144"/>
      <c r="BO78" s="145"/>
      <c r="BQ78" s="144"/>
      <c r="BR78" s="145"/>
      <c r="BT78" s="144"/>
    </row>
    <row r="79" spans="3:72" x14ac:dyDescent="0.3">
      <c r="C79" s="148"/>
      <c r="D79" s="149" t="s">
        <v>28</v>
      </c>
      <c r="E79" s="150" t="s">
        <v>28</v>
      </c>
      <c r="F79" s="138" t="s">
        <v>15</v>
      </c>
      <c r="G79" s="139">
        <f t="shared" ca="1" si="21"/>
        <v>20</v>
      </c>
      <c r="H79" s="86" t="str">
        <f t="shared" ca="1" si="18"/>
        <v>Pending</v>
      </c>
      <c r="I79" s="38"/>
      <c r="J79" s="38"/>
      <c r="K79" s="38"/>
      <c r="L79" s="38"/>
      <c r="M79" s="38"/>
      <c r="N79" s="140"/>
      <c r="O79" s="141">
        <f t="shared" si="22"/>
        <v>0</v>
      </c>
      <c r="P79" s="140"/>
      <c r="Q79" s="38">
        <f t="shared" si="19"/>
        <v>47484</v>
      </c>
      <c r="R79" s="38">
        <f t="shared" si="20"/>
        <v>47484</v>
      </c>
      <c r="S79" s="96"/>
      <c r="AA79" s="144"/>
      <c r="AB79" s="145"/>
      <c r="AD79" s="144"/>
      <c r="AE79" s="145"/>
      <c r="AG79" s="144"/>
      <c r="AH79" s="145"/>
      <c r="AJ79" s="144"/>
      <c r="AM79" s="144"/>
      <c r="AN79" s="145"/>
      <c r="AP79" s="144"/>
      <c r="AQ79" s="145"/>
      <c r="AS79" s="144"/>
      <c r="AT79" s="145"/>
      <c r="AV79" s="144"/>
      <c r="AW79" s="145"/>
      <c r="AY79" s="144"/>
      <c r="AZ79" s="145"/>
      <c r="BB79" s="144"/>
      <c r="BC79" s="145"/>
      <c r="BE79" s="144"/>
      <c r="BF79" s="145"/>
      <c r="BH79" s="144"/>
      <c r="BI79" s="145"/>
      <c r="BK79" s="144"/>
      <c r="BL79" s="145"/>
      <c r="BN79" s="144"/>
      <c r="BO79" s="145"/>
      <c r="BQ79" s="144"/>
      <c r="BR79" s="145"/>
      <c r="BT79" s="144"/>
    </row>
    <row r="80" spans="3:72" x14ac:dyDescent="0.3">
      <c r="C80" s="148"/>
      <c r="D80" s="149" t="s">
        <v>28</v>
      </c>
      <c r="E80" s="150" t="s">
        <v>28</v>
      </c>
      <c r="F80" s="138" t="s">
        <v>15</v>
      </c>
      <c r="G80" s="139">
        <f t="shared" ca="1" si="21"/>
        <v>20</v>
      </c>
      <c r="H80" s="86" t="str">
        <f t="shared" ca="1" si="18"/>
        <v>Pending</v>
      </c>
      <c r="I80" s="38"/>
      <c r="J80" s="38"/>
      <c r="K80" s="38"/>
      <c r="L80" s="38"/>
      <c r="M80" s="38"/>
      <c r="N80" s="140"/>
      <c r="O80" s="141">
        <f t="shared" si="22"/>
        <v>0</v>
      </c>
      <c r="P80" s="140"/>
      <c r="Q80" s="38">
        <f t="shared" si="19"/>
        <v>47484</v>
      </c>
      <c r="R80" s="38">
        <f t="shared" si="20"/>
        <v>47484</v>
      </c>
      <c r="S80" s="96"/>
      <c r="AA80" s="144"/>
      <c r="AB80" s="145"/>
      <c r="AD80" s="144"/>
      <c r="AE80" s="145"/>
      <c r="AG80" s="144"/>
      <c r="AH80" s="145"/>
      <c r="AJ80" s="144"/>
      <c r="AM80" s="144"/>
      <c r="AN80" s="145"/>
      <c r="AP80" s="144"/>
      <c r="AQ80" s="145"/>
      <c r="AS80" s="144"/>
      <c r="AT80" s="145"/>
      <c r="AV80" s="144"/>
      <c r="AW80" s="145"/>
      <c r="AY80" s="144"/>
      <c r="AZ80" s="145"/>
      <c r="BB80" s="144"/>
      <c r="BC80" s="145"/>
      <c r="BE80" s="144"/>
      <c r="BF80" s="145"/>
      <c r="BH80" s="144"/>
      <c r="BI80" s="145"/>
      <c r="BK80" s="144"/>
      <c r="BL80" s="145"/>
      <c r="BN80" s="144"/>
      <c r="BO80" s="145"/>
      <c r="BQ80" s="144"/>
      <c r="BR80" s="145"/>
      <c r="BT80" s="144"/>
    </row>
    <row r="81" spans="3:72" x14ac:dyDescent="0.3">
      <c r="C81" s="148"/>
      <c r="D81" s="149" t="s">
        <v>28</v>
      </c>
      <c r="E81" s="150" t="s">
        <v>28</v>
      </c>
      <c r="F81" s="138" t="s">
        <v>15</v>
      </c>
      <c r="G81" s="139">
        <f t="shared" ca="1" si="21"/>
        <v>20</v>
      </c>
      <c r="H81" s="86" t="str">
        <f t="shared" ca="1" si="18"/>
        <v>Pending</v>
      </c>
      <c r="I81" s="38"/>
      <c r="J81" s="38"/>
      <c r="K81" s="38"/>
      <c r="L81" s="38"/>
      <c r="M81" s="38"/>
      <c r="N81" s="140"/>
      <c r="O81" s="141">
        <f t="shared" si="22"/>
        <v>0</v>
      </c>
      <c r="P81" s="140"/>
      <c r="Q81" s="38">
        <f t="shared" si="19"/>
        <v>47484</v>
      </c>
      <c r="R81" s="38">
        <f t="shared" si="20"/>
        <v>47484</v>
      </c>
      <c r="S81" s="96"/>
      <c r="AA81" s="144"/>
      <c r="AB81" s="145"/>
      <c r="AD81" s="144"/>
      <c r="AE81" s="145"/>
      <c r="AG81" s="144"/>
      <c r="AH81" s="145"/>
      <c r="AJ81" s="144"/>
      <c r="AM81" s="144"/>
      <c r="AN81" s="145"/>
      <c r="AP81" s="144"/>
      <c r="AQ81" s="145"/>
      <c r="AS81" s="144"/>
      <c r="AT81" s="145"/>
      <c r="AV81" s="144"/>
      <c r="AW81" s="145"/>
      <c r="AY81" s="144"/>
      <c r="AZ81" s="145"/>
      <c r="BB81" s="144"/>
      <c r="BC81" s="145"/>
      <c r="BE81" s="144"/>
      <c r="BF81" s="145"/>
      <c r="BH81" s="144"/>
      <c r="BI81" s="145"/>
      <c r="BK81" s="144"/>
      <c r="BL81" s="145"/>
      <c r="BN81" s="144"/>
      <c r="BO81" s="145"/>
      <c r="BQ81" s="144"/>
      <c r="BR81" s="145"/>
      <c r="BT81" s="144"/>
    </row>
    <row r="82" spans="3:72" x14ac:dyDescent="0.3">
      <c r="C82" s="151"/>
      <c r="D82" s="149" t="s">
        <v>28</v>
      </c>
      <c r="E82" s="150" t="s">
        <v>28</v>
      </c>
      <c r="F82" s="138" t="s">
        <v>15</v>
      </c>
      <c r="G82" s="139">
        <f t="shared" ca="1" si="21"/>
        <v>20</v>
      </c>
      <c r="H82" s="86" t="str">
        <f t="shared" ca="1" si="18"/>
        <v>Pending</v>
      </c>
      <c r="I82" s="38"/>
      <c r="J82" s="38"/>
      <c r="K82" s="38"/>
      <c r="L82" s="38"/>
      <c r="M82" s="38"/>
      <c r="N82" s="140"/>
      <c r="O82" s="141">
        <f t="shared" si="22"/>
        <v>0</v>
      </c>
      <c r="P82" s="140"/>
      <c r="Q82" s="38">
        <f t="shared" si="19"/>
        <v>47484</v>
      </c>
      <c r="R82" s="38">
        <f t="shared" si="20"/>
        <v>47484</v>
      </c>
      <c r="S82" s="96"/>
      <c r="AA82" s="144"/>
      <c r="AB82" s="145"/>
      <c r="AD82" s="144"/>
      <c r="AE82" s="145"/>
      <c r="AG82" s="144"/>
      <c r="AH82" s="145"/>
      <c r="AJ82" s="144"/>
      <c r="AM82" s="144"/>
      <c r="AN82" s="145"/>
      <c r="AP82" s="144"/>
      <c r="AQ82" s="145"/>
      <c r="AS82" s="144"/>
      <c r="AT82" s="145"/>
      <c r="AV82" s="144"/>
      <c r="AW82" s="145"/>
      <c r="AY82" s="144"/>
      <c r="AZ82" s="145"/>
      <c r="BB82" s="144"/>
      <c r="BC82" s="145"/>
      <c r="BE82" s="144"/>
      <c r="BF82" s="145"/>
      <c r="BH82" s="144"/>
      <c r="BI82" s="145"/>
      <c r="BK82" s="144"/>
      <c r="BL82" s="145"/>
      <c r="BN82" s="144"/>
      <c r="BO82" s="145"/>
      <c r="BQ82" s="144"/>
      <c r="BR82" s="145"/>
      <c r="BT82" s="144"/>
    </row>
    <row r="83" spans="3:72" x14ac:dyDescent="0.3">
      <c r="AA83" s="144"/>
      <c r="AB83" s="145"/>
      <c r="AD83" s="144"/>
      <c r="AE83" s="145"/>
      <c r="AG83" s="144"/>
      <c r="AH83" s="145"/>
      <c r="AJ83" s="144"/>
      <c r="AM83" s="144"/>
      <c r="AN83" s="145"/>
      <c r="AP83" s="144"/>
      <c r="AQ83" s="145"/>
      <c r="AS83" s="144"/>
      <c r="AT83" s="145"/>
      <c r="AV83" s="144"/>
      <c r="AW83" s="145"/>
      <c r="AY83" s="144"/>
      <c r="AZ83" s="145"/>
      <c r="BB83" s="144"/>
      <c r="BC83" s="145"/>
      <c r="BE83" s="144"/>
      <c r="BF83" s="145"/>
      <c r="BH83" s="144"/>
      <c r="BI83" s="145"/>
      <c r="BK83" s="144"/>
      <c r="BL83" s="145"/>
      <c r="BN83" s="144"/>
      <c r="BO83" s="145"/>
      <c r="BQ83" s="144"/>
      <c r="BR83" s="145"/>
      <c r="BT83" s="144"/>
    </row>
    <row r="84" spans="3:72" x14ac:dyDescent="0.3">
      <c r="Q84" s="62"/>
      <c r="R84" s="62"/>
      <c r="S84" s="62"/>
    </row>
    <row r="85" spans="3:72" ht="25.8" x14ac:dyDescent="0.5">
      <c r="C85" s="56" t="s">
        <v>134</v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99"/>
      <c r="Q85" s="121"/>
      <c r="R85" s="121"/>
      <c r="S85" s="121"/>
    </row>
    <row r="86" spans="3:72" x14ac:dyDescent="0.3">
      <c r="C86" s="125"/>
      <c r="D86" s="125"/>
      <c r="E86" s="125"/>
      <c r="F86" s="125"/>
      <c r="G86" s="125"/>
      <c r="H86" s="125"/>
      <c r="I86" s="206"/>
      <c r="J86" s="206"/>
      <c r="K86" s="206"/>
      <c r="L86" s="206"/>
      <c r="M86" s="206"/>
      <c r="N86" s="206"/>
      <c r="O86" s="126"/>
      <c r="P86" s="194"/>
      <c r="Q86" s="127"/>
      <c r="R86" s="127"/>
      <c r="S86" s="127"/>
    </row>
    <row r="87" spans="3:72" x14ac:dyDescent="0.3">
      <c r="C87" s="129" t="s">
        <v>135</v>
      </c>
      <c r="D87" s="130"/>
      <c r="E87" s="130"/>
      <c r="F87" s="130"/>
      <c r="G87" s="131"/>
      <c r="H87" s="130"/>
      <c r="I87" s="207"/>
      <c r="J87" s="207"/>
      <c r="K87" s="207"/>
      <c r="L87" s="207"/>
      <c r="M87" s="207"/>
      <c r="N87" s="208"/>
      <c r="O87" s="132"/>
      <c r="P87" s="195"/>
      <c r="Q87" s="133"/>
      <c r="R87" s="133"/>
      <c r="S87" s="133"/>
    </row>
    <row r="88" spans="3:72" x14ac:dyDescent="0.3">
      <c r="C88" s="196" t="s">
        <v>136</v>
      </c>
      <c r="D88" s="197"/>
      <c r="E88" s="197"/>
      <c r="F88" s="197"/>
      <c r="G88" s="197"/>
      <c r="H88" s="197"/>
      <c r="I88" s="197"/>
      <c r="J88" s="197"/>
      <c r="K88" s="197"/>
      <c r="L88" s="197"/>
      <c r="M88" s="197"/>
      <c r="N88" s="197"/>
      <c r="O88" s="197"/>
      <c r="P88" s="198"/>
      <c r="Q88" s="62"/>
      <c r="R88" s="62"/>
      <c r="S88" s="62"/>
    </row>
    <row r="89" spans="3:72" x14ac:dyDescent="0.3">
      <c r="C89" s="152"/>
      <c r="D89" s="153"/>
      <c r="E89" s="153"/>
      <c r="F89" s="153"/>
      <c r="G89" s="153"/>
      <c r="H89" s="153"/>
      <c r="I89" s="153"/>
      <c r="J89" s="153"/>
      <c r="K89" s="153"/>
      <c r="L89" s="153"/>
      <c r="M89" s="153"/>
      <c r="N89" s="153"/>
      <c r="O89" s="153"/>
      <c r="P89" s="153"/>
      <c r="Q89" s="62"/>
      <c r="R89" s="62"/>
      <c r="S89" s="62"/>
    </row>
    <row r="90" spans="3:72" x14ac:dyDescent="0.3">
      <c r="C90" s="152"/>
      <c r="D90" s="153"/>
      <c r="E90" s="153"/>
      <c r="F90" s="153"/>
      <c r="G90" s="153"/>
      <c r="H90" s="153"/>
      <c r="I90" s="153"/>
      <c r="J90" s="153"/>
      <c r="K90" s="153"/>
      <c r="L90" s="153"/>
      <c r="M90" s="153"/>
      <c r="N90" s="153"/>
      <c r="O90" s="153"/>
      <c r="P90" s="153"/>
    </row>
    <row r="91" spans="3:72" x14ac:dyDescent="0.3">
      <c r="C91" s="154"/>
      <c r="D91" s="154"/>
      <c r="E91" s="154"/>
      <c r="F91" s="154"/>
      <c r="G91" s="154"/>
      <c r="H91" s="154"/>
      <c r="I91" s="155"/>
      <c r="J91" s="155"/>
      <c r="K91" s="155"/>
      <c r="L91" s="155"/>
      <c r="M91" s="155"/>
      <c r="N91" s="155"/>
      <c r="O91" s="156"/>
      <c r="P91" s="155"/>
    </row>
    <row r="92" spans="3:72" x14ac:dyDescent="0.3">
      <c r="C92" s="125" t="s">
        <v>137</v>
      </c>
      <c r="D92" s="125"/>
      <c r="E92" s="125"/>
      <c r="F92" s="125"/>
      <c r="G92" s="125"/>
      <c r="H92" s="125"/>
      <c r="I92" s="157"/>
      <c r="J92" s="157"/>
      <c r="K92" s="157"/>
      <c r="L92" s="157"/>
      <c r="M92" s="157"/>
      <c r="N92" s="157"/>
      <c r="O92" s="158"/>
      <c r="P92" s="157"/>
    </row>
    <row r="93" spans="3:72" ht="28.8" x14ac:dyDescent="0.3">
      <c r="C93" s="199" t="s">
        <v>98</v>
      </c>
      <c r="D93" s="199"/>
      <c r="E93" s="200"/>
      <c r="F93" s="159" t="s">
        <v>138</v>
      </c>
      <c r="G93" s="201" t="s">
        <v>139</v>
      </c>
      <c r="H93" s="202"/>
      <c r="I93" s="126" t="s">
        <v>140</v>
      </c>
      <c r="J93" s="160"/>
      <c r="K93" s="160"/>
      <c r="L93" s="160"/>
      <c r="M93" s="160"/>
      <c r="N93" s="160"/>
      <c r="O93" s="160"/>
      <c r="P93" s="160"/>
      <c r="Q93" s="161"/>
      <c r="R93" s="161"/>
      <c r="S93" s="161"/>
      <c r="T93" s="161"/>
      <c r="U93" s="161"/>
      <c r="V93" s="161"/>
      <c r="W93" s="161"/>
      <c r="X93" s="161"/>
      <c r="Y93" s="161"/>
      <c r="Z93" s="161"/>
      <c r="AA93" s="161"/>
      <c r="AB93" s="161"/>
      <c r="AC93" s="161"/>
      <c r="AD93" s="161"/>
      <c r="AE93" s="161"/>
      <c r="AF93" s="161"/>
      <c r="AG93" s="161"/>
      <c r="AH93" s="161"/>
      <c r="AI93" s="161"/>
      <c r="AJ93" s="161"/>
      <c r="AK93" s="161"/>
      <c r="AL93" s="161"/>
      <c r="AM93" s="161"/>
      <c r="AN93" s="161"/>
      <c r="AO93" s="161"/>
      <c r="AP93" s="161"/>
      <c r="AQ93" s="161"/>
      <c r="AR93" s="161"/>
      <c r="AS93" s="161"/>
      <c r="AT93" s="161"/>
      <c r="AU93" s="161"/>
      <c r="AV93" s="161"/>
      <c r="AW93" s="161"/>
      <c r="AX93" s="161"/>
      <c r="AY93" s="161"/>
      <c r="AZ93" s="161"/>
      <c r="BA93" s="161"/>
      <c r="BB93" s="161"/>
      <c r="BC93" s="161"/>
      <c r="BD93" s="161"/>
      <c r="BE93" s="161"/>
      <c r="BF93" s="161"/>
      <c r="BG93" s="161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</row>
    <row r="94" spans="3:72" x14ac:dyDescent="0.3">
      <c r="C94" s="162" t="s">
        <v>141</v>
      </c>
      <c r="D94" s="163"/>
      <c r="E94" s="163"/>
      <c r="F94" s="163" t="s">
        <v>142</v>
      </c>
      <c r="G94" s="163" t="s">
        <v>143</v>
      </c>
      <c r="H94" s="163"/>
      <c r="I94" s="163" t="s">
        <v>140</v>
      </c>
      <c r="J94" s="163"/>
      <c r="K94" s="163"/>
      <c r="L94" s="163"/>
      <c r="M94" s="163"/>
      <c r="N94" s="163"/>
      <c r="O94" s="163"/>
      <c r="P94" s="164"/>
    </row>
    <row r="95" spans="3:72" x14ac:dyDescent="0.3">
      <c r="C95" s="165" t="s">
        <v>144</v>
      </c>
      <c r="D95" s="167"/>
      <c r="E95" s="167"/>
      <c r="F95" s="163" t="s">
        <v>145</v>
      </c>
      <c r="G95" s="167" t="s">
        <v>146</v>
      </c>
      <c r="H95" s="167"/>
      <c r="I95" s="163" t="s">
        <v>140</v>
      </c>
      <c r="J95" s="163"/>
      <c r="K95" s="163"/>
      <c r="L95" s="163"/>
      <c r="M95" s="163"/>
      <c r="N95" s="163"/>
      <c r="O95" s="163"/>
      <c r="P95" s="164"/>
    </row>
    <row r="96" spans="3:72" x14ac:dyDescent="0.3">
      <c r="C96" s="165" t="s">
        <v>147</v>
      </c>
      <c r="D96" s="167"/>
      <c r="E96" s="167"/>
      <c r="F96" s="163" t="s">
        <v>148</v>
      </c>
      <c r="G96" s="167" t="s">
        <v>149</v>
      </c>
      <c r="H96" s="167"/>
      <c r="I96" s="163" t="s">
        <v>140</v>
      </c>
      <c r="J96" s="163"/>
      <c r="K96" s="163"/>
      <c r="L96" s="163"/>
      <c r="M96" s="163"/>
      <c r="N96" s="163"/>
      <c r="O96" s="163"/>
      <c r="P96" s="164"/>
    </row>
    <row r="97" spans="3:16" x14ac:dyDescent="0.3">
      <c r="C97" s="165" t="s">
        <v>150</v>
      </c>
      <c r="D97" s="167"/>
      <c r="E97" s="167"/>
      <c r="F97" s="163" t="s">
        <v>151</v>
      </c>
      <c r="G97" s="167" t="s">
        <v>143</v>
      </c>
      <c r="H97" s="167"/>
      <c r="I97" s="163" t="s">
        <v>140</v>
      </c>
      <c r="J97" s="163"/>
      <c r="K97" s="163"/>
      <c r="L97" s="163"/>
      <c r="M97" s="163"/>
      <c r="N97" s="163"/>
      <c r="O97" s="163"/>
      <c r="P97" s="164"/>
    </row>
    <row r="98" spans="3:16" x14ac:dyDescent="0.3">
      <c r="C98" s="165" t="s">
        <v>152</v>
      </c>
      <c r="D98" s="167"/>
      <c r="E98" s="167"/>
      <c r="F98" s="163" t="s">
        <v>153</v>
      </c>
      <c r="G98" s="167" t="s">
        <v>146</v>
      </c>
      <c r="H98" s="167"/>
      <c r="I98" s="163" t="s">
        <v>140</v>
      </c>
      <c r="J98" s="163"/>
      <c r="K98" s="163"/>
      <c r="L98" s="163"/>
      <c r="M98" s="163"/>
      <c r="N98" s="163"/>
      <c r="O98" s="163"/>
      <c r="P98" s="164"/>
    </row>
    <row r="99" spans="3:16" x14ac:dyDescent="0.3">
      <c r="C99" s="165" t="s">
        <v>154</v>
      </c>
      <c r="D99" s="167"/>
      <c r="E99" s="167"/>
      <c r="F99" s="163" t="s">
        <v>155</v>
      </c>
      <c r="G99" s="167" t="s">
        <v>149</v>
      </c>
      <c r="H99" s="167"/>
      <c r="I99" s="163" t="s">
        <v>140</v>
      </c>
      <c r="J99" s="163"/>
      <c r="K99" s="163"/>
      <c r="L99" s="163"/>
      <c r="M99" s="163"/>
      <c r="N99" s="163"/>
      <c r="O99" s="163"/>
      <c r="P99" s="164"/>
    </row>
    <row r="100" spans="3:16" x14ac:dyDescent="0.3">
      <c r="C100" s="165" t="s">
        <v>156</v>
      </c>
      <c r="D100" s="167"/>
      <c r="E100" s="167"/>
      <c r="F100" s="163" t="s">
        <v>157</v>
      </c>
      <c r="G100" s="167" t="s">
        <v>143</v>
      </c>
      <c r="H100" s="167"/>
      <c r="I100" s="163" t="s">
        <v>140</v>
      </c>
      <c r="J100" s="163"/>
      <c r="K100" s="163"/>
      <c r="L100" s="163"/>
      <c r="M100" s="163"/>
      <c r="N100" s="163"/>
      <c r="O100" s="163"/>
      <c r="P100" s="164"/>
    </row>
    <row r="101" spans="3:16" x14ac:dyDescent="0.3">
      <c r="C101" s="165" t="s">
        <v>158</v>
      </c>
      <c r="D101" s="167"/>
      <c r="E101" s="167"/>
      <c r="F101" s="163" t="s">
        <v>159</v>
      </c>
      <c r="G101" s="167" t="s">
        <v>146</v>
      </c>
      <c r="H101" s="167"/>
      <c r="I101" s="163" t="s">
        <v>140</v>
      </c>
      <c r="J101" s="163"/>
      <c r="K101" s="163"/>
      <c r="L101" s="163"/>
      <c r="M101" s="163"/>
      <c r="N101" s="163"/>
      <c r="O101" s="163"/>
      <c r="P101" s="164"/>
    </row>
  </sheetData>
  <mergeCells count="78">
    <mergeCell ref="C3:C4"/>
    <mergeCell ref="D3:D4"/>
    <mergeCell ref="E3:E4"/>
    <mergeCell ref="F4:G4"/>
    <mergeCell ref="C9:C10"/>
    <mergeCell ref="D9:D10"/>
    <mergeCell ref="E9:E10"/>
    <mergeCell ref="AT18:AV18"/>
    <mergeCell ref="F10:G10"/>
    <mergeCell ref="I18:I19"/>
    <mergeCell ref="J18:J19"/>
    <mergeCell ref="K18:K19"/>
    <mergeCell ref="L18:L19"/>
    <mergeCell ref="Y18:AA18"/>
    <mergeCell ref="AB18:AD18"/>
    <mergeCell ref="AE18:AG18"/>
    <mergeCell ref="AH18:AJ18"/>
    <mergeCell ref="AK18:AM18"/>
    <mergeCell ref="AN18:AP18"/>
    <mergeCell ref="AQ18:AS18"/>
    <mergeCell ref="BO18:BQ18"/>
    <mergeCell ref="BR18:BT18"/>
    <mergeCell ref="D19:E19"/>
    <mergeCell ref="I52:I53"/>
    <mergeCell ref="J52:J53"/>
    <mergeCell ref="K52:K53"/>
    <mergeCell ref="L52:L53"/>
    <mergeCell ref="M52:M53"/>
    <mergeCell ref="N52:N53"/>
    <mergeCell ref="P52:P53"/>
    <mergeCell ref="AW18:AY18"/>
    <mergeCell ref="AZ18:BB18"/>
    <mergeCell ref="BC18:BE18"/>
    <mergeCell ref="BF18:BH18"/>
    <mergeCell ref="BI18:BK18"/>
    <mergeCell ref="BL18:BN18"/>
    <mergeCell ref="BR52:BT52"/>
    <mergeCell ref="Y52:AA52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AZ52:BB52"/>
    <mergeCell ref="BC52:BE52"/>
    <mergeCell ref="BF52:BH52"/>
    <mergeCell ref="BI52:BK52"/>
    <mergeCell ref="BL52:BN52"/>
    <mergeCell ref="BO52:BQ52"/>
    <mergeCell ref="BL53:BN53"/>
    <mergeCell ref="BO53:BQ53"/>
    <mergeCell ref="BR53:BT53"/>
    <mergeCell ref="I86:I87"/>
    <mergeCell ref="J86:J87"/>
    <mergeCell ref="K86:K87"/>
    <mergeCell ref="L86:L87"/>
    <mergeCell ref="M86:M87"/>
    <mergeCell ref="N86:N87"/>
    <mergeCell ref="AQ53:AS53"/>
    <mergeCell ref="AT53:AV53"/>
    <mergeCell ref="AW53:AY53"/>
    <mergeCell ref="AZ53:BB53"/>
    <mergeCell ref="BC53:BE53"/>
    <mergeCell ref="BF53:BH53"/>
    <mergeCell ref="Y53:AA53"/>
    <mergeCell ref="P86:P87"/>
    <mergeCell ref="C88:P88"/>
    <mergeCell ref="C93:E93"/>
    <mergeCell ref="G93:H93"/>
    <mergeCell ref="BI53:BK53"/>
    <mergeCell ref="AB53:AD53"/>
    <mergeCell ref="AE53:AG53"/>
    <mergeCell ref="AH53:AJ53"/>
    <mergeCell ref="AK53:AM53"/>
    <mergeCell ref="AN53:AP53"/>
  </mergeCells>
  <conditionalFormatting sqref="Y16:BT16">
    <cfRule type="cellIs" dxfId="21" priority="12" operator="equal">
      <formula>"x"</formula>
    </cfRule>
  </conditionalFormatting>
  <conditionalFormatting sqref="G44">
    <cfRule type="iconSet" priority="13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7">
    <cfRule type="iconSet" priority="11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5:G46">
    <cfRule type="iconSet" priority="14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T20:V39 J44:S48">
    <cfRule type="containsText" dxfId="20" priority="10" operator="containsText" text="N/A">
      <formula>NOT(ISERROR(SEARCH("N/A",J20)))</formula>
    </cfRule>
  </conditionalFormatting>
  <conditionalFormatting sqref="G48">
    <cfRule type="iconSet" priority="15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9">
    <cfRule type="iconSet" priority="16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D54:E82">
    <cfRule type="cellIs" dxfId="19" priority="8" operator="equal">
      <formula>$W$18</formula>
    </cfRule>
    <cfRule type="cellIs" dxfId="18" priority="9" operator="equal">
      <formula>$V$18</formula>
    </cfRule>
  </conditionalFormatting>
  <conditionalFormatting sqref="G54:G82">
    <cfRule type="iconSet" priority="17">
      <iconSet iconSet="4TrafficLights">
        <cfvo type="percent" val="0"/>
        <cfvo type="num" val="30"/>
        <cfvo type="num" val="40"/>
        <cfvo type="num" val="50"/>
      </iconSet>
    </cfRule>
  </conditionalFormatting>
  <conditionalFormatting sqref="Y54:BT82">
    <cfRule type="expression" dxfId="17" priority="19">
      <formula>AND($E54&lt;&gt;"",Y$15&gt;=$Q54,Y$15&lt;=$R54)</formula>
    </cfRule>
    <cfRule type="expression" dxfId="16" priority="20">
      <formula>AND($D54&lt;&gt;"",$E54="",Y$15&gt;=$Q54,Y$15&lt;=$R54)</formula>
    </cfRule>
  </conditionalFormatting>
  <conditionalFormatting sqref="V17">
    <cfRule type="containsText" dxfId="15" priority="7" operator="containsText" text="N/A">
      <formula>NOT(ISERROR(SEARCH("N/A",V17)))</formula>
    </cfRule>
  </conditionalFormatting>
  <conditionalFormatting sqref="U17">
    <cfRule type="iconSet" priority="6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G20:G40">
    <cfRule type="iconSet" priority="21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0:P39">
    <cfRule type="colorScale" priority="22">
      <colorScale>
        <cfvo type="min"/>
        <cfvo type="max"/>
        <color rgb="FFFF7128"/>
        <color rgb="FFFFEF9C"/>
      </colorScale>
    </cfRule>
    <cfRule type="cellIs" dxfId="14" priority="23" operator="equal">
      <formula>$V$18</formula>
    </cfRule>
  </conditionalFormatting>
  <conditionalFormatting sqref="Y20:BT39">
    <cfRule type="expression" priority="1" stopIfTrue="1">
      <formula>$H20="Pending"</formula>
    </cfRule>
    <cfRule type="expression" priority="2" stopIfTrue="1">
      <formula>AND($H20="Achieved",Y$19&gt;$L20)</formula>
    </cfRule>
    <cfRule type="expression" dxfId="13" priority="3" stopIfTrue="1">
      <formula>AND($H20="Achieved",Y$19&lt;=$L20)</formula>
    </cfRule>
    <cfRule type="expression" dxfId="12" priority="4" stopIfTrue="1">
      <formula>AND($D20&lt;&gt;"",Y$19&lt;=$Q20,$H20="Delayed")</formula>
    </cfRule>
    <cfRule type="expression" dxfId="11" priority="5">
      <formula>AND($D20&lt;&gt;"",Y$19&lt;=$Q20)</formula>
    </cfRule>
  </conditionalFormatting>
  <dataValidations count="12">
    <dataValidation allowBlank="1" showInputMessage="1" showErrorMessage="1" promptTitle="Selection action plan ID" sqref="C5" xr:uid="{641F8B25-D4FD-4343-B62B-B2F450618FA2}"/>
    <dataValidation type="date" errorStyle="warning" operator="greaterThan" allowBlank="1" showInputMessage="1" showErrorMessage="1" error="Provide date: DD/MM/YYYY" sqref="I54:M54" xr:uid="{23AC9311-4184-4942-9D7F-6B6F64AAA683}">
      <formula1>32874</formula1>
    </dataValidation>
    <dataValidation type="date" errorStyle="warning" allowBlank="1" showInputMessage="1" showErrorMessage="1" error="Please provide the expected delivery date of the milestone: DD/MM/YYYY" sqref="K20" xr:uid="{1EC81444-65C8-47D3-96E8-DCCA0028B3CB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sqref="I20:J20" xr:uid="{33E4DF65-F782-4288-A4E0-881DEE90D6B2}">
      <formula1>40179</formula1>
    </dataValidation>
    <dataValidation type="date" errorStyle="warning" operator="greaterThan" allowBlank="1" showInputMessage="1" showErrorMessage="1" error="Please provide date: DD/MM/YYYY" sqref="L5:N5" xr:uid="{0F612E0E-4DBC-4B21-9D53-467AA848A4F0}">
      <formula1>43466</formula1>
    </dataValidation>
    <dataValidation type="date" operator="greaterThan" allowBlank="1" showInputMessage="1" showErrorMessage="1" error="Please provide SteerCo date: DD/MM/YYYY" promptTitle="Steerco date" sqref="C11:C14" xr:uid="{027F4FFF-A1E7-40FB-B646-633AD818AAC5}">
      <formula1>32874</formula1>
    </dataValidation>
    <dataValidation type="decimal" operator="greaterThan" allowBlank="1" showInputMessage="1" showErrorMessage="1" error="please provide valid budget" sqref="N54:N82 P54:P82" xr:uid="{CD64DCC7-7F04-42DB-A82D-E4877BAA4349}">
      <formula1>-0.001</formula1>
    </dataValidation>
    <dataValidation type="date" errorStyle="warning" allowBlank="1" showInputMessage="1" showErrorMessage="1" error="Please provide the expected delivery date of the milestone: DD/MM/YYYY" prompt="Provide date: DD/MM/YYYY" sqref="L20:L39" xr:uid="{756A1F9D-3C4B-4F0D-AFF5-45C5F5BDEF20}">
      <formula1>36526</formula1>
      <formula2>54789</formula2>
    </dataValidation>
    <dataValidation type="date" errorStyle="warning" operator="greaterThan" allowBlank="1" showInputMessage="1" showErrorMessage="1" error="Provide date: DD/MM/YYYY" prompt="Provide date: DD/MM/YYYY" sqref="I55:M82" xr:uid="{902F4FCE-E284-4535-A950-4C9CBCD54A9A}">
      <formula1>32874</formula1>
    </dataValidation>
    <dataValidation type="date" errorStyle="warning" operator="greaterThan" allowBlank="1" showInputMessage="1" showErrorMessage="1" error="Please provide the due date of the milestone: DD/MM/YYYY" prompt="Provide date: DD/MM/YYYY" sqref="I21:J39" xr:uid="{3F0CCB08-35ED-4EE7-B375-B401B4A0019A}">
      <formula1>40179</formula1>
    </dataValidation>
    <dataValidation type="date" errorStyle="warning" allowBlank="1" showInputMessage="1" showErrorMessage="1" error="Please provide the expected delivery date of the milestone: DD/MM/YYYY" prompt="Expected delivery date: DD/MM/YYYY" sqref="K21:K39" xr:uid="{71AC22B5-7128-4039-B746-01C61D53CBF7}">
      <formula1>36526</formula1>
      <formula2>54789</formula2>
    </dataValidation>
    <dataValidation type="date" errorStyle="warning" operator="greaterThan" allowBlank="1" showInputMessage="1" showErrorMessage="1" error="Please provide date: DD/MM/YYYY" prompt="Provide date: DD/MM/YYYY" sqref="O5:S5" xr:uid="{AD929B84-EE17-45F3-9DE3-5B2ACA988FE3}">
      <formula1>43466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1CF44DB2-7296-49EF-AE62-2E8439919F49}">
            <x14:iconSet showValue="0" custom="1">
              <x14:cfvo type="percent">
                <xm:f>0</xm:f>
              </x14:cfvo>
              <x14:cfvo type="percent" gte="0">
                <xm:f>0</xm:f>
              </x14:cfvo>
              <x14:cfvo type="num" gte="0">
                <xm:f>$N$54</xm:f>
              </x14:cfvo>
              <x14:cfIcon iconSet="4RedToBlack" iconId="1"/>
              <x14:cfIcon iconSet="3TrafficLights1" iconId="2"/>
              <x14:cfIcon iconSet="3TrafficLights1" iconId="0"/>
            </x14:iconSet>
          </x14:cfRule>
          <xm:sqref>O54:O82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Select domain" xr:uid="{20B22D3B-CC38-46BD-96A1-5B8EA3901446}">
          <x14:formula1>
            <xm:f>'[test aros.xlsx]DO NOT CHANGE'!#REF!</xm:f>
          </x14:formula1>
          <xm:sqref>E5</xm:sqref>
        </x14:dataValidation>
        <x14:dataValidation type="list" allowBlank="1" showInputMessage="1" showErrorMessage="1" prompt="Select KPI status" xr:uid="{D795BEF5-B2AB-4F25-89BB-9051B0406D07}">
          <x14:formula1>
            <xm:f>'[test aros.xlsx]DO NOT CHANGE'!#REF!</xm:f>
          </x14:formula1>
          <xm:sqref>H44:H49</xm:sqref>
        </x14:dataValidation>
        <x14:dataValidation type="list" allowBlank="1" showInputMessage="1" showErrorMessage="1" prompt="Select KPI type" xr:uid="{CEB847DE-25D5-4037-BFA8-2E586C7FC8AE}">
          <x14:formula1>
            <xm:f>'[test aros.xlsx]DO NOT CHANGE'!#REF!</xm:f>
          </x14:formula1>
          <xm:sqref>C44:C49</xm:sqref>
        </x14:dataValidation>
        <x14:dataValidation type="list" errorStyle="warning" allowBlank="1" showInputMessage="1" showErrorMessage="1" error="Select the name of the company responsible for the final delivery of the action plan from the dropdown menu" prompt="Select the name of the company responsible for the action plan" xr:uid="{082E62C4-01B9-4DED-B495-52E2EA0F3588}">
          <x14:formula1>
            <xm:f>'[test aros.xlsx]DO NOT CHANGE'!#REF!</xm:f>
          </x14:formula1>
          <xm:sqref>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1CF06-B3F3-4B8B-B27D-E75D0D2F3E5C}">
  <sheetPr codeName="Sheet2"/>
  <dimension ref="A1:BT101"/>
  <sheetViews>
    <sheetView workbookViewId="0">
      <selection activeCell="C20" sqref="C20:BT22"/>
    </sheetView>
  </sheetViews>
  <sheetFormatPr defaultRowHeight="14.4" x14ac:dyDescent="0.3"/>
  <sheetData>
    <row r="1" spans="1:72" x14ac:dyDescent="0.3">
      <c r="A1" s="165"/>
      <c r="B1" s="166"/>
      <c r="C1" s="166"/>
      <c r="D1" s="163"/>
      <c r="E1" s="166"/>
      <c r="F1" s="166"/>
      <c r="G1" s="163"/>
      <c r="H1" s="163"/>
      <c r="I1" s="163"/>
      <c r="J1" s="163"/>
      <c r="K1" s="163"/>
      <c r="L1" s="163"/>
      <c r="M1" s="163"/>
      <c r="N1" s="164"/>
    </row>
    <row r="2" spans="1:72" ht="25.8" x14ac:dyDescent="0.5">
      <c r="C2" s="1" t="s">
        <v>0</v>
      </c>
      <c r="D2" s="2"/>
      <c r="E2" s="2"/>
      <c r="F2" s="3"/>
      <c r="G2" s="3"/>
      <c r="H2" s="3"/>
      <c r="I2" s="2"/>
      <c r="J2" s="2"/>
      <c r="K2" s="2"/>
      <c r="L2" s="2"/>
      <c r="M2" s="2"/>
      <c r="N2" s="4"/>
      <c r="O2" s="4"/>
      <c r="P2" s="5"/>
      <c r="Q2" s="6"/>
      <c r="R2" s="6"/>
      <c r="S2" s="6"/>
      <c r="T2" s="7"/>
      <c r="U2" s="7"/>
      <c r="V2" s="7"/>
      <c r="W2" s="7"/>
      <c r="X2" s="7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</row>
    <row r="3" spans="1:72" ht="15.6" x14ac:dyDescent="0.3">
      <c r="C3" s="214" t="s">
        <v>1</v>
      </c>
      <c r="D3" s="216" t="s">
        <v>2</v>
      </c>
      <c r="E3" s="216" t="s">
        <v>3</v>
      </c>
      <c r="F3" s="9"/>
      <c r="G3" s="10"/>
      <c r="H3" s="10"/>
      <c r="I3" s="10"/>
      <c r="J3" s="11"/>
      <c r="K3" s="12"/>
      <c r="L3" s="11"/>
      <c r="M3" s="11"/>
      <c r="N3" s="11"/>
      <c r="O3" s="11"/>
      <c r="P3" s="13"/>
      <c r="Q3" s="14"/>
      <c r="R3" s="14"/>
      <c r="S3" s="14"/>
      <c r="T3" s="15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</row>
    <row r="4" spans="1:72" ht="46.8" x14ac:dyDescent="0.3">
      <c r="C4" s="215"/>
      <c r="D4" s="187"/>
      <c r="E4" s="187"/>
      <c r="F4" s="213" t="s">
        <v>4</v>
      </c>
      <c r="G4" s="213"/>
      <c r="H4" s="10" t="s">
        <v>5</v>
      </c>
      <c r="I4" s="10" t="s">
        <v>6</v>
      </c>
      <c r="J4" s="10" t="s">
        <v>7</v>
      </c>
      <c r="K4" s="11" t="s">
        <v>8</v>
      </c>
      <c r="L4" s="17" t="s">
        <v>9</v>
      </c>
      <c r="M4" s="13" t="s">
        <v>10</v>
      </c>
      <c r="N4" s="10" t="s">
        <v>11</v>
      </c>
      <c r="O4" s="11"/>
      <c r="P4" s="13"/>
      <c r="Q4" s="14"/>
      <c r="R4" s="14"/>
      <c r="S4" s="14"/>
      <c r="T4" s="18"/>
      <c r="U4" s="18"/>
      <c r="V4" s="18"/>
      <c r="W4" s="18"/>
      <c r="X4" s="18"/>
      <c r="Y4" s="19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</row>
    <row r="5" spans="1:72" ht="28.8" x14ac:dyDescent="0.3">
      <c r="C5" s="20" t="s">
        <v>162</v>
      </c>
      <c r="D5" s="21" t="s">
        <v>12</v>
      </c>
      <c r="E5" s="20" t="s">
        <v>13</v>
      </c>
      <c r="F5" s="22"/>
      <c r="G5" s="23" t="s">
        <v>14</v>
      </c>
      <c r="H5" s="20"/>
      <c r="I5" s="20"/>
      <c r="J5" s="20" t="s">
        <v>15</v>
      </c>
      <c r="K5" s="20" t="s">
        <v>15</v>
      </c>
      <c r="L5" s="24">
        <v>43831</v>
      </c>
      <c r="M5" s="24">
        <v>44531</v>
      </c>
      <c r="N5" s="25">
        <v>43831</v>
      </c>
      <c r="O5" s="26"/>
      <c r="P5" s="27"/>
      <c r="Q5" s="28"/>
      <c r="R5" s="28"/>
      <c r="S5" s="28"/>
      <c r="T5" s="29"/>
      <c r="U5" s="29"/>
      <c r="V5" s="29"/>
      <c r="W5" s="29"/>
      <c r="X5" s="29"/>
      <c r="Y5" s="30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</row>
    <row r="6" spans="1:72" x14ac:dyDescent="0.3">
      <c r="C6" s="32"/>
      <c r="F6" s="33"/>
      <c r="G6" s="33"/>
      <c r="H6" s="33"/>
      <c r="I6" s="33"/>
      <c r="J6" s="34"/>
      <c r="K6" s="35"/>
      <c r="L6" s="36"/>
      <c r="M6" s="36"/>
      <c r="N6" s="36"/>
      <c r="O6" s="36"/>
      <c r="P6" s="36"/>
      <c r="Q6" s="36"/>
      <c r="R6" s="36"/>
      <c r="S6" s="3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</row>
    <row r="7" spans="1:72" x14ac:dyDescent="0.3">
      <c r="C7" s="32"/>
      <c r="F7" s="33"/>
      <c r="G7" s="33"/>
      <c r="H7" s="33"/>
      <c r="I7" s="33"/>
      <c r="J7" s="34"/>
      <c r="K7" s="35"/>
      <c r="L7" s="36"/>
      <c r="M7" s="36"/>
      <c r="N7" s="36"/>
      <c r="O7" s="36"/>
      <c r="P7" s="36"/>
      <c r="Q7" s="36"/>
      <c r="R7" s="36"/>
      <c r="S7" s="3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</row>
    <row r="8" spans="1:72" ht="25.8" x14ac:dyDescent="0.5">
      <c r="C8" s="1" t="s">
        <v>16</v>
      </c>
      <c r="D8" s="2"/>
      <c r="E8" s="2"/>
      <c r="F8" s="3"/>
      <c r="G8" s="3"/>
      <c r="H8" s="3"/>
      <c r="I8" s="2"/>
      <c r="J8" s="2"/>
      <c r="K8" s="2"/>
      <c r="L8" s="2"/>
      <c r="M8" s="2"/>
      <c r="N8" s="4"/>
      <c r="O8" s="4"/>
      <c r="P8" s="5"/>
      <c r="Q8" s="36"/>
      <c r="R8" s="36"/>
      <c r="S8" s="3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</row>
    <row r="9" spans="1:72" ht="15.6" x14ac:dyDescent="0.3">
      <c r="C9" s="214" t="s">
        <v>17</v>
      </c>
      <c r="D9" s="216" t="s">
        <v>18</v>
      </c>
      <c r="E9" s="216"/>
      <c r="F9" s="9"/>
      <c r="G9" s="10"/>
      <c r="H9" s="10"/>
      <c r="I9" s="10"/>
      <c r="J9" s="11"/>
      <c r="K9" s="12"/>
      <c r="L9" s="11"/>
      <c r="M9" s="11"/>
      <c r="N9" s="11"/>
      <c r="O9" s="11"/>
      <c r="P9" s="13"/>
      <c r="Q9" s="36"/>
      <c r="R9" s="36"/>
      <c r="S9" s="3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</row>
    <row r="10" spans="1:72" ht="15.6" x14ac:dyDescent="0.3">
      <c r="C10" s="215"/>
      <c r="D10" s="187"/>
      <c r="E10" s="187"/>
      <c r="F10" s="213"/>
      <c r="G10" s="213"/>
      <c r="H10" s="10"/>
      <c r="I10" s="10"/>
      <c r="J10" s="10"/>
      <c r="K10" s="11"/>
      <c r="L10" s="17"/>
      <c r="M10" s="11"/>
      <c r="N10" s="37"/>
      <c r="O10" s="11"/>
      <c r="P10" s="13"/>
      <c r="Q10" s="36"/>
      <c r="R10" s="36"/>
      <c r="S10" s="3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</row>
    <row r="11" spans="1:72" ht="57.6" x14ac:dyDescent="0.3">
      <c r="C11" s="38">
        <v>43831</v>
      </c>
      <c r="D11" s="39" t="s">
        <v>19</v>
      </c>
      <c r="E11" s="40"/>
      <c r="F11" s="41"/>
      <c r="G11" s="42"/>
      <c r="H11" s="40"/>
      <c r="I11" s="40"/>
      <c r="J11" s="40"/>
      <c r="K11" s="40"/>
      <c r="L11" s="43"/>
      <c r="M11" s="43"/>
      <c r="N11" s="43"/>
      <c r="O11" s="44"/>
      <c r="P11" s="45"/>
      <c r="Q11" s="36"/>
      <c r="R11" s="36"/>
      <c r="S11" s="3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</row>
    <row r="12" spans="1:72" x14ac:dyDescent="0.3">
      <c r="C12" s="38"/>
      <c r="D12" s="39"/>
      <c r="E12" s="40"/>
      <c r="F12" s="41"/>
      <c r="G12" s="42"/>
      <c r="H12" s="40"/>
      <c r="I12" s="40"/>
      <c r="J12" s="40"/>
      <c r="K12" s="40"/>
      <c r="L12" s="43"/>
      <c r="M12" s="43"/>
      <c r="N12" s="43"/>
      <c r="O12" s="44"/>
      <c r="P12" s="45"/>
      <c r="Q12" s="36"/>
      <c r="R12" s="36"/>
      <c r="S12" s="3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</row>
    <row r="13" spans="1:72" x14ac:dyDescent="0.3">
      <c r="C13" s="38"/>
      <c r="D13" s="39"/>
      <c r="E13" s="40"/>
      <c r="F13" s="41"/>
      <c r="G13" s="42"/>
      <c r="H13" s="40"/>
      <c r="I13" s="40"/>
      <c r="J13" s="40"/>
      <c r="K13" s="40"/>
      <c r="L13" s="43"/>
      <c r="M13" s="43"/>
      <c r="N13" s="43"/>
      <c r="O13" s="44"/>
      <c r="P13" s="45"/>
      <c r="Q13" s="36"/>
      <c r="R13" s="36"/>
      <c r="S13" s="3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</row>
    <row r="14" spans="1:72" x14ac:dyDescent="0.3">
      <c r="C14" s="38"/>
      <c r="D14" s="39"/>
      <c r="E14" s="40"/>
      <c r="F14" s="41"/>
      <c r="G14" s="42"/>
      <c r="H14" s="40"/>
      <c r="I14" s="40"/>
      <c r="J14" s="40"/>
      <c r="K14" s="40"/>
      <c r="L14" s="43"/>
      <c r="M14" s="43"/>
      <c r="N14" s="43"/>
      <c r="O14" s="44"/>
      <c r="P14" s="45"/>
      <c r="Q14" s="36"/>
      <c r="R14" s="36"/>
      <c r="S14" s="3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</row>
    <row r="15" spans="1:72" x14ac:dyDescent="0.3">
      <c r="C15" s="46"/>
      <c r="D15" s="47"/>
      <c r="E15" s="47"/>
      <c r="F15" s="47"/>
      <c r="G15" s="47"/>
      <c r="H15" s="47"/>
      <c r="I15" s="47"/>
      <c r="J15" s="48" t="s">
        <v>20</v>
      </c>
      <c r="K15" s="49"/>
      <c r="L15" s="50"/>
      <c r="M15" s="50"/>
      <c r="N15" s="50"/>
      <c r="O15" s="50"/>
      <c r="P15" s="50"/>
      <c r="Q15" s="50"/>
      <c r="R15" s="50"/>
      <c r="S15" s="50"/>
      <c r="T15" s="47"/>
      <c r="U15" s="47"/>
      <c r="V15" s="47"/>
      <c r="W15" s="47"/>
      <c r="X15" s="47"/>
      <c r="Y15" s="51">
        <v>43831</v>
      </c>
      <c r="Z15" s="51">
        <f>EDATE(Y15,1)</f>
        <v>43862</v>
      </c>
      <c r="AA15" s="51">
        <f t="shared" ref="AA15:BT15" si="0">EDATE(Z15,1)</f>
        <v>43891</v>
      </c>
      <c r="AB15" s="51">
        <f t="shared" si="0"/>
        <v>43922</v>
      </c>
      <c r="AC15" s="51">
        <f t="shared" si="0"/>
        <v>43952</v>
      </c>
      <c r="AD15" s="51">
        <f t="shared" si="0"/>
        <v>43983</v>
      </c>
      <c r="AE15" s="51">
        <f t="shared" si="0"/>
        <v>44013</v>
      </c>
      <c r="AF15" s="51">
        <f t="shared" si="0"/>
        <v>44044</v>
      </c>
      <c r="AG15" s="51">
        <f t="shared" si="0"/>
        <v>44075</v>
      </c>
      <c r="AH15" s="51">
        <f t="shared" si="0"/>
        <v>44105</v>
      </c>
      <c r="AI15" s="51">
        <f t="shared" si="0"/>
        <v>44136</v>
      </c>
      <c r="AJ15" s="51">
        <f t="shared" si="0"/>
        <v>44166</v>
      </c>
      <c r="AK15" s="51">
        <f t="shared" si="0"/>
        <v>44197</v>
      </c>
      <c r="AL15" s="51">
        <f t="shared" si="0"/>
        <v>44228</v>
      </c>
      <c r="AM15" s="51">
        <f t="shared" si="0"/>
        <v>44256</v>
      </c>
      <c r="AN15" s="51">
        <f t="shared" si="0"/>
        <v>44287</v>
      </c>
      <c r="AO15" s="51">
        <f t="shared" si="0"/>
        <v>44317</v>
      </c>
      <c r="AP15" s="51">
        <f t="shared" si="0"/>
        <v>44348</v>
      </c>
      <c r="AQ15" s="51">
        <f t="shared" si="0"/>
        <v>44378</v>
      </c>
      <c r="AR15" s="51">
        <f t="shared" si="0"/>
        <v>44409</v>
      </c>
      <c r="AS15" s="51">
        <f t="shared" si="0"/>
        <v>44440</v>
      </c>
      <c r="AT15" s="51">
        <f t="shared" si="0"/>
        <v>44470</v>
      </c>
      <c r="AU15" s="51">
        <f t="shared" si="0"/>
        <v>44501</v>
      </c>
      <c r="AV15" s="51">
        <f t="shared" si="0"/>
        <v>44531</v>
      </c>
      <c r="AW15" s="51">
        <f t="shared" si="0"/>
        <v>44562</v>
      </c>
      <c r="AX15" s="51">
        <f t="shared" si="0"/>
        <v>44593</v>
      </c>
      <c r="AY15" s="51">
        <f t="shared" si="0"/>
        <v>44621</v>
      </c>
      <c r="AZ15" s="51">
        <f t="shared" si="0"/>
        <v>44652</v>
      </c>
      <c r="BA15" s="51">
        <f t="shared" si="0"/>
        <v>44682</v>
      </c>
      <c r="BB15" s="51">
        <f t="shared" si="0"/>
        <v>44713</v>
      </c>
      <c r="BC15" s="51">
        <f t="shared" si="0"/>
        <v>44743</v>
      </c>
      <c r="BD15" s="51">
        <f t="shared" si="0"/>
        <v>44774</v>
      </c>
      <c r="BE15" s="51">
        <f t="shared" si="0"/>
        <v>44805</v>
      </c>
      <c r="BF15" s="51">
        <f t="shared" si="0"/>
        <v>44835</v>
      </c>
      <c r="BG15" s="51">
        <f t="shared" si="0"/>
        <v>44866</v>
      </c>
      <c r="BH15" s="51">
        <f t="shared" si="0"/>
        <v>44896</v>
      </c>
      <c r="BI15" s="51">
        <f t="shared" si="0"/>
        <v>44927</v>
      </c>
      <c r="BJ15" s="51">
        <f t="shared" si="0"/>
        <v>44958</v>
      </c>
      <c r="BK15" s="51">
        <f t="shared" si="0"/>
        <v>44986</v>
      </c>
      <c r="BL15" s="51">
        <f t="shared" si="0"/>
        <v>45017</v>
      </c>
      <c r="BM15" s="51">
        <f t="shared" si="0"/>
        <v>45047</v>
      </c>
      <c r="BN15" s="51">
        <f t="shared" si="0"/>
        <v>45078</v>
      </c>
      <c r="BO15" s="51">
        <f t="shared" si="0"/>
        <v>45108</v>
      </c>
      <c r="BP15" s="51">
        <f t="shared" si="0"/>
        <v>45139</v>
      </c>
      <c r="BQ15" s="51">
        <f t="shared" si="0"/>
        <v>45170</v>
      </c>
      <c r="BR15" s="51">
        <f t="shared" si="0"/>
        <v>45200</v>
      </c>
      <c r="BS15" s="51">
        <f t="shared" si="0"/>
        <v>45231</v>
      </c>
      <c r="BT15" s="51">
        <f t="shared" si="0"/>
        <v>45261</v>
      </c>
    </row>
    <row r="16" spans="1:72" x14ac:dyDescent="0.3">
      <c r="C16" s="52"/>
      <c r="J16" s="53" t="s">
        <v>20</v>
      </c>
      <c r="K16" s="54"/>
      <c r="L16" s="55"/>
      <c r="M16" s="55"/>
      <c r="N16" s="55"/>
      <c r="O16" s="55"/>
      <c r="P16" s="55"/>
      <c r="Q16" s="55"/>
      <c r="R16" s="55"/>
      <c r="S16" s="55"/>
      <c r="Y16" s="16" t="str">
        <f t="shared" ref="Y16:BT16" ca="1" si="1">IF(Y15= TODAY(),"x","")</f>
        <v/>
      </c>
      <c r="Z16" s="16" t="str">
        <f t="shared" ca="1" si="1"/>
        <v/>
      </c>
      <c r="AA16" s="16" t="str">
        <f t="shared" ca="1" si="1"/>
        <v/>
      </c>
      <c r="AB16" s="16" t="str">
        <f t="shared" ca="1" si="1"/>
        <v/>
      </c>
      <c r="AC16" s="16" t="str">
        <f t="shared" ca="1" si="1"/>
        <v/>
      </c>
      <c r="AD16" s="16" t="str">
        <f t="shared" ca="1" si="1"/>
        <v/>
      </c>
      <c r="AE16" s="16" t="str">
        <f t="shared" ca="1" si="1"/>
        <v/>
      </c>
      <c r="AF16" s="16" t="str">
        <f t="shared" ca="1" si="1"/>
        <v/>
      </c>
      <c r="AG16" s="16" t="str">
        <f t="shared" ca="1" si="1"/>
        <v/>
      </c>
      <c r="AH16" s="16" t="str">
        <f t="shared" ca="1" si="1"/>
        <v/>
      </c>
      <c r="AI16" s="16" t="str">
        <f t="shared" ca="1" si="1"/>
        <v/>
      </c>
      <c r="AJ16" s="16" t="str">
        <f t="shared" ca="1" si="1"/>
        <v/>
      </c>
      <c r="AK16" s="16" t="str">
        <f t="shared" ca="1" si="1"/>
        <v/>
      </c>
      <c r="AL16" s="16" t="str">
        <f t="shared" ca="1" si="1"/>
        <v/>
      </c>
      <c r="AM16" s="16" t="str">
        <f t="shared" ca="1" si="1"/>
        <v/>
      </c>
      <c r="AN16" s="16" t="str">
        <f t="shared" ca="1" si="1"/>
        <v/>
      </c>
      <c r="AO16" s="16" t="str">
        <f t="shared" ca="1" si="1"/>
        <v/>
      </c>
      <c r="AP16" s="16" t="str">
        <f t="shared" ca="1" si="1"/>
        <v/>
      </c>
      <c r="AQ16" s="16" t="str">
        <f t="shared" ca="1" si="1"/>
        <v/>
      </c>
      <c r="AR16" s="16" t="str">
        <f t="shared" ca="1" si="1"/>
        <v/>
      </c>
      <c r="AS16" s="16" t="str">
        <f t="shared" ca="1" si="1"/>
        <v/>
      </c>
      <c r="AT16" s="16" t="str">
        <f t="shared" ca="1" si="1"/>
        <v/>
      </c>
      <c r="AU16" s="16" t="str">
        <f t="shared" ca="1" si="1"/>
        <v/>
      </c>
      <c r="AV16" s="16" t="str">
        <f t="shared" ca="1" si="1"/>
        <v/>
      </c>
      <c r="AW16" s="16" t="str">
        <f t="shared" ca="1" si="1"/>
        <v/>
      </c>
      <c r="AX16" s="16" t="str">
        <f t="shared" ca="1" si="1"/>
        <v/>
      </c>
      <c r="AY16" s="16" t="str">
        <f t="shared" ca="1" si="1"/>
        <v/>
      </c>
      <c r="AZ16" s="16" t="str">
        <f t="shared" ca="1" si="1"/>
        <v/>
      </c>
      <c r="BA16" s="16" t="str">
        <f t="shared" ca="1" si="1"/>
        <v/>
      </c>
      <c r="BB16" s="16" t="str">
        <f t="shared" ca="1" si="1"/>
        <v/>
      </c>
      <c r="BC16" s="16" t="str">
        <f t="shared" ca="1" si="1"/>
        <v/>
      </c>
      <c r="BD16" s="16" t="str">
        <f t="shared" ca="1" si="1"/>
        <v/>
      </c>
      <c r="BE16" s="16" t="str">
        <f t="shared" ca="1" si="1"/>
        <v/>
      </c>
      <c r="BF16" s="16" t="str">
        <f t="shared" ca="1" si="1"/>
        <v/>
      </c>
      <c r="BG16" s="16" t="str">
        <f t="shared" ca="1" si="1"/>
        <v/>
      </c>
      <c r="BH16" s="16" t="str">
        <f t="shared" ca="1" si="1"/>
        <v/>
      </c>
      <c r="BI16" s="16" t="str">
        <f t="shared" ca="1" si="1"/>
        <v/>
      </c>
      <c r="BJ16" s="16" t="str">
        <f t="shared" ca="1" si="1"/>
        <v/>
      </c>
      <c r="BK16" s="16" t="str">
        <f t="shared" ca="1" si="1"/>
        <v/>
      </c>
      <c r="BL16" s="16" t="str">
        <f t="shared" ca="1" si="1"/>
        <v/>
      </c>
      <c r="BM16" s="16" t="str">
        <f t="shared" ca="1" si="1"/>
        <v/>
      </c>
      <c r="BN16" s="16" t="str">
        <f t="shared" ca="1" si="1"/>
        <v/>
      </c>
      <c r="BO16" s="16" t="str">
        <f t="shared" ca="1" si="1"/>
        <v/>
      </c>
      <c r="BP16" s="16" t="str">
        <f t="shared" ca="1" si="1"/>
        <v/>
      </c>
      <c r="BQ16" s="16" t="str">
        <f t="shared" ca="1" si="1"/>
        <v/>
      </c>
      <c r="BR16" s="16" t="str">
        <f t="shared" ca="1" si="1"/>
        <v/>
      </c>
      <c r="BS16" s="16" t="str">
        <f t="shared" ca="1" si="1"/>
        <v/>
      </c>
      <c r="BT16" s="16" t="str">
        <f t="shared" ca="1" si="1"/>
        <v/>
      </c>
    </row>
    <row r="17" spans="3:72" ht="31.2" x14ac:dyDescent="0.5">
      <c r="C17" s="56" t="s">
        <v>21</v>
      </c>
      <c r="D17" s="4"/>
      <c r="E17" s="4"/>
      <c r="F17" s="4"/>
      <c r="G17" s="4"/>
      <c r="H17" s="57"/>
      <c r="I17" s="58"/>
      <c r="J17" s="59"/>
      <c r="K17" s="4"/>
      <c r="L17" s="4"/>
      <c r="M17" s="4"/>
      <c r="N17" s="4"/>
      <c r="O17" s="60"/>
      <c r="P17" s="61"/>
      <c r="Q17" s="62"/>
      <c r="R17" s="62"/>
      <c r="S17" s="62" t="s">
        <v>22</v>
      </c>
      <c r="T17" s="63" t="str">
        <f>INDEX($C$20:$H$39,MATCH($S$21,$Q$20:$Q$39,0),2)</f>
        <v>Milestone 3</v>
      </c>
      <c r="U17" s="64">
        <f ca="1">INDEX($C$20:$H$39,MATCH($S$21,$Q$20:$Q$39,0),5)</f>
        <v>30</v>
      </c>
      <c r="V17" s="65" t="str">
        <f ca="1">INDEX($C$20:$H$39,MATCH($S$21,$Q$20:$Q$39,0),6)</f>
        <v>Delayed</v>
      </c>
      <c r="W17" s="38">
        <f>INDEX($Q$20:$Q$39,$S$22)</f>
        <v>43922</v>
      </c>
      <c r="X17">
        <f>INDEX($C$20:$M$39,MATCH($S$21,$Q$20:$Q$39,0),11)</f>
        <v>0</v>
      </c>
      <c r="Y17" s="66" t="str">
        <f>TEXT(Y15,"mmmm")</f>
        <v>janvier</v>
      </c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66" t="str">
        <f>TEXT(BF15,"mmmm")</f>
        <v>octobre</v>
      </c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</row>
    <row r="18" spans="3:72" ht="25.8" x14ac:dyDescent="0.5">
      <c r="C18" s="67"/>
      <c r="D18" s="60"/>
      <c r="E18" s="60"/>
      <c r="F18" s="60"/>
      <c r="G18" s="60"/>
      <c r="H18" s="68"/>
      <c r="I18" s="189" t="s">
        <v>23</v>
      </c>
      <c r="J18" s="189" t="s">
        <v>24</v>
      </c>
      <c r="K18" s="189" t="s">
        <v>25</v>
      </c>
      <c r="L18" s="189" t="s">
        <v>26</v>
      </c>
      <c r="M18" s="60"/>
      <c r="N18" s="60"/>
      <c r="O18" s="69"/>
      <c r="P18" s="70"/>
      <c r="Q18" s="62"/>
      <c r="R18" s="62"/>
      <c r="S18" s="62"/>
      <c r="T18" t="s">
        <v>27</v>
      </c>
      <c r="U18" s="71">
        <f ca="1">TODAY()</f>
        <v>44036</v>
      </c>
      <c r="V18" t="s">
        <v>28</v>
      </c>
      <c r="W18" t="s">
        <v>29</v>
      </c>
      <c r="X18" s="71">
        <v>47484</v>
      </c>
      <c r="Y18" s="186" t="s">
        <v>30</v>
      </c>
      <c r="Z18" s="186"/>
      <c r="AA18" s="186"/>
      <c r="AB18" s="186" t="s">
        <v>31</v>
      </c>
      <c r="AC18" s="186"/>
      <c r="AD18" s="186"/>
      <c r="AE18" s="186" t="s">
        <v>32</v>
      </c>
      <c r="AF18" s="186"/>
      <c r="AG18" s="186"/>
      <c r="AH18" s="186" t="s">
        <v>33</v>
      </c>
      <c r="AI18" s="186"/>
      <c r="AJ18" s="186"/>
      <c r="AK18" s="186" t="s">
        <v>34</v>
      </c>
      <c r="AL18" s="186"/>
      <c r="AM18" s="186"/>
      <c r="AN18" s="186" t="s">
        <v>35</v>
      </c>
      <c r="AO18" s="186"/>
      <c r="AP18" s="186"/>
      <c r="AQ18" s="186" t="s">
        <v>36</v>
      </c>
      <c r="AR18" s="186"/>
      <c r="AS18" s="186"/>
      <c r="AT18" s="186" t="s">
        <v>37</v>
      </c>
      <c r="AU18" s="186"/>
      <c r="AV18" s="186"/>
      <c r="AW18" s="186" t="s">
        <v>38</v>
      </c>
      <c r="AX18" s="186"/>
      <c r="AY18" s="186"/>
      <c r="AZ18" s="186" t="s">
        <v>39</v>
      </c>
      <c r="BA18" s="186"/>
      <c r="BB18" s="186"/>
      <c r="BC18" s="186" t="s">
        <v>40</v>
      </c>
      <c r="BD18" s="186"/>
      <c r="BE18" s="186"/>
      <c r="BF18" s="186" t="s">
        <v>41</v>
      </c>
      <c r="BG18" s="186"/>
      <c r="BH18" s="186"/>
      <c r="BI18" s="186" t="s">
        <v>42</v>
      </c>
      <c r="BJ18" s="186"/>
      <c r="BK18" s="186"/>
      <c r="BL18" s="186" t="s">
        <v>43</v>
      </c>
      <c r="BM18" s="186"/>
      <c r="BN18" s="186"/>
      <c r="BO18" s="186" t="s">
        <v>44</v>
      </c>
      <c r="BP18" s="186"/>
      <c r="BQ18" s="186"/>
      <c r="BR18" s="186" t="s">
        <v>45</v>
      </c>
      <c r="BS18" s="186"/>
      <c r="BT18" s="186"/>
    </row>
    <row r="19" spans="3:72" ht="15.6" x14ac:dyDescent="0.3">
      <c r="C19" s="72" t="s">
        <v>46</v>
      </c>
      <c r="D19" s="187" t="s">
        <v>47</v>
      </c>
      <c r="E19" s="187"/>
      <c r="F19" s="73" t="s">
        <v>48</v>
      </c>
      <c r="G19" s="74" t="s">
        <v>49</v>
      </c>
      <c r="H19" s="75" t="s">
        <v>50</v>
      </c>
      <c r="I19" s="190"/>
      <c r="J19" s="191"/>
      <c r="K19" s="190"/>
      <c r="L19" s="190"/>
      <c r="M19" s="75" t="s">
        <v>18</v>
      </c>
      <c r="N19" s="75"/>
      <c r="O19" s="75"/>
      <c r="P19" s="76"/>
      <c r="Q19" s="77" t="s">
        <v>51</v>
      </c>
      <c r="R19" s="77" t="s">
        <v>52</v>
      </c>
      <c r="S19" s="77" t="s">
        <v>53</v>
      </c>
      <c r="T19" s="78"/>
      <c r="U19" s="79"/>
      <c r="V19" s="79"/>
      <c r="W19" s="79"/>
      <c r="X19" s="79"/>
      <c r="Y19" s="80">
        <f>Y15</f>
        <v>43831</v>
      </c>
      <c r="Z19" s="80">
        <f>Z15</f>
        <v>43862</v>
      </c>
      <c r="AA19" s="81">
        <f>AA15</f>
        <v>43891</v>
      </c>
      <c r="AB19" s="80">
        <f t="shared" ref="AB19:BT19" si="2">AB15</f>
        <v>43922</v>
      </c>
      <c r="AC19" s="80">
        <f t="shared" si="2"/>
        <v>43952</v>
      </c>
      <c r="AD19" s="81">
        <f t="shared" si="2"/>
        <v>43983</v>
      </c>
      <c r="AE19" s="80">
        <f t="shared" si="2"/>
        <v>44013</v>
      </c>
      <c r="AF19" s="80">
        <f t="shared" si="2"/>
        <v>44044</v>
      </c>
      <c r="AG19" s="81">
        <f t="shared" si="2"/>
        <v>44075</v>
      </c>
      <c r="AH19" s="80">
        <f t="shared" si="2"/>
        <v>44105</v>
      </c>
      <c r="AI19" s="80">
        <f t="shared" si="2"/>
        <v>44136</v>
      </c>
      <c r="AJ19" s="81">
        <f t="shared" si="2"/>
        <v>44166</v>
      </c>
      <c r="AK19" s="80">
        <f t="shared" si="2"/>
        <v>44197</v>
      </c>
      <c r="AL19" s="80">
        <f t="shared" si="2"/>
        <v>44228</v>
      </c>
      <c r="AM19" s="81">
        <f t="shared" si="2"/>
        <v>44256</v>
      </c>
      <c r="AN19" s="80">
        <f t="shared" si="2"/>
        <v>44287</v>
      </c>
      <c r="AO19" s="80">
        <f t="shared" si="2"/>
        <v>44317</v>
      </c>
      <c r="AP19" s="81">
        <f t="shared" si="2"/>
        <v>44348</v>
      </c>
      <c r="AQ19" s="80">
        <f t="shared" si="2"/>
        <v>44378</v>
      </c>
      <c r="AR19" s="80">
        <f t="shared" si="2"/>
        <v>44409</v>
      </c>
      <c r="AS19" s="81">
        <f t="shared" si="2"/>
        <v>44440</v>
      </c>
      <c r="AT19" s="80">
        <f t="shared" si="2"/>
        <v>44470</v>
      </c>
      <c r="AU19" s="80">
        <f t="shared" si="2"/>
        <v>44501</v>
      </c>
      <c r="AV19" s="81">
        <f t="shared" si="2"/>
        <v>44531</v>
      </c>
      <c r="AW19" s="80">
        <f t="shared" si="2"/>
        <v>44562</v>
      </c>
      <c r="AX19" s="80">
        <f t="shared" si="2"/>
        <v>44593</v>
      </c>
      <c r="AY19" s="81">
        <f t="shared" si="2"/>
        <v>44621</v>
      </c>
      <c r="AZ19" s="80">
        <f t="shared" si="2"/>
        <v>44652</v>
      </c>
      <c r="BA19" s="80">
        <f t="shared" si="2"/>
        <v>44682</v>
      </c>
      <c r="BB19" s="81">
        <f t="shared" si="2"/>
        <v>44713</v>
      </c>
      <c r="BC19" s="80">
        <f t="shared" si="2"/>
        <v>44743</v>
      </c>
      <c r="BD19" s="80">
        <f t="shared" si="2"/>
        <v>44774</v>
      </c>
      <c r="BE19" s="81">
        <f t="shared" si="2"/>
        <v>44805</v>
      </c>
      <c r="BF19" s="80">
        <f t="shared" si="2"/>
        <v>44835</v>
      </c>
      <c r="BG19" s="80">
        <f t="shared" si="2"/>
        <v>44866</v>
      </c>
      <c r="BH19" s="81">
        <f t="shared" si="2"/>
        <v>44896</v>
      </c>
      <c r="BI19" s="80">
        <f t="shared" si="2"/>
        <v>44927</v>
      </c>
      <c r="BJ19" s="80">
        <f t="shared" si="2"/>
        <v>44958</v>
      </c>
      <c r="BK19" s="81">
        <f t="shared" si="2"/>
        <v>44986</v>
      </c>
      <c r="BL19" s="80">
        <f t="shared" si="2"/>
        <v>45017</v>
      </c>
      <c r="BM19" s="80">
        <f t="shared" si="2"/>
        <v>45047</v>
      </c>
      <c r="BN19" s="81">
        <f t="shared" si="2"/>
        <v>45078</v>
      </c>
      <c r="BO19" s="80">
        <f t="shared" si="2"/>
        <v>45108</v>
      </c>
      <c r="BP19" s="80">
        <f t="shared" si="2"/>
        <v>45139</v>
      </c>
      <c r="BQ19" s="81">
        <f t="shared" si="2"/>
        <v>45170</v>
      </c>
      <c r="BR19" s="80">
        <f t="shared" si="2"/>
        <v>45200</v>
      </c>
      <c r="BS19" s="80">
        <f t="shared" si="2"/>
        <v>45231</v>
      </c>
      <c r="BT19" s="81">
        <f t="shared" si="2"/>
        <v>45261</v>
      </c>
    </row>
    <row r="20" spans="3:72" x14ac:dyDescent="0.3">
      <c r="C20" s="82" t="s">
        <v>54</v>
      </c>
      <c r="D20" s="83" t="s">
        <v>55</v>
      </c>
      <c r="E20" s="84"/>
      <c r="F20" s="82" t="s">
        <v>15</v>
      </c>
      <c r="G20" s="85">
        <f ca="1">IF(H20="achieved",50,IF(H20="risk of delay",40,IF(H20="delayed",30,IF(H20="on track",60,20))))</f>
        <v>50</v>
      </c>
      <c r="H20" s="86" t="str">
        <f t="shared" ref="H20:H39" ca="1" si="3">IF(AND(K20="",L20=""),"Pending", IF(L20&lt;&gt;"","Achieved",IF(R20&lt;=Q20,"On track",IF(AND(R20&gt;Q20,Q20&lt;=TODAY()),"Delayed",IF(AND(Q20&lt;R20,R20&gt;TODAY()),"Risk of delay","")))))</f>
        <v>Achieved</v>
      </c>
      <c r="I20" s="38">
        <v>43831</v>
      </c>
      <c r="J20" s="38">
        <v>44552</v>
      </c>
      <c r="K20" s="38">
        <v>44562</v>
      </c>
      <c r="L20" s="38">
        <v>44287</v>
      </c>
      <c r="M20" s="87" t="s">
        <v>56</v>
      </c>
      <c r="N20" s="88"/>
      <c r="O20" s="88"/>
      <c r="P20" s="89"/>
      <c r="Q20" s="90">
        <f>IF(AND(I20="",J20=""),$X$18,IF(J20="",I20,J20))</f>
        <v>44552</v>
      </c>
      <c r="R20" s="90">
        <f t="shared" ref="R20:R39" si="4">IF(AND(K20="",L20=""),$X$18,IF(L20="",K20,L20))</f>
        <v>44287</v>
      </c>
      <c r="S20" s="38">
        <f ca="1">_xlfn.MINIFS($Q$20:$Q$39,$Q$20:$Q$39,"&gt;="&amp;TODAY())</f>
        <v>44105</v>
      </c>
      <c r="T20" s="91">
        <f ca="1">VLOOKUP(H20,'[1]DO NOT CHANGE'!$F$3:$I$7,4,FALSE)</f>
        <v>5</v>
      </c>
      <c r="U20" s="91">
        <f ca="1">IF(T20=1,T20+100,T20)</f>
        <v>5</v>
      </c>
      <c r="V20" s="92">
        <f ca="1">VLOOKUP(H20,'[1]DO NOT CHANGE'!$F$3:$I$7,4,FALSE)</f>
        <v>5</v>
      </c>
      <c r="W20">
        <f ca="1">IF(T20=1,T20+100,T20)</f>
        <v>5</v>
      </c>
      <c r="X20">
        <f ca="1">MIN(W20:W39)</f>
        <v>2</v>
      </c>
      <c r="Y20" s="93" t="str">
        <f>IF(DATE(YEAR(Y$15),MONTH(Y$15),1)=DATE(YEAR($K20),MONTH($K20),1),"Expected",IF(DATE(YEAR(Y$15),MONTH(Y$15),1)=DATE(YEAR($L20),MONTH($L20),1),"Achieved",""))</f>
        <v/>
      </c>
      <c r="Z20" s="93" t="str">
        <f t="shared" ref="Z20:BT25" si="5">IF(DATE(YEAR(Z$15),MONTH(Z$15),1)=DATE(YEAR($K20),MONTH($K20),1),"Expected",IF(DATE(YEAR(Z$15),MONTH(Z$15),1)=DATE(YEAR($L20),MONTH($L20),1),"Achieved",""))</f>
        <v/>
      </c>
      <c r="AA20" s="93" t="str">
        <f t="shared" si="5"/>
        <v/>
      </c>
      <c r="AB20" s="93" t="str">
        <f t="shared" si="5"/>
        <v/>
      </c>
      <c r="AC20" s="93" t="str">
        <f t="shared" si="5"/>
        <v/>
      </c>
      <c r="AD20" s="93" t="str">
        <f t="shared" si="5"/>
        <v/>
      </c>
      <c r="AE20" s="93" t="str">
        <f t="shared" si="5"/>
        <v/>
      </c>
      <c r="AF20" s="93" t="str">
        <f t="shared" si="5"/>
        <v/>
      </c>
      <c r="AG20" s="93" t="str">
        <f t="shared" si="5"/>
        <v/>
      </c>
      <c r="AH20" s="93" t="str">
        <f t="shared" si="5"/>
        <v/>
      </c>
      <c r="AI20" s="93" t="str">
        <f t="shared" si="5"/>
        <v/>
      </c>
      <c r="AJ20" s="93" t="str">
        <f t="shared" si="5"/>
        <v/>
      </c>
      <c r="AK20" s="93" t="str">
        <f t="shared" si="5"/>
        <v/>
      </c>
      <c r="AL20" s="93" t="str">
        <f t="shared" si="5"/>
        <v/>
      </c>
      <c r="AM20" s="93" t="str">
        <f t="shared" si="5"/>
        <v/>
      </c>
      <c r="AN20" s="93" t="str">
        <f t="shared" si="5"/>
        <v>Achieved</v>
      </c>
      <c r="AO20" s="93" t="str">
        <f t="shared" si="5"/>
        <v/>
      </c>
      <c r="AP20" s="93" t="str">
        <f t="shared" si="5"/>
        <v/>
      </c>
      <c r="AQ20" s="93" t="str">
        <f t="shared" si="5"/>
        <v/>
      </c>
      <c r="AR20" s="93" t="str">
        <f t="shared" si="5"/>
        <v/>
      </c>
      <c r="AS20" s="93" t="str">
        <f t="shared" si="5"/>
        <v/>
      </c>
      <c r="AT20" s="93" t="str">
        <f t="shared" si="5"/>
        <v/>
      </c>
      <c r="AU20" s="93" t="str">
        <f t="shared" si="5"/>
        <v/>
      </c>
      <c r="AV20" s="93" t="str">
        <f t="shared" si="5"/>
        <v/>
      </c>
      <c r="AW20" s="93" t="str">
        <f t="shared" si="5"/>
        <v>Expected</v>
      </c>
      <c r="AX20" s="93" t="str">
        <f t="shared" si="5"/>
        <v/>
      </c>
      <c r="AY20" s="93" t="str">
        <f t="shared" si="5"/>
        <v/>
      </c>
      <c r="AZ20" s="93" t="str">
        <f t="shared" si="5"/>
        <v/>
      </c>
      <c r="BA20" s="93" t="str">
        <f t="shared" si="5"/>
        <v/>
      </c>
      <c r="BB20" s="93" t="str">
        <f t="shared" si="5"/>
        <v/>
      </c>
      <c r="BC20" s="93" t="str">
        <f t="shared" si="5"/>
        <v/>
      </c>
      <c r="BD20" s="93" t="str">
        <f t="shared" si="5"/>
        <v/>
      </c>
      <c r="BE20" s="93" t="str">
        <f t="shared" si="5"/>
        <v/>
      </c>
      <c r="BF20" s="93" t="str">
        <f t="shared" si="5"/>
        <v/>
      </c>
      <c r="BG20" s="93" t="str">
        <f t="shared" si="5"/>
        <v/>
      </c>
      <c r="BH20" s="93" t="str">
        <f t="shared" si="5"/>
        <v/>
      </c>
      <c r="BI20" s="93" t="str">
        <f t="shared" si="5"/>
        <v/>
      </c>
      <c r="BJ20" s="93" t="str">
        <f t="shared" si="5"/>
        <v/>
      </c>
      <c r="BK20" s="93" t="str">
        <f t="shared" si="5"/>
        <v/>
      </c>
      <c r="BL20" s="93" t="str">
        <f t="shared" si="5"/>
        <v/>
      </c>
      <c r="BM20" s="93" t="str">
        <f t="shared" si="5"/>
        <v/>
      </c>
      <c r="BN20" s="93" t="str">
        <f t="shared" si="5"/>
        <v/>
      </c>
      <c r="BO20" s="93" t="str">
        <f t="shared" si="5"/>
        <v/>
      </c>
      <c r="BP20" s="93" t="str">
        <f t="shared" si="5"/>
        <v/>
      </c>
      <c r="BQ20" s="93" t="str">
        <f t="shared" si="5"/>
        <v/>
      </c>
      <c r="BR20" s="93" t="str">
        <f t="shared" si="5"/>
        <v/>
      </c>
      <c r="BS20" s="93" t="str">
        <f t="shared" si="5"/>
        <v/>
      </c>
      <c r="BT20" s="93" t="str">
        <f t="shared" si="5"/>
        <v/>
      </c>
    </row>
    <row r="21" spans="3:72" x14ac:dyDescent="0.3">
      <c r="C21" s="82" t="s">
        <v>57</v>
      </c>
      <c r="D21" s="83" t="s">
        <v>58</v>
      </c>
      <c r="E21" s="84"/>
      <c r="F21" s="82" t="s">
        <v>15</v>
      </c>
      <c r="G21" s="85">
        <f t="shared" ref="G21:G39" ca="1" si="6">IF(H21="achieved",50,IF(H21="risk of delay",40,IF(H21="delayed",30,IF(H21="on track",60,20))))</f>
        <v>50</v>
      </c>
      <c r="H21" s="86" t="str">
        <f t="shared" ca="1" si="3"/>
        <v>Achieved</v>
      </c>
      <c r="I21" s="38">
        <v>44198</v>
      </c>
      <c r="J21" s="38">
        <v>44105</v>
      </c>
      <c r="K21" s="38">
        <v>44378</v>
      </c>
      <c r="L21" s="38">
        <v>44166</v>
      </c>
      <c r="M21" s="87" t="s">
        <v>59</v>
      </c>
      <c r="N21" s="40"/>
      <c r="O21" s="40"/>
      <c r="P21" s="94"/>
      <c r="Q21" s="90">
        <f t="shared" ref="Q21:Q39" si="7">IF(AND(I21="",J21=""),$X$18,IF(J21="",I21,J21))</f>
        <v>44105</v>
      </c>
      <c r="R21" s="90">
        <f t="shared" si="4"/>
        <v>44166</v>
      </c>
      <c r="S21" s="38">
        <f>_xlfn.MINIFS($Q$20:$Q$39,$L$20:$L$39,"")</f>
        <v>43922</v>
      </c>
      <c r="T21" s="91">
        <f ca="1">VLOOKUP(H21,'[1]DO NOT CHANGE'!$F$3:$I$7,4,FALSE)</f>
        <v>5</v>
      </c>
      <c r="U21" s="91">
        <f t="shared" ref="U21:U39" ca="1" si="8">IF(T21=1,T21+100,T21)</f>
        <v>5</v>
      </c>
      <c r="V21" s="92">
        <f ca="1">VLOOKUP(H21,'[1]DO NOT CHANGE'!$F$3:$I$7,4,FALSE)</f>
        <v>5</v>
      </c>
      <c r="W21">
        <f t="shared" ref="W21:W39" ca="1" si="9">IF(T21=1,T21+100,T21)</f>
        <v>5</v>
      </c>
      <c r="X21" t="str">
        <f ca="1">VLOOKUP( X20,'[1]DO NOT CHANGE'!I3:J8,2, FALSE)</f>
        <v>Delayed</v>
      </c>
      <c r="Y21" s="93" t="str">
        <f t="shared" ref="Y21:AN39" si="10">IF(DATE(YEAR(Y$15),MONTH(Y$15),1)=DATE(YEAR($K21),MONTH($K21),1),"Expected",IF(DATE(YEAR(Y$15),MONTH(Y$15),1)=DATE(YEAR($L21),MONTH($L21),1),"Achieved",""))</f>
        <v/>
      </c>
      <c r="Z21" s="93" t="str">
        <f t="shared" si="5"/>
        <v/>
      </c>
      <c r="AA21" s="93" t="str">
        <f t="shared" si="5"/>
        <v/>
      </c>
      <c r="AB21" s="93" t="str">
        <f t="shared" si="5"/>
        <v/>
      </c>
      <c r="AC21" s="93" t="str">
        <f t="shared" si="5"/>
        <v/>
      </c>
      <c r="AD21" s="93" t="str">
        <f t="shared" si="5"/>
        <v/>
      </c>
      <c r="AE21" s="93" t="str">
        <f t="shared" si="5"/>
        <v/>
      </c>
      <c r="AF21" s="93" t="str">
        <f t="shared" si="5"/>
        <v/>
      </c>
      <c r="AG21" s="93" t="str">
        <f t="shared" si="5"/>
        <v/>
      </c>
      <c r="AH21" s="93" t="str">
        <f t="shared" si="5"/>
        <v/>
      </c>
      <c r="AI21" s="93" t="str">
        <f t="shared" si="5"/>
        <v/>
      </c>
      <c r="AJ21" s="93" t="str">
        <f t="shared" si="5"/>
        <v>Achieved</v>
      </c>
      <c r="AK21" s="93" t="str">
        <f t="shared" si="5"/>
        <v/>
      </c>
      <c r="AL21" s="93" t="str">
        <f t="shared" si="5"/>
        <v/>
      </c>
      <c r="AM21" s="93" t="str">
        <f t="shared" si="5"/>
        <v/>
      </c>
      <c r="AN21" s="93" t="str">
        <f t="shared" si="5"/>
        <v/>
      </c>
      <c r="AO21" s="93" t="str">
        <f t="shared" si="5"/>
        <v/>
      </c>
      <c r="AP21" s="93" t="str">
        <f t="shared" si="5"/>
        <v/>
      </c>
      <c r="AQ21" s="93" t="str">
        <f t="shared" si="5"/>
        <v>Expected</v>
      </c>
      <c r="AR21" s="93" t="str">
        <f t="shared" si="5"/>
        <v/>
      </c>
      <c r="AS21" s="93" t="str">
        <f t="shared" si="5"/>
        <v/>
      </c>
      <c r="AT21" s="93" t="str">
        <f t="shared" si="5"/>
        <v/>
      </c>
      <c r="AU21" s="93" t="str">
        <f t="shared" si="5"/>
        <v/>
      </c>
      <c r="AV21" s="93" t="str">
        <f t="shared" si="5"/>
        <v/>
      </c>
      <c r="AW21" s="93" t="str">
        <f t="shared" si="5"/>
        <v/>
      </c>
      <c r="AX21" s="93" t="str">
        <f t="shared" si="5"/>
        <v/>
      </c>
      <c r="AY21" s="93" t="str">
        <f t="shared" si="5"/>
        <v/>
      </c>
      <c r="AZ21" s="93" t="str">
        <f t="shared" si="5"/>
        <v/>
      </c>
      <c r="BA21" s="93" t="str">
        <f t="shared" si="5"/>
        <v/>
      </c>
      <c r="BB21" s="93" t="str">
        <f t="shared" si="5"/>
        <v/>
      </c>
      <c r="BC21" s="93" t="str">
        <f t="shared" si="5"/>
        <v/>
      </c>
      <c r="BD21" s="93" t="str">
        <f t="shared" si="5"/>
        <v/>
      </c>
      <c r="BE21" s="93" t="str">
        <f t="shared" si="5"/>
        <v/>
      </c>
      <c r="BF21" s="93" t="str">
        <f t="shared" si="5"/>
        <v/>
      </c>
      <c r="BG21" s="93" t="str">
        <f t="shared" si="5"/>
        <v/>
      </c>
      <c r="BH21" s="93" t="str">
        <f t="shared" si="5"/>
        <v/>
      </c>
      <c r="BI21" s="93" t="str">
        <f t="shared" si="5"/>
        <v/>
      </c>
      <c r="BJ21" s="93" t="str">
        <f t="shared" si="5"/>
        <v/>
      </c>
      <c r="BK21" s="93" t="str">
        <f t="shared" si="5"/>
        <v/>
      </c>
      <c r="BL21" s="93" t="str">
        <f t="shared" si="5"/>
        <v/>
      </c>
      <c r="BM21" s="93" t="str">
        <f t="shared" si="5"/>
        <v/>
      </c>
      <c r="BN21" s="93" t="str">
        <f t="shared" si="5"/>
        <v/>
      </c>
      <c r="BO21" s="93" t="str">
        <f t="shared" si="5"/>
        <v/>
      </c>
      <c r="BP21" s="93" t="str">
        <f t="shared" si="5"/>
        <v/>
      </c>
      <c r="BQ21" s="93" t="str">
        <f t="shared" si="5"/>
        <v/>
      </c>
      <c r="BR21" s="93" t="str">
        <f t="shared" si="5"/>
        <v/>
      </c>
      <c r="BS21" s="93" t="str">
        <f t="shared" si="5"/>
        <v/>
      </c>
      <c r="BT21" s="93" t="str">
        <f t="shared" si="5"/>
        <v/>
      </c>
    </row>
    <row r="22" spans="3:72" x14ac:dyDescent="0.3">
      <c r="C22" s="82" t="s">
        <v>60</v>
      </c>
      <c r="D22" s="83" t="s">
        <v>61</v>
      </c>
      <c r="E22" s="84"/>
      <c r="F22" s="82" t="s">
        <v>15</v>
      </c>
      <c r="G22" s="85">
        <f t="shared" ca="1" si="6"/>
        <v>30</v>
      </c>
      <c r="H22" s="86" t="str">
        <f t="shared" ca="1" si="3"/>
        <v>Delayed</v>
      </c>
      <c r="I22" s="38">
        <v>44198</v>
      </c>
      <c r="J22" s="38">
        <v>43922</v>
      </c>
      <c r="K22" s="38">
        <v>44013</v>
      </c>
      <c r="L22" s="38"/>
      <c r="M22" s="87"/>
      <c r="N22" s="40"/>
      <c r="O22" s="40"/>
      <c r="P22" s="94"/>
      <c r="Q22" s="90">
        <f t="shared" si="7"/>
        <v>43922</v>
      </c>
      <c r="R22" s="90">
        <f t="shared" si="4"/>
        <v>44013</v>
      </c>
      <c r="S22" s="92">
        <f>MATCH($S$21,$Q$20:$Q$39,0)</f>
        <v>3</v>
      </c>
      <c r="T22" s="91">
        <f ca="1">VLOOKUP(H22,'[1]DO NOT CHANGE'!$F$3:$I$7,4,FALSE)</f>
        <v>2</v>
      </c>
      <c r="U22" s="91">
        <f t="shared" ca="1" si="8"/>
        <v>2</v>
      </c>
      <c r="V22" s="92">
        <f ca="1">VLOOKUP(H22,'[1]DO NOT CHANGE'!$F$3:$I$7,4,FALSE)</f>
        <v>2</v>
      </c>
      <c r="W22">
        <f t="shared" ca="1" si="9"/>
        <v>2</v>
      </c>
      <c r="Y22" s="93" t="str">
        <f t="shared" si="10"/>
        <v/>
      </c>
      <c r="Z22" s="93" t="str">
        <f t="shared" si="5"/>
        <v/>
      </c>
      <c r="AA22" s="93" t="str">
        <f t="shared" si="5"/>
        <v/>
      </c>
      <c r="AB22" s="93" t="str">
        <f t="shared" si="5"/>
        <v/>
      </c>
      <c r="AC22" s="93" t="str">
        <f t="shared" si="5"/>
        <v/>
      </c>
      <c r="AD22" s="93" t="str">
        <f t="shared" si="5"/>
        <v/>
      </c>
      <c r="AE22" s="93" t="str">
        <f t="shared" si="5"/>
        <v>Expected</v>
      </c>
      <c r="AF22" s="93" t="str">
        <f t="shared" si="5"/>
        <v/>
      </c>
      <c r="AG22" s="93" t="str">
        <f t="shared" si="5"/>
        <v/>
      </c>
      <c r="AH22" s="93" t="str">
        <f t="shared" si="5"/>
        <v/>
      </c>
      <c r="AI22" s="93" t="str">
        <f t="shared" si="5"/>
        <v/>
      </c>
      <c r="AJ22" s="93" t="str">
        <f t="shared" si="5"/>
        <v/>
      </c>
      <c r="AK22" s="93" t="str">
        <f t="shared" si="5"/>
        <v/>
      </c>
      <c r="AL22" s="93" t="str">
        <f t="shared" si="5"/>
        <v/>
      </c>
      <c r="AM22" s="93" t="str">
        <f t="shared" si="5"/>
        <v/>
      </c>
      <c r="AN22" s="93" t="str">
        <f t="shared" si="5"/>
        <v/>
      </c>
      <c r="AO22" s="93" t="str">
        <f t="shared" si="5"/>
        <v/>
      </c>
      <c r="AP22" s="93" t="str">
        <f t="shared" si="5"/>
        <v/>
      </c>
      <c r="AQ22" s="93" t="str">
        <f t="shared" si="5"/>
        <v/>
      </c>
      <c r="AR22" s="93" t="str">
        <f t="shared" si="5"/>
        <v/>
      </c>
      <c r="AS22" s="93" t="str">
        <f t="shared" si="5"/>
        <v/>
      </c>
      <c r="AT22" s="93" t="str">
        <f t="shared" si="5"/>
        <v/>
      </c>
      <c r="AU22" s="93" t="str">
        <f t="shared" si="5"/>
        <v/>
      </c>
      <c r="AV22" s="93" t="str">
        <f t="shared" si="5"/>
        <v/>
      </c>
      <c r="AW22" s="93" t="str">
        <f t="shared" si="5"/>
        <v/>
      </c>
      <c r="AX22" s="93" t="str">
        <f t="shared" si="5"/>
        <v/>
      </c>
      <c r="AY22" s="93" t="str">
        <f t="shared" si="5"/>
        <v/>
      </c>
      <c r="AZ22" s="93" t="str">
        <f t="shared" si="5"/>
        <v/>
      </c>
      <c r="BA22" s="93" t="str">
        <f t="shared" si="5"/>
        <v/>
      </c>
      <c r="BB22" s="93" t="str">
        <f t="shared" si="5"/>
        <v/>
      </c>
      <c r="BC22" s="93" t="str">
        <f t="shared" si="5"/>
        <v/>
      </c>
      <c r="BD22" s="93" t="str">
        <f t="shared" si="5"/>
        <v/>
      </c>
      <c r="BE22" s="93" t="str">
        <f t="shared" si="5"/>
        <v/>
      </c>
      <c r="BF22" s="93" t="str">
        <f t="shared" si="5"/>
        <v/>
      </c>
      <c r="BG22" s="93" t="str">
        <f t="shared" si="5"/>
        <v/>
      </c>
      <c r="BH22" s="93" t="str">
        <f t="shared" si="5"/>
        <v/>
      </c>
      <c r="BI22" s="93" t="str">
        <f t="shared" si="5"/>
        <v/>
      </c>
      <c r="BJ22" s="93" t="str">
        <f t="shared" si="5"/>
        <v/>
      </c>
      <c r="BK22" s="93" t="str">
        <f t="shared" si="5"/>
        <v/>
      </c>
      <c r="BL22" s="93" t="str">
        <f t="shared" si="5"/>
        <v/>
      </c>
      <c r="BM22" s="93" t="str">
        <f t="shared" si="5"/>
        <v/>
      </c>
      <c r="BN22" s="93" t="str">
        <f t="shared" si="5"/>
        <v/>
      </c>
      <c r="BO22" s="93" t="str">
        <f t="shared" si="5"/>
        <v/>
      </c>
      <c r="BP22" s="93" t="str">
        <f t="shared" si="5"/>
        <v/>
      </c>
      <c r="BQ22" s="93" t="str">
        <f t="shared" si="5"/>
        <v/>
      </c>
      <c r="BR22" s="93" t="str">
        <f t="shared" si="5"/>
        <v/>
      </c>
      <c r="BS22" s="93" t="str">
        <f t="shared" si="5"/>
        <v/>
      </c>
      <c r="BT22" s="93" t="str">
        <f t="shared" si="5"/>
        <v/>
      </c>
    </row>
    <row r="23" spans="3:72" x14ac:dyDescent="0.3">
      <c r="C23" s="82" t="s">
        <v>62</v>
      </c>
      <c r="D23" s="83" t="s">
        <v>63</v>
      </c>
      <c r="E23" s="84"/>
      <c r="F23" s="82" t="s">
        <v>15</v>
      </c>
      <c r="G23" s="85">
        <f t="shared" ca="1" si="6"/>
        <v>20</v>
      </c>
      <c r="H23" s="86" t="str">
        <f t="shared" ca="1" si="3"/>
        <v>Pending</v>
      </c>
      <c r="I23" s="38"/>
      <c r="J23" s="38"/>
      <c r="K23" s="38"/>
      <c r="L23" s="38"/>
      <c r="M23" s="87"/>
      <c r="N23" s="40"/>
      <c r="O23" s="40"/>
      <c r="P23" s="94"/>
      <c r="Q23" s="90">
        <f t="shared" si="7"/>
        <v>47484</v>
      </c>
      <c r="R23" s="90">
        <f t="shared" si="4"/>
        <v>47484</v>
      </c>
      <c r="S23" s="16"/>
      <c r="T23" s="91">
        <f ca="1">VLOOKUP(H23,'[1]DO NOT CHANGE'!$F$3:$I$7,4,FALSE)</f>
        <v>1</v>
      </c>
      <c r="U23" s="91">
        <f t="shared" ca="1" si="8"/>
        <v>101</v>
      </c>
      <c r="V23" s="92">
        <f ca="1">VLOOKUP(H23,'[1]DO NOT CHANGE'!$F$3:$I$7,4,FALSE)</f>
        <v>1</v>
      </c>
      <c r="W23">
        <f t="shared" ca="1" si="9"/>
        <v>101</v>
      </c>
      <c r="Y23" s="93" t="str">
        <f t="shared" si="10"/>
        <v/>
      </c>
      <c r="Z23" s="93" t="str">
        <f t="shared" si="5"/>
        <v/>
      </c>
      <c r="AA23" s="93" t="str">
        <f t="shared" si="5"/>
        <v/>
      </c>
      <c r="AB23" s="93" t="str">
        <f t="shared" si="5"/>
        <v/>
      </c>
      <c r="AC23" s="93" t="str">
        <f t="shared" si="5"/>
        <v/>
      </c>
      <c r="AD23" s="93" t="str">
        <f t="shared" si="5"/>
        <v/>
      </c>
      <c r="AE23" s="93" t="str">
        <f t="shared" si="5"/>
        <v/>
      </c>
      <c r="AF23" s="93" t="str">
        <f t="shared" si="5"/>
        <v/>
      </c>
      <c r="AG23" s="93" t="str">
        <f t="shared" si="5"/>
        <v/>
      </c>
      <c r="AH23" s="93" t="str">
        <f t="shared" si="5"/>
        <v/>
      </c>
      <c r="AI23" s="93" t="str">
        <f t="shared" si="5"/>
        <v/>
      </c>
      <c r="AJ23" s="93" t="str">
        <f t="shared" si="5"/>
        <v/>
      </c>
      <c r="AK23" s="93" t="str">
        <f t="shared" si="5"/>
        <v/>
      </c>
      <c r="AL23" s="93" t="str">
        <f t="shared" si="5"/>
        <v/>
      </c>
      <c r="AM23" s="93" t="str">
        <f t="shared" si="5"/>
        <v/>
      </c>
      <c r="AN23" s="93" t="str">
        <f t="shared" si="5"/>
        <v/>
      </c>
      <c r="AO23" s="93" t="str">
        <f t="shared" si="5"/>
        <v/>
      </c>
      <c r="AP23" s="93" t="str">
        <f t="shared" si="5"/>
        <v/>
      </c>
      <c r="AQ23" s="93" t="str">
        <f t="shared" si="5"/>
        <v/>
      </c>
      <c r="AR23" s="93" t="str">
        <f t="shared" si="5"/>
        <v/>
      </c>
      <c r="AS23" s="93" t="str">
        <f t="shared" si="5"/>
        <v/>
      </c>
      <c r="AT23" s="93" t="str">
        <f t="shared" si="5"/>
        <v/>
      </c>
      <c r="AU23" s="93" t="str">
        <f t="shared" si="5"/>
        <v/>
      </c>
      <c r="AV23" s="93" t="str">
        <f t="shared" si="5"/>
        <v/>
      </c>
      <c r="AW23" s="93" t="str">
        <f t="shared" si="5"/>
        <v/>
      </c>
      <c r="AX23" s="93" t="str">
        <f t="shared" si="5"/>
        <v/>
      </c>
      <c r="AY23" s="93" t="str">
        <f t="shared" si="5"/>
        <v/>
      </c>
      <c r="AZ23" s="93" t="str">
        <f t="shared" si="5"/>
        <v/>
      </c>
      <c r="BA23" s="93" t="str">
        <f t="shared" si="5"/>
        <v/>
      </c>
      <c r="BB23" s="93" t="str">
        <f t="shared" si="5"/>
        <v/>
      </c>
      <c r="BC23" s="93" t="str">
        <f t="shared" si="5"/>
        <v/>
      </c>
      <c r="BD23" s="93" t="str">
        <f t="shared" si="5"/>
        <v/>
      </c>
      <c r="BE23" s="93" t="str">
        <f t="shared" si="5"/>
        <v/>
      </c>
      <c r="BF23" s="93" t="str">
        <f t="shared" si="5"/>
        <v/>
      </c>
      <c r="BG23" s="93" t="str">
        <f t="shared" si="5"/>
        <v/>
      </c>
      <c r="BH23" s="93" t="str">
        <f t="shared" si="5"/>
        <v/>
      </c>
      <c r="BI23" s="93" t="str">
        <f t="shared" si="5"/>
        <v/>
      </c>
      <c r="BJ23" s="93" t="str">
        <f t="shared" si="5"/>
        <v/>
      </c>
      <c r="BK23" s="93" t="str">
        <f t="shared" si="5"/>
        <v/>
      </c>
      <c r="BL23" s="93" t="str">
        <f t="shared" si="5"/>
        <v/>
      </c>
      <c r="BM23" s="93" t="str">
        <f t="shared" si="5"/>
        <v/>
      </c>
      <c r="BN23" s="93" t="str">
        <f t="shared" si="5"/>
        <v/>
      </c>
      <c r="BO23" s="93" t="str">
        <f t="shared" si="5"/>
        <v/>
      </c>
      <c r="BP23" s="93" t="str">
        <f t="shared" si="5"/>
        <v/>
      </c>
      <c r="BQ23" s="93" t="str">
        <f t="shared" si="5"/>
        <v/>
      </c>
      <c r="BR23" s="93" t="str">
        <f t="shared" si="5"/>
        <v/>
      </c>
      <c r="BS23" s="93" t="str">
        <f t="shared" si="5"/>
        <v/>
      </c>
      <c r="BT23" s="93" t="str">
        <f t="shared" si="5"/>
        <v/>
      </c>
    </row>
    <row r="24" spans="3:72" x14ac:dyDescent="0.3">
      <c r="C24" s="82" t="s">
        <v>64</v>
      </c>
      <c r="D24" s="83" t="s">
        <v>65</v>
      </c>
      <c r="E24" s="84"/>
      <c r="F24" s="82" t="s">
        <v>15</v>
      </c>
      <c r="G24" s="85">
        <f t="shared" ca="1" si="6"/>
        <v>20</v>
      </c>
      <c r="H24" s="86" t="str">
        <f t="shared" ca="1" si="3"/>
        <v>Pending</v>
      </c>
      <c r="I24" s="38"/>
      <c r="J24" s="38"/>
      <c r="K24" s="38"/>
      <c r="L24" s="38"/>
      <c r="M24" s="87"/>
      <c r="N24" s="40"/>
      <c r="O24" s="40"/>
      <c r="P24" s="94"/>
      <c r="Q24" s="90">
        <f t="shared" si="7"/>
        <v>47484</v>
      </c>
      <c r="R24" s="90">
        <f t="shared" si="4"/>
        <v>47484</v>
      </c>
      <c r="S24" s="90"/>
      <c r="T24" s="91">
        <f ca="1">VLOOKUP(H24,'[1]DO NOT CHANGE'!$F$3:$I$7,4,FALSE)</f>
        <v>1</v>
      </c>
      <c r="U24" s="91">
        <f t="shared" ca="1" si="8"/>
        <v>101</v>
      </c>
      <c r="V24" s="92">
        <f ca="1">VLOOKUP(H24,'[1]DO NOT CHANGE'!$F$3:$I$7,4,FALSE)</f>
        <v>1</v>
      </c>
      <c r="W24">
        <f t="shared" ca="1" si="9"/>
        <v>101</v>
      </c>
      <c r="Y24" s="93" t="str">
        <f t="shared" si="10"/>
        <v/>
      </c>
      <c r="Z24" s="93" t="str">
        <f t="shared" si="5"/>
        <v/>
      </c>
      <c r="AA24" s="93" t="str">
        <f t="shared" si="5"/>
        <v/>
      </c>
      <c r="AB24" s="93" t="str">
        <f t="shared" si="5"/>
        <v/>
      </c>
      <c r="AC24" s="93" t="str">
        <f t="shared" si="5"/>
        <v/>
      </c>
      <c r="AD24" s="93" t="str">
        <f t="shared" si="5"/>
        <v/>
      </c>
      <c r="AE24" s="93" t="str">
        <f t="shared" si="5"/>
        <v/>
      </c>
      <c r="AF24" s="93" t="str">
        <f t="shared" si="5"/>
        <v/>
      </c>
      <c r="AG24" s="93" t="str">
        <f t="shared" si="5"/>
        <v/>
      </c>
      <c r="AH24" s="93" t="str">
        <f t="shared" si="5"/>
        <v/>
      </c>
      <c r="AI24" s="93" t="str">
        <f t="shared" si="5"/>
        <v/>
      </c>
      <c r="AJ24" s="93" t="str">
        <f t="shared" si="5"/>
        <v/>
      </c>
      <c r="AK24" s="93" t="str">
        <f t="shared" si="5"/>
        <v/>
      </c>
      <c r="AL24" s="93" t="str">
        <f t="shared" si="5"/>
        <v/>
      </c>
      <c r="AM24" s="93" t="str">
        <f t="shared" si="5"/>
        <v/>
      </c>
      <c r="AN24" s="93" t="str">
        <f t="shared" si="5"/>
        <v/>
      </c>
      <c r="AO24" s="93" t="str">
        <f t="shared" si="5"/>
        <v/>
      </c>
      <c r="AP24" s="93" t="str">
        <f t="shared" si="5"/>
        <v/>
      </c>
      <c r="AQ24" s="93" t="str">
        <f t="shared" si="5"/>
        <v/>
      </c>
      <c r="AR24" s="93" t="str">
        <f t="shared" si="5"/>
        <v/>
      </c>
      <c r="AS24" s="93" t="str">
        <f t="shared" si="5"/>
        <v/>
      </c>
      <c r="AT24" s="93" t="str">
        <f t="shared" si="5"/>
        <v/>
      </c>
      <c r="AU24" s="93" t="str">
        <f t="shared" si="5"/>
        <v/>
      </c>
      <c r="AV24" s="93" t="str">
        <f t="shared" si="5"/>
        <v/>
      </c>
      <c r="AW24" s="93" t="str">
        <f t="shared" si="5"/>
        <v/>
      </c>
      <c r="AX24" s="93" t="str">
        <f t="shared" si="5"/>
        <v/>
      </c>
      <c r="AY24" s="93" t="str">
        <f t="shared" si="5"/>
        <v/>
      </c>
      <c r="AZ24" s="93" t="str">
        <f t="shared" si="5"/>
        <v/>
      </c>
      <c r="BA24" s="93" t="str">
        <f t="shared" si="5"/>
        <v/>
      </c>
      <c r="BB24" s="93" t="str">
        <f t="shared" si="5"/>
        <v/>
      </c>
      <c r="BC24" s="93" t="str">
        <f t="shared" si="5"/>
        <v/>
      </c>
      <c r="BD24" s="93" t="str">
        <f t="shared" si="5"/>
        <v/>
      </c>
      <c r="BE24" s="93" t="str">
        <f t="shared" si="5"/>
        <v/>
      </c>
      <c r="BF24" s="93" t="str">
        <f t="shared" si="5"/>
        <v/>
      </c>
      <c r="BG24" s="93" t="str">
        <f t="shared" si="5"/>
        <v/>
      </c>
      <c r="BH24" s="93" t="str">
        <f t="shared" si="5"/>
        <v/>
      </c>
      <c r="BI24" s="93" t="str">
        <f t="shared" si="5"/>
        <v/>
      </c>
      <c r="BJ24" s="93" t="str">
        <f t="shared" si="5"/>
        <v/>
      </c>
      <c r="BK24" s="93" t="str">
        <f t="shared" si="5"/>
        <v/>
      </c>
      <c r="BL24" s="93" t="str">
        <f t="shared" si="5"/>
        <v/>
      </c>
      <c r="BM24" s="93" t="str">
        <f t="shared" si="5"/>
        <v/>
      </c>
      <c r="BN24" s="93" t="str">
        <f t="shared" si="5"/>
        <v/>
      </c>
      <c r="BO24" s="93" t="str">
        <f t="shared" si="5"/>
        <v/>
      </c>
      <c r="BP24" s="93" t="str">
        <f t="shared" si="5"/>
        <v/>
      </c>
      <c r="BQ24" s="93" t="str">
        <f t="shared" si="5"/>
        <v/>
      </c>
      <c r="BR24" s="93" t="str">
        <f t="shared" si="5"/>
        <v/>
      </c>
      <c r="BS24" s="93" t="str">
        <f t="shared" si="5"/>
        <v/>
      </c>
      <c r="BT24" s="93" t="str">
        <f t="shared" si="5"/>
        <v/>
      </c>
    </row>
    <row r="25" spans="3:72" x14ac:dyDescent="0.3">
      <c r="C25" s="82" t="s">
        <v>66</v>
      </c>
      <c r="D25" s="83" t="s">
        <v>67</v>
      </c>
      <c r="E25" s="84"/>
      <c r="F25" s="82" t="s">
        <v>15</v>
      </c>
      <c r="G25" s="85">
        <f t="shared" ca="1" si="6"/>
        <v>20</v>
      </c>
      <c r="H25" s="86" t="str">
        <f t="shared" ca="1" si="3"/>
        <v>Pending</v>
      </c>
      <c r="I25" s="38"/>
      <c r="J25" s="38"/>
      <c r="K25" s="38"/>
      <c r="L25" s="38"/>
      <c r="M25" s="87"/>
      <c r="N25" s="40"/>
      <c r="O25" s="40"/>
      <c r="P25" s="94"/>
      <c r="Q25" s="90">
        <f t="shared" si="7"/>
        <v>47484</v>
      </c>
      <c r="R25" s="90">
        <f t="shared" si="4"/>
        <v>47484</v>
      </c>
      <c r="S25" s="90"/>
      <c r="T25" s="91">
        <f ca="1">VLOOKUP(H25,'[1]DO NOT CHANGE'!$F$3:$I$7,4,FALSE)</f>
        <v>1</v>
      </c>
      <c r="U25" s="91">
        <f t="shared" ca="1" si="8"/>
        <v>101</v>
      </c>
      <c r="V25" s="92">
        <f ca="1">VLOOKUP(H25,'[1]DO NOT CHANGE'!$F$3:$I$7,4,FALSE)</f>
        <v>1</v>
      </c>
      <c r="W25">
        <f t="shared" ca="1" si="9"/>
        <v>101</v>
      </c>
      <c r="Y25" s="93" t="str">
        <f t="shared" si="10"/>
        <v/>
      </c>
      <c r="Z25" s="93" t="str">
        <f t="shared" si="10"/>
        <v/>
      </c>
      <c r="AA25" s="93" t="str">
        <f t="shared" si="10"/>
        <v/>
      </c>
      <c r="AB25" s="93" t="str">
        <f t="shared" si="10"/>
        <v/>
      </c>
      <c r="AC25" s="93" t="str">
        <f t="shared" si="10"/>
        <v/>
      </c>
      <c r="AD25" s="93" t="str">
        <f t="shared" si="10"/>
        <v/>
      </c>
      <c r="AE25" s="93" t="str">
        <f t="shared" si="10"/>
        <v/>
      </c>
      <c r="AF25" s="93" t="str">
        <f t="shared" si="10"/>
        <v/>
      </c>
      <c r="AG25" s="93" t="str">
        <f t="shared" si="10"/>
        <v/>
      </c>
      <c r="AH25" s="93" t="str">
        <f t="shared" si="10"/>
        <v/>
      </c>
      <c r="AI25" s="93" t="str">
        <f t="shared" si="10"/>
        <v/>
      </c>
      <c r="AJ25" s="93" t="str">
        <f t="shared" si="10"/>
        <v/>
      </c>
      <c r="AK25" s="93" t="str">
        <f t="shared" si="10"/>
        <v/>
      </c>
      <c r="AL25" s="93" t="str">
        <f t="shared" si="10"/>
        <v/>
      </c>
      <c r="AM25" s="93" t="str">
        <f t="shared" si="10"/>
        <v/>
      </c>
      <c r="AN25" s="93" t="str">
        <f t="shared" si="10"/>
        <v/>
      </c>
      <c r="AO25" s="93" t="str">
        <f t="shared" si="5"/>
        <v/>
      </c>
      <c r="AP25" s="93" t="str">
        <f t="shared" si="5"/>
        <v/>
      </c>
      <c r="AQ25" s="93" t="str">
        <f t="shared" si="5"/>
        <v/>
      </c>
      <c r="AR25" s="93" t="str">
        <f t="shared" si="5"/>
        <v/>
      </c>
      <c r="AS25" s="93" t="str">
        <f t="shared" si="5"/>
        <v/>
      </c>
      <c r="AT25" s="93" t="str">
        <f t="shared" si="5"/>
        <v/>
      </c>
      <c r="AU25" s="93" t="str">
        <f t="shared" si="5"/>
        <v/>
      </c>
      <c r="AV25" s="93" t="str">
        <f t="shared" si="5"/>
        <v/>
      </c>
      <c r="AW25" s="93" t="str">
        <f t="shared" si="5"/>
        <v/>
      </c>
      <c r="AX25" s="93" t="str">
        <f t="shared" si="5"/>
        <v/>
      </c>
      <c r="AY25" s="93" t="str">
        <f t="shared" si="5"/>
        <v/>
      </c>
      <c r="AZ25" s="93" t="str">
        <f t="shared" si="5"/>
        <v/>
      </c>
      <c r="BA25" s="93" t="str">
        <f t="shared" si="5"/>
        <v/>
      </c>
      <c r="BB25" s="93" t="str">
        <f t="shared" si="5"/>
        <v/>
      </c>
      <c r="BC25" s="93" t="str">
        <f t="shared" si="5"/>
        <v/>
      </c>
      <c r="BD25" s="93" t="str">
        <f t="shared" si="5"/>
        <v/>
      </c>
      <c r="BE25" s="93" t="str">
        <f t="shared" si="5"/>
        <v/>
      </c>
      <c r="BF25" s="93" t="str">
        <f t="shared" si="5"/>
        <v/>
      </c>
      <c r="BG25" s="93" t="str">
        <f t="shared" si="5"/>
        <v/>
      </c>
      <c r="BH25" s="93" t="str">
        <f t="shared" si="5"/>
        <v/>
      </c>
      <c r="BI25" s="93" t="str">
        <f t="shared" ref="BI25:BT25" si="11">IF(DATE(YEAR(BI$15),MONTH(BI$15),1)=DATE(YEAR($K25),MONTH($K25),1),"Expected",IF(DATE(YEAR(BI$15),MONTH(BI$15),1)=DATE(YEAR($L25),MONTH($L25),1),"Achieved",""))</f>
        <v/>
      </c>
      <c r="BJ25" s="93" t="str">
        <f t="shared" si="11"/>
        <v/>
      </c>
      <c r="BK25" s="93" t="str">
        <f t="shared" si="11"/>
        <v/>
      </c>
      <c r="BL25" s="93" t="str">
        <f t="shared" si="11"/>
        <v/>
      </c>
      <c r="BM25" s="93" t="str">
        <f t="shared" si="11"/>
        <v/>
      </c>
      <c r="BN25" s="93" t="str">
        <f t="shared" si="11"/>
        <v/>
      </c>
      <c r="BO25" s="93" t="str">
        <f t="shared" si="11"/>
        <v/>
      </c>
      <c r="BP25" s="93" t="str">
        <f t="shared" si="11"/>
        <v/>
      </c>
      <c r="BQ25" s="93" t="str">
        <f t="shared" si="11"/>
        <v/>
      </c>
      <c r="BR25" s="93" t="str">
        <f t="shared" si="11"/>
        <v/>
      </c>
      <c r="BS25" s="93" t="str">
        <f t="shared" si="11"/>
        <v/>
      </c>
      <c r="BT25" s="93" t="str">
        <f t="shared" si="11"/>
        <v/>
      </c>
    </row>
    <row r="26" spans="3:72" x14ac:dyDescent="0.3">
      <c r="C26" s="82" t="s">
        <v>68</v>
      </c>
      <c r="D26" s="83" t="s">
        <v>69</v>
      </c>
      <c r="E26" s="84"/>
      <c r="F26" s="82" t="s">
        <v>15</v>
      </c>
      <c r="G26" s="85">
        <f t="shared" ca="1" si="6"/>
        <v>20</v>
      </c>
      <c r="H26" s="86" t="str">
        <f t="shared" ca="1" si="3"/>
        <v>Pending</v>
      </c>
      <c r="I26" s="38"/>
      <c r="J26" s="38"/>
      <c r="K26" s="38"/>
      <c r="L26" s="38"/>
      <c r="M26" s="87"/>
      <c r="N26" s="40"/>
      <c r="O26" s="40"/>
      <c r="P26" s="94"/>
      <c r="Q26" s="90">
        <f t="shared" si="7"/>
        <v>47484</v>
      </c>
      <c r="R26" s="90">
        <f t="shared" si="4"/>
        <v>47484</v>
      </c>
      <c r="S26" s="90"/>
      <c r="T26" s="91">
        <f ca="1">VLOOKUP(H26,'[1]DO NOT CHANGE'!$F$3:$I$7,4,FALSE)</f>
        <v>1</v>
      </c>
      <c r="U26" s="91">
        <f t="shared" ca="1" si="8"/>
        <v>101</v>
      </c>
      <c r="V26" s="92">
        <f ca="1">VLOOKUP(H26,'[1]DO NOT CHANGE'!$F$3:$I$7,4,FALSE)</f>
        <v>1</v>
      </c>
      <c r="W26">
        <f t="shared" ca="1" si="9"/>
        <v>101</v>
      </c>
      <c r="Y26" s="93" t="str">
        <f t="shared" si="10"/>
        <v/>
      </c>
      <c r="Z26" s="93" t="str">
        <f t="shared" si="10"/>
        <v/>
      </c>
      <c r="AA26" s="93" t="str">
        <f t="shared" si="10"/>
        <v/>
      </c>
      <c r="AB26" s="93" t="str">
        <f t="shared" si="10"/>
        <v/>
      </c>
      <c r="AC26" s="93" t="str">
        <f t="shared" si="10"/>
        <v/>
      </c>
      <c r="AD26" s="93" t="str">
        <f t="shared" si="10"/>
        <v/>
      </c>
      <c r="AE26" s="93" t="str">
        <f t="shared" si="10"/>
        <v/>
      </c>
      <c r="AF26" s="93" t="str">
        <f t="shared" si="10"/>
        <v/>
      </c>
      <c r="AG26" s="93" t="str">
        <f t="shared" si="10"/>
        <v/>
      </c>
      <c r="AH26" s="93" t="str">
        <f t="shared" si="10"/>
        <v/>
      </c>
      <c r="AI26" s="93" t="str">
        <f t="shared" si="10"/>
        <v/>
      </c>
      <c r="AJ26" s="93" t="str">
        <f t="shared" si="10"/>
        <v/>
      </c>
      <c r="AK26" s="93" t="str">
        <f t="shared" si="10"/>
        <v/>
      </c>
      <c r="AL26" s="93" t="str">
        <f t="shared" si="10"/>
        <v/>
      </c>
      <c r="AM26" s="93" t="str">
        <f t="shared" si="10"/>
        <v/>
      </c>
      <c r="AN26" s="93" t="str">
        <f t="shared" si="10"/>
        <v/>
      </c>
      <c r="AO26" s="93" t="str">
        <f t="shared" ref="AO26:BD39" si="12">IF(DATE(YEAR(AO$15),MONTH(AO$15),1)=DATE(YEAR($K26),MONTH($K26),1),"Expected",IF(DATE(YEAR(AO$15),MONTH(AO$15),1)=DATE(YEAR($L26),MONTH($L26),1),"Achieved",""))</f>
        <v/>
      </c>
      <c r="AP26" s="93" t="str">
        <f t="shared" si="12"/>
        <v/>
      </c>
      <c r="AQ26" s="93" t="str">
        <f t="shared" si="12"/>
        <v/>
      </c>
      <c r="AR26" s="93" t="str">
        <f t="shared" si="12"/>
        <v/>
      </c>
      <c r="AS26" s="93" t="str">
        <f t="shared" si="12"/>
        <v/>
      </c>
      <c r="AT26" s="93" t="str">
        <f t="shared" si="12"/>
        <v/>
      </c>
      <c r="AU26" s="93" t="str">
        <f t="shared" si="12"/>
        <v/>
      </c>
      <c r="AV26" s="93" t="str">
        <f t="shared" si="12"/>
        <v/>
      </c>
      <c r="AW26" s="93" t="str">
        <f t="shared" si="12"/>
        <v/>
      </c>
      <c r="AX26" s="93" t="str">
        <f t="shared" si="12"/>
        <v/>
      </c>
      <c r="AY26" s="93" t="str">
        <f t="shared" si="12"/>
        <v/>
      </c>
      <c r="AZ26" s="93" t="str">
        <f t="shared" si="12"/>
        <v/>
      </c>
      <c r="BA26" s="93" t="str">
        <f t="shared" si="12"/>
        <v/>
      </c>
      <c r="BB26" s="93" t="str">
        <f t="shared" si="12"/>
        <v/>
      </c>
      <c r="BC26" s="93" t="str">
        <f t="shared" si="12"/>
        <v/>
      </c>
      <c r="BD26" s="93" t="str">
        <f t="shared" si="12"/>
        <v/>
      </c>
      <c r="BE26" s="93" t="str">
        <f t="shared" ref="BE26:BT39" si="13">IF(DATE(YEAR(BE$15),MONTH(BE$15),1)=DATE(YEAR($K26),MONTH($K26),1),"Expected",IF(DATE(YEAR(BE$15),MONTH(BE$15),1)=DATE(YEAR($L26),MONTH($L26),1),"Achieved",""))</f>
        <v/>
      </c>
      <c r="BF26" s="93" t="str">
        <f t="shared" si="13"/>
        <v/>
      </c>
      <c r="BG26" s="93" t="str">
        <f t="shared" si="13"/>
        <v/>
      </c>
      <c r="BH26" s="93" t="str">
        <f t="shared" si="13"/>
        <v/>
      </c>
      <c r="BI26" s="93" t="str">
        <f t="shared" si="13"/>
        <v/>
      </c>
      <c r="BJ26" s="93" t="str">
        <f t="shared" si="13"/>
        <v/>
      </c>
      <c r="BK26" s="93" t="str">
        <f t="shared" si="13"/>
        <v/>
      </c>
      <c r="BL26" s="93" t="str">
        <f t="shared" si="13"/>
        <v/>
      </c>
      <c r="BM26" s="93" t="str">
        <f t="shared" si="13"/>
        <v/>
      </c>
      <c r="BN26" s="93" t="str">
        <f t="shared" si="13"/>
        <v/>
      </c>
      <c r="BO26" s="93" t="str">
        <f t="shared" si="13"/>
        <v/>
      </c>
      <c r="BP26" s="93" t="str">
        <f t="shared" si="13"/>
        <v/>
      </c>
      <c r="BQ26" s="93" t="str">
        <f t="shared" si="13"/>
        <v/>
      </c>
      <c r="BR26" s="93" t="str">
        <f t="shared" si="13"/>
        <v/>
      </c>
      <c r="BS26" s="93" t="str">
        <f t="shared" si="13"/>
        <v/>
      </c>
      <c r="BT26" s="93" t="str">
        <f t="shared" si="13"/>
        <v/>
      </c>
    </row>
    <row r="27" spans="3:72" x14ac:dyDescent="0.3">
      <c r="C27" s="82" t="s">
        <v>70</v>
      </c>
      <c r="D27" s="83" t="s">
        <v>71</v>
      </c>
      <c r="E27" s="84"/>
      <c r="F27" s="82" t="s">
        <v>15</v>
      </c>
      <c r="G27" s="85">
        <f t="shared" ca="1" si="6"/>
        <v>20</v>
      </c>
      <c r="H27" s="86" t="str">
        <f t="shared" ca="1" si="3"/>
        <v>Pending</v>
      </c>
      <c r="I27" s="38"/>
      <c r="J27" s="38"/>
      <c r="K27" s="38"/>
      <c r="L27" s="38"/>
      <c r="M27" s="87"/>
      <c r="N27" s="40"/>
      <c r="O27" s="40"/>
      <c r="P27" s="94"/>
      <c r="Q27" s="90">
        <f t="shared" si="7"/>
        <v>47484</v>
      </c>
      <c r="R27" s="90">
        <f t="shared" si="4"/>
        <v>47484</v>
      </c>
      <c r="S27" s="90"/>
      <c r="T27" s="91">
        <f ca="1">VLOOKUP(H27,'[1]DO NOT CHANGE'!$F$3:$I$7,4,FALSE)</f>
        <v>1</v>
      </c>
      <c r="U27" s="91">
        <f t="shared" ca="1" si="8"/>
        <v>101</v>
      </c>
      <c r="V27" s="92">
        <f ca="1">VLOOKUP(H27,'[1]DO NOT CHANGE'!$F$3:$I$7,4,FALSE)</f>
        <v>1</v>
      </c>
      <c r="W27">
        <f t="shared" ca="1" si="9"/>
        <v>101</v>
      </c>
      <c r="Y27" s="93" t="str">
        <f t="shared" si="10"/>
        <v/>
      </c>
      <c r="Z27" s="93" t="str">
        <f t="shared" si="10"/>
        <v/>
      </c>
      <c r="AA27" s="93" t="str">
        <f t="shared" si="10"/>
        <v/>
      </c>
      <c r="AB27" s="93" t="str">
        <f t="shared" si="10"/>
        <v/>
      </c>
      <c r="AC27" s="93" t="str">
        <f t="shared" si="10"/>
        <v/>
      </c>
      <c r="AD27" s="93" t="str">
        <f t="shared" si="10"/>
        <v/>
      </c>
      <c r="AE27" s="93" t="str">
        <f t="shared" si="10"/>
        <v/>
      </c>
      <c r="AF27" s="93" t="str">
        <f t="shared" si="10"/>
        <v/>
      </c>
      <c r="AG27" s="93" t="str">
        <f t="shared" si="10"/>
        <v/>
      </c>
      <c r="AH27" s="93" t="str">
        <f t="shared" si="10"/>
        <v/>
      </c>
      <c r="AI27" s="93" t="str">
        <f t="shared" si="10"/>
        <v/>
      </c>
      <c r="AJ27" s="93" t="str">
        <f t="shared" si="10"/>
        <v/>
      </c>
      <c r="AK27" s="93" t="str">
        <f t="shared" si="10"/>
        <v/>
      </c>
      <c r="AL27" s="93" t="str">
        <f t="shared" si="10"/>
        <v/>
      </c>
      <c r="AM27" s="93" t="str">
        <f t="shared" si="10"/>
        <v/>
      </c>
      <c r="AN27" s="93" t="str">
        <f t="shared" si="10"/>
        <v/>
      </c>
      <c r="AO27" s="93" t="str">
        <f t="shared" si="12"/>
        <v/>
      </c>
      <c r="AP27" s="93" t="str">
        <f t="shared" si="12"/>
        <v/>
      </c>
      <c r="AQ27" s="93" t="str">
        <f t="shared" si="12"/>
        <v/>
      </c>
      <c r="AR27" s="93" t="str">
        <f t="shared" si="12"/>
        <v/>
      </c>
      <c r="AS27" s="93" t="str">
        <f t="shared" si="12"/>
        <v/>
      </c>
      <c r="AT27" s="93" t="str">
        <f t="shared" si="12"/>
        <v/>
      </c>
      <c r="AU27" s="93" t="str">
        <f t="shared" si="12"/>
        <v/>
      </c>
      <c r="AV27" s="93" t="str">
        <f t="shared" si="12"/>
        <v/>
      </c>
      <c r="AW27" s="93" t="str">
        <f t="shared" si="12"/>
        <v/>
      </c>
      <c r="AX27" s="93" t="str">
        <f t="shared" si="12"/>
        <v/>
      </c>
      <c r="AY27" s="93" t="str">
        <f t="shared" si="12"/>
        <v/>
      </c>
      <c r="AZ27" s="93" t="str">
        <f t="shared" si="12"/>
        <v/>
      </c>
      <c r="BA27" s="93" t="str">
        <f t="shared" si="12"/>
        <v/>
      </c>
      <c r="BB27" s="93" t="str">
        <f t="shared" si="12"/>
        <v/>
      </c>
      <c r="BC27" s="93" t="str">
        <f t="shared" si="12"/>
        <v/>
      </c>
      <c r="BD27" s="93" t="str">
        <f t="shared" si="12"/>
        <v/>
      </c>
      <c r="BE27" s="93" t="str">
        <f t="shared" si="13"/>
        <v/>
      </c>
      <c r="BF27" s="93" t="str">
        <f t="shared" si="13"/>
        <v/>
      </c>
      <c r="BG27" s="93" t="str">
        <f t="shared" si="13"/>
        <v/>
      </c>
      <c r="BH27" s="93" t="str">
        <f t="shared" si="13"/>
        <v/>
      </c>
      <c r="BI27" s="93" t="str">
        <f t="shared" si="13"/>
        <v/>
      </c>
      <c r="BJ27" s="93" t="str">
        <f t="shared" si="13"/>
        <v/>
      </c>
      <c r="BK27" s="93" t="str">
        <f t="shared" si="13"/>
        <v/>
      </c>
      <c r="BL27" s="93" t="str">
        <f t="shared" si="13"/>
        <v/>
      </c>
      <c r="BM27" s="93" t="str">
        <f t="shared" si="13"/>
        <v/>
      </c>
      <c r="BN27" s="93" t="str">
        <f t="shared" si="13"/>
        <v/>
      </c>
      <c r="BO27" s="93" t="str">
        <f t="shared" si="13"/>
        <v/>
      </c>
      <c r="BP27" s="93" t="str">
        <f t="shared" si="13"/>
        <v/>
      </c>
      <c r="BQ27" s="93" t="str">
        <f t="shared" si="13"/>
        <v/>
      </c>
      <c r="BR27" s="93" t="str">
        <f t="shared" si="13"/>
        <v/>
      </c>
      <c r="BS27" s="93" t="str">
        <f t="shared" si="13"/>
        <v/>
      </c>
      <c r="BT27" s="93" t="str">
        <f t="shared" si="13"/>
        <v/>
      </c>
    </row>
    <row r="28" spans="3:72" x14ac:dyDescent="0.3">
      <c r="C28" s="82" t="s">
        <v>72</v>
      </c>
      <c r="D28" s="83" t="s">
        <v>73</v>
      </c>
      <c r="E28" s="84"/>
      <c r="F28" s="82" t="s">
        <v>15</v>
      </c>
      <c r="G28" s="85">
        <f t="shared" ca="1" si="6"/>
        <v>20</v>
      </c>
      <c r="H28" s="86" t="str">
        <f t="shared" ca="1" si="3"/>
        <v>Pending</v>
      </c>
      <c r="I28" s="38"/>
      <c r="J28" s="38"/>
      <c r="K28" s="38"/>
      <c r="L28" s="38"/>
      <c r="M28" s="87"/>
      <c r="N28" s="40"/>
      <c r="O28" s="40"/>
      <c r="P28" s="94"/>
      <c r="Q28" s="90">
        <f t="shared" si="7"/>
        <v>47484</v>
      </c>
      <c r="R28" s="90">
        <f t="shared" si="4"/>
        <v>47484</v>
      </c>
      <c r="S28" s="90"/>
      <c r="T28" s="91">
        <f ca="1">VLOOKUP(H28,'[1]DO NOT CHANGE'!$F$3:$I$7,4,FALSE)</f>
        <v>1</v>
      </c>
      <c r="U28" s="91">
        <f t="shared" ca="1" si="8"/>
        <v>101</v>
      </c>
      <c r="V28" s="92">
        <f ca="1">VLOOKUP(H28,'[1]DO NOT CHANGE'!$F$3:$I$7,4,FALSE)</f>
        <v>1</v>
      </c>
      <c r="W28">
        <f t="shared" ca="1" si="9"/>
        <v>101</v>
      </c>
      <c r="Y28" s="93" t="str">
        <f t="shared" si="10"/>
        <v/>
      </c>
      <c r="Z28" s="93" t="str">
        <f t="shared" si="10"/>
        <v/>
      </c>
      <c r="AA28" s="93" t="str">
        <f t="shared" si="10"/>
        <v/>
      </c>
      <c r="AB28" s="93" t="str">
        <f t="shared" si="10"/>
        <v/>
      </c>
      <c r="AC28" s="93" t="str">
        <f t="shared" si="10"/>
        <v/>
      </c>
      <c r="AD28" s="93" t="str">
        <f t="shared" si="10"/>
        <v/>
      </c>
      <c r="AE28" s="93" t="str">
        <f t="shared" si="10"/>
        <v/>
      </c>
      <c r="AF28" s="93" t="str">
        <f t="shared" si="10"/>
        <v/>
      </c>
      <c r="AG28" s="93" t="str">
        <f t="shared" si="10"/>
        <v/>
      </c>
      <c r="AH28" s="93" t="str">
        <f t="shared" si="10"/>
        <v/>
      </c>
      <c r="AI28" s="93" t="str">
        <f t="shared" si="10"/>
        <v/>
      </c>
      <c r="AJ28" s="93" t="str">
        <f t="shared" si="10"/>
        <v/>
      </c>
      <c r="AK28" s="93" t="str">
        <f t="shared" si="10"/>
        <v/>
      </c>
      <c r="AL28" s="93" t="str">
        <f t="shared" si="10"/>
        <v/>
      </c>
      <c r="AM28" s="93" t="str">
        <f t="shared" si="10"/>
        <v/>
      </c>
      <c r="AN28" s="93" t="str">
        <f t="shared" si="10"/>
        <v/>
      </c>
      <c r="AO28" s="93" t="str">
        <f t="shared" si="12"/>
        <v/>
      </c>
      <c r="AP28" s="93" t="str">
        <f t="shared" si="12"/>
        <v/>
      </c>
      <c r="AQ28" s="93" t="str">
        <f t="shared" si="12"/>
        <v/>
      </c>
      <c r="AR28" s="93" t="str">
        <f t="shared" si="12"/>
        <v/>
      </c>
      <c r="AS28" s="93" t="str">
        <f t="shared" si="12"/>
        <v/>
      </c>
      <c r="AT28" s="93" t="str">
        <f t="shared" si="12"/>
        <v/>
      </c>
      <c r="AU28" s="93" t="str">
        <f t="shared" si="12"/>
        <v/>
      </c>
      <c r="AV28" s="93" t="str">
        <f t="shared" si="12"/>
        <v/>
      </c>
      <c r="AW28" s="93" t="str">
        <f t="shared" si="12"/>
        <v/>
      </c>
      <c r="AX28" s="93" t="str">
        <f t="shared" si="12"/>
        <v/>
      </c>
      <c r="AY28" s="93" t="str">
        <f t="shared" si="12"/>
        <v/>
      </c>
      <c r="AZ28" s="93" t="str">
        <f t="shared" si="12"/>
        <v/>
      </c>
      <c r="BA28" s="93" t="str">
        <f t="shared" si="12"/>
        <v/>
      </c>
      <c r="BB28" s="93" t="str">
        <f t="shared" si="12"/>
        <v/>
      </c>
      <c r="BC28" s="93" t="str">
        <f t="shared" si="12"/>
        <v/>
      </c>
      <c r="BD28" s="93" t="str">
        <f t="shared" si="12"/>
        <v/>
      </c>
      <c r="BE28" s="93" t="str">
        <f t="shared" si="13"/>
        <v/>
      </c>
      <c r="BF28" s="93" t="str">
        <f t="shared" si="13"/>
        <v/>
      </c>
      <c r="BG28" s="93" t="str">
        <f t="shared" si="13"/>
        <v/>
      </c>
      <c r="BH28" s="93" t="str">
        <f t="shared" si="13"/>
        <v/>
      </c>
      <c r="BI28" s="93" t="str">
        <f t="shared" si="13"/>
        <v/>
      </c>
      <c r="BJ28" s="93" t="str">
        <f t="shared" si="13"/>
        <v/>
      </c>
      <c r="BK28" s="93" t="str">
        <f t="shared" si="13"/>
        <v/>
      </c>
      <c r="BL28" s="93" t="str">
        <f t="shared" si="13"/>
        <v/>
      </c>
      <c r="BM28" s="93" t="str">
        <f t="shared" si="13"/>
        <v/>
      </c>
      <c r="BN28" s="93" t="str">
        <f t="shared" si="13"/>
        <v/>
      </c>
      <c r="BO28" s="93" t="str">
        <f t="shared" si="13"/>
        <v/>
      </c>
      <c r="BP28" s="93" t="str">
        <f t="shared" si="13"/>
        <v/>
      </c>
      <c r="BQ28" s="93" t="str">
        <f t="shared" si="13"/>
        <v/>
      </c>
      <c r="BR28" s="93" t="str">
        <f t="shared" si="13"/>
        <v/>
      </c>
      <c r="BS28" s="93" t="str">
        <f t="shared" si="13"/>
        <v/>
      </c>
      <c r="BT28" s="93" t="str">
        <f t="shared" si="13"/>
        <v/>
      </c>
    </row>
    <row r="29" spans="3:72" x14ac:dyDescent="0.3">
      <c r="C29" s="82" t="s">
        <v>74</v>
      </c>
      <c r="D29" s="83" t="s">
        <v>75</v>
      </c>
      <c r="E29" s="84"/>
      <c r="F29" s="82" t="s">
        <v>15</v>
      </c>
      <c r="G29" s="85">
        <f t="shared" ca="1" si="6"/>
        <v>20</v>
      </c>
      <c r="H29" s="86" t="str">
        <f t="shared" ca="1" si="3"/>
        <v>Pending</v>
      </c>
      <c r="I29" s="38"/>
      <c r="J29" s="38"/>
      <c r="K29" s="38"/>
      <c r="L29" s="38"/>
      <c r="M29" s="87"/>
      <c r="N29" s="40"/>
      <c r="O29" s="40"/>
      <c r="P29" s="94"/>
      <c r="Q29" s="90">
        <f t="shared" si="7"/>
        <v>47484</v>
      </c>
      <c r="R29" s="90">
        <f t="shared" si="4"/>
        <v>47484</v>
      </c>
      <c r="S29" s="90"/>
      <c r="T29" s="91">
        <f ca="1">VLOOKUP(H29,'[1]DO NOT CHANGE'!$F$3:$I$7,4,FALSE)</f>
        <v>1</v>
      </c>
      <c r="U29" s="91">
        <f t="shared" ca="1" si="8"/>
        <v>101</v>
      </c>
      <c r="V29" s="92">
        <f ca="1">VLOOKUP(H29,'[1]DO NOT CHANGE'!$F$3:$I$7,4,FALSE)</f>
        <v>1</v>
      </c>
      <c r="W29">
        <f t="shared" ca="1" si="9"/>
        <v>101</v>
      </c>
      <c r="Y29" s="93" t="str">
        <f t="shared" si="10"/>
        <v/>
      </c>
      <c r="Z29" s="93" t="str">
        <f t="shared" si="10"/>
        <v/>
      </c>
      <c r="AA29" s="93" t="str">
        <f t="shared" si="10"/>
        <v/>
      </c>
      <c r="AB29" s="93" t="str">
        <f t="shared" si="10"/>
        <v/>
      </c>
      <c r="AC29" s="93" t="str">
        <f t="shared" si="10"/>
        <v/>
      </c>
      <c r="AD29" s="93" t="str">
        <f t="shared" si="10"/>
        <v/>
      </c>
      <c r="AE29" s="93" t="str">
        <f t="shared" si="10"/>
        <v/>
      </c>
      <c r="AF29" s="93" t="str">
        <f t="shared" si="10"/>
        <v/>
      </c>
      <c r="AG29" s="93" t="str">
        <f t="shared" si="10"/>
        <v/>
      </c>
      <c r="AH29" s="93" t="str">
        <f t="shared" si="10"/>
        <v/>
      </c>
      <c r="AI29" s="93" t="str">
        <f t="shared" si="10"/>
        <v/>
      </c>
      <c r="AJ29" s="93" t="str">
        <f t="shared" si="10"/>
        <v/>
      </c>
      <c r="AK29" s="93" t="str">
        <f t="shared" si="10"/>
        <v/>
      </c>
      <c r="AL29" s="93" t="str">
        <f t="shared" si="10"/>
        <v/>
      </c>
      <c r="AM29" s="93" t="str">
        <f t="shared" si="10"/>
        <v/>
      </c>
      <c r="AN29" s="93" t="str">
        <f t="shared" si="10"/>
        <v/>
      </c>
      <c r="AO29" s="93" t="str">
        <f t="shared" si="12"/>
        <v/>
      </c>
      <c r="AP29" s="93" t="str">
        <f t="shared" si="12"/>
        <v/>
      </c>
      <c r="AQ29" s="93" t="str">
        <f t="shared" si="12"/>
        <v/>
      </c>
      <c r="AR29" s="93" t="str">
        <f t="shared" si="12"/>
        <v/>
      </c>
      <c r="AS29" s="93" t="str">
        <f t="shared" si="12"/>
        <v/>
      </c>
      <c r="AT29" s="93" t="str">
        <f t="shared" si="12"/>
        <v/>
      </c>
      <c r="AU29" s="93" t="str">
        <f t="shared" si="12"/>
        <v/>
      </c>
      <c r="AV29" s="93" t="str">
        <f t="shared" si="12"/>
        <v/>
      </c>
      <c r="AW29" s="93" t="str">
        <f t="shared" si="12"/>
        <v/>
      </c>
      <c r="AX29" s="93" t="str">
        <f t="shared" si="12"/>
        <v/>
      </c>
      <c r="AY29" s="93" t="str">
        <f t="shared" si="12"/>
        <v/>
      </c>
      <c r="AZ29" s="93" t="str">
        <f t="shared" si="12"/>
        <v/>
      </c>
      <c r="BA29" s="93" t="str">
        <f t="shared" si="12"/>
        <v/>
      </c>
      <c r="BB29" s="93" t="str">
        <f t="shared" si="12"/>
        <v/>
      </c>
      <c r="BC29" s="93" t="str">
        <f t="shared" si="12"/>
        <v/>
      </c>
      <c r="BD29" s="93" t="str">
        <f t="shared" si="12"/>
        <v/>
      </c>
      <c r="BE29" s="93" t="str">
        <f t="shared" si="13"/>
        <v/>
      </c>
      <c r="BF29" s="93" t="str">
        <f t="shared" si="13"/>
        <v/>
      </c>
      <c r="BG29" s="93" t="str">
        <f t="shared" si="13"/>
        <v/>
      </c>
      <c r="BH29" s="93" t="str">
        <f t="shared" si="13"/>
        <v/>
      </c>
      <c r="BI29" s="93" t="str">
        <f t="shared" si="13"/>
        <v/>
      </c>
      <c r="BJ29" s="93" t="str">
        <f t="shared" si="13"/>
        <v/>
      </c>
      <c r="BK29" s="93" t="str">
        <f t="shared" si="13"/>
        <v/>
      </c>
      <c r="BL29" s="93" t="str">
        <f t="shared" si="13"/>
        <v/>
      </c>
      <c r="BM29" s="93" t="str">
        <f t="shared" si="13"/>
        <v/>
      </c>
      <c r="BN29" s="93" t="str">
        <f t="shared" si="13"/>
        <v/>
      </c>
      <c r="BO29" s="93" t="str">
        <f t="shared" si="13"/>
        <v/>
      </c>
      <c r="BP29" s="93" t="str">
        <f t="shared" si="13"/>
        <v/>
      </c>
      <c r="BQ29" s="93" t="str">
        <f t="shared" si="13"/>
        <v/>
      </c>
      <c r="BR29" s="93" t="str">
        <f t="shared" si="13"/>
        <v/>
      </c>
      <c r="BS29" s="93" t="str">
        <f t="shared" si="13"/>
        <v/>
      </c>
      <c r="BT29" s="93" t="str">
        <f t="shared" si="13"/>
        <v/>
      </c>
    </row>
    <row r="30" spans="3:72" x14ac:dyDescent="0.3">
      <c r="C30" s="82" t="s">
        <v>76</v>
      </c>
      <c r="D30" s="83" t="s">
        <v>77</v>
      </c>
      <c r="E30" s="84"/>
      <c r="F30" s="82" t="s">
        <v>15</v>
      </c>
      <c r="G30" s="85">
        <f t="shared" ca="1" si="6"/>
        <v>20</v>
      </c>
      <c r="H30" s="86" t="str">
        <f t="shared" ca="1" si="3"/>
        <v>Pending</v>
      </c>
      <c r="I30" s="38"/>
      <c r="J30" s="38"/>
      <c r="K30" s="38"/>
      <c r="L30" s="38"/>
      <c r="M30" s="87"/>
      <c r="N30" s="40"/>
      <c r="O30" s="40"/>
      <c r="P30" s="94"/>
      <c r="Q30" s="90">
        <f t="shared" si="7"/>
        <v>47484</v>
      </c>
      <c r="R30" s="90">
        <f t="shared" si="4"/>
        <v>47484</v>
      </c>
      <c r="S30" s="90"/>
      <c r="T30" s="91">
        <f ca="1">VLOOKUP(H30,'[1]DO NOT CHANGE'!$F$3:$I$7,4,FALSE)</f>
        <v>1</v>
      </c>
      <c r="U30" s="91">
        <f t="shared" ca="1" si="8"/>
        <v>101</v>
      </c>
      <c r="V30" s="92">
        <f ca="1">VLOOKUP(H30,'[1]DO NOT CHANGE'!$F$3:$I$7,4,FALSE)</f>
        <v>1</v>
      </c>
      <c r="W30">
        <f t="shared" ca="1" si="9"/>
        <v>101</v>
      </c>
      <c r="Y30" s="93" t="str">
        <f t="shared" si="10"/>
        <v/>
      </c>
      <c r="Z30" s="93" t="str">
        <f t="shared" si="10"/>
        <v/>
      </c>
      <c r="AA30" s="93" t="str">
        <f t="shared" si="10"/>
        <v/>
      </c>
      <c r="AB30" s="93" t="str">
        <f t="shared" si="10"/>
        <v/>
      </c>
      <c r="AC30" s="93" t="str">
        <f t="shared" si="10"/>
        <v/>
      </c>
      <c r="AD30" s="93" t="str">
        <f t="shared" si="10"/>
        <v/>
      </c>
      <c r="AE30" s="93" t="str">
        <f t="shared" si="10"/>
        <v/>
      </c>
      <c r="AF30" s="93" t="str">
        <f t="shared" si="10"/>
        <v/>
      </c>
      <c r="AG30" s="93" t="str">
        <f t="shared" si="10"/>
        <v/>
      </c>
      <c r="AH30" s="93" t="str">
        <f t="shared" si="10"/>
        <v/>
      </c>
      <c r="AI30" s="93" t="str">
        <f t="shared" si="10"/>
        <v/>
      </c>
      <c r="AJ30" s="93" t="str">
        <f t="shared" si="10"/>
        <v/>
      </c>
      <c r="AK30" s="93" t="str">
        <f t="shared" si="10"/>
        <v/>
      </c>
      <c r="AL30" s="93" t="str">
        <f t="shared" si="10"/>
        <v/>
      </c>
      <c r="AM30" s="93" t="str">
        <f t="shared" si="10"/>
        <v/>
      </c>
      <c r="AN30" s="93" t="str">
        <f t="shared" si="10"/>
        <v/>
      </c>
      <c r="AO30" s="93" t="str">
        <f t="shared" si="12"/>
        <v/>
      </c>
      <c r="AP30" s="93" t="str">
        <f t="shared" si="12"/>
        <v/>
      </c>
      <c r="AQ30" s="93" t="str">
        <f t="shared" si="12"/>
        <v/>
      </c>
      <c r="AR30" s="93" t="str">
        <f t="shared" si="12"/>
        <v/>
      </c>
      <c r="AS30" s="93" t="str">
        <f t="shared" si="12"/>
        <v/>
      </c>
      <c r="AT30" s="93" t="str">
        <f t="shared" si="12"/>
        <v/>
      </c>
      <c r="AU30" s="93" t="str">
        <f t="shared" si="12"/>
        <v/>
      </c>
      <c r="AV30" s="93" t="str">
        <f t="shared" si="12"/>
        <v/>
      </c>
      <c r="AW30" s="93" t="str">
        <f t="shared" si="12"/>
        <v/>
      </c>
      <c r="AX30" s="93" t="str">
        <f t="shared" si="12"/>
        <v/>
      </c>
      <c r="AY30" s="93" t="str">
        <f t="shared" si="12"/>
        <v/>
      </c>
      <c r="AZ30" s="93" t="str">
        <f t="shared" si="12"/>
        <v/>
      </c>
      <c r="BA30" s="93" t="str">
        <f t="shared" si="12"/>
        <v/>
      </c>
      <c r="BB30" s="93" t="str">
        <f t="shared" si="12"/>
        <v/>
      </c>
      <c r="BC30" s="93" t="str">
        <f t="shared" si="12"/>
        <v/>
      </c>
      <c r="BD30" s="93" t="str">
        <f t="shared" si="12"/>
        <v/>
      </c>
      <c r="BE30" s="93" t="str">
        <f t="shared" si="13"/>
        <v/>
      </c>
      <c r="BF30" s="93" t="str">
        <f t="shared" si="13"/>
        <v/>
      </c>
      <c r="BG30" s="93" t="str">
        <f t="shared" si="13"/>
        <v/>
      </c>
      <c r="BH30" s="93" t="str">
        <f t="shared" si="13"/>
        <v/>
      </c>
      <c r="BI30" s="93" t="str">
        <f t="shared" si="13"/>
        <v/>
      </c>
      <c r="BJ30" s="93" t="str">
        <f t="shared" si="13"/>
        <v/>
      </c>
      <c r="BK30" s="93" t="str">
        <f t="shared" si="13"/>
        <v/>
      </c>
      <c r="BL30" s="93" t="str">
        <f t="shared" si="13"/>
        <v/>
      </c>
      <c r="BM30" s="93" t="str">
        <f t="shared" si="13"/>
        <v/>
      </c>
      <c r="BN30" s="93" t="str">
        <f t="shared" si="13"/>
        <v/>
      </c>
      <c r="BO30" s="93" t="str">
        <f t="shared" si="13"/>
        <v/>
      </c>
      <c r="BP30" s="93" t="str">
        <f t="shared" si="13"/>
        <v/>
      </c>
      <c r="BQ30" s="93" t="str">
        <f t="shared" si="13"/>
        <v/>
      </c>
      <c r="BR30" s="93" t="str">
        <f t="shared" si="13"/>
        <v/>
      </c>
      <c r="BS30" s="93" t="str">
        <f t="shared" si="13"/>
        <v/>
      </c>
      <c r="BT30" s="93" t="str">
        <f t="shared" si="13"/>
        <v/>
      </c>
    </row>
    <row r="31" spans="3:72" x14ac:dyDescent="0.3">
      <c r="C31" s="82" t="s">
        <v>78</v>
      </c>
      <c r="D31" s="83" t="s">
        <v>79</v>
      </c>
      <c r="E31" s="84"/>
      <c r="F31" s="82" t="s">
        <v>15</v>
      </c>
      <c r="G31" s="85">
        <f t="shared" ca="1" si="6"/>
        <v>20</v>
      </c>
      <c r="H31" s="86" t="str">
        <f t="shared" ca="1" si="3"/>
        <v>Pending</v>
      </c>
      <c r="I31" s="38"/>
      <c r="J31" s="38"/>
      <c r="K31" s="38"/>
      <c r="L31" s="38"/>
      <c r="M31" s="87"/>
      <c r="N31" s="40"/>
      <c r="O31" s="40"/>
      <c r="P31" s="94"/>
      <c r="Q31" s="90">
        <f t="shared" si="7"/>
        <v>47484</v>
      </c>
      <c r="R31" s="90">
        <f t="shared" si="4"/>
        <v>47484</v>
      </c>
      <c r="S31" s="90"/>
      <c r="T31" s="91">
        <f ca="1">VLOOKUP(H31,'[1]DO NOT CHANGE'!$F$3:$I$7,4,FALSE)</f>
        <v>1</v>
      </c>
      <c r="U31" s="91">
        <f t="shared" ca="1" si="8"/>
        <v>101</v>
      </c>
      <c r="V31" s="92">
        <f ca="1">VLOOKUP(H31,'[1]DO NOT CHANGE'!$F$3:$I$7,4,FALSE)</f>
        <v>1</v>
      </c>
      <c r="W31">
        <f t="shared" ca="1" si="9"/>
        <v>101</v>
      </c>
      <c r="Y31" s="93" t="str">
        <f t="shared" si="10"/>
        <v/>
      </c>
      <c r="Z31" s="93" t="str">
        <f t="shared" si="10"/>
        <v/>
      </c>
      <c r="AA31" s="93" t="str">
        <f t="shared" si="10"/>
        <v/>
      </c>
      <c r="AB31" s="93" t="str">
        <f t="shared" si="10"/>
        <v/>
      </c>
      <c r="AC31" s="93" t="str">
        <f t="shared" si="10"/>
        <v/>
      </c>
      <c r="AD31" s="93" t="str">
        <f t="shared" si="10"/>
        <v/>
      </c>
      <c r="AE31" s="93" t="str">
        <f t="shared" si="10"/>
        <v/>
      </c>
      <c r="AF31" s="93" t="str">
        <f t="shared" si="10"/>
        <v/>
      </c>
      <c r="AG31" s="93" t="str">
        <f t="shared" si="10"/>
        <v/>
      </c>
      <c r="AH31" s="93" t="str">
        <f t="shared" si="10"/>
        <v/>
      </c>
      <c r="AI31" s="93" t="str">
        <f t="shared" si="10"/>
        <v/>
      </c>
      <c r="AJ31" s="93" t="str">
        <f t="shared" si="10"/>
        <v/>
      </c>
      <c r="AK31" s="93" t="str">
        <f t="shared" si="10"/>
        <v/>
      </c>
      <c r="AL31" s="93" t="str">
        <f t="shared" si="10"/>
        <v/>
      </c>
      <c r="AM31" s="93" t="str">
        <f t="shared" si="10"/>
        <v/>
      </c>
      <c r="AN31" s="93" t="str">
        <f t="shared" si="10"/>
        <v/>
      </c>
      <c r="AO31" s="93" t="str">
        <f t="shared" si="12"/>
        <v/>
      </c>
      <c r="AP31" s="93" t="str">
        <f t="shared" si="12"/>
        <v/>
      </c>
      <c r="AQ31" s="93" t="str">
        <f t="shared" si="12"/>
        <v/>
      </c>
      <c r="AR31" s="93" t="str">
        <f t="shared" si="12"/>
        <v/>
      </c>
      <c r="AS31" s="93" t="str">
        <f t="shared" si="12"/>
        <v/>
      </c>
      <c r="AT31" s="93" t="str">
        <f t="shared" si="12"/>
        <v/>
      </c>
      <c r="AU31" s="93" t="str">
        <f t="shared" si="12"/>
        <v/>
      </c>
      <c r="AV31" s="93" t="str">
        <f t="shared" si="12"/>
        <v/>
      </c>
      <c r="AW31" s="93" t="str">
        <f t="shared" si="12"/>
        <v/>
      </c>
      <c r="AX31" s="93" t="str">
        <f t="shared" si="12"/>
        <v/>
      </c>
      <c r="AY31" s="93" t="str">
        <f t="shared" si="12"/>
        <v/>
      </c>
      <c r="AZ31" s="93" t="str">
        <f t="shared" si="12"/>
        <v/>
      </c>
      <c r="BA31" s="93" t="str">
        <f t="shared" si="12"/>
        <v/>
      </c>
      <c r="BB31" s="93" t="str">
        <f t="shared" si="12"/>
        <v/>
      </c>
      <c r="BC31" s="93" t="str">
        <f t="shared" si="12"/>
        <v/>
      </c>
      <c r="BD31" s="93" t="str">
        <f t="shared" si="12"/>
        <v/>
      </c>
      <c r="BE31" s="93" t="str">
        <f t="shared" si="13"/>
        <v/>
      </c>
      <c r="BF31" s="93" t="str">
        <f t="shared" si="13"/>
        <v/>
      </c>
      <c r="BG31" s="93" t="str">
        <f t="shared" si="13"/>
        <v/>
      </c>
      <c r="BH31" s="93" t="str">
        <f t="shared" si="13"/>
        <v/>
      </c>
      <c r="BI31" s="93" t="str">
        <f t="shared" si="13"/>
        <v/>
      </c>
      <c r="BJ31" s="93" t="str">
        <f t="shared" si="13"/>
        <v/>
      </c>
      <c r="BK31" s="93" t="str">
        <f t="shared" si="13"/>
        <v/>
      </c>
      <c r="BL31" s="93" t="str">
        <f t="shared" si="13"/>
        <v/>
      </c>
      <c r="BM31" s="93" t="str">
        <f t="shared" si="13"/>
        <v/>
      </c>
      <c r="BN31" s="93" t="str">
        <f t="shared" si="13"/>
        <v/>
      </c>
      <c r="BO31" s="93" t="str">
        <f t="shared" si="13"/>
        <v/>
      </c>
      <c r="BP31" s="93" t="str">
        <f t="shared" si="13"/>
        <v/>
      </c>
      <c r="BQ31" s="93" t="str">
        <f t="shared" si="13"/>
        <v/>
      </c>
      <c r="BR31" s="93" t="str">
        <f t="shared" si="13"/>
        <v/>
      </c>
      <c r="BS31" s="93" t="str">
        <f t="shared" si="13"/>
        <v/>
      </c>
      <c r="BT31" s="93" t="str">
        <f t="shared" si="13"/>
        <v/>
      </c>
    </row>
    <row r="32" spans="3:72" x14ac:dyDescent="0.3">
      <c r="C32" s="82" t="s">
        <v>80</v>
      </c>
      <c r="D32" s="83" t="s">
        <v>81</v>
      </c>
      <c r="E32" s="84"/>
      <c r="F32" s="82" t="s">
        <v>15</v>
      </c>
      <c r="G32" s="85">
        <f t="shared" ca="1" si="6"/>
        <v>20</v>
      </c>
      <c r="H32" s="86" t="str">
        <f t="shared" ca="1" si="3"/>
        <v>Pending</v>
      </c>
      <c r="I32" s="38"/>
      <c r="J32" s="38"/>
      <c r="K32" s="38"/>
      <c r="L32" s="38"/>
      <c r="M32" s="87"/>
      <c r="N32" s="40"/>
      <c r="O32" s="40"/>
      <c r="P32" s="94"/>
      <c r="Q32" s="90">
        <f t="shared" si="7"/>
        <v>47484</v>
      </c>
      <c r="R32" s="90">
        <f t="shared" si="4"/>
        <v>47484</v>
      </c>
      <c r="S32" s="90"/>
      <c r="T32" s="91">
        <f ca="1">VLOOKUP(H32,'[1]DO NOT CHANGE'!$F$3:$I$7,4,FALSE)</f>
        <v>1</v>
      </c>
      <c r="U32" s="91">
        <f t="shared" ca="1" si="8"/>
        <v>101</v>
      </c>
      <c r="V32" s="92">
        <f ca="1">VLOOKUP(H32,'[1]DO NOT CHANGE'!$F$3:$I$7,4,FALSE)</f>
        <v>1</v>
      </c>
      <c r="W32">
        <f t="shared" ca="1" si="9"/>
        <v>101</v>
      </c>
      <c r="Y32" s="93" t="str">
        <f t="shared" si="10"/>
        <v/>
      </c>
      <c r="Z32" s="93" t="str">
        <f t="shared" si="10"/>
        <v/>
      </c>
      <c r="AA32" s="93" t="str">
        <f t="shared" si="10"/>
        <v/>
      </c>
      <c r="AB32" s="93" t="str">
        <f t="shared" si="10"/>
        <v/>
      </c>
      <c r="AC32" s="93" t="str">
        <f t="shared" si="10"/>
        <v/>
      </c>
      <c r="AD32" s="93" t="str">
        <f t="shared" si="10"/>
        <v/>
      </c>
      <c r="AE32" s="93" t="str">
        <f t="shared" si="10"/>
        <v/>
      </c>
      <c r="AF32" s="93" t="str">
        <f t="shared" si="10"/>
        <v/>
      </c>
      <c r="AG32" s="93" t="str">
        <f t="shared" si="10"/>
        <v/>
      </c>
      <c r="AH32" s="93" t="str">
        <f t="shared" si="10"/>
        <v/>
      </c>
      <c r="AI32" s="93" t="str">
        <f t="shared" si="10"/>
        <v/>
      </c>
      <c r="AJ32" s="93" t="str">
        <f t="shared" si="10"/>
        <v/>
      </c>
      <c r="AK32" s="93" t="str">
        <f t="shared" si="10"/>
        <v/>
      </c>
      <c r="AL32" s="93" t="str">
        <f t="shared" si="10"/>
        <v/>
      </c>
      <c r="AM32" s="93" t="str">
        <f t="shared" si="10"/>
        <v/>
      </c>
      <c r="AN32" s="93" t="str">
        <f t="shared" si="10"/>
        <v/>
      </c>
      <c r="AO32" s="93" t="str">
        <f t="shared" si="12"/>
        <v/>
      </c>
      <c r="AP32" s="93" t="str">
        <f t="shared" si="12"/>
        <v/>
      </c>
      <c r="AQ32" s="93" t="str">
        <f t="shared" si="12"/>
        <v/>
      </c>
      <c r="AR32" s="93" t="str">
        <f t="shared" si="12"/>
        <v/>
      </c>
      <c r="AS32" s="93" t="str">
        <f t="shared" si="12"/>
        <v/>
      </c>
      <c r="AT32" s="93" t="str">
        <f t="shared" si="12"/>
        <v/>
      </c>
      <c r="AU32" s="93" t="str">
        <f t="shared" si="12"/>
        <v/>
      </c>
      <c r="AV32" s="93" t="str">
        <f t="shared" si="12"/>
        <v/>
      </c>
      <c r="AW32" s="93" t="str">
        <f t="shared" si="12"/>
        <v/>
      </c>
      <c r="AX32" s="93" t="str">
        <f t="shared" si="12"/>
        <v/>
      </c>
      <c r="AY32" s="93" t="str">
        <f t="shared" si="12"/>
        <v/>
      </c>
      <c r="AZ32" s="93" t="str">
        <f t="shared" si="12"/>
        <v/>
      </c>
      <c r="BA32" s="93" t="str">
        <f t="shared" si="12"/>
        <v/>
      </c>
      <c r="BB32" s="93" t="str">
        <f t="shared" si="12"/>
        <v/>
      </c>
      <c r="BC32" s="93" t="str">
        <f t="shared" si="12"/>
        <v/>
      </c>
      <c r="BD32" s="93" t="str">
        <f t="shared" si="12"/>
        <v/>
      </c>
      <c r="BE32" s="93" t="str">
        <f t="shared" si="13"/>
        <v/>
      </c>
      <c r="BF32" s="93" t="str">
        <f t="shared" si="13"/>
        <v/>
      </c>
      <c r="BG32" s="93" t="str">
        <f t="shared" si="13"/>
        <v/>
      </c>
      <c r="BH32" s="93" t="str">
        <f t="shared" si="13"/>
        <v/>
      </c>
      <c r="BI32" s="93" t="str">
        <f t="shared" si="13"/>
        <v/>
      </c>
      <c r="BJ32" s="93" t="str">
        <f t="shared" si="13"/>
        <v/>
      </c>
      <c r="BK32" s="93" t="str">
        <f t="shared" si="13"/>
        <v/>
      </c>
      <c r="BL32" s="93" t="str">
        <f t="shared" si="13"/>
        <v/>
      </c>
      <c r="BM32" s="93" t="str">
        <f t="shared" si="13"/>
        <v/>
      </c>
      <c r="BN32" s="93" t="str">
        <f t="shared" si="13"/>
        <v/>
      </c>
      <c r="BO32" s="93" t="str">
        <f t="shared" si="13"/>
        <v/>
      </c>
      <c r="BP32" s="93" t="str">
        <f t="shared" si="13"/>
        <v/>
      </c>
      <c r="BQ32" s="93" t="str">
        <f t="shared" si="13"/>
        <v/>
      </c>
      <c r="BR32" s="93" t="str">
        <f t="shared" si="13"/>
        <v/>
      </c>
      <c r="BS32" s="93" t="str">
        <f t="shared" si="13"/>
        <v/>
      </c>
      <c r="BT32" s="93" t="str">
        <f t="shared" si="13"/>
        <v/>
      </c>
    </row>
    <row r="33" spans="3:72" x14ac:dyDescent="0.3">
      <c r="C33" s="82" t="s">
        <v>82</v>
      </c>
      <c r="D33" s="83" t="s">
        <v>83</v>
      </c>
      <c r="E33" s="84"/>
      <c r="F33" s="82" t="s">
        <v>15</v>
      </c>
      <c r="G33" s="85">
        <f t="shared" ca="1" si="6"/>
        <v>20</v>
      </c>
      <c r="H33" s="86" t="str">
        <f t="shared" ca="1" si="3"/>
        <v>Pending</v>
      </c>
      <c r="I33" s="38"/>
      <c r="J33" s="38"/>
      <c r="K33" s="38"/>
      <c r="L33" s="38"/>
      <c r="M33" s="87"/>
      <c r="N33" s="40"/>
      <c r="O33" s="40"/>
      <c r="P33" s="94"/>
      <c r="Q33" s="90">
        <f t="shared" si="7"/>
        <v>47484</v>
      </c>
      <c r="R33" s="90">
        <f t="shared" si="4"/>
        <v>47484</v>
      </c>
      <c r="S33" s="90"/>
      <c r="T33" s="91">
        <f ca="1">VLOOKUP(H33,'[1]DO NOT CHANGE'!$F$3:$I$7,4,FALSE)</f>
        <v>1</v>
      </c>
      <c r="U33" s="91">
        <f t="shared" ca="1" si="8"/>
        <v>101</v>
      </c>
      <c r="V33" s="92">
        <f ca="1">VLOOKUP(H33,'[1]DO NOT CHANGE'!$F$3:$I$7,4,FALSE)</f>
        <v>1</v>
      </c>
      <c r="W33">
        <f t="shared" ca="1" si="9"/>
        <v>101</v>
      </c>
      <c r="Y33" s="93" t="str">
        <f t="shared" si="10"/>
        <v/>
      </c>
      <c r="Z33" s="93" t="str">
        <f t="shared" si="10"/>
        <v/>
      </c>
      <c r="AA33" s="93" t="str">
        <f t="shared" si="10"/>
        <v/>
      </c>
      <c r="AB33" s="93" t="str">
        <f t="shared" si="10"/>
        <v/>
      </c>
      <c r="AC33" s="93" t="str">
        <f t="shared" si="10"/>
        <v/>
      </c>
      <c r="AD33" s="93" t="str">
        <f t="shared" si="10"/>
        <v/>
      </c>
      <c r="AE33" s="93" t="str">
        <f t="shared" si="10"/>
        <v/>
      </c>
      <c r="AF33" s="93" t="str">
        <f t="shared" si="10"/>
        <v/>
      </c>
      <c r="AG33" s="93" t="str">
        <f t="shared" si="10"/>
        <v/>
      </c>
      <c r="AH33" s="93" t="str">
        <f t="shared" si="10"/>
        <v/>
      </c>
      <c r="AI33" s="93" t="str">
        <f t="shared" si="10"/>
        <v/>
      </c>
      <c r="AJ33" s="93" t="str">
        <f t="shared" si="10"/>
        <v/>
      </c>
      <c r="AK33" s="93" t="str">
        <f t="shared" si="10"/>
        <v/>
      </c>
      <c r="AL33" s="93" t="str">
        <f t="shared" si="10"/>
        <v/>
      </c>
      <c r="AM33" s="93" t="str">
        <f t="shared" si="10"/>
        <v/>
      </c>
      <c r="AN33" s="93" t="str">
        <f t="shared" si="10"/>
        <v/>
      </c>
      <c r="AO33" s="93" t="str">
        <f t="shared" si="12"/>
        <v/>
      </c>
      <c r="AP33" s="93" t="str">
        <f t="shared" si="12"/>
        <v/>
      </c>
      <c r="AQ33" s="93" t="str">
        <f t="shared" si="12"/>
        <v/>
      </c>
      <c r="AR33" s="93" t="str">
        <f t="shared" si="12"/>
        <v/>
      </c>
      <c r="AS33" s="93" t="str">
        <f t="shared" si="12"/>
        <v/>
      </c>
      <c r="AT33" s="93" t="str">
        <f t="shared" si="12"/>
        <v/>
      </c>
      <c r="AU33" s="93" t="str">
        <f t="shared" si="12"/>
        <v/>
      </c>
      <c r="AV33" s="93" t="str">
        <f t="shared" si="12"/>
        <v/>
      </c>
      <c r="AW33" s="93" t="str">
        <f t="shared" si="12"/>
        <v/>
      </c>
      <c r="AX33" s="93" t="str">
        <f t="shared" si="12"/>
        <v/>
      </c>
      <c r="AY33" s="93" t="str">
        <f t="shared" si="12"/>
        <v/>
      </c>
      <c r="AZ33" s="93" t="str">
        <f t="shared" si="12"/>
        <v/>
      </c>
      <c r="BA33" s="93" t="str">
        <f t="shared" si="12"/>
        <v/>
      </c>
      <c r="BB33" s="93" t="str">
        <f t="shared" si="12"/>
        <v/>
      </c>
      <c r="BC33" s="93" t="str">
        <f t="shared" si="12"/>
        <v/>
      </c>
      <c r="BD33" s="93" t="str">
        <f t="shared" si="12"/>
        <v/>
      </c>
      <c r="BE33" s="93" t="str">
        <f t="shared" si="13"/>
        <v/>
      </c>
      <c r="BF33" s="93" t="str">
        <f t="shared" si="13"/>
        <v/>
      </c>
      <c r="BG33" s="93" t="str">
        <f t="shared" si="13"/>
        <v/>
      </c>
      <c r="BH33" s="93" t="str">
        <f t="shared" si="13"/>
        <v/>
      </c>
      <c r="BI33" s="93" t="str">
        <f t="shared" si="13"/>
        <v/>
      </c>
      <c r="BJ33" s="93" t="str">
        <f t="shared" si="13"/>
        <v/>
      </c>
      <c r="BK33" s="93" t="str">
        <f t="shared" si="13"/>
        <v/>
      </c>
      <c r="BL33" s="93" t="str">
        <f t="shared" si="13"/>
        <v/>
      </c>
      <c r="BM33" s="93" t="str">
        <f t="shared" si="13"/>
        <v/>
      </c>
      <c r="BN33" s="93" t="str">
        <f t="shared" si="13"/>
        <v/>
      </c>
      <c r="BO33" s="93" t="str">
        <f t="shared" si="13"/>
        <v/>
      </c>
      <c r="BP33" s="93" t="str">
        <f t="shared" si="13"/>
        <v/>
      </c>
      <c r="BQ33" s="93" t="str">
        <f t="shared" si="13"/>
        <v/>
      </c>
      <c r="BR33" s="93" t="str">
        <f t="shared" si="13"/>
        <v/>
      </c>
      <c r="BS33" s="93" t="str">
        <f t="shared" si="13"/>
        <v/>
      </c>
      <c r="BT33" s="93" t="str">
        <f t="shared" si="13"/>
        <v/>
      </c>
    </row>
    <row r="34" spans="3:72" x14ac:dyDescent="0.3">
      <c r="C34" s="82" t="s">
        <v>84</v>
      </c>
      <c r="D34" s="83" t="s">
        <v>85</v>
      </c>
      <c r="E34" s="84"/>
      <c r="F34" s="82" t="s">
        <v>15</v>
      </c>
      <c r="G34" s="85">
        <f t="shared" ca="1" si="6"/>
        <v>20</v>
      </c>
      <c r="H34" s="86" t="str">
        <f t="shared" ca="1" si="3"/>
        <v>Pending</v>
      </c>
      <c r="I34" s="38"/>
      <c r="J34" s="38"/>
      <c r="K34" s="38"/>
      <c r="L34" s="38"/>
      <c r="M34" s="87"/>
      <c r="N34" s="40"/>
      <c r="O34" s="40"/>
      <c r="P34" s="94"/>
      <c r="Q34" s="90">
        <f t="shared" si="7"/>
        <v>47484</v>
      </c>
      <c r="R34" s="90">
        <f t="shared" si="4"/>
        <v>47484</v>
      </c>
      <c r="S34" s="90"/>
      <c r="T34" s="91">
        <f ca="1">VLOOKUP(H34,'[1]DO NOT CHANGE'!$F$3:$I$7,4,FALSE)</f>
        <v>1</v>
      </c>
      <c r="U34" s="91">
        <f t="shared" ca="1" si="8"/>
        <v>101</v>
      </c>
      <c r="V34" s="92">
        <f ca="1">VLOOKUP(H34,'[1]DO NOT CHANGE'!$F$3:$I$7,4,FALSE)</f>
        <v>1</v>
      </c>
      <c r="W34">
        <f t="shared" ca="1" si="9"/>
        <v>101</v>
      </c>
      <c r="Y34" s="93" t="str">
        <f t="shared" si="10"/>
        <v/>
      </c>
      <c r="Z34" s="93" t="str">
        <f t="shared" si="10"/>
        <v/>
      </c>
      <c r="AA34" s="93" t="str">
        <f t="shared" si="10"/>
        <v/>
      </c>
      <c r="AB34" s="93" t="str">
        <f t="shared" si="10"/>
        <v/>
      </c>
      <c r="AC34" s="93" t="str">
        <f t="shared" si="10"/>
        <v/>
      </c>
      <c r="AD34" s="93" t="str">
        <f t="shared" si="10"/>
        <v/>
      </c>
      <c r="AE34" s="93" t="str">
        <f t="shared" si="10"/>
        <v/>
      </c>
      <c r="AF34" s="93" t="str">
        <f t="shared" si="10"/>
        <v/>
      </c>
      <c r="AG34" s="93" t="str">
        <f t="shared" si="10"/>
        <v/>
      </c>
      <c r="AH34" s="93" t="str">
        <f t="shared" si="10"/>
        <v/>
      </c>
      <c r="AI34" s="93" t="str">
        <f t="shared" si="10"/>
        <v/>
      </c>
      <c r="AJ34" s="93" t="str">
        <f t="shared" si="10"/>
        <v/>
      </c>
      <c r="AK34" s="93" t="str">
        <f t="shared" si="10"/>
        <v/>
      </c>
      <c r="AL34" s="93" t="str">
        <f t="shared" si="10"/>
        <v/>
      </c>
      <c r="AM34" s="93" t="str">
        <f t="shared" si="10"/>
        <v/>
      </c>
      <c r="AN34" s="93" t="str">
        <f t="shared" si="10"/>
        <v/>
      </c>
      <c r="AO34" s="93" t="str">
        <f t="shared" si="12"/>
        <v/>
      </c>
      <c r="AP34" s="93" t="str">
        <f t="shared" si="12"/>
        <v/>
      </c>
      <c r="AQ34" s="93" t="str">
        <f t="shared" si="12"/>
        <v/>
      </c>
      <c r="AR34" s="93" t="str">
        <f t="shared" si="12"/>
        <v/>
      </c>
      <c r="AS34" s="93" t="str">
        <f t="shared" si="12"/>
        <v/>
      </c>
      <c r="AT34" s="93" t="str">
        <f t="shared" si="12"/>
        <v/>
      </c>
      <c r="AU34" s="93" t="str">
        <f t="shared" si="12"/>
        <v/>
      </c>
      <c r="AV34" s="93" t="str">
        <f t="shared" si="12"/>
        <v/>
      </c>
      <c r="AW34" s="93" t="str">
        <f t="shared" si="12"/>
        <v/>
      </c>
      <c r="AX34" s="93" t="str">
        <f t="shared" si="12"/>
        <v/>
      </c>
      <c r="AY34" s="93" t="str">
        <f t="shared" si="12"/>
        <v/>
      </c>
      <c r="AZ34" s="93" t="str">
        <f t="shared" si="12"/>
        <v/>
      </c>
      <c r="BA34" s="93" t="str">
        <f t="shared" si="12"/>
        <v/>
      </c>
      <c r="BB34" s="93" t="str">
        <f t="shared" si="12"/>
        <v/>
      </c>
      <c r="BC34" s="93" t="str">
        <f t="shared" si="12"/>
        <v/>
      </c>
      <c r="BD34" s="93" t="str">
        <f t="shared" si="12"/>
        <v/>
      </c>
      <c r="BE34" s="93" t="str">
        <f t="shared" si="13"/>
        <v/>
      </c>
      <c r="BF34" s="93" t="str">
        <f t="shared" si="13"/>
        <v/>
      </c>
      <c r="BG34" s="93" t="str">
        <f t="shared" si="13"/>
        <v/>
      </c>
      <c r="BH34" s="93" t="str">
        <f t="shared" si="13"/>
        <v/>
      </c>
      <c r="BI34" s="93" t="str">
        <f t="shared" si="13"/>
        <v/>
      </c>
      <c r="BJ34" s="93" t="str">
        <f t="shared" si="13"/>
        <v/>
      </c>
      <c r="BK34" s="93" t="str">
        <f t="shared" si="13"/>
        <v/>
      </c>
      <c r="BL34" s="93" t="str">
        <f t="shared" si="13"/>
        <v/>
      </c>
      <c r="BM34" s="93" t="str">
        <f t="shared" si="13"/>
        <v/>
      </c>
      <c r="BN34" s="93" t="str">
        <f t="shared" si="13"/>
        <v/>
      </c>
      <c r="BO34" s="93" t="str">
        <f t="shared" si="13"/>
        <v/>
      </c>
      <c r="BP34" s="93" t="str">
        <f t="shared" si="13"/>
        <v/>
      </c>
      <c r="BQ34" s="93" t="str">
        <f t="shared" si="13"/>
        <v/>
      </c>
      <c r="BR34" s="93" t="str">
        <f t="shared" si="13"/>
        <v/>
      </c>
      <c r="BS34" s="93" t="str">
        <f t="shared" si="13"/>
        <v/>
      </c>
      <c r="BT34" s="93" t="str">
        <f t="shared" si="13"/>
        <v/>
      </c>
    </row>
    <row r="35" spans="3:72" x14ac:dyDescent="0.3">
      <c r="C35" s="82" t="s">
        <v>86</v>
      </c>
      <c r="D35" s="83" t="s">
        <v>87</v>
      </c>
      <c r="E35" s="84"/>
      <c r="F35" s="82" t="s">
        <v>15</v>
      </c>
      <c r="G35" s="85">
        <f t="shared" ca="1" si="6"/>
        <v>20</v>
      </c>
      <c r="H35" s="86" t="str">
        <f t="shared" ca="1" si="3"/>
        <v>Pending</v>
      </c>
      <c r="I35" s="38"/>
      <c r="J35" s="38"/>
      <c r="K35" s="38"/>
      <c r="L35" s="38"/>
      <c r="M35" s="87"/>
      <c r="N35" s="40"/>
      <c r="O35" s="40"/>
      <c r="P35" s="94"/>
      <c r="Q35" s="90">
        <f t="shared" si="7"/>
        <v>47484</v>
      </c>
      <c r="R35" s="90">
        <f t="shared" si="4"/>
        <v>47484</v>
      </c>
      <c r="S35" s="90"/>
      <c r="T35" s="91">
        <f ca="1">VLOOKUP(H35,'[1]DO NOT CHANGE'!$F$3:$I$7,4,FALSE)</f>
        <v>1</v>
      </c>
      <c r="U35" s="91">
        <f t="shared" ca="1" si="8"/>
        <v>101</v>
      </c>
      <c r="V35" s="92">
        <f ca="1">VLOOKUP(H35,'[1]DO NOT CHANGE'!$F$3:$I$7,4,FALSE)</f>
        <v>1</v>
      </c>
      <c r="W35">
        <f t="shared" ca="1" si="9"/>
        <v>101</v>
      </c>
      <c r="Y35" s="93" t="str">
        <f t="shared" si="10"/>
        <v/>
      </c>
      <c r="Z35" s="93" t="str">
        <f t="shared" si="10"/>
        <v/>
      </c>
      <c r="AA35" s="93" t="str">
        <f t="shared" si="10"/>
        <v/>
      </c>
      <c r="AB35" s="93" t="str">
        <f t="shared" si="10"/>
        <v/>
      </c>
      <c r="AC35" s="93" t="str">
        <f t="shared" si="10"/>
        <v/>
      </c>
      <c r="AD35" s="93" t="str">
        <f t="shared" si="10"/>
        <v/>
      </c>
      <c r="AE35" s="93" t="str">
        <f t="shared" si="10"/>
        <v/>
      </c>
      <c r="AF35" s="93" t="str">
        <f t="shared" si="10"/>
        <v/>
      </c>
      <c r="AG35" s="93" t="str">
        <f t="shared" si="10"/>
        <v/>
      </c>
      <c r="AH35" s="93" t="str">
        <f t="shared" si="10"/>
        <v/>
      </c>
      <c r="AI35" s="93" t="str">
        <f t="shared" si="10"/>
        <v/>
      </c>
      <c r="AJ35" s="93" t="str">
        <f t="shared" si="10"/>
        <v/>
      </c>
      <c r="AK35" s="93" t="str">
        <f t="shared" si="10"/>
        <v/>
      </c>
      <c r="AL35" s="93" t="str">
        <f t="shared" si="10"/>
        <v/>
      </c>
      <c r="AM35" s="93" t="str">
        <f t="shared" si="10"/>
        <v/>
      </c>
      <c r="AN35" s="93" t="str">
        <f t="shared" si="10"/>
        <v/>
      </c>
      <c r="AO35" s="93" t="str">
        <f t="shared" si="12"/>
        <v/>
      </c>
      <c r="AP35" s="93" t="str">
        <f t="shared" si="12"/>
        <v/>
      </c>
      <c r="AQ35" s="93" t="str">
        <f t="shared" si="12"/>
        <v/>
      </c>
      <c r="AR35" s="93" t="str">
        <f t="shared" si="12"/>
        <v/>
      </c>
      <c r="AS35" s="93" t="str">
        <f t="shared" si="12"/>
        <v/>
      </c>
      <c r="AT35" s="93" t="str">
        <f t="shared" si="12"/>
        <v/>
      </c>
      <c r="AU35" s="93" t="str">
        <f t="shared" si="12"/>
        <v/>
      </c>
      <c r="AV35" s="93" t="str">
        <f t="shared" si="12"/>
        <v/>
      </c>
      <c r="AW35" s="93" t="str">
        <f t="shared" si="12"/>
        <v/>
      </c>
      <c r="AX35" s="93" t="str">
        <f t="shared" si="12"/>
        <v/>
      </c>
      <c r="AY35" s="93" t="str">
        <f t="shared" si="12"/>
        <v/>
      </c>
      <c r="AZ35" s="93" t="str">
        <f t="shared" si="12"/>
        <v/>
      </c>
      <c r="BA35" s="93" t="str">
        <f t="shared" si="12"/>
        <v/>
      </c>
      <c r="BB35" s="93" t="str">
        <f t="shared" si="12"/>
        <v/>
      </c>
      <c r="BC35" s="93" t="str">
        <f t="shared" si="12"/>
        <v/>
      </c>
      <c r="BD35" s="93" t="str">
        <f t="shared" si="12"/>
        <v/>
      </c>
      <c r="BE35" s="93" t="str">
        <f t="shared" si="13"/>
        <v/>
      </c>
      <c r="BF35" s="93" t="str">
        <f t="shared" si="13"/>
        <v/>
      </c>
      <c r="BG35" s="93" t="str">
        <f t="shared" si="13"/>
        <v/>
      </c>
      <c r="BH35" s="93" t="str">
        <f t="shared" si="13"/>
        <v/>
      </c>
      <c r="BI35" s="93" t="str">
        <f t="shared" si="13"/>
        <v/>
      </c>
      <c r="BJ35" s="93" t="str">
        <f t="shared" si="13"/>
        <v/>
      </c>
      <c r="BK35" s="93" t="str">
        <f t="shared" si="13"/>
        <v/>
      </c>
      <c r="BL35" s="93" t="str">
        <f t="shared" si="13"/>
        <v/>
      </c>
      <c r="BM35" s="93" t="str">
        <f t="shared" si="13"/>
        <v/>
      </c>
      <c r="BN35" s="93" t="str">
        <f t="shared" si="13"/>
        <v/>
      </c>
      <c r="BO35" s="93" t="str">
        <f t="shared" si="13"/>
        <v/>
      </c>
      <c r="BP35" s="93" t="str">
        <f t="shared" si="13"/>
        <v/>
      </c>
      <c r="BQ35" s="93" t="str">
        <f t="shared" si="13"/>
        <v/>
      </c>
      <c r="BR35" s="93" t="str">
        <f t="shared" si="13"/>
        <v/>
      </c>
      <c r="BS35" s="93" t="str">
        <f t="shared" si="13"/>
        <v/>
      </c>
      <c r="BT35" s="93" t="str">
        <f t="shared" si="13"/>
        <v/>
      </c>
    </row>
    <row r="36" spans="3:72" x14ac:dyDescent="0.3">
      <c r="C36" s="82" t="s">
        <v>88</v>
      </c>
      <c r="D36" s="83" t="s">
        <v>89</v>
      </c>
      <c r="E36" s="84"/>
      <c r="F36" s="82" t="s">
        <v>15</v>
      </c>
      <c r="G36" s="85">
        <f t="shared" ca="1" si="6"/>
        <v>20</v>
      </c>
      <c r="H36" s="86" t="str">
        <f t="shared" ca="1" si="3"/>
        <v>Pending</v>
      </c>
      <c r="I36" s="38"/>
      <c r="J36" s="38"/>
      <c r="K36" s="38"/>
      <c r="L36" s="38"/>
      <c r="M36" s="87"/>
      <c r="N36" s="40"/>
      <c r="O36" s="40"/>
      <c r="P36" s="94"/>
      <c r="Q36" s="90">
        <f t="shared" si="7"/>
        <v>47484</v>
      </c>
      <c r="R36" s="90">
        <f t="shared" si="4"/>
        <v>47484</v>
      </c>
      <c r="S36" s="90"/>
      <c r="T36" s="91">
        <f ca="1">VLOOKUP(H36,'[1]DO NOT CHANGE'!$F$3:$I$7,4,FALSE)</f>
        <v>1</v>
      </c>
      <c r="U36" s="91">
        <f t="shared" ca="1" si="8"/>
        <v>101</v>
      </c>
      <c r="V36" s="92">
        <f ca="1">VLOOKUP(H36,'[1]DO NOT CHANGE'!$F$3:$I$7,4,FALSE)</f>
        <v>1</v>
      </c>
      <c r="W36">
        <f t="shared" ca="1" si="9"/>
        <v>101</v>
      </c>
      <c r="Y36" s="93" t="str">
        <f t="shared" si="10"/>
        <v/>
      </c>
      <c r="Z36" s="93" t="str">
        <f t="shared" si="10"/>
        <v/>
      </c>
      <c r="AA36" s="93" t="str">
        <f t="shared" si="10"/>
        <v/>
      </c>
      <c r="AB36" s="93" t="str">
        <f t="shared" si="10"/>
        <v/>
      </c>
      <c r="AC36" s="93" t="str">
        <f t="shared" si="10"/>
        <v/>
      </c>
      <c r="AD36" s="93" t="str">
        <f t="shared" si="10"/>
        <v/>
      </c>
      <c r="AE36" s="93" t="str">
        <f t="shared" si="10"/>
        <v/>
      </c>
      <c r="AF36" s="93" t="str">
        <f t="shared" si="10"/>
        <v/>
      </c>
      <c r="AG36" s="93" t="str">
        <f t="shared" si="10"/>
        <v/>
      </c>
      <c r="AH36" s="93" t="str">
        <f t="shared" si="10"/>
        <v/>
      </c>
      <c r="AI36" s="93" t="str">
        <f t="shared" si="10"/>
        <v/>
      </c>
      <c r="AJ36" s="93" t="str">
        <f t="shared" si="10"/>
        <v/>
      </c>
      <c r="AK36" s="93" t="str">
        <f t="shared" si="10"/>
        <v/>
      </c>
      <c r="AL36" s="93" t="str">
        <f t="shared" si="10"/>
        <v/>
      </c>
      <c r="AM36" s="93" t="str">
        <f t="shared" si="10"/>
        <v/>
      </c>
      <c r="AN36" s="93" t="str">
        <f t="shared" si="10"/>
        <v/>
      </c>
      <c r="AO36" s="93" t="str">
        <f t="shared" si="12"/>
        <v/>
      </c>
      <c r="AP36" s="93" t="str">
        <f t="shared" si="12"/>
        <v/>
      </c>
      <c r="AQ36" s="93" t="str">
        <f t="shared" si="12"/>
        <v/>
      </c>
      <c r="AR36" s="93" t="str">
        <f t="shared" si="12"/>
        <v/>
      </c>
      <c r="AS36" s="93" t="str">
        <f t="shared" si="12"/>
        <v/>
      </c>
      <c r="AT36" s="93" t="str">
        <f t="shared" si="12"/>
        <v/>
      </c>
      <c r="AU36" s="93" t="str">
        <f t="shared" si="12"/>
        <v/>
      </c>
      <c r="AV36" s="93" t="str">
        <f t="shared" si="12"/>
        <v/>
      </c>
      <c r="AW36" s="93" t="str">
        <f t="shared" si="12"/>
        <v/>
      </c>
      <c r="AX36" s="93" t="str">
        <f t="shared" si="12"/>
        <v/>
      </c>
      <c r="AY36" s="93" t="str">
        <f t="shared" si="12"/>
        <v/>
      </c>
      <c r="AZ36" s="93" t="str">
        <f t="shared" si="12"/>
        <v/>
      </c>
      <c r="BA36" s="93" t="str">
        <f t="shared" si="12"/>
        <v/>
      </c>
      <c r="BB36" s="93" t="str">
        <f t="shared" si="12"/>
        <v/>
      </c>
      <c r="BC36" s="93" t="str">
        <f t="shared" si="12"/>
        <v/>
      </c>
      <c r="BD36" s="93" t="str">
        <f t="shared" si="12"/>
        <v/>
      </c>
      <c r="BE36" s="93" t="str">
        <f t="shared" si="13"/>
        <v/>
      </c>
      <c r="BF36" s="93" t="str">
        <f t="shared" si="13"/>
        <v/>
      </c>
      <c r="BG36" s="93" t="str">
        <f t="shared" si="13"/>
        <v/>
      </c>
      <c r="BH36" s="93" t="str">
        <f t="shared" si="13"/>
        <v/>
      </c>
      <c r="BI36" s="93" t="str">
        <f t="shared" si="13"/>
        <v/>
      </c>
      <c r="BJ36" s="93" t="str">
        <f t="shared" si="13"/>
        <v/>
      </c>
      <c r="BK36" s="93" t="str">
        <f t="shared" si="13"/>
        <v/>
      </c>
      <c r="BL36" s="93" t="str">
        <f t="shared" si="13"/>
        <v/>
      </c>
      <c r="BM36" s="93" t="str">
        <f t="shared" si="13"/>
        <v/>
      </c>
      <c r="BN36" s="93" t="str">
        <f t="shared" si="13"/>
        <v/>
      </c>
      <c r="BO36" s="93" t="str">
        <f t="shared" si="13"/>
        <v/>
      </c>
      <c r="BP36" s="93" t="str">
        <f t="shared" si="13"/>
        <v/>
      </c>
      <c r="BQ36" s="93" t="str">
        <f t="shared" si="13"/>
        <v/>
      </c>
      <c r="BR36" s="93" t="str">
        <f t="shared" si="13"/>
        <v/>
      </c>
      <c r="BS36" s="93" t="str">
        <f t="shared" si="13"/>
        <v/>
      </c>
      <c r="BT36" s="93" t="str">
        <f t="shared" si="13"/>
        <v/>
      </c>
    </row>
    <row r="37" spans="3:72" x14ac:dyDescent="0.3">
      <c r="C37" s="82" t="s">
        <v>90</v>
      </c>
      <c r="D37" s="83" t="s">
        <v>91</v>
      </c>
      <c r="E37" s="84"/>
      <c r="F37" s="82" t="s">
        <v>15</v>
      </c>
      <c r="G37" s="85">
        <f t="shared" ca="1" si="6"/>
        <v>20</v>
      </c>
      <c r="H37" s="86" t="str">
        <f t="shared" ca="1" si="3"/>
        <v>Pending</v>
      </c>
      <c r="I37" s="38"/>
      <c r="J37" s="38"/>
      <c r="K37" s="38"/>
      <c r="L37" s="38"/>
      <c r="M37" s="87"/>
      <c r="N37" s="40"/>
      <c r="O37" s="40"/>
      <c r="P37" s="94"/>
      <c r="Q37" s="90">
        <f t="shared" si="7"/>
        <v>47484</v>
      </c>
      <c r="R37" s="90">
        <f t="shared" si="4"/>
        <v>47484</v>
      </c>
      <c r="S37" s="90"/>
      <c r="T37" s="91">
        <f ca="1">VLOOKUP(H37,'[1]DO NOT CHANGE'!$F$3:$I$7,4,FALSE)</f>
        <v>1</v>
      </c>
      <c r="U37" s="91">
        <f t="shared" ca="1" si="8"/>
        <v>101</v>
      </c>
      <c r="V37" s="92">
        <f ca="1">VLOOKUP(H37,'[1]DO NOT CHANGE'!$F$3:$I$7,4,FALSE)</f>
        <v>1</v>
      </c>
      <c r="W37">
        <f t="shared" ca="1" si="9"/>
        <v>101</v>
      </c>
      <c r="Y37" s="93" t="str">
        <f t="shared" si="10"/>
        <v/>
      </c>
      <c r="Z37" s="93" t="str">
        <f t="shared" si="10"/>
        <v/>
      </c>
      <c r="AA37" s="93" t="str">
        <f t="shared" si="10"/>
        <v/>
      </c>
      <c r="AB37" s="93" t="str">
        <f t="shared" si="10"/>
        <v/>
      </c>
      <c r="AC37" s="93" t="str">
        <f t="shared" si="10"/>
        <v/>
      </c>
      <c r="AD37" s="93" t="str">
        <f t="shared" si="10"/>
        <v/>
      </c>
      <c r="AE37" s="93" t="str">
        <f t="shared" si="10"/>
        <v/>
      </c>
      <c r="AF37" s="93" t="str">
        <f t="shared" si="10"/>
        <v/>
      </c>
      <c r="AG37" s="93" t="str">
        <f t="shared" si="10"/>
        <v/>
      </c>
      <c r="AH37" s="93" t="str">
        <f t="shared" si="10"/>
        <v/>
      </c>
      <c r="AI37" s="93" t="str">
        <f t="shared" si="10"/>
        <v/>
      </c>
      <c r="AJ37" s="93" t="str">
        <f t="shared" si="10"/>
        <v/>
      </c>
      <c r="AK37" s="93" t="str">
        <f t="shared" si="10"/>
        <v/>
      </c>
      <c r="AL37" s="93" t="str">
        <f t="shared" si="10"/>
        <v/>
      </c>
      <c r="AM37" s="93" t="str">
        <f t="shared" si="10"/>
        <v/>
      </c>
      <c r="AN37" s="93" t="str">
        <f t="shared" si="10"/>
        <v/>
      </c>
      <c r="AO37" s="93" t="str">
        <f t="shared" si="12"/>
        <v/>
      </c>
      <c r="AP37" s="93" t="str">
        <f t="shared" si="12"/>
        <v/>
      </c>
      <c r="AQ37" s="93" t="str">
        <f t="shared" si="12"/>
        <v/>
      </c>
      <c r="AR37" s="93" t="str">
        <f t="shared" si="12"/>
        <v/>
      </c>
      <c r="AS37" s="93" t="str">
        <f t="shared" si="12"/>
        <v/>
      </c>
      <c r="AT37" s="93" t="str">
        <f t="shared" si="12"/>
        <v/>
      </c>
      <c r="AU37" s="93" t="str">
        <f t="shared" si="12"/>
        <v/>
      </c>
      <c r="AV37" s="93" t="str">
        <f t="shared" si="12"/>
        <v/>
      </c>
      <c r="AW37" s="93" t="str">
        <f t="shared" si="12"/>
        <v/>
      </c>
      <c r="AX37" s="93" t="str">
        <f t="shared" si="12"/>
        <v/>
      </c>
      <c r="AY37" s="93" t="str">
        <f t="shared" si="12"/>
        <v/>
      </c>
      <c r="AZ37" s="93" t="str">
        <f t="shared" si="12"/>
        <v/>
      </c>
      <c r="BA37" s="93" t="str">
        <f t="shared" si="12"/>
        <v/>
      </c>
      <c r="BB37" s="93" t="str">
        <f t="shared" si="12"/>
        <v/>
      </c>
      <c r="BC37" s="93" t="str">
        <f t="shared" si="12"/>
        <v/>
      </c>
      <c r="BD37" s="93" t="str">
        <f t="shared" si="12"/>
        <v/>
      </c>
      <c r="BE37" s="93" t="str">
        <f t="shared" si="13"/>
        <v/>
      </c>
      <c r="BF37" s="93" t="str">
        <f t="shared" si="13"/>
        <v/>
      </c>
      <c r="BG37" s="93" t="str">
        <f t="shared" si="13"/>
        <v/>
      </c>
      <c r="BH37" s="93" t="str">
        <f t="shared" si="13"/>
        <v/>
      </c>
      <c r="BI37" s="93" t="str">
        <f t="shared" si="13"/>
        <v/>
      </c>
      <c r="BJ37" s="93" t="str">
        <f t="shared" si="13"/>
        <v/>
      </c>
      <c r="BK37" s="93" t="str">
        <f t="shared" si="13"/>
        <v/>
      </c>
      <c r="BL37" s="93" t="str">
        <f t="shared" si="13"/>
        <v/>
      </c>
      <c r="BM37" s="93" t="str">
        <f t="shared" si="13"/>
        <v/>
      </c>
      <c r="BN37" s="93" t="str">
        <f t="shared" si="13"/>
        <v/>
      </c>
      <c r="BO37" s="93" t="str">
        <f t="shared" si="13"/>
        <v/>
      </c>
      <c r="BP37" s="93" t="str">
        <f t="shared" si="13"/>
        <v/>
      </c>
      <c r="BQ37" s="93" t="str">
        <f t="shared" si="13"/>
        <v/>
      </c>
      <c r="BR37" s="93" t="str">
        <f t="shared" si="13"/>
        <v/>
      </c>
      <c r="BS37" s="93" t="str">
        <f t="shared" si="13"/>
        <v/>
      </c>
      <c r="BT37" s="93" t="str">
        <f t="shared" si="13"/>
        <v/>
      </c>
    </row>
    <row r="38" spans="3:72" x14ac:dyDescent="0.3">
      <c r="C38" s="82" t="s">
        <v>92</v>
      </c>
      <c r="D38" s="83" t="s">
        <v>93</v>
      </c>
      <c r="E38" s="84"/>
      <c r="F38" s="82" t="s">
        <v>15</v>
      </c>
      <c r="G38" s="85">
        <f t="shared" ca="1" si="6"/>
        <v>20</v>
      </c>
      <c r="H38" s="86" t="str">
        <f t="shared" ca="1" si="3"/>
        <v>Pending</v>
      </c>
      <c r="I38" s="38"/>
      <c r="J38" s="38"/>
      <c r="K38" s="38"/>
      <c r="L38" s="38"/>
      <c r="M38" s="87"/>
      <c r="N38" s="40"/>
      <c r="O38" s="40"/>
      <c r="P38" s="94"/>
      <c r="Q38" s="90">
        <f t="shared" si="7"/>
        <v>47484</v>
      </c>
      <c r="R38" s="90">
        <f t="shared" si="4"/>
        <v>47484</v>
      </c>
      <c r="S38" s="90"/>
      <c r="T38" s="91">
        <f ca="1">VLOOKUP(H38,'[1]DO NOT CHANGE'!$F$3:$I$7,4,FALSE)</f>
        <v>1</v>
      </c>
      <c r="U38" s="91">
        <f t="shared" ca="1" si="8"/>
        <v>101</v>
      </c>
      <c r="V38" s="92">
        <f ca="1">VLOOKUP(H38,'[1]DO NOT CHANGE'!$F$3:$I$7,4,FALSE)</f>
        <v>1</v>
      </c>
      <c r="W38">
        <f t="shared" ca="1" si="9"/>
        <v>101</v>
      </c>
      <c r="Y38" s="93" t="str">
        <f t="shared" si="10"/>
        <v/>
      </c>
      <c r="Z38" s="93" t="str">
        <f t="shared" si="10"/>
        <v/>
      </c>
      <c r="AA38" s="93" t="str">
        <f t="shared" si="10"/>
        <v/>
      </c>
      <c r="AB38" s="93" t="str">
        <f t="shared" si="10"/>
        <v/>
      </c>
      <c r="AC38" s="93" t="str">
        <f t="shared" si="10"/>
        <v/>
      </c>
      <c r="AD38" s="93" t="str">
        <f t="shared" si="10"/>
        <v/>
      </c>
      <c r="AE38" s="93" t="str">
        <f t="shared" si="10"/>
        <v/>
      </c>
      <c r="AF38" s="93" t="str">
        <f t="shared" si="10"/>
        <v/>
      </c>
      <c r="AG38" s="93" t="str">
        <f t="shared" si="10"/>
        <v/>
      </c>
      <c r="AH38" s="93" t="str">
        <f t="shared" si="10"/>
        <v/>
      </c>
      <c r="AI38" s="93" t="str">
        <f t="shared" si="10"/>
        <v/>
      </c>
      <c r="AJ38" s="93" t="str">
        <f t="shared" si="10"/>
        <v/>
      </c>
      <c r="AK38" s="93" t="str">
        <f t="shared" si="10"/>
        <v/>
      </c>
      <c r="AL38" s="93" t="str">
        <f t="shared" si="10"/>
        <v/>
      </c>
      <c r="AM38" s="93" t="str">
        <f t="shared" si="10"/>
        <v/>
      </c>
      <c r="AN38" s="93" t="str">
        <f t="shared" si="10"/>
        <v/>
      </c>
      <c r="AO38" s="93" t="str">
        <f t="shared" si="12"/>
        <v/>
      </c>
      <c r="AP38" s="93" t="str">
        <f t="shared" si="12"/>
        <v/>
      </c>
      <c r="AQ38" s="93" t="str">
        <f t="shared" si="12"/>
        <v/>
      </c>
      <c r="AR38" s="93" t="str">
        <f t="shared" si="12"/>
        <v/>
      </c>
      <c r="AS38" s="93" t="str">
        <f t="shared" si="12"/>
        <v/>
      </c>
      <c r="AT38" s="93" t="str">
        <f t="shared" si="12"/>
        <v/>
      </c>
      <c r="AU38" s="93" t="str">
        <f t="shared" si="12"/>
        <v/>
      </c>
      <c r="AV38" s="93" t="str">
        <f t="shared" si="12"/>
        <v/>
      </c>
      <c r="AW38" s="93" t="str">
        <f t="shared" si="12"/>
        <v/>
      </c>
      <c r="AX38" s="93" t="str">
        <f t="shared" si="12"/>
        <v/>
      </c>
      <c r="AY38" s="93" t="str">
        <f t="shared" si="12"/>
        <v/>
      </c>
      <c r="AZ38" s="93" t="str">
        <f t="shared" si="12"/>
        <v/>
      </c>
      <c r="BA38" s="93" t="str">
        <f t="shared" si="12"/>
        <v/>
      </c>
      <c r="BB38" s="93" t="str">
        <f t="shared" si="12"/>
        <v/>
      </c>
      <c r="BC38" s="93" t="str">
        <f t="shared" si="12"/>
        <v/>
      </c>
      <c r="BD38" s="93" t="str">
        <f t="shared" si="12"/>
        <v/>
      </c>
      <c r="BE38" s="93" t="str">
        <f t="shared" si="13"/>
        <v/>
      </c>
      <c r="BF38" s="93" t="str">
        <f t="shared" si="13"/>
        <v/>
      </c>
      <c r="BG38" s="93" t="str">
        <f t="shared" si="13"/>
        <v/>
      </c>
      <c r="BH38" s="93" t="str">
        <f t="shared" si="13"/>
        <v/>
      </c>
      <c r="BI38" s="93" t="str">
        <f t="shared" si="13"/>
        <v/>
      </c>
      <c r="BJ38" s="93" t="str">
        <f t="shared" si="13"/>
        <v/>
      </c>
      <c r="BK38" s="93" t="str">
        <f t="shared" si="13"/>
        <v/>
      </c>
      <c r="BL38" s="93" t="str">
        <f t="shared" si="13"/>
        <v/>
      </c>
      <c r="BM38" s="93" t="str">
        <f t="shared" si="13"/>
        <v/>
      </c>
      <c r="BN38" s="93" t="str">
        <f t="shared" si="13"/>
        <v/>
      </c>
      <c r="BO38" s="93" t="str">
        <f t="shared" si="13"/>
        <v/>
      </c>
      <c r="BP38" s="93" t="str">
        <f t="shared" si="13"/>
        <v/>
      </c>
      <c r="BQ38" s="93" t="str">
        <f t="shared" si="13"/>
        <v/>
      </c>
      <c r="BR38" s="93" t="str">
        <f t="shared" si="13"/>
        <v/>
      </c>
      <c r="BS38" s="93" t="str">
        <f t="shared" si="13"/>
        <v/>
      </c>
      <c r="BT38" s="93" t="str">
        <f t="shared" si="13"/>
        <v/>
      </c>
    </row>
    <row r="39" spans="3:72" x14ac:dyDescent="0.3">
      <c r="C39" s="82" t="s">
        <v>94</v>
      </c>
      <c r="D39" s="83" t="s">
        <v>95</v>
      </c>
      <c r="E39" s="84"/>
      <c r="F39" s="82" t="s">
        <v>15</v>
      </c>
      <c r="G39" s="85">
        <f t="shared" ca="1" si="6"/>
        <v>20</v>
      </c>
      <c r="H39" s="86" t="str">
        <f t="shared" ca="1" si="3"/>
        <v>Pending</v>
      </c>
      <c r="I39" s="38"/>
      <c r="J39" s="38"/>
      <c r="K39" s="38"/>
      <c r="L39" s="38"/>
      <c r="M39" s="87"/>
      <c r="N39" s="40"/>
      <c r="O39" s="40"/>
      <c r="P39" s="94"/>
      <c r="Q39" s="90">
        <f t="shared" si="7"/>
        <v>47484</v>
      </c>
      <c r="R39" s="90">
        <f t="shared" si="4"/>
        <v>47484</v>
      </c>
      <c r="S39" s="90"/>
      <c r="T39" s="91">
        <f ca="1">VLOOKUP(H39,'[1]DO NOT CHANGE'!$F$3:$I$7,4,FALSE)</f>
        <v>1</v>
      </c>
      <c r="U39" s="91">
        <f t="shared" ca="1" si="8"/>
        <v>101</v>
      </c>
      <c r="V39" s="92">
        <f ca="1">VLOOKUP(H39,'[1]DO NOT CHANGE'!$F$3:$I$7,4,FALSE)</f>
        <v>1</v>
      </c>
      <c r="W39">
        <f t="shared" ca="1" si="9"/>
        <v>101</v>
      </c>
      <c r="Y39" s="93" t="str">
        <f t="shared" si="10"/>
        <v/>
      </c>
      <c r="Z39" s="93" t="str">
        <f t="shared" si="10"/>
        <v/>
      </c>
      <c r="AA39" s="93" t="str">
        <f t="shared" si="10"/>
        <v/>
      </c>
      <c r="AB39" s="93" t="str">
        <f t="shared" si="10"/>
        <v/>
      </c>
      <c r="AC39" s="93" t="str">
        <f t="shared" si="10"/>
        <v/>
      </c>
      <c r="AD39" s="93" t="str">
        <f t="shared" si="10"/>
        <v/>
      </c>
      <c r="AE39" s="93" t="str">
        <f t="shared" si="10"/>
        <v/>
      </c>
      <c r="AF39" s="93" t="str">
        <f t="shared" si="10"/>
        <v/>
      </c>
      <c r="AG39" s="93" t="str">
        <f t="shared" si="10"/>
        <v/>
      </c>
      <c r="AH39" s="93" t="str">
        <f t="shared" si="10"/>
        <v/>
      </c>
      <c r="AI39" s="93" t="str">
        <f t="shared" si="10"/>
        <v/>
      </c>
      <c r="AJ39" s="93" t="str">
        <f t="shared" si="10"/>
        <v/>
      </c>
      <c r="AK39" s="93" t="str">
        <f t="shared" si="10"/>
        <v/>
      </c>
      <c r="AL39" s="93" t="str">
        <f t="shared" si="10"/>
        <v/>
      </c>
      <c r="AM39" s="93" t="str">
        <f t="shared" si="10"/>
        <v/>
      </c>
      <c r="AN39" s="93" t="str">
        <f t="shared" si="10"/>
        <v/>
      </c>
      <c r="AO39" s="93" t="str">
        <f t="shared" si="12"/>
        <v/>
      </c>
      <c r="AP39" s="93" t="str">
        <f t="shared" si="12"/>
        <v/>
      </c>
      <c r="AQ39" s="93" t="str">
        <f t="shared" si="12"/>
        <v/>
      </c>
      <c r="AR39" s="93" t="str">
        <f t="shared" si="12"/>
        <v/>
      </c>
      <c r="AS39" s="93" t="str">
        <f t="shared" si="12"/>
        <v/>
      </c>
      <c r="AT39" s="93" t="str">
        <f t="shared" si="12"/>
        <v/>
      </c>
      <c r="AU39" s="93" t="str">
        <f t="shared" si="12"/>
        <v/>
      </c>
      <c r="AV39" s="93" t="str">
        <f t="shared" si="12"/>
        <v/>
      </c>
      <c r="AW39" s="93" t="str">
        <f t="shared" si="12"/>
        <v/>
      </c>
      <c r="AX39" s="93" t="str">
        <f t="shared" si="12"/>
        <v/>
      </c>
      <c r="AY39" s="93" t="str">
        <f t="shared" si="12"/>
        <v/>
      </c>
      <c r="AZ39" s="93" t="str">
        <f t="shared" si="12"/>
        <v/>
      </c>
      <c r="BA39" s="93" t="str">
        <f t="shared" si="12"/>
        <v/>
      </c>
      <c r="BB39" s="93" t="str">
        <f t="shared" si="12"/>
        <v/>
      </c>
      <c r="BC39" s="93" t="str">
        <f t="shared" si="12"/>
        <v/>
      </c>
      <c r="BD39" s="93" t="str">
        <f t="shared" si="12"/>
        <v/>
      </c>
      <c r="BE39" s="93" t="str">
        <f t="shared" si="13"/>
        <v/>
      </c>
      <c r="BF39" s="93" t="str">
        <f t="shared" si="13"/>
        <v/>
      </c>
      <c r="BG39" s="93" t="str">
        <f t="shared" si="13"/>
        <v/>
      </c>
      <c r="BH39" s="93" t="str">
        <f t="shared" si="13"/>
        <v/>
      </c>
      <c r="BI39" s="93" t="str">
        <f t="shared" si="13"/>
        <v/>
      </c>
      <c r="BJ39" s="93" t="str">
        <f t="shared" si="13"/>
        <v/>
      </c>
      <c r="BK39" s="93" t="str">
        <f t="shared" si="13"/>
        <v/>
      </c>
      <c r="BL39" s="93" t="str">
        <f t="shared" si="13"/>
        <v/>
      </c>
      <c r="BM39" s="93" t="str">
        <f t="shared" si="13"/>
        <v/>
      </c>
      <c r="BN39" s="93" t="str">
        <f t="shared" si="13"/>
        <v/>
      </c>
      <c r="BO39" s="93" t="str">
        <f t="shared" si="13"/>
        <v/>
      </c>
      <c r="BP39" s="93" t="str">
        <f t="shared" si="13"/>
        <v/>
      </c>
      <c r="BQ39" s="93" t="str">
        <f t="shared" si="13"/>
        <v/>
      </c>
      <c r="BR39" s="93" t="str">
        <f t="shared" si="13"/>
        <v/>
      </c>
      <c r="BS39" s="93" t="str">
        <f t="shared" si="13"/>
        <v/>
      </c>
      <c r="BT39" s="93" t="str">
        <f t="shared" si="13"/>
        <v/>
      </c>
    </row>
    <row r="40" spans="3:72" x14ac:dyDescent="0.3">
      <c r="C40" s="52"/>
      <c r="D40" s="95"/>
      <c r="E40" s="95"/>
      <c r="F40" s="52"/>
      <c r="I40" s="96"/>
      <c r="J40" s="96"/>
      <c r="K40" s="95"/>
      <c r="L40" s="95"/>
      <c r="M40" s="95"/>
      <c r="N40" s="95"/>
      <c r="O40" s="95"/>
      <c r="P40" s="95"/>
      <c r="Q40" s="95"/>
      <c r="R40" s="95"/>
      <c r="S40" s="95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97"/>
      <c r="BP40" s="97"/>
      <c r="BQ40" s="97"/>
      <c r="BR40" s="97"/>
      <c r="BS40" s="97"/>
      <c r="BT40" s="97"/>
    </row>
    <row r="41" spans="3:72" x14ac:dyDescent="0.3">
      <c r="C41" s="52"/>
      <c r="K41" s="98"/>
      <c r="Q41" s="62"/>
      <c r="R41" s="62"/>
      <c r="S41" s="62"/>
      <c r="T41" s="62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</row>
    <row r="42" spans="3:72" ht="25.8" x14ac:dyDescent="0.5">
      <c r="C42" s="56" t="s">
        <v>96</v>
      </c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67"/>
      <c r="P42" s="99"/>
      <c r="Q42" s="100"/>
      <c r="R42" s="100"/>
      <c r="S42" s="100"/>
      <c r="T42" s="62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</row>
    <row r="43" spans="3:72" ht="15.6" x14ac:dyDescent="0.3">
      <c r="C43" s="72" t="s">
        <v>97</v>
      </c>
      <c r="D43" s="101" t="s">
        <v>98</v>
      </c>
      <c r="E43" s="10" t="s">
        <v>99</v>
      </c>
      <c r="F43" s="10" t="s">
        <v>100</v>
      </c>
      <c r="G43" s="73"/>
      <c r="H43" s="75" t="s">
        <v>50</v>
      </c>
      <c r="I43" s="75" t="s">
        <v>18</v>
      </c>
      <c r="J43" s="75"/>
      <c r="K43" s="75"/>
      <c r="L43" s="75"/>
      <c r="M43" s="75"/>
      <c r="N43" s="75"/>
      <c r="O43" s="102"/>
      <c r="P43" s="76"/>
      <c r="Q43" s="103"/>
      <c r="R43" s="103"/>
      <c r="S43" s="103"/>
      <c r="T43" s="62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</row>
    <row r="44" spans="3:72" ht="28.8" x14ac:dyDescent="0.3">
      <c r="C44" s="104" t="s">
        <v>101</v>
      </c>
      <c r="D44" s="83" t="s">
        <v>102</v>
      </c>
      <c r="E44" s="105"/>
      <c r="F44" s="106" t="s">
        <v>28</v>
      </c>
      <c r="G44" s="107">
        <f>IF(H44="on track",50,IF(H44="behind",40,20))</f>
        <v>20</v>
      </c>
      <c r="H44" s="108" t="s">
        <v>103</v>
      </c>
      <c r="I44" s="109" t="s">
        <v>28</v>
      </c>
      <c r="J44" s="110"/>
      <c r="K44" s="110"/>
      <c r="L44" s="110"/>
      <c r="M44" s="110"/>
      <c r="N44" s="110"/>
      <c r="O44" s="111"/>
      <c r="P44" s="112"/>
      <c r="Q44" s="113"/>
      <c r="R44" s="113"/>
      <c r="S44" s="113"/>
      <c r="T44" s="62"/>
      <c r="Y44" s="114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</row>
    <row r="45" spans="3:72" ht="28.8" x14ac:dyDescent="0.3">
      <c r="C45" s="104" t="s">
        <v>104</v>
      </c>
      <c r="D45" s="83" t="s">
        <v>105</v>
      </c>
      <c r="E45" s="105"/>
      <c r="F45" s="106" t="s">
        <v>28</v>
      </c>
      <c r="G45" s="107">
        <f t="shared" ref="G45:G48" si="14">IF(H45="on track",50,IF(H45="behind",40,20))</f>
        <v>50</v>
      </c>
      <c r="H45" s="108" t="s">
        <v>106</v>
      </c>
      <c r="I45" s="109" t="s">
        <v>28</v>
      </c>
      <c r="J45" s="110"/>
      <c r="K45" s="110"/>
      <c r="L45" s="110"/>
      <c r="M45" s="110"/>
      <c r="N45" s="110"/>
      <c r="O45" s="110"/>
      <c r="P45" s="115"/>
      <c r="Q45" s="113"/>
      <c r="R45" s="113"/>
      <c r="S45" s="113"/>
      <c r="T45" s="62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</row>
    <row r="46" spans="3:72" ht="28.8" x14ac:dyDescent="0.3">
      <c r="C46" s="104" t="s">
        <v>101</v>
      </c>
      <c r="D46" s="83" t="s">
        <v>107</v>
      </c>
      <c r="E46" s="105"/>
      <c r="F46" s="106" t="s">
        <v>28</v>
      </c>
      <c r="G46" s="107">
        <f t="shared" si="14"/>
        <v>40</v>
      </c>
      <c r="H46" s="108" t="s">
        <v>108</v>
      </c>
      <c r="I46" s="109" t="s">
        <v>28</v>
      </c>
      <c r="J46" s="110"/>
      <c r="K46" s="110"/>
      <c r="L46" s="110"/>
      <c r="M46" s="110"/>
      <c r="N46" s="110"/>
      <c r="O46" s="110"/>
      <c r="P46" s="115"/>
      <c r="Q46" s="113"/>
      <c r="R46" s="113"/>
      <c r="S46" s="113"/>
      <c r="T46" s="62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</row>
    <row r="47" spans="3:72" ht="28.8" x14ac:dyDescent="0.3">
      <c r="C47" s="104" t="s">
        <v>101</v>
      </c>
      <c r="D47" s="83" t="s">
        <v>109</v>
      </c>
      <c r="E47" s="105"/>
      <c r="F47" s="106" t="s">
        <v>28</v>
      </c>
      <c r="G47" s="107">
        <f>IF(H47="on track",50,IF(H47="behind",40,20))</f>
        <v>20</v>
      </c>
      <c r="H47" s="108" t="s">
        <v>103</v>
      </c>
      <c r="I47" s="109" t="s">
        <v>28</v>
      </c>
      <c r="J47" s="110"/>
      <c r="K47" s="110"/>
      <c r="L47" s="110"/>
      <c r="M47" s="110"/>
      <c r="N47" s="110"/>
      <c r="O47" s="110"/>
      <c r="P47" s="115"/>
      <c r="Q47" s="113"/>
      <c r="R47" s="113"/>
      <c r="S47" s="113"/>
      <c r="T47" s="62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</row>
    <row r="48" spans="3:72" ht="28.8" x14ac:dyDescent="0.3">
      <c r="C48" s="104" t="s">
        <v>101</v>
      </c>
      <c r="D48" s="83" t="s">
        <v>110</v>
      </c>
      <c r="E48" s="105"/>
      <c r="F48" s="106" t="s">
        <v>28</v>
      </c>
      <c r="G48" s="107">
        <f t="shared" si="14"/>
        <v>20</v>
      </c>
      <c r="H48" s="108" t="s">
        <v>103</v>
      </c>
      <c r="I48" s="109" t="s">
        <v>28</v>
      </c>
      <c r="J48" s="110"/>
      <c r="K48" s="110"/>
      <c r="L48" s="110"/>
      <c r="M48" s="110"/>
      <c r="N48" s="110"/>
      <c r="O48" s="110"/>
      <c r="P48" s="115"/>
      <c r="Q48" s="113"/>
      <c r="R48" s="113"/>
      <c r="S48" s="113"/>
      <c r="T48" s="62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</row>
    <row r="49" spans="3:72" x14ac:dyDescent="0.3">
      <c r="C49" s="116"/>
      <c r="D49" s="117"/>
      <c r="E49" s="118"/>
      <c r="F49" s="117"/>
      <c r="I49" s="95"/>
      <c r="J49" s="95"/>
      <c r="K49" s="95"/>
      <c r="L49" s="95"/>
      <c r="M49" s="95"/>
      <c r="N49" s="95"/>
      <c r="O49" s="95"/>
      <c r="P49" s="95"/>
      <c r="Q49" s="119"/>
      <c r="R49" s="119"/>
      <c r="S49" s="119"/>
      <c r="T49" s="62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</row>
    <row r="50" spans="3:72" x14ac:dyDescent="0.3">
      <c r="C50" s="52"/>
      <c r="K50" s="98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</row>
    <row r="51" spans="3:72" ht="25.8" x14ac:dyDescent="0.5">
      <c r="C51" s="56" t="s">
        <v>111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120"/>
      <c r="Q51" s="121"/>
      <c r="R51" s="121"/>
      <c r="S51" s="121"/>
      <c r="T51" s="122"/>
      <c r="U51" s="122"/>
      <c r="V51" s="122"/>
      <c r="W51" s="122"/>
      <c r="X51" s="122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3"/>
      <c r="AL51" s="124"/>
      <c r="AM51" s="123"/>
      <c r="AN51" s="123"/>
      <c r="AO51" s="123"/>
      <c r="AP51" s="123"/>
      <c r="AQ51" s="123"/>
      <c r="AR51" s="123"/>
      <c r="AS51" s="123"/>
      <c r="AT51" s="123"/>
      <c r="AU51" s="123"/>
      <c r="AV51" s="123"/>
      <c r="AW51" s="123"/>
      <c r="AX51" s="123"/>
      <c r="AY51" s="123"/>
      <c r="AZ51" s="123"/>
      <c r="BA51" s="123"/>
      <c r="BB51" s="123"/>
      <c r="BC51" s="123"/>
      <c r="BD51" s="123"/>
      <c r="BE51" s="123"/>
      <c r="BF51" s="123"/>
      <c r="BG51" s="123"/>
      <c r="BH51" s="123"/>
      <c r="BI51" s="123"/>
      <c r="BJ51" s="123"/>
      <c r="BK51" s="123"/>
      <c r="BL51" s="123"/>
      <c r="BM51" s="123"/>
      <c r="BN51" s="123"/>
      <c r="BO51" s="123"/>
      <c r="BP51" s="123"/>
      <c r="BQ51" s="123"/>
      <c r="BR51" s="123"/>
      <c r="BS51" s="123"/>
      <c r="BT51" s="123"/>
    </row>
    <row r="52" spans="3:72" x14ac:dyDescent="0.3">
      <c r="C52" s="125"/>
      <c r="D52" s="125"/>
      <c r="E52" s="125"/>
      <c r="F52" s="125"/>
      <c r="G52" s="125"/>
      <c r="H52" s="125"/>
      <c r="I52" s="206" t="s">
        <v>112</v>
      </c>
      <c r="J52" s="206" t="s">
        <v>113</v>
      </c>
      <c r="K52" s="206" t="s">
        <v>114</v>
      </c>
      <c r="L52" s="206" t="s">
        <v>115</v>
      </c>
      <c r="M52" s="206" t="s">
        <v>116</v>
      </c>
      <c r="N52" s="206" t="s">
        <v>117</v>
      </c>
      <c r="O52" s="126"/>
      <c r="P52" s="202" t="s">
        <v>118</v>
      </c>
      <c r="Q52" s="127"/>
      <c r="R52" s="127"/>
      <c r="S52" s="127"/>
      <c r="T52" s="128"/>
      <c r="U52" s="128"/>
      <c r="V52" s="128"/>
      <c r="W52" s="128"/>
      <c r="X52" s="128"/>
      <c r="Y52" s="186" t="s">
        <v>30</v>
      </c>
      <c r="Z52" s="186"/>
      <c r="AA52" s="186"/>
      <c r="AB52" s="186" t="s">
        <v>31</v>
      </c>
      <c r="AC52" s="186"/>
      <c r="AD52" s="186"/>
      <c r="AE52" s="186" t="s">
        <v>32</v>
      </c>
      <c r="AF52" s="186"/>
      <c r="AG52" s="186"/>
      <c r="AH52" s="186" t="s">
        <v>33</v>
      </c>
      <c r="AI52" s="186"/>
      <c r="AJ52" s="186"/>
      <c r="AK52" s="186" t="s">
        <v>34</v>
      </c>
      <c r="AL52" s="186"/>
      <c r="AM52" s="186"/>
      <c r="AN52" s="186" t="s">
        <v>35</v>
      </c>
      <c r="AO52" s="186"/>
      <c r="AP52" s="186"/>
      <c r="AQ52" s="186" t="s">
        <v>36</v>
      </c>
      <c r="AR52" s="186"/>
      <c r="AS52" s="186"/>
      <c r="AT52" s="186" t="s">
        <v>37</v>
      </c>
      <c r="AU52" s="186"/>
      <c r="AV52" s="186"/>
      <c r="AW52" s="186" t="s">
        <v>38</v>
      </c>
      <c r="AX52" s="186"/>
      <c r="AY52" s="186"/>
      <c r="AZ52" s="186" t="s">
        <v>39</v>
      </c>
      <c r="BA52" s="186"/>
      <c r="BB52" s="186"/>
      <c r="BC52" s="186" t="s">
        <v>40</v>
      </c>
      <c r="BD52" s="186"/>
      <c r="BE52" s="186"/>
      <c r="BF52" s="186" t="s">
        <v>41</v>
      </c>
      <c r="BG52" s="186"/>
      <c r="BH52" s="186"/>
      <c r="BI52" s="186" t="s">
        <v>42</v>
      </c>
      <c r="BJ52" s="186"/>
      <c r="BK52" s="186"/>
      <c r="BL52" s="186" t="s">
        <v>43</v>
      </c>
      <c r="BM52" s="186"/>
      <c r="BN52" s="186"/>
      <c r="BO52" s="186" t="s">
        <v>44</v>
      </c>
      <c r="BP52" s="186"/>
      <c r="BQ52" s="186"/>
      <c r="BR52" s="186" t="s">
        <v>45</v>
      </c>
      <c r="BS52" s="186"/>
      <c r="BT52" s="186"/>
    </row>
    <row r="53" spans="3:72" ht="28.8" x14ac:dyDescent="0.3">
      <c r="C53" s="129" t="s">
        <v>119</v>
      </c>
      <c r="D53" s="130" t="s">
        <v>120</v>
      </c>
      <c r="E53" s="130" t="s">
        <v>121</v>
      </c>
      <c r="F53" s="130" t="s">
        <v>48</v>
      </c>
      <c r="G53" s="131"/>
      <c r="H53" s="130" t="s">
        <v>50</v>
      </c>
      <c r="I53" s="207"/>
      <c r="J53" s="207"/>
      <c r="K53" s="207"/>
      <c r="L53" s="207"/>
      <c r="M53" s="207"/>
      <c r="N53" s="208"/>
      <c r="O53" s="132"/>
      <c r="P53" s="212"/>
      <c r="Q53" s="133"/>
      <c r="R53" s="133"/>
      <c r="S53" s="133"/>
      <c r="T53" s="134"/>
      <c r="U53" s="135"/>
      <c r="V53" s="135"/>
      <c r="W53" s="135"/>
      <c r="X53" s="135"/>
      <c r="Y53" s="210">
        <f>Y15</f>
        <v>43831</v>
      </c>
      <c r="Z53" s="210"/>
      <c r="AA53" s="211"/>
      <c r="AB53" s="209">
        <f>EDATE(Y53,3)</f>
        <v>43922</v>
      </c>
      <c r="AC53" s="210"/>
      <c r="AD53" s="211"/>
      <c r="AE53" s="209">
        <f>AE15</f>
        <v>44013</v>
      </c>
      <c r="AF53" s="210"/>
      <c r="AG53" s="211"/>
      <c r="AH53" s="209">
        <f>EDATE(AE53,3)</f>
        <v>44105</v>
      </c>
      <c r="AI53" s="210"/>
      <c r="AJ53" s="211"/>
      <c r="AK53" s="210">
        <f>EDATE(AH53,3)</f>
        <v>44197</v>
      </c>
      <c r="AL53" s="210"/>
      <c r="AM53" s="211"/>
      <c r="AN53" s="209">
        <f t="shared" ref="AN53" si="15">EDATE(AK53,3)</f>
        <v>44287</v>
      </c>
      <c r="AO53" s="210"/>
      <c r="AP53" s="211"/>
      <c r="AQ53" s="209">
        <f t="shared" ref="AQ53" si="16">EDATE(AN53,3)</f>
        <v>44378</v>
      </c>
      <c r="AR53" s="210"/>
      <c r="AS53" s="211"/>
      <c r="AT53" s="209">
        <f t="shared" ref="AT53" si="17">EDATE(AQ53,3)</f>
        <v>44470</v>
      </c>
      <c r="AU53" s="210"/>
      <c r="AV53" s="211"/>
      <c r="AW53" s="209">
        <f t="shared" ref="AW53" si="18">EDATE(AT53,3)</f>
        <v>44562</v>
      </c>
      <c r="AX53" s="210"/>
      <c r="AY53" s="211"/>
      <c r="AZ53" s="203">
        <f>EDATE(AW53,3)</f>
        <v>44652</v>
      </c>
      <c r="BA53" s="204"/>
      <c r="BB53" s="205"/>
      <c r="BC53" s="203">
        <f>EDATE(AZ53,3)</f>
        <v>44743</v>
      </c>
      <c r="BD53" s="204"/>
      <c r="BE53" s="205"/>
      <c r="BF53" s="203">
        <f>EDATE(BC53,3)</f>
        <v>44835</v>
      </c>
      <c r="BG53" s="204"/>
      <c r="BH53" s="205"/>
      <c r="BI53" s="203">
        <f>EDATE(BF53,3)</f>
        <v>44927</v>
      </c>
      <c r="BJ53" s="204"/>
      <c r="BK53" s="205"/>
      <c r="BL53" s="203">
        <f>EDATE(BI53,3)</f>
        <v>45017</v>
      </c>
      <c r="BM53" s="204"/>
      <c r="BN53" s="205"/>
      <c r="BO53" s="203">
        <f>EDATE(BL53,3)</f>
        <v>45108</v>
      </c>
      <c r="BP53" s="204"/>
      <c r="BQ53" s="205"/>
      <c r="BR53" s="203">
        <f>EDATE(BO53,3)</f>
        <v>45200</v>
      </c>
      <c r="BS53" s="204"/>
      <c r="BT53" s="205"/>
    </row>
    <row r="54" spans="3:72" ht="28.8" x14ac:dyDescent="0.3">
      <c r="C54" s="136" t="s">
        <v>122</v>
      </c>
      <c r="D54" s="136" t="s">
        <v>123</v>
      </c>
      <c r="E54" s="137" t="s">
        <v>28</v>
      </c>
      <c r="F54" s="138" t="s">
        <v>15</v>
      </c>
      <c r="G54" s="139">
        <f ca="1">IF(H54="achieved",50,IF(H54="risk of delay",40,IF(H54="delayed",30,IF(H54="on track",60,20))))</f>
        <v>40</v>
      </c>
      <c r="H54" s="86" t="str">
        <f t="shared" ref="H54:H82" ca="1" si="19">IF(OR(Q54&gt;TODAY(),Q54=0),"Pending",IF(M54&lt;TODAY(),"Achieved",IF(M54&lt;=R54,"On track",IF(AND(M54&gt;R54,R54&lt;=TODAY()),"Delayed",IF(AND(R54&lt;M54,M54&gt;TODAY()),"Risk of delay","Pending")))))</f>
        <v>Risk of delay</v>
      </c>
      <c r="I54" s="38">
        <v>43831</v>
      </c>
      <c r="J54" s="38">
        <v>43831</v>
      </c>
      <c r="K54" s="38">
        <v>44198</v>
      </c>
      <c r="L54" s="38">
        <v>44442</v>
      </c>
      <c r="M54" s="38">
        <v>44443</v>
      </c>
      <c r="N54" s="140">
        <v>500</v>
      </c>
      <c r="O54" s="141">
        <f>IF(P54="",0,P54)</f>
        <v>300</v>
      </c>
      <c r="P54" s="140">
        <v>300</v>
      </c>
      <c r="Q54" s="142">
        <f t="shared" ref="Q54:Q82" si="20">IF(AND(J54="",I54=""),$X$18,IF(J54="",I54,J54))</f>
        <v>43831</v>
      </c>
      <c r="R54" s="142">
        <f t="shared" ref="R54:R82" si="21">IF(AND(K54="",L54=""),$X$18,IF(L54="",K54,L54))</f>
        <v>44442</v>
      </c>
      <c r="S54" s="143"/>
      <c r="T54" s="62"/>
      <c r="U54" s="62"/>
      <c r="V54" s="62"/>
      <c r="W54" s="62"/>
      <c r="X54" s="62"/>
      <c r="AA54" s="144"/>
      <c r="AB54" s="145"/>
      <c r="AD54" s="144"/>
      <c r="AE54" s="145"/>
      <c r="AG54" s="144"/>
      <c r="AH54" s="145"/>
      <c r="AJ54" s="144"/>
      <c r="AM54" s="144"/>
      <c r="AN54" s="145"/>
      <c r="AP54" s="144"/>
      <c r="AQ54" s="145"/>
      <c r="AS54" s="144"/>
      <c r="AT54" s="145"/>
      <c r="AV54" s="144"/>
      <c r="AW54" s="145"/>
      <c r="AY54" s="144"/>
      <c r="AZ54" s="145"/>
      <c r="BB54" s="144"/>
      <c r="BC54" s="145"/>
      <c r="BE54" s="144"/>
      <c r="BF54" s="145"/>
      <c r="BH54" s="144"/>
      <c r="BI54" s="145"/>
      <c r="BK54" s="144"/>
      <c r="BL54" s="145"/>
      <c r="BN54" s="144"/>
      <c r="BO54" s="145"/>
      <c r="BQ54" s="144"/>
      <c r="BR54" s="145"/>
      <c r="BT54" s="144"/>
    </row>
    <row r="55" spans="3:72" ht="43.2" x14ac:dyDescent="0.3">
      <c r="C55" s="146" t="s">
        <v>124</v>
      </c>
      <c r="D55" s="136" t="s">
        <v>123</v>
      </c>
      <c r="E55" s="137" t="s">
        <v>125</v>
      </c>
      <c r="F55" s="138" t="s">
        <v>15</v>
      </c>
      <c r="G55" s="139">
        <f t="shared" ref="G55:G82" ca="1" si="22">IF(H55="achieved",50,IF(H55="risk of delay",40,IF(H55="delayed",30,IF(H55="on track",60,20))))</f>
        <v>60</v>
      </c>
      <c r="H55" s="86" t="str">
        <f t="shared" ca="1" si="19"/>
        <v>On track</v>
      </c>
      <c r="I55" s="38">
        <v>43466</v>
      </c>
      <c r="J55" s="38">
        <v>43466</v>
      </c>
      <c r="K55" s="38">
        <v>44198</v>
      </c>
      <c r="L55" s="38">
        <v>44835</v>
      </c>
      <c r="M55" s="38">
        <v>44835</v>
      </c>
      <c r="N55" s="140"/>
      <c r="O55" s="141">
        <f t="shared" ref="O55:O82" si="23">IF(P55="",0,P55)</f>
        <v>0</v>
      </c>
      <c r="P55" s="140"/>
      <c r="Q55" s="38">
        <f t="shared" si="20"/>
        <v>43466</v>
      </c>
      <c r="R55" s="38">
        <f t="shared" si="21"/>
        <v>44835</v>
      </c>
      <c r="S55" s="96"/>
      <c r="AA55" s="144"/>
      <c r="AB55" s="145"/>
      <c r="AD55" s="144"/>
      <c r="AE55" s="145"/>
      <c r="AG55" s="144"/>
      <c r="AH55" s="145"/>
      <c r="AJ55" s="144"/>
      <c r="AM55" s="144"/>
      <c r="AN55" s="145"/>
      <c r="AP55" s="144"/>
      <c r="AQ55" s="145"/>
      <c r="AS55" s="144"/>
      <c r="AT55" s="145"/>
      <c r="AV55" s="144"/>
      <c r="AW55" s="145"/>
      <c r="AY55" s="144"/>
      <c r="AZ55" s="145"/>
      <c r="BB55" s="144"/>
      <c r="BC55" s="145"/>
      <c r="BE55" s="144"/>
      <c r="BF55" s="145"/>
      <c r="BH55" s="144"/>
      <c r="BI55" s="145"/>
      <c r="BK55" s="144"/>
      <c r="BL55" s="145"/>
      <c r="BN55" s="144"/>
      <c r="BO55" s="145"/>
      <c r="BQ55" s="144"/>
      <c r="BR55" s="145"/>
      <c r="BT55" s="144"/>
    </row>
    <row r="56" spans="3:72" ht="43.2" x14ac:dyDescent="0.3">
      <c r="C56" s="146" t="s">
        <v>126</v>
      </c>
      <c r="D56" s="136" t="s">
        <v>123</v>
      </c>
      <c r="E56" s="137" t="s">
        <v>127</v>
      </c>
      <c r="F56" s="138" t="s">
        <v>15</v>
      </c>
      <c r="G56" s="139">
        <f t="shared" ca="1" si="22"/>
        <v>50</v>
      </c>
      <c r="H56" s="86" t="str">
        <f t="shared" ca="1" si="19"/>
        <v>Achieved</v>
      </c>
      <c r="I56" s="38">
        <v>43739</v>
      </c>
      <c r="J56" s="38"/>
      <c r="K56" s="38">
        <v>43770</v>
      </c>
      <c r="L56" s="38"/>
      <c r="M56" s="38">
        <v>43778</v>
      </c>
      <c r="N56" s="140"/>
      <c r="O56" s="141">
        <f t="shared" si="23"/>
        <v>0</v>
      </c>
      <c r="P56" s="140"/>
      <c r="Q56" s="38">
        <f t="shared" si="20"/>
        <v>43739</v>
      </c>
      <c r="R56" s="38">
        <f t="shared" si="21"/>
        <v>43770</v>
      </c>
      <c r="S56" s="96"/>
      <c r="AA56" s="144"/>
      <c r="AB56" s="145"/>
      <c r="AD56" s="144"/>
      <c r="AE56" s="145"/>
      <c r="AG56" s="144"/>
      <c r="AH56" s="145"/>
      <c r="AJ56" s="144"/>
      <c r="AM56" s="144"/>
      <c r="AN56" s="145"/>
      <c r="AP56" s="144"/>
      <c r="AQ56" s="145"/>
      <c r="AS56" s="144"/>
      <c r="AT56" s="145"/>
      <c r="AV56" s="144"/>
      <c r="AW56" s="145"/>
      <c r="AY56" s="144"/>
      <c r="AZ56" s="145"/>
      <c r="BB56" s="144"/>
      <c r="BC56" s="145"/>
      <c r="BE56" s="144"/>
      <c r="BF56" s="145"/>
      <c r="BH56" s="144"/>
      <c r="BI56" s="145"/>
      <c r="BK56" s="144"/>
      <c r="BL56" s="145"/>
      <c r="BN56" s="144"/>
      <c r="BO56" s="145"/>
      <c r="BQ56" s="144"/>
      <c r="BR56" s="145"/>
      <c r="BT56" s="144"/>
    </row>
    <row r="57" spans="3:72" ht="28.8" x14ac:dyDescent="0.3">
      <c r="C57" s="146" t="s">
        <v>128</v>
      </c>
      <c r="D57" s="146" t="s">
        <v>129</v>
      </c>
      <c r="E57" s="137" t="s">
        <v>28</v>
      </c>
      <c r="F57" s="137" t="s">
        <v>15</v>
      </c>
      <c r="G57" s="139">
        <f t="shared" ca="1" si="22"/>
        <v>20</v>
      </c>
      <c r="H57" s="86" t="str">
        <f t="shared" ca="1" si="19"/>
        <v>Pending</v>
      </c>
      <c r="I57" s="38">
        <v>44197</v>
      </c>
      <c r="J57" s="38"/>
      <c r="K57" s="38">
        <v>44562</v>
      </c>
      <c r="L57" s="38"/>
      <c r="M57" s="38"/>
      <c r="N57" s="140"/>
      <c r="O57" s="141">
        <f t="shared" si="23"/>
        <v>0</v>
      </c>
      <c r="P57" s="140"/>
      <c r="Q57" s="38">
        <f t="shared" si="20"/>
        <v>44197</v>
      </c>
      <c r="R57" s="38">
        <f t="shared" si="21"/>
        <v>44562</v>
      </c>
      <c r="S57" s="96"/>
      <c r="AA57" s="144"/>
      <c r="AB57" s="145"/>
      <c r="AD57" s="144"/>
      <c r="AE57" s="145"/>
      <c r="AG57" s="144"/>
      <c r="AH57" s="145"/>
      <c r="AJ57" s="144"/>
      <c r="AM57" s="144"/>
      <c r="AN57" s="145"/>
      <c r="AP57" s="144"/>
      <c r="AQ57" s="145"/>
      <c r="AS57" s="144"/>
      <c r="AT57" s="145"/>
      <c r="AV57" s="144"/>
      <c r="AW57" s="145"/>
      <c r="AY57" s="144"/>
      <c r="AZ57" s="145"/>
      <c r="BB57" s="144"/>
      <c r="BC57" s="145"/>
      <c r="BE57" s="144"/>
      <c r="BF57" s="145"/>
      <c r="BH57" s="144"/>
      <c r="BI57" s="145"/>
      <c r="BK57" s="144"/>
      <c r="BL57" s="145"/>
      <c r="BN57" s="144"/>
      <c r="BO57" s="145"/>
      <c r="BQ57" s="144"/>
      <c r="BR57" s="145"/>
      <c r="BT57" s="144"/>
    </row>
    <row r="58" spans="3:72" ht="43.2" x14ac:dyDescent="0.3">
      <c r="C58" s="146"/>
      <c r="D58" s="146" t="s">
        <v>129</v>
      </c>
      <c r="E58" s="137" t="s">
        <v>130</v>
      </c>
      <c r="F58" s="138" t="s">
        <v>15</v>
      </c>
      <c r="G58" s="139">
        <f t="shared" ca="1" si="22"/>
        <v>20</v>
      </c>
      <c r="H58" s="86" t="str">
        <f t="shared" ca="1" si="19"/>
        <v>Pending</v>
      </c>
      <c r="I58" s="38"/>
      <c r="J58" s="38"/>
      <c r="K58" s="38"/>
      <c r="L58" s="38"/>
      <c r="M58" s="38"/>
      <c r="N58" s="140"/>
      <c r="O58" s="141">
        <f t="shared" si="23"/>
        <v>0</v>
      </c>
      <c r="P58" s="140"/>
      <c r="Q58" s="38">
        <f t="shared" si="20"/>
        <v>47484</v>
      </c>
      <c r="R58" s="38">
        <f t="shared" si="21"/>
        <v>47484</v>
      </c>
      <c r="S58" s="96"/>
      <c r="AA58" s="144"/>
      <c r="AB58" s="145"/>
      <c r="AD58" s="144"/>
      <c r="AE58" s="145"/>
      <c r="AG58" s="144"/>
      <c r="AH58" s="145"/>
      <c r="AJ58" s="144"/>
      <c r="AM58" s="144"/>
      <c r="AN58" s="145"/>
      <c r="AP58" s="144"/>
      <c r="AQ58" s="145"/>
      <c r="AS58" s="144"/>
      <c r="AT58" s="145"/>
      <c r="AV58" s="144"/>
      <c r="AW58" s="145"/>
      <c r="AY58" s="144"/>
      <c r="AZ58" s="145"/>
      <c r="BB58" s="144"/>
      <c r="BC58" s="145"/>
      <c r="BE58" s="144"/>
      <c r="BF58" s="145"/>
      <c r="BH58" s="144"/>
      <c r="BI58" s="145"/>
      <c r="BK58" s="144"/>
      <c r="BL58" s="145"/>
      <c r="BN58" s="144"/>
      <c r="BO58" s="145"/>
      <c r="BQ58" s="144"/>
      <c r="BR58" s="145"/>
      <c r="BT58" s="144"/>
    </row>
    <row r="59" spans="3:72" ht="43.2" x14ac:dyDescent="0.3">
      <c r="C59" s="136"/>
      <c r="D59" s="146" t="s">
        <v>129</v>
      </c>
      <c r="E59" s="137" t="s">
        <v>131</v>
      </c>
      <c r="F59" s="138" t="s">
        <v>15</v>
      </c>
      <c r="G59" s="139">
        <f t="shared" ca="1" si="22"/>
        <v>20</v>
      </c>
      <c r="H59" s="86" t="str">
        <f t="shared" ca="1" si="19"/>
        <v>Pending</v>
      </c>
      <c r="I59" s="38"/>
      <c r="J59" s="38"/>
      <c r="K59" s="38"/>
      <c r="L59" s="38"/>
      <c r="M59" s="38"/>
      <c r="N59" s="140"/>
      <c r="O59" s="141">
        <f t="shared" si="23"/>
        <v>0</v>
      </c>
      <c r="P59" s="140"/>
      <c r="Q59" s="38">
        <f t="shared" si="20"/>
        <v>47484</v>
      </c>
      <c r="R59" s="38">
        <f t="shared" si="21"/>
        <v>47484</v>
      </c>
      <c r="S59" s="96"/>
      <c r="AA59" s="144"/>
      <c r="AB59" s="145"/>
      <c r="AD59" s="144"/>
      <c r="AE59" s="145"/>
      <c r="AG59" s="144"/>
      <c r="AH59" s="145"/>
      <c r="AJ59" s="144"/>
      <c r="AM59" s="144"/>
      <c r="AN59" s="145"/>
      <c r="AP59" s="144"/>
      <c r="AQ59" s="145"/>
      <c r="AS59" s="144"/>
      <c r="AT59" s="145"/>
      <c r="AV59" s="144"/>
      <c r="AW59" s="145"/>
      <c r="AY59" s="144"/>
      <c r="AZ59" s="145"/>
      <c r="BB59" s="144"/>
      <c r="BC59" s="145"/>
      <c r="BE59" s="144"/>
      <c r="BF59" s="145"/>
      <c r="BH59" s="144"/>
      <c r="BI59" s="145"/>
      <c r="BK59" s="144"/>
      <c r="BL59" s="145"/>
      <c r="BN59" s="144"/>
      <c r="BO59" s="145"/>
      <c r="BQ59" s="144"/>
      <c r="BR59" s="145"/>
      <c r="BT59" s="144"/>
    </row>
    <row r="60" spans="3:72" ht="28.8" x14ac:dyDescent="0.3">
      <c r="C60" s="147"/>
      <c r="D60" s="146" t="s">
        <v>132</v>
      </c>
      <c r="E60" s="137" t="s">
        <v>28</v>
      </c>
      <c r="F60" s="82" t="s">
        <v>15</v>
      </c>
      <c r="G60" s="139">
        <f t="shared" ca="1" si="22"/>
        <v>20</v>
      </c>
      <c r="H60" s="86" t="str">
        <f t="shared" ca="1" si="19"/>
        <v>Pending</v>
      </c>
      <c r="I60" s="38"/>
      <c r="J60" s="38"/>
      <c r="K60" s="38"/>
      <c r="L60" s="38"/>
      <c r="M60" s="38"/>
      <c r="N60" s="140"/>
      <c r="O60" s="141">
        <f t="shared" si="23"/>
        <v>0</v>
      </c>
      <c r="P60" s="140"/>
      <c r="Q60" s="38">
        <f t="shared" si="20"/>
        <v>47484</v>
      </c>
      <c r="R60" s="38">
        <f t="shared" si="21"/>
        <v>47484</v>
      </c>
      <c r="S60" s="96"/>
      <c r="AA60" s="144"/>
      <c r="AB60" s="145"/>
      <c r="AD60" s="144"/>
      <c r="AE60" s="145"/>
      <c r="AG60" s="144"/>
      <c r="AH60" s="145"/>
      <c r="AJ60" s="144"/>
      <c r="AM60" s="144"/>
      <c r="AN60" s="145"/>
      <c r="AP60" s="144"/>
      <c r="AQ60" s="145"/>
      <c r="AS60" s="144"/>
      <c r="AT60" s="145"/>
      <c r="AV60" s="144"/>
      <c r="AW60" s="145"/>
      <c r="AY60" s="144"/>
      <c r="AZ60" s="145"/>
      <c r="BB60" s="144"/>
      <c r="BC60" s="145"/>
      <c r="BE60" s="144"/>
      <c r="BF60" s="145"/>
      <c r="BH60" s="144"/>
      <c r="BI60" s="145"/>
      <c r="BK60" s="144"/>
      <c r="BL60" s="145"/>
      <c r="BN60" s="144"/>
      <c r="BO60" s="145"/>
      <c r="BQ60" s="144"/>
      <c r="BR60" s="145"/>
      <c r="BT60" s="144"/>
    </row>
    <row r="61" spans="3:72" ht="43.2" x14ac:dyDescent="0.3">
      <c r="C61" s="147"/>
      <c r="D61" s="146" t="s">
        <v>132</v>
      </c>
      <c r="E61" s="137" t="s">
        <v>133</v>
      </c>
      <c r="F61" s="138" t="s">
        <v>15</v>
      </c>
      <c r="G61" s="139">
        <f t="shared" ca="1" si="22"/>
        <v>20</v>
      </c>
      <c r="H61" s="86" t="str">
        <f t="shared" ca="1" si="19"/>
        <v>Pending</v>
      </c>
      <c r="I61" s="38"/>
      <c r="J61" s="38"/>
      <c r="K61" s="38"/>
      <c r="L61" s="38"/>
      <c r="M61" s="38"/>
      <c r="N61" s="140"/>
      <c r="O61" s="141">
        <f t="shared" si="23"/>
        <v>0</v>
      </c>
      <c r="P61" s="140"/>
      <c r="Q61" s="38">
        <f t="shared" si="20"/>
        <v>47484</v>
      </c>
      <c r="R61" s="38">
        <f t="shared" si="21"/>
        <v>47484</v>
      </c>
      <c r="S61" s="96"/>
      <c r="AA61" s="144"/>
      <c r="AB61" s="145"/>
      <c r="AD61" s="144"/>
      <c r="AE61" s="145"/>
      <c r="AG61" s="144"/>
      <c r="AH61" s="145"/>
      <c r="AJ61" s="144"/>
      <c r="AM61" s="144"/>
      <c r="AN61" s="145"/>
      <c r="AP61" s="144"/>
      <c r="AQ61" s="145"/>
      <c r="AS61" s="144"/>
      <c r="AT61" s="145"/>
      <c r="AV61" s="144"/>
      <c r="AW61" s="145"/>
      <c r="AY61" s="144"/>
      <c r="AZ61" s="145"/>
      <c r="BB61" s="144"/>
      <c r="BC61" s="145"/>
      <c r="BE61" s="144"/>
      <c r="BF61" s="145"/>
      <c r="BH61" s="144"/>
      <c r="BI61" s="145"/>
      <c r="BK61" s="144"/>
      <c r="BL61" s="145"/>
      <c r="BN61" s="144"/>
      <c r="BO61" s="145"/>
      <c r="BQ61" s="144"/>
      <c r="BR61" s="145"/>
      <c r="BT61" s="144"/>
    </row>
    <row r="62" spans="3:72" x14ac:dyDescent="0.3">
      <c r="C62" s="148"/>
      <c r="D62" s="149" t="s">
        <v>28</v>
      </c>
      <c r="E62" s="150" t="s">
        <v>28</v>
      </c>
      <c r="F62" s="138" t="s">
        <v>15</v>
      </c>
      <c r="G62" s="139">
        <f t="shared" ca="1" si="22"/>
        <v>20</v>
      </c>
      <c r="H62" s="86" t="str">
        <f t="shared" ca="1" si="19"/>
        <v>Pending</v>
      </c>
      <c r="I62" s="38"/>
      <c r="J62" s="38"/>
      <c r="K62" s="38"/>
      <c r="L62" s="38"/>
      <c r="M62" s="38"/>
      <c r="N62" s="140"/>
      <c r="O62" s="141">
        <f t="shared" si="23"/>
        <v>0</v>
      </c>
      <c r="P62" s="140"/>
      <c r="Q62" s="38">
        <f t="shared" si="20"/>
        <v>47484</v>
      </c>
      <c r="R62" s="38">
        <f t="shared" si="21"/>
        <v>47484</v>
      </c>
      <c r="S62" s="96"/>
      <c r="AA62" s="144"/>
      <c r="AB62" s="145"/>
      <c r="AD62" s="144"/>
      <c r="AE62" s="145"/>
      <c r="AG62" s="144"/>
      <c r="AH62" s="145"/>
      <c r="AJ62" s="144"/>
      <c r="AM62" s="144"/>
      <c r="AN62" s="145"/>
      <c r="AP62" s="144"/>
      <c r="AQ62" s="145"/>
      <c r="AS62" s="144"/>
      <c r="AT62" s="145"/>
      <c r="AV62" s="144"/>
      <c r="AW62" s="145"/>
      <c r="AY62" s="144"/>
      <c r="AZ62" s="145"/>
      <c r="BB62" s="144"/>
      <c r="BC62" s="145"/>
      <c r="BE62" s="144"/>
      <c r="BF62" s="145"/>
      <c r="BH62" s="144"/>
      <c r="BI62" s="145"/>
      <c r="BK62" s="144"/>
      <c r="BL62" s="145"/>
      <c r="BN62" s="144"/>
      <c r="BO62" s="145"/>
      <c r="BQ62" s="144"/>
      <c r="BR62" s="145"/>
      <c r="BT62" s="144"/>
    </row>
    <row r="63" spans="3:72" x14ac:dyDescent="0.3">
      <c r="C63" s="148"/>
      <c r="D63" s="149" t="s">
        <v>28</v>
      </c>
      <c r="E63" s="150" t="s">
        <v>28</v>
      </c>
      <c r="F63" s="138" t="s">
        <v>15</v>
      </c>
      <c r="G63" s="139">
        <f t="shared" ca="1" si="22"/>
        <v>20</v>
      </c>
      <c r="H63" s="86" t="str">
        <f t="shared" ca="1" si="19"/>
        <v>Pending</v>
      </c>
      <c r="I63" s="38"/>
      <c r="J63" s="38"/>
      <c r="K63" s="38"/>
      <c r="L63" s="38"/>
      <c r="M63" s="38"/>
      <c r="N63" s="140"/>
      <c r="O63" s="141">
        <f t="shared" si="23"/>
        <v>0</v>
      </c>
      <c r="P63" s="140"/>
      <c r="Q63" s="38">
        <f t="shared" si="20"/>
        <v>47484</v>
      </c>
      <c r="R63" s="38">
        <f t="shared" si="21"/>
        <v>47484</v>
      </c>
      <c r="S63" s="96"/>
      <c r="AA63" s="144"/>
      <c r="AB63" s="145"/>
      <c r="AD63" s="144"/>
      <c r="AE63" s="145"/>
      <c r="AG63" s="144"/>
      <c r="AH63" s="145"/>
      <c r="AJ63" s="144"/>
      <c r="AM63" s="144"/>
      <c r="AN63" s="145"/>
      <c r="AP63" s="144"/>
      <c r="AQ63" s="145"/>
      <c r="AS63" s="144"/>
      <c r="AT63" s="145"/>
      <c r="AV63" s="144"/>
      <c r="AW63" s="145"/>
      <c r="AY63" s="144"/>
      <c r="AZ63" s="145"/>
      <c r="BB63" s="144"/>
      <c r="BC63" s="145"/>
      <c r="BE63" s="144"/>
      <c r="BF63" s="145"/>
      <c r="BH63" s="144"/>
      <c r="BI63" s="145"/>
      <c r="BK63" s="144"/>
      <c r="BL63" s="145"/>
      <c r="BN63" s="144"/>
      <c r="BO63" s="145"/>
      <c r="BQ63" s="144"/>
      <c r="BR63" s="145"/>
      <c r="BT63" s="144"/>
    </row>
    <row r="64" spans="3:72" x14ac:dyDescent="0.3">
      <c r="C64" s="148"/>
      <c r="D64" s="149" t="s">
        <v>28</v>
      </c>
      <c r="E64" s="150" t="s">
        <v>28</v>
      </c>
      <c r="F64" s="138" t="s">
        <v>15</v>
      </c>
      <c r="G64" s="139">
        <f t="shared" ca="1" si="22"/>
        <v>20</v>
      </c>
      <c r="H64" s="86" t="str">
        <f t="shared" ca="1" si="19"/>
        <v>Pending</v>
      </c>
      <c r="I64" s="38"/>
      <c r="J64" s="38"/>
      <c r="K64" s="38"/>
      <c r="L64" s="38"/>
      <c r="M64" s="38"/>
      <c r="N64" s="140"/>
      <c r="O64" s="141">
        <f t="shared" si="23"/>
        <v>0</v>
      </c>
      <c r="P64" s="140"/>
      <c r="Q64" s="38">
        <f t="shared" si="20"/>
        <v>47484</v>
      </c>
      <c r="R64" s="38">
        <f t="shared" si="21"/>
        <v>47484</v>
      </c>
      <c r="S64" s="96"/>
      <c r="AA64" s="144"/>
      <c r="AB64" s="145"/>
      <c r="AD64" s="144"/>
      <c r="AE64" s="145"/>
      <c r="AG64" s="144"/>
      <c r="AH64" s="145"/>
      <c r="AJ64" s="144"/>
      <c r="AM64" s="144"/>
      <c r="AN64" s="145"/>
      <c r="AP64" s="144"/>
      <c r="AQ64" s="145"/>
      <c r="AS64" s="144"/>
      <c r="AT64" s="145"/>
      <c r="AV64" s="144"/>
      <c r="AW64" s="145"/>
      <c r="AY64" s="144"/>
      <c r="AZ64" s="145"/>
      <c r="BB64" s="144"/>
      <c r="BC64" s="145"/>
      <c r="BE64" s="144"/>
      <c r="BF64" s="145"/>
      <c r="BH64" s="144"/>
      <c r="BI64" s="145"/>
      <c r="BK64" s="144"/>
      <c r="BL64" s="145"/>
      <c r="BN64" s="144"/>
      <c r="BO64" s="145"/>
      <c r="BQ64" s="144"/>
      <c r="BR64" s="145"/>
      <c r="BT64" s="144"/>
    </row>
    <row r="65" spans="3:72" x14ac:dyDescent="0.3">
      <c r="C65" s="151"/>
      <c r="D65" s="149" t="s">
        <v>28</v>
      </c>
      <c r="E65" s="150" t="s">
        <v>28</v>
      </c>
      <c r="F65" s="138" t="s">
        <v>15</v>
      </c>
      <c r="G65" s="139">
        <f t="shared" ca="1" si="22"/>
        <v>20</v>
      </c>
      <c r="H65" s="86" t="str">
        <f t="shared" ca="1" si="19"/>
        <v>Pending</v>
      </c>
      <c r="I65" s="38"/>
      <c r="J65" s="38"/>
      <c r="K65" s="38"/>
      <c r="L65" s="38"/>
      <c r="M65" s="38"/>
      <c r="N65" s="140"/>
      <c r="O65" s="141">
        <f t="shared" si="23"/>
        <v>0</v>
      </c>
      <c r="P65" s="140"/>
      <c r="Q65" s="38">
        <f t="shared" si="20"/>
        <v>47484</v>
      </c>
      <c r="R65" s="38">
        <f t="shared" si="21"/>
        <v>47484</v>
      </c>
      <c r="S65" s="96"/>
      <c r="AA65" s="144"/>
      <c r="AB65" s="145"/>
      <c r="AD65" s="144"/>
      <c r="AE65" s="145"/>
      <c r="AG65" s="144"/>
      <c r="AH65" s="145"/>
      <c r="AJ65" s="144"/>
      <c r="AM65" s="144"/>
      <c r="AN65" s="145"/>
      <c r="AP65" s="144"/>
      <c r="AQ65" s="145"/>
      <c r="AS65" s="144"/>
      <c r="AT65" s="145"/>
      <c r="AV65" s="144"/>
      <c r="AW65" s="145"/>
      <c r="AY65" s="144"/>
      <c r="AZ65" s="145"/>
      <c r="BB65" s="144"/>
      <c r="BC65" s="145"/>
      <c r="BE65" s="144"/>
      <c r="BF65" s="145"/>
      <c r="BH65" s="144"/>
      <c r="BI65" s="145"/>
      <c r="BK65" s="144"/>
      <c r="BL65" s="145"/>
      <c r="BN65" s="144"/>
      <c r="BO65" s="145"/>
      <c r="BQ65" s="144"/>
      <c r="BR65" s="145"/>
      <c r="BT65" s="144"/>
    </row>
    <row r="66" spans="3:72" x14ac:dyDescent="0.3">
      <c r="C66" s="151"/>
      <c r="D66" s="149" t="s">
        <v>28</v>
      </c>
      <c r="E66" s="150" t="s">
        <v>28</v>
      </c>
      <c r="F66" s="138" t="s">
        <v>15</v>
      </c>
      <c r="G66" s="139">
        <f t="shared" ca="1" si="22"/>
        <v>20</v>
      </c>
      <c r="H66" s="86" t="str">
        <f t="shared" ca="1" si="19"/>
        <v>Pending</v>
      </c>
      <c r="I66" s="38"/>
      <c r="J66" s="38"/>
      <c r="K66" s="38"/>
      <c r="L66" s="38"/>
      <c r="M66" s="38"/>
      <c r="N66" s="140"/>
      <c r="O66" s="141">
        <f t="shared" si="23"/>
        <v>0</v>
      </c>
      <c r="P66" s="140"/>
      <c r="Q66" s="38">
        <f t="shared" si="20"/>
        <v>47484</v>
      </c>
      <c r="R66" s="38">
        <f t="shared" si="21"/>
        <v>47484</v>
      </c>
      <c r="S66" s="96"/>
      <c r="AA66" s="144"/>
      <c r="AB66" s="145"/>
      <c r="AD66" s="144"/>
      <c r="AE66" s="145"/>
      <c r="AG66" s="144"/>
      <c r="AH66" s="145"/>
      <c r="AJ66" s="144"/>
      <c r="AM66" s="144"/>
      <c r="AN66" s="145"/>
      <c r="AP66" s="144"/>
      <c r="AQ66" s="145"/>
      <c r="AS66" s="144"/>
      <c r="AT66" s="145"/>
      <c r="AV66" s="144"/>
      <c r="AW66" s="145"/>
      <c r="AY66" s="144"/>
      <c r="AZ66" s="145"/>
      <c r="BB66" s="144"/>
      <c r="BC66" s="145"/>
      <c r="BE66" s="144"/>
      <c r="BF66" s="145"/>
      <c r="BH66" s="144"/>
      <c r="BI66" s="145"/>
      <c r="BK66" s="144"/>
      <c r="BL66" s="145"/>
      <c r="BN66" s="144"/>
      <c r="BO66" s="145"/>
      <c r="BQ66" s="144"/>
      <c r="BR66" s="145"/>
      <c r="BT66" s="144"/>
    </row>
    <row r="67" spans="3:72" x14ac:dyDescent="0.3">
      <c r="C67" s="148"/>
      <c r="D67" s="149" t="s">
        <v>28</v>
      </c>
      <c r="E67" s="150" t="s">
        <v>28</v>
      </c>
      <c r="F67" s="138" t="s">
        <v>15</v>
      </c>
      <c r="G67" s="139">
        <f t="shared" ca="1" si="22"/>
        <v>20</v>
      </c>
      <c r="H67" s="86" t="str">
        <f t="shared" ca="1" si="19"/>
        <v>Pending</v>
      </c>
      <c r="I67" s="38"/>
      <c r="J67" s="38"/>
      <c r="K67" s="38"/>
      <c r="L67" s="38"/>
      <c r="M67" s="38"/>
      <c r="N67" s="140"/>
      <c r="O67" s="141">
        <f t="shared" si="23"/>
        <v>0</v>
      </c>
      <c r="P67" s="140"/>
      <c r="Q67" s="38">
        <f t="shared" si="20"/>
        <v>47484</v>
      </c>
      <c r="R67" s="38">
        <f t="shared" si="21"/>
        <v>47484</v>
      </c>
      <c r="S67" s="96"/>
      <c r="AA67" s="144"/>
      <c r="AB67" s="145"/>
      <c r="AD67" s="144"/>
      <c r="AE67" s="145"/>
      <c r="AG67" s="144"/>
      <c r="AH67" s="145"/>
      <c r="AJ67" s="144"/>
      <c r="AM67" s="144"/>
      <c r="AN67" s="145"/>
      <c r="AP67" s="144"/>
      <c r="AQ67" s="145"/>
      <c r="AS67" s="144"/>
      <c r="AT67" s="145"/>
      <c r="AV67" s="144"/>
      <c r="AW67" s="145"/>
      <c r="AY67" s="144"/>
      <c r="AZ67" s="145"/>
      <c r="BB67" s="144"/>
      <c r="BC67" s="145"/>
      <c r="BE67" s="144"/>
      <c r="BF67" s="145"/>
      <c r="BH67" s="144"/>
      <c r="BI67" s="145"/>
      <c r="BK67" s="144"/>
      <c r="BL67" s="145"/>
      <c r="BN67" s="144"/>
      <c r="BO67" s="145"/>
      <c r="BQ67" s="144"/>
      <c r="BR67" s="145"/>
      <c r="BT67" s="144"/>
    </row>
    <row r="68" spans="3:72" x14ac:dyDescent="0.3">
      <c r="C68" s="148"/>
      <c r="D68" s="149" t="s">
        <v>28</v>
      </c>
      <c r="E68" s="150" t="s">
        <v>28</v>
      </c>
      <c r="F68" s="138" t="s">
        <v>15</v>
      </c>
      <c r="G68" s="139">
        <f t="shared" ca="1" si="22"/>
        <v>20</v>
      </c>
      <c r="H68" s="86" t="str">
        <f t="shared" ca="1" si="19"/>
        <v>Pending</v>
      </c>
      <c r="I68" s="38"/>
      <c r="J68" s="38"/>
      <c r="K68" s="38"/>
      <c r="L68" s="38"/>
      <c r="M68" s="38"/>
      <c r="N68" s="140"/>
      <c r="O68" s="141">
        <f t="shared" si="23"/>
        <v>0</v>
      </c>
      <c r="P68" s="140"/>
      <c r="Q68" s="38">
        <f t="shared" si="20"/>
        <v>47484</v>
      </c>
      <c r="R68" s="38">
        <f t="shared" si="21"/>
        <v>47484</v>
      </c>
      <c r="S68" s="96"/>
      <c r="AA68" s="144"/>
      <c r="AB68" s="145"/>
      <c r="AD68" s="144"/>
      <c r="AE68" s="145"/>
      <c r="AG68" s="144"/>
      <c r="AH68" s="145"/>
      <c r="AJ68" s="144"/>
      <c r="AM68" s="144"/>
      <c r="AN68" s="145"/>
      <c r="AP68" s="144"/>
      <c r="AQ68" s="145"/>
      <c r="AS68" s="144"/>
      <c r="AT68" s="145"/>
      <c r="AV68" s="144"/>
      <c r="AW68" s="145"/>
      <c r="AY68" s="144"/>
      <c r="AZ68" s="145"/>
      <c r="BB68" s="144"/>
      <c r="BC68" s="145"/>
      <c r="BE68" s="144"/>
      <c r="BF68" s="145"/>
      <c r="BH68" s="144"/>
      <c r="BI68" s="145"/>
      <c r="BK68" s="144"/>
      <c r="BL68" s="145"/>
      <c r="BN68" s="144"/>
      <c r="BO68" s="145"/>
      <c r="BQ68" s="144"/>
      <c r="BR68" s="145"/>
      <c r="BT68" s="144"/>
    </row>
    <row r="69" spans="3:72" x14ac:dyDescent="0.3">
      <c r="C69" s="148"/>
      <c r="D69" s="149" t="s">
        <v>28</v>
      </c>
      <c r="E69" s="150" t="s">
        <v>28</v>
      </c>
      <c r="F69" s="138" t="s">
        <v>15</v>
      </c>
      <c r="G69" s="139">
        <f t="shared" ca="1" si="22"/>
        <v>20</v>
      </c>
      <c r="H69" s="86" t="str">
        <f t="shared" ca="1" si="19"/>
        <v>Pending</v>
      </c>
      <c r="I69" s="38"/>
      <c r="J69" s="38"/>
      <c r="K69" s="38"/>
      <c r="L69" s="38"/>
      <c r="M69" s="38"/>
      <c r="N69" s="140"/>
      <c r="O69" s="141">
        <f t="shared" si="23"/>
        <v>0</v>
      </c>
      <c r="P69" s="140"/>
      <c r="Q69" s="38">
        <f t="shared" si="20"/>
        <v>47484</v>
      </c>
      <c r="R69" s="38">
        <f t="shared" si="21"/>
        <v>47484</v>
      </c>
      <c r="S69" s="96"/>
      <c r="AA69" s="144"/>
      <c r="AB69" s="145"/>
      <c r="AD69" s="144"/>
      <c r="AE69" s="145"/>
      <c r="AG69" s="144"/>
      <c r="AH69" s="145"/>
      <c r="AJ69" s="144"/>
      <c r="AM69" s="144"/>
      <c r="AN69" s="145"/>
      <c r="AP69" s="144"/>
      <c r="AQ69" s="145"/>
      <c r="AS69" s="144"/>
      <c r="AT69" s="145"/>
      <c r="AV69" s="144"/>
      <c r="AW69" s="145"/>
      <c r="AY69" s="144"/>
      <c r="AZ69" s="145"/>
      <c r="BB69" s="144"/>
      <c r="BC69" s="145"/>
      <c r="BE69" s="144"/>
      <c r="BF69" s="145"/>
      <c r="BH69" s="144"/>
      <c r="BI69" s="145"/>
      <c r="BK69" s="144"/>
      <c r="BL69" s="145"/>
      <c r="BN69" s="144"/>
      <c r="BO69" s="145"/>
      <c r="BQ69" s="144"/>
      <c r="BR69" s="145"/>
      <c r="BT69" s="144"/>
    </row>
    <row r="70" spans="3:72" x14ac:dyDescent="0.3">
      <c r="C70" s="148"/>
      <c r="D70" s="149" t="s">
        <v>28</v>
      </c>
      <c r="E70" s="150" t="s">
        <v>28</v>
      </c>
      <c r="F70" s="138" t="s">
        <v>15</v>
      </c>
      <c r="G70" s="139">
        <f t="shared" ca="1" si="22"/>
        <v>20</v>
      </c>
      <c r="H70" s="86" t="str">
        <f t="shared" ca="1" si="19"/>
        <v>Pending</v>
      </c>
      <c r="I70" s="38"/>
      <c r="J70" s="38"/>
      <c r="K70" s="38"/>
      <c r="L70" s="38"/>
      <c r="M70" s="38"/>
      <c r="N70" s="140"/>
      <c r="O70" s="141">
        <f t="shared" si="23"/>
        <v>0</v>
      </c>
      <c r="P70" s="140"/>
      <c r="Q70" s="38">
        <f t="shared" si="20"/>
        <v>47484</v>
      </c>
      <c r="R70" s="38">
        <f t="shared" si="21"/>
        <v>47484</v>
      </c>
      <c r="S70" s="96"/>
      <c r="AA70" s="144"/>
      <c r="AB70" s="145"/>
      <c r="AD70" s="144"/>
      <c r="AE70" s="145"/>
      <c r="AG70" s="144"/>
      <c r="AH70" s="145"/>
      <c r="AJ70" s="144"/>
      <c r="AM70" s="144"/>
      <c r="AN70" s="145"/>
      <c r="AP70" s="144"/>
      <c r="AQ70" s="145"/>
      <c r="AS70" s="144"/>
      <c r="AT70" s="145"/>
      <c r="AV70" s="144"/>
      <c r="AW70" s="145"/>
      <c r="AY70" s="144"/>
      <c r="AZ70" s="145"/>
      <c r="BB70" s="144"/>
      <c r="BC70" s="145"/>
      <c r="BE70" s="144"/>
      <c r="BF70" s="145"/>
      <c r="BH70" s="144"/>
      <c r="BI70" s="145"/>
      <c r="BK70" s="144"/>
      <c r="BL70" s="145"/>
      <c r="BN70" s="144"/>
      <c r="BO70" s="145"/>
      <c r="BQ70" s="144"/>
      <c r="BR70" s="145"/>
      <c r="BT70" s="144"/>
    </row>
    <row r="71" spans="3:72" x14ac:dyDescent="0.3">
      <c r="C71" s="151"/>
      <c r="D71" s="149" t="s">
        <v>28</v>
      </c>
      <c r="E71" s="150" t="s">
        <v>28</v>
      </c>
      <c r="F71" s="138" t="s">
        <v>15</v>
      </c>
      <c r="G71" s="139">
        <f t="shared" ca="1" si="22"/>
        <v>20</v>
      </c>
      <c r="H71" s="86" t="str">
        <f t="shared" ca="1" si="19"/>
        <v>Pending</v>
      </c>
      <c r="I71" s="38"/>
      <c r="J71" s="38"/>
      <c r="K71" s="38"/>
      <c r="L71" s="38"/>
      <c r="M71" s="38"/>
      <c r="N71" s="140"/>
      <c r="O71" s="141">
        <f t="shared" si="23"/>
        <v>0</v>
      </c>
      <c r="P71" s="140"/>
      <c r="Q71" s="38">
        <f t="shared" si="20"/>
        <v>47484</v>
      </c>
      <c r="R71" s="38">
        <f t="shared" si="21"/>
        <v>47484</v>
      </c>
      <c r="S71" s="96"/>
      <c r="AA71" s="144"/>
      <c r="AB71" s="145"/>
      <c r="AD71" s="144"/>
      <c r="AE71" s="145"/>
      <c r="AG71" s="144"/>
      <c r="AH71" s="145"/>
      <c r="AJ71" s="144"/>
      <c r="AM71" s="144"/>
      <c r="AN71" s="145"/>
      <c r="AP71" s="144"/>
      <c r="AQ71" s="145"/>
      <c r="AS71" s="144"/>
      <c r="AT71" s="145"/>
      <c r="AV71" s="144"/>
      <c r="AW71" s="145"/>
      <c r="AY71" s="144"/>
      <c r="AZ71" s="145"/>
      <c r="BB71" s="144"/>
      <c r="BC71" s="145"/>
      <c r="BE71" s="144"/>
      <c r="BF71" s="145"/>
      <c r="BH71" s="144"/>
      <c r="BI71" s="145"/>
      <c r="BK71" s="144"/>
      <c r="BL71" s="145"/>
      <c r="BN71" s="144"/>
      <c r="BO71" s="145"/>
      <c r="BQ71" s="144"/>
      <c r="BR71" s="145"/>
      <c r="BT71" s="144"/>
    </row>
    <row r="72" spans="3:72" x14ac:dyDescent="0.3">
      <c r="C72" s="151"/>
      <c r="D72" s="149" t="s">
        <v>28</v>
      </c>
      <c r="E72" s="150" t="s">
        <v>28</v>
      </c>
      <c r="F72" s="138" t="s">
        <v>15</v>
      </c>
      <c r="G72" s="139">
        <f t="shared" ca="1" si="22"/>
        <v>20</v>
      </c>
      <c r="H72" s="86" t="str">
        <f t="shared" ca="1" si="19"/>
        <v>Pending</v>
      </c>
      <c r="I72" s="38"/>
      <c r="J72" s="38"/>
      <c r="K72" s="38"/>
      <c r="L72" s="38"/>
      <c r="M72" s="38"/>
      <c r="N72" s="140"/>
      <c r="O72" s="141">
        <f t="shared" si="23"/>
        <v>0</v>
      </c>
      <c r="P72" s="140"/>
      <c r="Q72" s="38">
        <f t="shared" si="20"/>
        <v>47484</v>
      </c>
      <c r="R72" s="38">
        <f t="shared" si="21"/>
        <v>47484</v>
      </c>
      <c r="S72" s="96"/>
      <c r="AA72" s="144"/>
      <c r="AB72" s="145"/>
      <c r="AD72" s="144"/>
      <c r="AE72" s="145"/>
      <c r="AG72" s="144"/>
      <c r="AH72" s="145"/>
      <c r="AJ72" s="144"/>
      <c r="AM72" s="144"/>
      <c r="AN72" s="145"/>
      <c r="AP72" s="144"/>
      <c r="AQ72" s="145"/>
      <c r="AS72" s="144"/>
      <c r="AT72" s="145"/>
      <c r="AV72" s="144"/>
      <c r="AW72" s="145"/>
      <c r="AY72" s="144"/>
      <c r="AZ72" s="145"/>
      <c r="BB72" s="144"/>
      <c r="BC72" s="145"/>
      <c r="BE72" s="144"/>
      <c r="BF72" s="145"/>
      <c r="BH72" s="144"/>
      <c r="BI72" s="145"/>
      <c r="BK72" s="144"/>
      <c r="BL72" s="145"/>
      <c r="BN72" s="144"/>
      <c r="BO72" s="145"/>
      <c r="BQ72" s="144"/>
      <c r="BR72" s="145"/>
      <c r="BT72" s="144"/>
    </row>
    <row r="73" spans="3:72" x14ac:dyDescent="0.3">
      <c r="C73" s="151"/>
      <c r="D73" s="149" t="s">
        <v>28</v>
      </c>
      <c r="E73" s="150" t="s">
        <v>28</v>
      </c>
      <c r="F73" s="138" t="s">
        <v>15</v>
      </c>
      <c r="G73" s="139">
        <f t="shared" ca="1" si="22"/>
        <v>20</v>
      </c>
      <c r="H73" s="86" t="str">
        <f t="shared" ca="1" si="19"/>
        <v>Pending</v>
      </c>
      <c r="I73" s="38"/>
      <c r="J73" s="38"/>
      <c r="K73" s="38"/>
      <c r="L73" s="38"/>
      <c r="M73" s="38"/>
      <c r="N73" s="140"/>
      <c r="O73" s="141">
        <f t="shared" si="23"/>
        <v>0</v>
      </c>
      <c r="P73" s="140"/>
      <c r="Q73" s="38">
        <f t="shared" si="20"/>
        <v>47484</v>
      </c>
      <c r="R73" s="38">
        <f t="shared" si="21"/>
        <v>47484</v>
      </c>
      <c r="S73" s="96"/>
      <c r="AA73" s="144"/>
      <c r="AB73" s="145"/>
      <c r="AD73" s="144"/>
      <c r="AE73" s="145"/>
      <c r="AG73" s="144"/>
      <c r="AH73" s="145"/>
      <c r="AJ73" s="144"/>
      <c r="AM73" s="144"/>
      <c r="AN73" s="145"/>
      <c r="AP73" s="144"/>
      <c r="AQ73" s="145"/>
      <c r="AS73" s="144"/>
      <c r="AT73" s="145"/>
      <c r="AV73" s="144"/>
      <c r="AW73" s="145"/>
      <c r="AY73" s="144"/>
      <c r="AZ73" s="145"/>
      <c r="BB73" s="144"/>
      <c r="BC73" s="145"/>
      <c r="BE73" s="144"/>
      <c r="BF73" s="145"/>
      <c r="BH73" s="144"/>
      <c r="BI73" s="145"/>
      <c r="BK73" s="144"/>
      <c r="BL73" s="145"/>
      <c r="BN73" s="144"/>
      <c r="BO73" s="145"/>
      <c r="BQ73" s="144"/>
      <c r="BR73" s="145"/>
      <c r="BT73" s="144"/>
    </row>
    <row r="74" spans="3:72" x14ac:dyDescent="0.3">
      <c r="C74" s="148"/>
      <c r="D74" s="149" t="s">
        <v>28</v>
      </c>
      <c r="E74" s="150" t="s">
        <v>28</v>
      </c>
      <c r="F74" s="138" t="s">
        <v>15</v>
      </c>
      <c r="G74" s="139">
        <f t="shared" ca="1" si="22"/>
        <v>20</v>
      </c>
      <c r="H74" s="86" t="str">
        <f t="shared" ca="1" si="19"/>
        <v>Pending</v>
      </c>
      <c r="I74" s="38"/>
      <c r="J74" s="38"/>
      <c r="K74" s="38"/>
      <c r="L74" s="38"/>
      <c r="M74" s="38"/>
      <c r="N74" s="140"/>
      <c r="O74" s="141">
        <f t="shared" si="23"/>
        <v>0</v>
      </c>
      <c r="P74" s="140"/>
      <c r="Q74" s="38">
        <f t="shared" si="20"/>
        <v>47484</v>
      </c>
      <c r="R74" s="38">
        <f t="shared" si="21"/>
        <v>47484</v>
      </c>
      <c r="S74" s="96"/>
      <c r="AA74" s="144"/>
      <c r="AB74" s="145"/>
      <c r="AD74" s="144"/>
      <c r="AE74" s="145"/>
      <c r="AG74" s="144"/>
      <c r="AH74" s="145"/>
      <c r="AJ74" s="144"/>
      <c r="AM74" s="144"/>
      <c r="AN74" s="145"/>
      <c r="AP74" s="144"/>
      <c r="AQ74" s="145"/>
      <c r="AS74" s="144"/>
      <c r="AT74" s="145"/>
      <c r="AV74" s="144"/>
      <c r="AW74" s="145"/>
      <c r="AY74" s="144"/>
      <c r="AZ74" s="145"/>
      <c r="BB74" s="144"/>
      <c r="BC74" s="145"/>
      <c r="BE74" s="144"/>
      <c r="BF74" s="145"/>
      <c r="BH74" s="144"/>
      <c r="BI74" s="145"/>
      <c r="BK74" s="144"/>
      <c r="BL74" s="145"/>
      <c r="BN74" s="144"/>
      <c r="BO74" s="145"/>
      <c r="BQ74" s="144"/>
      <c r="BR74" s="145"/>
      <c r="BT74" s="144"/>
    </row>
    <row r="75" spans="3:72" x14ac:dyDescent="0.3">
      <c r="C75" s="148"/>
      <c r="D75" s="149" t="s">
        <v>28</v>
      </c>
      <c r="E75" s="150" t="s">
        <v>28</v>
      </c>
      <c r="F75" s="138" t="s">
        <v>15</v>
      </c>
      <c r="G75" s="139">
        <f t="shared" ca="1" si="22"/>
        <v>20</v>
      </c>
      <c r="H75" s="86" t="str">
        <f t="shared" ca="1" si="19"/>
        <v>Pending</v>
      </c>
      <c r="I75" s="38"/>
      <c r="J75" s="38"/>
      <c r="K75" s="38"/>
      <c r="L75" s="38"/>
      <c r="M75" s="38"/>
      <c r="N75" s="140"/>
      <c r="O75" s="141">
        <f t="shared" si="23"/>
        <v>0</v>
      </c>
      <c r="P75" s="140"/>
      <c r="Q75" s="38">
        <f t="shared" si="20"/>
        <v>47484</v>
      </c>
      <c r="R75" s="38">
        <f t="shared" si="21"/>
        <v>47484</v>
      </c>
      <c r="S75" s="96"/>
      <c r="AA75" s="144"/>
      <c r="AB75" s="145"/>
      <c r="AD75" s="144"/>
      <c r="AE75" s="145"/>
      <c r="AG75" s="144"/>
      <c r="AH75" s="145"/>
      <c r="AJ75" s="144"/>
      <c r="AM75" s="144"/>
      <c r="AN75" s="145"/>
      <c r="AP75" s="144"/>
      <c r="AQ75" s="145"/>
      <c r="AS75" s="144"/>
      <c r="AT75" s="145"/>
      <c r="AV75" s="144"/>
      <c r="AW75" s="145"/>
      <c r="AY75" s="144"/>
      <c r="AZ75" s="145"/>
      <c r="BB75" s="144"/>
      <c r="BC75" s="145"/>
      <c r="BE75" s="144"/>
      <c r="BF75" s="145"/>
      <c r="BH75" s="144"/>
      <c r="BI75" s="145"/>
      <c r="BK75" s="144"/>
      <c r="BL75" s="145"/>
      <c r="BN75" s="144"/>
      <c r="BO75" s="145"/>
      <c r="BQ75" s="144"/>
      <c r="BR75" s="145"/>
      <c r="BT75" s="144"/>
    </row>
    <row r="76" spans="3:72" x14ac:dyDescent="0.3">
      <c r="C76" s="151"/>
      <c r="D76" s="149" t="s">
        <v>28</v>
      </c>
      <c r="E76" s="150" t="s">
        <v>28</v>
      </c>
      <c r="F76" s="138" t="s">
        <v>15</v>
      </c>
      <c r="G76" s="139">
        <f t="shared" ca="1" si="22"/>
        <v>20</v>
      </c>
      <c r="H76" s="86" t="str">
        <f t="shared" ca="1" si="19"/>
        <v>Pending</v>
      </c>
      <c r="I76" s="38"/>
      <c r="J76" s="38"/>
      <c r="K76" s="38"/>
      <c r="L76" s="38"/>
      <c r="M76" s="38"/>
      <c r="N76" s="140"/>
      <c r="O76" s="141">
        <f t="shared" si="23"/>
        <v>0</v>
      </c>
      <c r="P76" s="140"/>
      <c r="Q76" s="38">
        <f t="shared" si="20"/>
        <v>47484</v>
      </c>
      <c r="R76" s="38">
        <f t="shared" si="21"/>
        <v>47484</v>
      </c>
      <c r="S76" s="96"/>
      <c r="AA76" s="144"/>
      <c r="AB76" s="145"/>
      <c r="AD76" s="144"/>
      <c r="AE76" s="145"/>
      <c r="AG76" s="144"/>
      <c r="AH76" s="145"/>
      <c r="AJ76" s="144"/>
      <c r="AM76" s="144"/>
      <c r="AN76" s="145"/>
      <c r="AP76" s="144"/>
      <c r="AQ76" s="145"/>
      <c r="AS76" s="144"/>
      <c r="AT76" s="145"/>
      <c r="AV76" s="144"/>
      <c r="AW76" s="145"/>
      <c r="AY76" s="144"/>
      <c r="AZ76" s="145"/>
      <c r="BB76" s="144"/>
      <c r="BC76" s="145"/>
      <c r="BE76" s="144"/>
      <c r="BF76" s="145"/>
      <c r="BH76" s="144"/>
      <c r="BI76" s="145"/>
      <c r="BK76" s="144"/>
      <c r="BL76" s="145"/>
      <c r="BN76" s="144"/>
      <c r="BO76" s="145"/>
      <c r="BQ76" s="144"/>
      <c r="BR76" s="145"/>
      <c r="BT76" s="144"/>
    </row>
    <row r="77" spans="3:72" x14ac:dyDescent="0.3">
      <c r="C77" s="151"/>
      <c r="D77" s="149" t="s">
        <v>28</v>
      </c>
      <c r="E77" s="150" t="s">
        <v>28</v>
      </c>
      <c r="F77" s="138" t="s">
        <v>15</v>
      </c>
      <c r="G77" s="139">
        <f t="shared" ca="1" si="22"/>
        <v>20</v>
      </c>
      <c r="H77" s="86" t="str">
        <f t="shared" ca="1" si="19"/>
        <v>Pending</v>
      </c>
      <c r="I77" s="38"/>
      <c r="J77" s="38"/>
      <c r="K77" s="38"/>
      <c r="L77" s="38"/>
      <c r="M77" s="38"/>
      <c r="N77" s="140"/>
      <c r="O77" s="141">
        <f t="shared" si="23"/>
        <v>0</v>
      </c>
      <c r="P77" s="140"/>
      <c r="Q77" s="38">
        <f t="shared" si="20"/>
        <v>47484</v>
      </c>
      <c r="R77" s="38">
        <f t="shared" si="21"/>
        <v>47484</v>
      </c>
      <c r="S77" s="96"/>
      <c r="AA77" s="144"/>
      <c r="AB77" s="145"/>
      <c r="AD77" s="144"/>
      <c r="AE77" s="145"/>
      <c r="AG77" s="144"/>
      <c r="AH77" s="145"/>
      <c r="AJ77" s="144"/>
      <c r="AM77" s="144"/>
      <c r="AN77" s="145"/>
      <c r="AP77" s="144"/>
      <c r="AQ77" s="145"/>
      <c r="AS77" s="144"/>
      <c r="AT77" s="145"/>
      <c r="AV77" s="144"/>
      <c r="AW77" s="145"/>
      <c r="AY77" s="144"/>
      <c r="AZ77" s="145"/>
      <c r="BB77" s="144"/>
      <c r="BC77" s="145"/>
      <c r="BE77" s="144"/>
      <c r="BF77" s="145"/>
      <c r="BH77" s="144"/>
      <c r="BI77" s="145"/>
      <c r="BK77" s="144"/>
      <c r="BL77" s="145"/>
      <c r="BN77" s="144"/>
      <c r="BO77" s="145"/>
      <c r="BQ77" s="144"/>
      <c r="BR77" s="145"/>
      <c r="BT77" s="144"/>
    </row>
    <row r="78" spans="3:72" x14ac:dyDescent="0.3">
      <c r="C78" s="148"/>
      <c r="D78" s="149" t="s">
        <v>28</v>
      </c>
      <c r="E78" s="150" t="s">
        <v>28</v>
      </c>
      <c r="F78" s="138" t="s">
        <v>15</v>
      </c>
      <c r="G78" s="139">
        <f t="shared" ca="1" si="22"/>
        <v>20</v>
      </c>
      <c r="H78" s="86" t="str">
        <f t="shared" ca="1" si="19"/>
        <v>Pending</v>
      </c>
      <c r="I78" s="38"/>
      <c r="J78" s="38"/>
      <c r="K78" s="38"/>
      <c r="L78" s="38"/>
      <c r="M78" s="38"/>
      <c r="N78" s="140"/>
      <c r="O78" s="141">
        <f t="shared" si="23"/>
        <v>0</v>
      </c>
      <c r="P78" s="140"/>
      <c r="Q78" s="38">
        <f t="shared" si="20"/>
        <v>47484</v>
      </c>
      <c r="R78" s="38">
        <f t="shared" si="21"/>
        <v>47484</v>
      </c>
      <c r="S78" s="96"/>
      <c r="AA78" s="144"/>
      <c r="AB78" s="145"/>
      <c r="AD78" s="144"/>
      <c r="AE78" s="145"/>
      <c r="AG78" s="144"/>
      <c r="AH78" s="145"/>
      <c r="AJ78" s="144"/>
      <c r="AM78" s="144"/>
      <c r="AN78" s="145"/>
      <c r="AP78" s="144"/>
      <c r="AQ78" s="145"/>
      <c r="AS78" s="144"/>
      <c r="AT78" s="145"/>
      <c r="AV78" s="144"/>
      <c r="AW78" s="145"/>
      <c r="AY78" s="144"/>
      <c r="AZ78" s="145"/>
      <c r="BB78" s="144"/>
      <c r="BC78" s="145"/>
      <c r="BE78" s="144"/>
      <c r="BF78" s="145"/>
      <c r="BH78" s="144"/>
      <c r="BI78" s="145"/>
      <c r="BK78" s="144"/>
      <c r="BL78" s="145"/>
      <c r="BN78" s="144"/>
      <c r="BO78" s="145"/>
      <c r="BQ78" s="144"/>
      <c r="BR78" s="145"/>
      <c r="BT78" s="144"/>
    </row>
    <row r="79" spans="3:72" x14ac:dyDescent="0.3">
      <c r="C79" s="148"/>
      <c r="D79" s="149" t="s">
        <v>28</v>
      </c>
      <c r="E79" s="150" t="s">
        <v>28</v>
      </c>
      <c r="F79" s="138" t="s">
        <v>15</v>
      </c>
      <c r="G79" s="139">
        <f t="shared" ca="1" si="22"/>
        <v>20</v>
      </c>
      <c r="H79" s="86" t="str">
        <f t="shared" ca="1" si="19"/>
        <v>Pending</v>
      </c>
      <c r="I79" s="38"/>
      <c r="J79" s="38"/>
      <c r="K79" s="38"/>
      <c r="L79" s="38"/>
      <c r="M79" s="38"/>
      <c r="N79" s="140"/>
      <c r="O79" s="141">
        <f t="shared" si="23"/>
        <v>0</v>
      </c>
      <c r="P79" s="140"/>
      <c r="Q79" s="38">
        <f t="shared" si="20"/>
        <v>47484</v>
      </c>
      <c r="R79" s="38">
        <f t="shared" si="21"/>
        <v>47484</v>
      </c>
      <c r="S79" s="96"/>
      <c r="AA79" s="144"/>
      <c r="AB79" s="145"/>
      <c r="AD79" s="144"/>
      <c r="AE79" s="145"/>
      <c r="AG79" s="144"/>
      <c r="AH79" s="145"/>
      <c r="AJ79" s="144"/>
      <c r="AM79" s="144"/>
      <c r="AN79" s="145"/>
      <c r="AP79" s="144"/>
      <c r="AQ79" s="145"/>
      <c r="AS79" s="144"/>
      <c r="AT79" s="145"/>
      <c r="AV79" s="144"/>
      <c r="AW79" s="145"/>
      <c r="AY79" s="144"/>
      <c r="AZ79" s="145"/>
      <c r="BB79" s="144"/>
      <c r="BC79" s="145"/>
      <c r="BE79" s="144"/>
      <c r="BF79" s="145"/>
      <c r="BH79" s="144"/>
      <c r="BI79" s="145"/>
      <c r="BK79" s="144"/>
      <c r="BL79" s="145"/>
      <c r="BN79" s="144"/>
      <c r="BO79" s="145"/>
      <c r="BQ79" s="144"/>
      <c r="BR79" s="145"/>
      <c r="BT79" s="144"/>
    </row>
    <row r="80" spans="3:72" x14ac:dyDescent="0.3">
      <c r="C80" s="148"/>
      <c r="D80" s="149" t="s">
        <v>28</v>
      </c>
      <c r="E80" s="150" t="s">
        <v>28</v>
      </c>
      <c r="F80" s="138" t="s">
        <v>15</v>
      </c>
      <c r="G80" s="139">
        <f t="shared" ca="1" si="22"/>
        <v>20</v>
      </c>
      <c r="H80" s="86" t="str">
        <f t="shared" ca="1" si="19"/>
        <v>Pending</v>
      </c>
      <c r="I80" s="38"/>
      <c r="J80" s="38"/>
      <c r="K80" s="38"/>
      <c r="L80" s="38"/>
      <c r="M80" s="38"/>
      <c r="N80" s="140"/>
      <c r="O80" s="141">
        <f t="shared" si="23"/>
        <v>0</v>
      </c>
      <c r="P80" s="140"/>
      <c r="Q80" s="38">
        <f t="shared" si="20"/>
        <v>47484</v>
      </c>
      <c r="R80" s="38">
        <f t="shared" si="21"/>
        <v>47484</v>
      </c>
      <c r="S80" s="96"/>
      <c r="AA80" s="144"/>
      <c r="AB80" s="145"/>
      <c r="AD80" s="144"/>
      <c r="AE80" s="145"/>
      <c r="AG80" s="144"/>
      <c r="AH80" s="145"/>
      <c r="AJ80" s="144"/>
      <c r="AM80" s="144"/>
      <c r="AN80" s="145"/>
      <c r="AP80" s="144"/>
      <c r="AQ80" s="145"/>
      <c r="AS80" s="144"/>
      <c r="AT80" s="145"/>
      <c r="AV80" s="144"/>
      <c r="AW80" s="145"/>
      <c r="AY80" s="144"/>
      <c r="AZ80" s="145"/>
      <c r="BB80" s="144"/>
      <c r="BC80" s="145"/>
      <c r="BE80" s="144"/>
      <c r="BF80" s="145"/>
      <c r="BH80" s="144"/>
      <c r="BI80" s="145"/>
      <c r="BK80" s="144"/>
      <c r="BL80" s="145"/>
      <c r="BN80" s="144"/>
      <c r="BO80" s="145"/>
      <c r="BQ80" s="144"/>
      <c r="BR80" s="145"/>
      <c r="BT80" s="144"/>
    </row>
    <row r="81" spans="3:72" x14ac:dyDescent="0.3">
      <c r="C81" s="148"/>
      <c r="D81" s="149" t="s">
        <v>28</v>
      </c>
      <c r="E81" s="150" t="s">
        <v>28</v>
      </c>
      <c r="F81" s="138" t="s">
        <v>15</v>
      </c>
      <c r="G81" s="139">
        <f t="shared" ca="1" si="22"/>
        <v>20</v>
      </c>
      <c r="H81" s="86" t="str">
        <f t="shared" ca="1" si="19"/>
        <v>Pending</v>
      </c>
      <c r="I81" s="38"/>
      <c r="J81" s="38"/>
      <c r="K81" s="38"/>
      <c r="L81" s="38"/>
      <c r="M81" s="38"/>
      <c r="N81" s="140"/>
      <c r="O81" s="141">
        <f t="shared" si="23"/>
        <v>0</v>
      </c>
      <c r="P81" s="140"/>
      <c r="Q81" s="38">
        <f t="shared" si="20"/>
        <v>47484</v>
      </c>
      <c r="R81" s="38">
        <f t="shared" si="21"/>
        <v>47484</v>
      </c>
      <c r="S81" s="96"/>
      <c r="AA81" s="144"/>
      <c r="AB81" s="145"/>
      <c r="AD81" s="144"/>
      <c r="AE81" s="145"/>
      <c r="AG81" s="144"/>
      <c r="AH81" s="145"/>
      <c r="AJ81" s="144"/>
      <c r="AM81" s="144"/>
      <c r="AN81" s="145"/>
      <c r="AP81" s="144"/>
      <c r="AQ81" s="145"/>
      <c r="AS81" s="144"/>
      <c r="AT81" s="145"/>
      <c r="AV81" s="144"/>
      <c r="AW81" s="145"/>
      <c r="AY81" s="144"/>
      <c r="AZ81" s="145"/>
      <c r="BB81" s="144"/>
      <c r="BC81" s="145"/>
      <c r="BE81" s="144"/>
      <c r="BF81" s="145"/>
      <c r="BH81" s="144"/>
      <c r="BI81" s="145"/>
      <c r="BK81" s="144"/>
      <c r="BL81" s="145"/>
      <c r="BN81" s="144"/>
      <c r="BO81" s="145"/>
      <c r="BQ81" s="144"/>
      <c r="BR81" s="145"/>
      <c r="BT81" s="144"/>
    </row>
    <row r="82" spans="3:72" x14ac:dyDescent="0.3">
      <c r="C82" s="151"/>
      <c r="D82" s="149" t="s">
        <v>28</v>
      </c>
      <c r="E82" s="150" t="s">
        <v>28</v>
      </c>
      <c r="F82" s="138" t="s">
        <v>15</v>
      </c>
      <c r="G82" s="139">
        <f t="shared" ca="1" si="22"/>
        <v>20</v>
      </c>
      <c r="H82" s="86" t="str">
        <f t="shared" ca="1" si="19"/>
        <v>Pending</v>
      </c>
      <c r="I82" s="38"/>
      <c r="J82" s="38"/>
      <c r="K82" s="38"/>
      <c r="L82" s="38"/>
      <c r="M82" s="38"/>
      <c r="N82" s="140"/>
      <c r="O82" s="141">
        <f t="shared" si="23"/>
        <v>0</v>
      </c>
      <c r="P82" s="140"/>
      <c r="Q82" s="38">
        <f t="shared" si="20"/>
        <v>47484</v>
      </c>
      <c r="R82" s="38">
        <f t="shared" si="21"/>
        <v>47484</v>
      </c>
      <c r="S82" s="96"/>
      <c r="AA82" s="144"/>
      <c r="AB82" s="145"/>
      <c r="AD82" s="144"/>
      <c r="AE82" s="145"/>
      <c r="AG82" s="144"/>
      <c r="AH82" s="145"/>
      <c r="AJ82" s="144"/>
      <c r="AM82" s="144"/>
      <c r="AN82" s="145"/>
      <c r="AP82" s="144"/>
      <c r="AQ82" s="145"/>
      <c r="AS82" s="144"/>
      <c r="AT82" s="145"/>
      <c r="AV82" s="144"/>
      <c r="AW82" s="145"/>
      <c r="AY82" s="144"/>
      <c r="AZ82" s="145"/>
      <c r="BB82" s="144"/>
      <c r="BC82" s="145"/>
      <c r="BE82" s="144"/>
      <c r="BF82" s="145"/>
      <c r="BH82" s="144"/>
      <c r="BI82" s="145"/>
      <c r="BK82" s="144"/>
      <c r="BL82" s="145"/>
      <c r="BN82" s="144"/>
      <c r="BO82" s="145"/>
      <c r="BQ82" s="144"/>
      <c r="BR82" s="145"/>
      <c r="BT82" s="144"/>
    </row>
    <row r="83" spans="3:72" x14ac:dyDescent="0.3">
      <c r="AA83" s="144"/>
      <c r="AB83" s="145"/>
      <c r="AD83" s="144"/>
      <c r="AE83" s="145"/>
      <c r="AG83" s="144"/>
      <c r="AH83" s="145"/>
      <c r="AJ83" s="144"/>
      <c r="AM83" s="144"/>
      <c r="AN83" s="145"/>
      <c r="AP83" s="144"/>
      <c r="AQ83" s="145"/>
      <c r="AS83" s="144"/>
      <c r="AT83" s="145"/>
      <c r="AV83" s="144"/>
      <c r="AW83" s="145"/>
      <c r="AY83" s="144"/>
      <c r="AZ83" s="145"/>
      <c r="BB83" s="144"/>
      <c r="BC83" s="145"/>
      <c r="BE83" s="144"/>
      <c r="BF83" s="145"/>
      <c r="BH83" s="144"/>
      <c r="BI83" s="145"/>
      <c r="BK83" s="144"/>
      <c r="BL83" s="145"/>
      <c r="BN83" s="144"/>
      <c r="BO83" s="145"/>
      <c r="BQ83" s="144"/>
      <c r="BR83" s="145"/>
      <c r="BT83" s="144"/>
    </row>
    <row r="84" spans="3:72" x14ac:dyDescent="0.3">
      <c r="Q84" s="62"/>
      <c r="R84" s="62"/>
      <c r="S84" s="62"/>
    </row>
    <row r="85" spans="3:72" ht="25.8" x14ac:dyDescent="0.5">
      <c r="C85" s="56" t="s">
        <v>134</v>
      </c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99"/>
      <c r="Q85" s="121"/>
      <c r="R85" s="121"/>
      <c r="S85" s="121"/>
    </row>
    <row r="86" spans="3:72" x14ac:dyDescent="0.3">
      <c r="C86" s="125"/>
      <c r="D86" s="125"/>
      <c r="E86" s="125"/>
      <c r="F86" s="125"/>
      <c r="G86" s="125"/>
      <c r="H86" s="125"/>
      <c r="I86" s="206"/>
      <c r="J86" s="206"/>
      <c r="K86" s="206"/>
      <c r="L86" s="206"/>
      <c r="M86" s="206"/>
      <c r="N86" s="206"/>
      <c r="O86" s="126"/>
      <c r="P86" s="194"/>
      <c r="Q86" s="127"/>
      <c r="R86" s="127"/>
      <c r="S86" s="127"/>
    </row>
    <row r="87" spans="3:72" x14ac:dyDescent="0.3">
      <c r="C87" s="129" t="s">
        <v>135</v>
      </c>
      <c r="D87" s="130"/>
      <c r="E87" s="130"/>
      <c r="F87" s="130"/>
      <c r="G87" s="131"/>
      <c r="H87" s="130"/>
      <c r="I87" s="207"/>
      <c r="J87" s="207"/>
      <c r="K87" s="207"/>
      <c r="L87" s="207"/>
      <c r="M87" s="207"/>
      <c r="N87" s="208"/>
      <c r="O87" s="132"/>
      <c r="P87" s="195"/>
      <c r="Q87" s="133"/>
      <c r="R87" s="133"/>
      <c r="S87" s="133"/>
    </row>
    <row r="88" spans="3:72" x14ac:dyDescent="0.3">
      <c r="C88" s="196" t="s">
        <v>136</v>
      </c>
      <c r="D88" s="197"/>
      <c r="E88" s="197"/>
      <c r="F88" s="197"/>
      <c r="G88" s="197"/>
      <c r="H88" s="197"/>
      <c r="I88" s="197"/>
      <c r="J88" s="197"/>
      <c r="K88" s="197"/>
      <c r="L88" s="197"/>
      <c r="M88" s="197"/>
      <c r="N88" s="197"/>
      <c r="O88" s="197"/>
      <c r="P88" s="198"/>
      <c r="Q88" s="62"/>
      <c r="R88" s="62"/>
      <c r="S88" s="62"/>
    </row>
    <row r="89" spans="3:72" x14ac:dyDescent="0.3">
      <c r="C89" s="152"/>
      <c r="D89" s="153"/>
      <c r="E89" s="153"/>
      <c r="F89" s="153"/>
      <c r="G89" s="153"/>
      <c r="H89" s="153"/>
      <c r="I89" s="153"/>
      <c r="J89" s="153"/>
      <c r="K89" s="153"/>
      <c r="L89" s="153"/>
      <c r="M89" s="153"/>
      <c r="N89" s="153"/>
      <c r="O89" s="153"/>
      <c r="P89" s="153"/>
      <c r="Q89" s="62"/>
      <c r="R89" s="62"/>
      <c r="S89" s="62"/>
    </row>
    <row r="90" spans="3:72" x14ac:dyDescent="0.3">
      <c r="C90" s="152"/>
      <c r="D90" s="153"/>
      <c r="E90" s="153"/>
      <c r="F90" s="153"/>
      <c r="G90" s="153"/>
      <c r="H90" s="153"/>
      <c r="I90" s="153"/>
      <c r="J90" s="153"/>
      <c r="K90" s="153"/>
      <c r="L90" s="153"/>
      <c r="M90" s="153"/>
      <c r="N90" s="153"/>
      <c r="O90" s="153"/>
      <c r="P90" s="153"/>
    </row>
    <row r="91" spans="3:72" x14ac:dyDescent="0.3">
      <c r="C91" s="154"/>
      <c r="D91" s="154"/>
      <c r="E91" s="154"/>
      <c r="F91" s="154"/>
      <c r="G91" s="154"/>
      <c r="H91" s="154"/>
      <c r="I91" s="155"/>
      <c r="J91" s="155"/>
      <c r="K91" s="155"/>
      <c r="L91" s="155"/>
      <c r="M91" s="155"/>
      <c r="N91" s="155"/>
      <c r="O91" s="156"/>
      <c r="P91" s="155"/>
    </row>
    <row r="92" spans="3:72" x14ac:dyDescent="0.3">
      <c r="C92" s="125" t="s">
        <v>137</v>
      </c>
      <c r="D92" s="125"/>
      <c r="E92" s="125"/>
      <c r="F92" s="125"/>
      <c r="G92" s="125"/>
      <c r="H92" s="125"/>
      <c r="I92" s="157"/>
      <c r="J92" s="157"/>
      <c r="K92" s="157"/>
      <c r="L92" s="157"/>
      <c r="M92" s="157"/>
      <c r="N92" s="157"/>
      <c r="O92" s="158"/>
      <c r="P92" s="157"/>
    </row>
    <row r="93" spans="3:72" ht="28.8" x14ac:dyDescent="0.3">
      <c r="C93" s="199" t="s">
        <v>98</v>
      </c>
      <c r="D93" s="199"/>
      <c r="E93" s="200"/>
      <c r="F93" s="159" t="s">
        <v>138</v>
      </c>
      <c r="G93" s="201" t="s">
        <v>139</v>
      </c>
      <c r="H93" s="202"/>
      <c r="I93" s="126" t="s">
        <v>140</v>
      </c>
      <c r="J93" s="160"/>
      <c r="K93" s="160"/>
      <c r="L93" s="160"/>
      <c r="M93" s="160"/>
      <c r="N93" s="160"/>
      <c r="O93" s="160"/>
      <c r="P93" s="160"/>
      <c r="Q93" s="161"/>
      <c r="R93" s="161"/>
      <c r="S93" s="161"/>
      <c r="T93" s="161"/>
      <c r="U93" s="161"/>
      <c r="V93" s="161"/>
      <c r="W93" s="161"/>
      <c r="X93" s="161"/>
      <c r="Y93" s="161"/>
      <c r="Z93" s="161"/>
      <c r="AA93" s="161"/>
      <c r="AB93" s="161"/>
      <c r="AC93" s="161"/>
      <c r="AD93" s="161"/>
      <c r="AE93" s="161"/>
      <c r="AF93" s="161"/>
      <c r="AG93" s="161"/>
      <c r="AH93" s="161"/>
      <c r="AI93" s="161"/>
      <c r="AJ93" s="161"/>
      <c r="AK93" s="161"/>
      <c r="AL93" s="161"/>
      <c r="AM93" s="161"/>
      <c r="AN93" s="161"/>
      <c r="AO93" s="161"/>
      <c r="AP93" s="161"/>
      <c r="AQ93" s="161"/>
      <c r="AR93" s="161"/>
      <c r="AS93" s="161"/>
      <c r="AT93" s="161"/>
      <c r="AU93" s="161"/>
      <c r="AV93" s="161"/>
      <c r="AW93" s="161"/>
      <c r="AX93" s="161"/>
      <c r="AY93" s="161"/>
      <c r="AZ93" s="161"/>
      <c r="BA93" s="161"/>
      <c r="BB93" s="161"/>
      <c r="BC93" s="161"/>
      <c r="BD93" s="161"/>
      <c r="BE93" s="161"/>
      <c r="BF93" s="161"/>
      <c r="BG93" s="161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</row>
    <row r="94" spans="3:72" x14ac:dyDescent="0.3">
      <c r="C94" s="162" t="s">
        <v>141</v>
      </c>
      <c r="D94" s="163"/>
      <c r="E94" s="163"/>
      <c r="F94" s="163" t="s">
        <v>142</v>
      </c>
      <c r="G94" s="163" t="s">
        <v>143</v>
      </c>
      <c r="H94" s="163"/>
      <c r="I94" s="163" t="s">
        <v>140</v>
      </c>
      <c r="J94" s="163"/>
      <c r="K94" s="163"/>
      <c r="L94" s="163"/>
      <c r="M94" s="163"/>
      <c r="N94" s="163"/>
      <c r="O94" s="163"/>
      <c r="P94" s="164"/>
    </row>
    <row r="95" spans="3:72" x14ac:dyDescent="0.3">
      <c r="C95" s="165" t="s">
        <v>144</v>
      </c>
      <c r="D95" s="167"/>
      <c r="E95" s="167"/>
      <c r="F95" s="163" t="s">
        <v>145</v>
      </c>
      <c r="G95" s="167" t="s">
        <v>146</v>
      </c>
      <c r="H95" s="167"/>
      <c r="I95" s="163" t="s">
        <v>140</v>
      </c>
      <c r="J95" s="163"/>
      <c r="K95" s="163"/>
      <c r="L95" s="163"/>
      <c r="M95" s="163"/>
      <c r="N95" s="163"/>
      <c r="O95" s="163"/>
      <c r="P95" s="164"/>
    </row>
    <row r="96" spans="3:72" x14ac:dyDescent="0.3">
      <c r="C96" s="165" t="s">
        <v>147</v>
      </c>
      <c r="D96" s="167"/>
      <c r="E96" s="167"/>
      <c r="F96" s="163" t="s">
        <v>148</v>
      </c>
      <c r="G96" s="167" t="s">
        <v>149</v>
      </c>
      <c r="H96" s="167"/>
      <c r="I96" s="163" t="s">
        <v>140</v>
      </c>
      <c r="J96" s="163"/>
      <c r="K96" s="163"/>
      <c r="L96" s="163"/>
      <c r="M96" s="163"/>
      <c r="N96" s="163"/>
      <c r="O96" s="163"/>
      <c r="P96" s="164"/>
    </row>
    <row r="97" spans="3:16" x14ac:dyDescent="0.3">
      <c r="C97" s="165" t="s">
        <v>150</v>
      </c>
      <c r="D97" s="167"/>
      <c r="E97" s="167"/>
      <c r="F97" s="163" t="s">
        <v>151</v>
      </c>
      <c r="G97" s="167" t="s">
        <v>143</v>
      </c>
      <c r="H97" s="167"/>
      <c r="I97" s="163" t="s">
        <v>140</v>
      </c>
      <c r="J97" s="163"/>
      <c r="K97" s="163"/>
      <c r="L97" s="163"/>
      <c r="M97" s="163"/>
      <c r="N97" s="163"/>
      <c r="O97" s="163"/>
      <c r="P97" s="164"/>
    </row>
    <row r="98" spans="3:16" x14ac:dyDescent="0.3">
      <c r="C98" s="165" t="s">
        <v>152</v>
      </c>
      <c r="D98" s="167"/>
      <c r="E98" s="167"/>
      <c r="F98" s="163" t="s">
        <v>153</v>
      </c>
      <c r="G98" s="167" t="s">
        <v>146</v>
      </c>
      <c r="H98" s="167"/>
      <c r="I98" s="163" t="s">
        <v>140</v>
      </c>
      <c r="J98" s="163"/>
      <c r="K98" s="163"/>
      <c r="L98" s="163"/>
      <c r="M98" s="163"/>
      <c r="N98" s="163"/>
      <c r="O98" s="163"/>
      <c r="P98" s="164"/>
    </row>
    <row r="99" spans="3:16" x14ac:dyDescent="0.3">
      <c r="C99" s="165" t="s">
        <v>154</v>
      </c>
      <c r="D99" s="167"/>
      <c r="E99" s="167"/>
      <c r="F99" s="163" t="s">
        <v>155</v>
      </c>
      <c r="G99" s="167" t="s">
        <v>149</v>
      </c>
      <c r="H99" s="167"/>
      <c r="I99" s="163" t="s">
        <v>140</v>
      </c>
      <c r="J99" s="163"/>
      <c r="K99" s="163"/>
      <c r="L99" s="163"/>
      <c r="M99" s="163"/>
      <c r="N99" s="163"/>
      <c r="O99" s="163"/>
      <c r="P99" s="164"/>
    </row>
    <row r="100" spans="3:16" x14ac:dyDescent="0.3">
      <c r="C100" s="165" t="s">
        <v>156</v>
      </c>
      <c r="D100" s="167"/>
      <c r="E100" s="167"/>
      <c r="F100" s="163" t="s">
        <v>157</v>
      </c>
      <c r="G100" s="167" t="s">
        <v>143</v>
      </c>
      <c r="H100" s="167"/>
      <c r="I100" s="163" t="s">
        <v>140</v>
      </c>
      <c r="J100" s="163"/>
      <c r="K100" s="163"/>
      <c r="L100" s="163"/>
      <c r="M100" s="163"/>
      <c r="N100" s="163"/>
      <c r="O100" s="163"/>
      <c r="P100" s="164"/>
    </row>
    <row r="101" spans="3:16" x14ac:dyDescent="0.3">
      <c r="C101" s="165" t="s">
        <v>158</v>
      </c>
      <c r="D101" s="167"/>
      <c r="E101" s="167"/>
      <c r="F101" s="163" t="s">
        <v>159</v>
      </c>
      <c r="G101" s="167" t="s">
        <v>146</v>
      </c>
      <c r="H101" s="167"/>
      <c r="I101" s="163" t="s">
        <v>140</v>
      </c>
      <c r="J101" s="163"/>
      <c r="K101" s="163"/>
      <c r="L101" s="163"/>
      <c r="M101" s="163"/>
      <c r="N101" s="163"/>
      <c r="O101" s="163"/>
      <c r="P101" s="164"/>
    </row>
  </sheetData>
  <mergeCells count="78">
    <mergeCell ref="AB18:AD18"/>
    <mergeCell ref="C3:C4"/>
    <mergeCell ref="D3:D4"/>
    <mergeCell ref="E3:E4"/>
    <mergeCell ref="F4:G4"/>
    <mergeCell ref="C9:C10"/>
    <mergeCell ref="D9:D10"/>
    <mergeCell ref="E9:E10"/>
    <mergeCell ref="F10:G10"/>
    <mergeCell ref="I18:I19"/>
    <mergeCell ref="J18:J19"/>
    <mergeCell ref="K18:K19"/>
    <mergeCell ref="L18:L19"/>
    <mergeCell ref="Y18:AA18"/>
    <mergeCell ref="BL18:BN18"/>
    <mergeCell ref="AE18:AG18"/>
    <mergeCell ref="AH18:AJ18"/>
    <mergeCell ref="AK18:AM18"/>
    <mergeCell ref="AN18:AP18"/>
    <mergeCell ref="AQ18:AS18"/>
    <mergeCell ref="AT18:AV18"/>
    <mergeCell ref="AN52:AP52"/>
    <mergeCell ref="BO18:BQ18"/>
    <mergeCell ref="BR18:BT18"/>
    <mergeCell ref="D19:E19"/>
    <mergeCell ref="I52:I53"/>
    <mergeCell ref="J52:J53"/>
    <mergeCell ref="K52:K53"/>
    <mergeCell ref="L52:L53"/>
    <mergeCell ref="M52:M53"/>
    <mergeCell ref="N52:N53"/>
    <mergeCell ref="P52:P53"/>
    <mergeCell ref="AW18:AY18"/>
    <mergeCell ref="AZ18:BB18"/>
    <mergeCell ref="BC18:BE18"/>
    <mergeCell ref="BF18:BH18"/>
    <mergeCell ref="BI18:BK18"/>
    <mergeCell ref="Y52:AA52"/>
    <mergeCell ref="AB52:AD52"/>
    <mergeCell ref="AE52:AG52"/>
    <mergeCell ref="AH52:AJ52"/>
    <mergeCell ref="AK52:AM52"/>
    <mergeCell ref="BI52:BK52"/>
    <mergeCell ref="BL52:BN52"/>
    <mergeCell ref="BO52:BQ52"/>
    <mergeCell ref="BR52:BT52"/>
    <mergeCell ref="Y53:AA53"/>
    <mergeCell ref="AB53:AD53"/>
    <mergeCell ref="AE53:AG53"/>
    <mergeCell ref="AH53:AJ53"/>
    <mergeCell ref="AK53:AM53"/>
    <mergeCell ref="AN53:AP53"/>
    <mergeCell ref="AQ52:AS52"/>
    <mergeCell ref="AT52:AV52"/>
    <mergeCell ref="AW52:AY52"/>
    <mergeCell ref="AZ52:BB52"/>
    <mergeCell ref="BC52:BE52"/>
    <mergeCell ref="BF52:BH52"/>
    <mergeCell ref="BL53:BN53"/>
    <mergeCell ref="BO53:BQ53"/>
    <mergeCell ref="BR53:BT53"/>
    <mergeCell ref="I86:I87"/>
    <mergeCell ref="J86:J87"/>
    <mergeCell ref="K86:K87"/>
    <mergeCell ref="L86:L87"/>
    <mergeCell ref="M86:M87"/>
    <mergeCell ref="N86:N87"/>
    <mergeCell ref="AQ53:AS53"/>
    <mergeCell ref="AT53:AV53"/>
    <mergeCell ref="AW53:AY53"/>
    <mergeCell ref="AZ53:BB53"/>
    <mergeCell ref="BC53:BE53"/>
    <mergeCell ref="BF53:BH53"/>
    <mergeCell ref="P86:P87"/>
    <mergeCell ref="C88:P88"/>
    <mergeCell ref="C93:E93"/>
    <mergeCell ref="G93:H93"/>
    <mergeCell ref="BI53:BK53"/>
  </mergeCells>
  <conditionalFormatting sqref="Y16:BT16">
    <cfRule type="cellIs" dxfId="10" priority="12" operator="equal">
      <formula>"x"</formula>
    </cfRule>
  </conditionalFormatting>
  <conditionalFormatting sqref="G44">
    <cfRule type="iconSet" priority="13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7">
    <cfRule type="iconSet" priority="11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5:G46">
    <cfRule type="iconSet" priority="14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T20:V39 J44:S48">
    <cfRule type="containsText" dxfId="9" priority="10" operator="containsText" text="N/A">
      <formula>NOT(ISERROR(SEARCH("N/A",J20)))</formula>
    </cfRule>
  </conditionalFormatting>
  <conditionalFormatting sqref="G48">
    <cfRule type="iconSet" priority="15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G49">
    <cfRule type="iconSet" priority="16">
      <iconSet iconSet="4TrafficLights" showValue="0">
        <cfvo type="percent" val="0"/>
        <cfvo type="num" val="40"/>
        <cfvo type="num" val="45"/>
        <cfvo type="num" val="50"/>
      </iconSet>
    </cfRule>
  </conditionalFormatting>
  <conditionalFormatting sqref="D54:E82">
    <cfRule type="cellIs" dxfId="8" priority="8" operator="equal">
      <formula>$W$18</formula>
    </cfRule>
    <cfRule type="cellIs" dxfId="7" priority="9" operator="equal">
      <formula>$V$18</formula>
    </cfRule>
  </conditionalFormatting>
  <conditionalFormatting sqref="G54:G82">
    <cfRule type="iconSet" priority="17">
      <iconSet iconSet="4TrafficLights">
        <cfvo type="percent" val="0"/>
        <cfvo type="num" val="30"/>
        <cfvo type="num" val="40"/>
        <cfvo type="num" val="50"/>
      </iconSet>
    </cfRule>
  </conditionalFormatting>
  <conditionalFormatting sqref="Y54:BT82">
    <cfRule type="expression" dxfId="6" priority="19">
      <formula>AND($E54&lt;&gt;"",Y$15&gt;=$Q54,Y$15&lt;=$R54)</formula>
    </cfRule>
    <cfRule type="expression" dxfId="5" priority="20">
      <formula>AND($D54&lt;&gt;"",$E54="",Y$15&gt;=$Q54,Y$15&lt;=$R54)</formula>
    </cfRule>
  </conditionalFormatting>
  <conditionalFormatting sqref="V17">
    <cfRule type="containsText" dxfId="4" priority="7" operator="containsText" text="N/A">
      <formula>NOT(ISERROR(SEARCH("N/A",V17)))</formula>
    </cfRule>
  </conditionalFormatting>
  <conditionalFormatting sqref="U17">
    <cfRule type="iconSet" priority="6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G20:G40">
    <cfRule type="iconSet" priority="21">
      <iconSet iconSet="4TrafficLights" showValue="0">
        <cfvo type="percent" val="0"/>
        <cfvo type="num" val="30"/>
        <cfvo type="num" val="40"/>
        <cfvo type="num" val="50"/>
      </iconSet>
    </cfRule>
  </conditionalFormatting>
  <conditionalFormatting sqref="M20:P39">
    <cfRule type="colorScale" priority="22">
      <colorScale>
        <cfvo type="min"/>
        <cfvo type="max"/>
        <color rgb="FFFF7128"/>
        <color rgb="FFFFEF9C"/>
      </colorScale>
    </cfRule>
    <cfRule type="cellIs" dxfId="3" priority="23" operator="equal">
      <formula>$V$18</formula>
    </cfRule>
  </conditionalFormatting>
  <conditionalFormatting sqref="Y20:BT39">
    <cfRule type="expression" priority="1" stopIfTrue="1">
      <formula>$H20="Pending"</formula>
    </cfRule>
    <cfRule type="expression" priority="2" stopIfTrue="1">
      <formula>AND($H20="Achieved",Y$19&gt;$L20)</formula>
    </cfRule>
    <cfRule type="expression" dxfId="2" priority="3" stopIfTrue="1">
      <formula>AND($H20="Achieved",Y$19&lt;=$L20)</formula>
    </cfRule>
    <cfRule type="expression" dxfId="1" priority="4" stopIfTrue="1">
      <formula>AND($D20&lt;&gt;"",Y$19&lt;=$Q20,$H20="Delayed")</formula>
    </cfRule>
    <cfRule type="expression" dxfId="0" priority="5">
      <formula>AND($D20&lt;&gt;"",Y$19&lt;=$Q20)</formula>
    </cfRule>
  </conditionalFormatting>
  <dataValidations count="12">
    <dataValidation type="date" errorStyle="warning" operator="greaterThan" allowBlank="1" showInputMessage="1" showErrorMessage="1" error="Please provide date: DD/MM/YYYY" prompt="Provide date: DD/MM/YYYY" sqref="O5:S5" xr:uid="{DA89B8B9-F791-4608-BEEA-29DA56E7FC9D}">
      <formula1>43466</formula1>
    </dataValidation>
    <dataValidation type="date" errorStyle="warning" allowBlank="1" showInputMessage="1" showErrorMessage="1" error="Please provide the expected delivery date of the milestone: DD/MM/YYYY" prompt="Expected delivery date: DD/MM/YYYY" sqref="K21:K39" xr:uid="{13991ED7-EE02-48B0-915B-DB1D4D04B112}">
      <formula1>36526</formula1>
      <formula2>54789</formula2>
    </dataValidation>
    <dataValidation type="date" errorStyle="warning" operator="greaterThan" allowBlank="1" showInputMessage="1" showErrorMessage="1" error="Please provide the due date of the milestone: DD/MM/YYYY" prompt="Provide date: DD/MM/YYYY" sqref="I21:J39" xr:uid="{85A4D5FB-764B-456C-A2AD-0DD8F34C6B06}">
      <formula1>40179</formula1>
    </dataValidation>
    <dataValidation type="date" errorStyle="warning" operator="greaterThan" allowBlank="1" showInputMessage="1" showErrorMessage="1" error="Provide date: DD/MM/YYYY" prompt="Provide date: DD/MM/YYYY" sqref="I55:M82" xr:uid="{5BDA1BEC-9F9C-489A-B61C-AD42DEB07573}">
      <formula1>32874</formula1>
    </dataValidation>
    <dataValidation type="date" errorStyle="warning" allowBlank="1" showInputMessage="1" showErrorMessage="1" error="Please provide the expected delivery date of the milestone: DD/MM/YYYY" prompt="Provide date: DD/MM/YYYY" sqref="L20:L39" xr:uid="{EFB21BAD-6DD2-4F35-B429-58154256DD84}">
      <formula1>36526</formula1>
      <formula2>54789</formula2>
    </dataValidation>
    <dataValidation type="decimal" operator="greaterThan" allowBlank="1" showInputMessage="1" showErrorMessage="1" error="please provide valid budget" sqref="N54:N82 P54:P82" xr:uid="{F475085B-4CA0-4E11-AD1E-64532C57D3B4}">
      <formula1>-0.001</formula1>
    </dataValidation>
    <dataValidation type="date" operator="greaterThan" allowBlank="1" showInputMessage="1" showErrorMessage="1" error="Please provide SteerCo date: DD/MM/YYYY" promptTitle="Steerco date" sqref="C11:C14" xr:uid="{1D4BB332-AB72-4A61-BF96-A51849C8EDB4}">
      <formula1>32874</formula1>
    </dataValidation>
    <dataValidation type="date" errorStyle="warning" operator="greaterThan" allowBlank="1" showInputMessage="1" showErrorMessage="1" error="Please provide date: DD/MM/YYYY" sqref="L5:N5" xr:uid="{23944CE1-DF99-45FF-8651-4133D3B09A1B}">
      <formula1>43466</formula1>
    </dataValidation>
    <dataValidation type="date" errorStyle="warning" operator="greaterThan" allowBlank="1" showInputMessage="1" showErrorMessage="1" error="Please provide the due date of the milestone: DD/MM/YYYY" sqref="I20:J20" xr:uid="{66A63137-A35B-48A3-8238-8B490040CA60}">
      <formula1>40179</formula1>
    </dataValidation>
    <dataValidation type="date" errorStyle="warning" allowBlank="1" showInputMessage="1" showErrorMessage="1" error="Please provide the expected delivery date of the milestone: DD/MM/YYYY" sqref="K20" xr:uid="{F4E983DC-9998-4854-B245-3966B7868278}">
      <formula1>36526</formula1>
      <formula2>54789</formula2>
    </dataValidation>
    <dataValidation type="date" errorStyle="warning" operator="greaterThan" allowBlank="1" showInputMessage="1" showErrorMessage="1" error="Provide date: DD/MM/YYYY" sqref="I54:M54" xr:uid="{441B71CA-5AC3-49B0-9F05-2315EFEC8A23}">
      <formula1>32874</formula1>
    </dataValidation>
    <dataValidation allowBlank="1" showInputMessage="1" showErrorMessage="1" promptTitle="Selection action plan ID" sqref="C5" xr:uid="{FC361F3A-BB30-4288-96D9-9344152A2256}"/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8" id="{FC4C42D4-0EA6-44DB-9B9C-226DAD704874}">
            <x14:iconSet showValue="0" custom="1">
              <x14:cfvo type="percent">
                <xm:f>0</xm:f>
              </x14:cfvo>
              <x14:cfvo type="percent" gte="0">
                <xm:f>0</xm:f>
              </x14:cfvo>
              <x14:cfvo type="num" gte="0">
                <xm:f>$N$54</xm:f>
              </x14:cfvo>
              <x14:cfIcon iconSet="4RedToBlack" iconId="1"/>
              <x14:cfIcon iconSet="3TrafficLights1" iconId="2"/>
              <x14:cfIcon iconSet="3TrafficLights1" iconId="0"/>
            </x14:iconSet>
          </x14:cfRule>
          <xm:sqref>O54:O82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InputMessage="1" showErrorMessage="1" error="Select the name of the company responsible for the final delivery of the action plan from the dropdown menu" prompt="Select the name of the company responsible for the action plan" xr:uid="{2056E424-D366-4C83-957B-1EDCEAA607F4}">
          <x14:formula1>
            <xm:f>'[test aros.xlsx]DO NOT CHANGE'!#REF!</xm:f>
          </x14:formula1>
          <xm:sqref>F5</xm:sqref>
        </x14:dataValidation>
        <x14:dataValidation type="list" allowBlank="1" showInputMessage="1" showErrorMessage="1" prompt="Select KPI type" xr:uid="{B00713CD-DA2F-4177-804C-CF90D99E4E50}">
          <x14:formula1>
            <xm:f>'[test aros.xlsx]DO NOT CHANGE'!#REF!</xm:f>
          </x14:formula1>
          <xm:sqref>C44:C49</xm:sqref>
        </x14:dataValidation>
        <x14:dataValidation type="list" allowBlank="1" showInputMessage="1" showErrorMessage="1" prompt="Select KPI status" xr:uid="{FF3E748E-989B-472C-8965-C272F0D8A2C4}">
          <x14:formula1>
            <xm:f>'[test aros.xlsx]DO NOT CHANGE'!#REF!</xm:f>
          </x14:formula1>
          <xm:sqref>H44:H49</xm:sqref>
        </x14:dataValidation>
        <x14:dataValidation type="list" allowBlank="1" showInputMessage="1" showErrorMessage="1" prompt="Select domain" xr:uid="{184EEBD5-B241-4C59-A4A5-67DFAF202813}">
          <x14:formula1>
            <xm:f>'[test aros.xlsx]DO NOT CHANGE'!#REF!</xm:f>
          </x14:formula1>
          <xm:sqref>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dashboard</vt:lpstr>
      <vt:lpstr>projet 1</vt:lpstr>
      <vt:lpstr>projet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Rosanelli Alexandre</dc:creator>
  <cp:lastModifiedBy>Rosanelli Alexandre</cp:lastModifiedBy>
  <dcterms:created xsi:type="dcterms:W3CDTF">2015-06-05T18:19:34Z</dcterms:created>
  <dcterms:modified xsi:type="dcterms:W3CDTF">2020-07-24T07:53:56Z</dcterms:modified>
</cp:coreProperties>
</file>