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binet\Organisation\Documents Mme HURTEAU\"/>
    </mc:Choice>
  </mc:AlternateContent>
  <bookViews>
    <workbookView xWindow="0" yWindow="0" windowWidth="28800" windowHeight="11835" activeTab="1"/>
  </bookViews>
  <sheets>
    <sheet name="TCD" sheetId="2" r:id="rId1"/>
    <sheet name="Feuil1" sheetId="1" r:id="rId2"/>
  </sheets>
  <calcPr calcId="152511" concurrentCalc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D22" i="1"/>
  <c r="E22" i="1"/>
  <c r="F4" i="1"/>
  <c r="F22" i="1"/>
  <c r="C23" i="1"/>
  <c r="D23" i="1"/>
  <c r="E23" i="1"/>
  <c r="F5" i="1"/>
  <c r="F23" i="1"/>
  <c r="F3" i="1"/>
  <c r="F21" i="1"/>
  <c r="E21" i="1"/>
  <c r="D21" i="1"/>
  <c r="C21" i="1"/>
  <c r="F6" i="1"/>
  <c r="F7" i="1"/>
  <c r="F8" i="1"/>
</calcChain>
</file>

<file path=xl/sharedStrings.xml><?xml version="1.0" encoding="utf-8"?>
<sst xmlns="http://schemas.openxmlformats.org/spreadsheetml/2006/main" count="40" uniqueCount="25">
  <si>
    <t>Adresse</t>
  </si>
  <si>
    <t>Numéro de téléphone</t>
  </si>
  <si>
    <t>Nom société</t>
  </si>
  <si>
    <t>Situation économique</t>
  </si>
  <si>
    <t>Nom du dirigeant</t>
  </si>
  <si>
    <t>Date de cloture exercice</t>
  </si>
  <si>
    <t>SARL DUPONT</t>
  </si>
  <si>
    <t>SAS MARTIN</t>
  </si>
  <si>
    <t>SCI LEFEVRE</t>
  </si>
  <si>
    <t>15 RUE NOIR 75000 PARIS</t>
  </si>
  <si>
    <t>Données</t>
  </si>
  <si>
    <t>Déficit</t>
  </si>
  <si>
    <t>M. DUPONT</t>
  </si>
  <si>
    <t>0344444444</t>
  </si>
  <si>
    <t>Chiffres d'affaires</t>
  </si>
  <si>
    <t>Bénéfices</t>
  </si>
  <si>
    <t>Nombre de salarié</t>
  </si>
  <si>
    <t>Montant de la TVA payée</t>
  </si>
  <si>
    <t>Au 31/03/2023, la société fait 800 000 € de chiffres d'affaires.</t>
  </si>
  <si>
    <t>En modifiant la date de cloture de l'exercice je souhaite que les données dans les cellules oranges varient également.</t>
  </si>
  <si>
    <t>La SARL DUPONT, au 31/03/2022,fait 1 000 000 € de chiffres d'affaires.</t>
  </si>
  <si>
    <t>En conservant cette forme de tableau, je ne souhaite pas avoir  une ligne pour la SARL DUPONT par année mais bien une ligne unique pour la SARL DUPONT</t>
  </si>
  <si>
    <t xml:space="preserve">Forme tableau final </t>
  </si>
  <si>
    <t>Exemple</t>
  </si>
  <si>
    <t>Je souhaite avoir le tableau ci-dessous (qui fonctionne avec une rechercheV) mais avec la possibilité de modifier les données dans les cases oranges à la place d'un renvoi. Autrement dit, sans passer par une recherche 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</si>
</sst>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0" fillId="0" borderId="1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0" fontId="0" fillId="3" borderId="18" xfId="0" applyFill="1" applyBorder="1"/>
    <xf numFmtId="0" fontId="0" fillId="3" borderId="7" xfId="0" applyFill="1" applyBorder="1"/>
    <xf numFmtId="14" fontId="0" fillId="2" borderId="17" xfId="0" applyNumberFormat="1" applyFill="1" applyBorder="1"/>
    <xf numFmtId="14" fontId="0" fillId="2" borderId="6" xfId="0" applyNumberFormat="1" applyFill="1" applyBorder="1"/>
    <xf numFmtId="0" fontId="1" fillId="0" borderId="0" xfId="0" pivotButton="1" applyFont="1"/>
    <xf numFmtId="0" fontId="1" fillId="0" borderId="0" xfId="0" applyFont="1"/>
    <xf numFmtId="14" fontId="2" fillId="5" borderId="0" xfId="0" applyNumberFormat="1" applyFont="1" applyFill="1" applyAlignment="1">
      <alignment horizontal="left"/>
    </xf>
    <xf numFmtId="0" fontId="2" fillId="5" borderId="0" xfId="0" applyFont="1" applyFill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166" fontId="0" fillId="4" borderId="2" xfId="1" applyNumberFormat="1" applyFont="1" applyFill="1" applyBorder="1"/>
    <xf numFmtId="166" fontId="0" fillId="4" borderId="3" xfId="1" applyNumberFormat="1" applyFont="1" applyFill="1" applyBorder="1"/>
    <xf numFmtId="166" fontId="0" fillId="4" borderId="5" xfId="1" applyNumberFormat="1" applyFont="1" applyFill="1" applyBorder="1"/>
    <xf numFmtId="166" fontId="0" fillId="4" borderId="1" xfId="1" applyNumberFormat="1" applyFont="1" applyFill="1" applyBorder="1"/>
    <xf numFmtId="166" fontId="0" fillId="4" borderId="4" xfId="1" applyNumberFormat="1" applyFont="1" applyFill="1" applyBorder="1"/>
    <xf numFmtId="1" fontId="0" fillId="4" borderId="3" xfId="0" applyNumberFormat="1" applyFill="1" applyBorder="1"/>
    <xf numFmtId="1" fontId="0" fillId="4" borderId="1" xfId="0" applyNumberFormat="1" applyFill="1" applyBorder="1"/>
    <xf numFmtId="0" fontId="0" fillId="0" borderId="0" xfId="0" applyBorder="1"/>
    <xf numFmtId="0" fontId="4" fillId="6" borderId="22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0" fillId="0" borderId="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</cellXfs>
  <cellStyles count="2">
    <cellStyle name="Milliers" xfId="1" builtinId="3"/>
    <cellStyle name="Normal" xfId="0" builtinId="0"/>
  </cellStyles>
  <dxfs count="37">
    <dxf>
      <numFmt numFmtId="166" formatCode="_-* #,##0\ _€_-;\-* #,##0\ _€_-;_-* &quot;-&quot;??\ _€_-;_-@_-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numFmt numFmtId="19" formatCode="dd/mm/yyyy"/>
      <fill>
        <patternFill patternType="solid">
          <fgColor indexed="64"/>
          <bgColor theme="9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</border>
    </dxf>
    <dxf>
      <border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6" formatCode="_-* #,##0\ _€_-;\-* #,##0\ _€_-;_-* &quot;-&quot;??\ _€_-;_-@_-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numFmt numFmtId="19" formatCode="dd/mm/yyyy"/>
      <fill>
        <patternFill patternType="solid">
          <fgColor indexed="64"/>
          <bgColor theme="9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033.559350694442" createdVersion="5" refreshedVersion="5" minRefreshableVersion="3" recordCount="8">
  <cacheSource type="worksheet">
    <worksheetSource name="Tableau1"/>
  </cacheSource>
  <cacheFields count="6">
    <cacheField name="Date de cloture exercice" numFmtId="14">
      <sharedItems containsNonDate="0" containsDate="1" containsString="0" containsBlank="1" minDate="2022-03-31T00:00:00" maxDate="2022-04-01T00:00:00" count="2">
        <d v="2022-03-31T00:00:00"/>
        <m/>
      </sharedItems>
    </cacheField>
    <cacheField name="Nom société" numFmtId="0">
      <sharedItems containsBlank="1" count="4">
        <s v="SARL DUPONT"/>
        <s v="SAS MARTIN"/>
        <s v="SCI LEFEVRE"/>
        <m/>
      </sharedItems>
    </cacheField>
    <cacheField name="Adresse" numFmtId="0">
      <sharedItems containsBlank="1" count="4">
        <s v="15 RUE NOIR 75000 PARIS"/>
        <s v="17 RUE BLANCHE 69000 LYON"/>
        <s v="20 RUE BLEU 80000 AMIENS"/>
        <m/>
      </sharedItems>
    </cacheField>
    <cacheField name="Numéro de téléphone" numFmtId="0">
      <sharedItems containsBlank="1" count="4">
        <s v="0344444444"/>
        <s v="0355555555"/>
        <s v="0666666666"/>
        <m/>
      </sharedItems>
    </cacheField>
    <cacheField name="Situation économique" numFmtId="0">
      <sharedItems containsBlank="1" count="3">
        <s v="Déficit"/>
        <s v="Bénéfice"/>
        <m/>
      </sharedItems>
    </cacheField>
    <cacheField name="Nom du dirigeant" numFmtId="0">
      <sharedItems containsBlank="1" count="4">
        <s v="M. DUPONT"/>
        <s v="M. MARTIN"/>
        <s v="Mme LEFEV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  <x v="0"/>
    <x v="0"/>
  </r>
  <r>
    <x v="1"/>
    <x v="1"/>
    <x v="1"/>
    <x v="1"/>
    <x v="1"/>
    <x v="1"/>
  </r>
  <r>
    <x v="1"/>
    <x v="2"/>
    <x v="2"/>
    <x v="2"/>
    <x v="1"/>
    <x v="2"/>
  </r>
  <r>
    <x v="1"/>
    <x v="3"/>
    <x v="3"/>
    <x v="3"/>
    <x v="2"/>
    <x v="3"/>
  </r>
  <r>
    <x v="1"/>
    <x v="3"/>
    <x v="3"/>
    <x v="3"/>
    <x v="2"/>
    <x v="3"/>
  </r>
  <r>
    <x v="1"/>
    <x v="3"/>
    <x v="3"/>
    <x v="3"/>
    <x v="2"/>
    <x v="3"/>
  </r>
  <r>
    <x v="1"/>
    <x v="3"/>
    <x v="3"/>
    <x v="3"/>
    <x v="2"/>
    <x v="3"/>
  </r>
  <r>
    <x v="1"/>
    <x v="3"/>
    <x v="3"/>
    <x v="3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4:J6" firstHeaderRow="2" firstDataRow="2" firstDataCol="4" rowPageCount="2" colPageCount="1"/>
  <pivotFields count="6">
    <pivotField axis="axisPage" compact="0" outline="0" showAll="0">
      <items count="3">
        <item x="0"/>
        <item x="1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4">
        <item x="0"/>
        <item x="1"/>
        <item x="2"/>
        <item h="1" x="3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3">
        <item x="1"/>
        <item x="0"/>
        <item x="2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4">
    <field x="2"/>
    <field x="3"/>
    <field x="4"/>
    <field x="5"/>
  </rowFields>
  <rowItems count="1">
    <i>
      <x/>
      <x/>
      <x v="1"/>
      <x/>
    </i>
  </rowItems>
  <colItems count="1">
    <i/>
  </colItems>
  <pageFields count="2">
    <pageField fld="0" item="0" hier="-1"/>
    <pageField fld="1" item="0" hier="-1"/>
  </pageFields>
  <formats count="17">
    <format dxfId="36">
      <pivotArea type="all" dataOnly="0" outline="0" fieldPosition="0"/>
    </format>
    <format dxfId="35">
      <pivotArea outline="0" collapsedLevelsAreSubtotals="1" fieldPosition="0"/>
    </format>
    <format dxfId="34">
      <pivotArea type="topRight" dataOnly="0" labelOnly="1" outline="0" fieldPosition="0"/>
    </format>
    <format dxfId="33">
      <pivotArea dataOnly="0" labelOnly="1" outline="0" fieldPosition="0">
        <references count="1">
          <reference field="2" count="0"/>
        </references>
      </pivotArea>
    </format>
    <format dxfId="32">
      <pivotArea dataOnly="0" labelOnly="1" outline="0" fieldPosition="0">
        <references count="1">
          <reference field="2" count="0" defaultSubtotal="1"/>
        </references>
      </pivotArea>
    </format>
    <format dxfId="31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1"/>
          </reference>
          <reference field="3" count="1">
            <x v="1"/>
          </reference>
        </references>
      </pivotArea>
    </format>
    <format dxfId="29">
      <pivotArea dataOnly="0" labelOnly="1" outline="0" fieldPosition="0">
        <references count="2">
          <reference field="2" count="1" selected="0">
            <x v="2"/>
          </reference>
          <reference field="3" count="1">
            <x v="2"/>
          </reference>
        </references>
      </pivotArea>
    </format>
    <format dxfId="28">
      <pivotArea dataOnly="0" labelOnly="1" outline="0" fieldPosition="0">
        <references count="2">
          <reference field="2" count="1" selected="0">
            <x v="3"/>
          </reference>
          <reference field="3" count="1">
            <x v="3"/>
          </reference>
        </references>
      </pivotArea>
    </format>
    <format dxfId="27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6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5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24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23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2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0"/>
          </reference>
          <reference field="5" count="1">
            <x v="1"/>
          </reference>
        </references>
      </pivotArea>
    </format>
    <format dxfId="21">
      <pivotArea dataOnly="0" labelOnly="1" outline="0" fieldPosition="0">
        <references count="4">
          <reference field="2" count="1" selected="0">
            <x v="2"/>
          </reference>
          <reference field="3" count="1" selected="0">
            <x v="2"/>
          </reference>
          <reference field="4" count="1" selected="0">
            <x v="0"/>
          </reference>
          <reference field="5" count="1">
            <x v="2"/>
          </reference>
        </references>
      </pivotArea>
    </format>
    <format dxfId="20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3"/>
          </reference>
          <reference field="4" count="1" selected="0">
            <x v="2"/>
          </reference>
          <reference field="5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F8" totalsRowShown="0" headerRowDxfId="19" headerRowBorderDxfId="18" tableBorderDxfId="17" totalsRowBorderDxfId="16">
  <autoFilter ref="A2:F8"/>
  <tableColumns count="6">
    <tableColumn id="1" name="Date de cloture exercice" dataDxfId="15"/>
    <tableColumn id="2" name="Nom société" dataDxfId="14"/>
    <tableColumn id="3" name="Chiffres d'affaires" dataDxfId="13"/>
    <tableColumn id="4" name="Bénéfices" dataDxfId="12"/>
    <tableColumn id="5" name="Nombre de salarié" dataDxfId="11"/>
    <tableColumn id="6" name="Montant de la TVA payée" dataDxfId="10" dataCellStyle="Millie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20:F23" totalsRowShown="0" headerRowDxfId="9" headerRowBorderDxfId="7" tableBorderDxfId="8" totalsRowBorderDxfId="6">
  <autoFilter ref="A20:F23"/>
  <tableColumns count="6">
    <tableColumn id="1" name="Date de cloture exercice" dataDxfId="5"/>
    <tableColumn id="2" name="Nom société" dataDxfId="4"/>
    <tableColumn id="3" name="Chiffres d'affaires" dataDxfId="3">
      <calculatedColumnFormula>VLOOKUP(Tableau14[[#This Row],[Date de cloture exercice]],Tableau1[],3,FALSE)</calculatedColumnFormula>
    </tableColumn>
    <tableColumn id="4" name="Bénéfices" dataDxfId="2">
      <calculatedColumnFormula>VLOOKUP(Tableau14[[#This Row],[Date de cloture exercice]],Tableau1[],4,FALSE)</calculatedColumnFormula>
    </tableColumn>
    <tableColumn id="5" name="Nombre de salarié" dataDxfId="1">
      <calculatedColumnFormula>VLOOKUP(Tableau14[[#This Row],[Date de cloture exercice]],Tableau1[],5,FALSE)</calculatedColumnFormula>
    </tableColumn>
    <tableColumn id="6" name="Montant de la TVA payée" dataDxfId="0" dataCellStyle="Milliers">
      <calculatedColumnFormula>VLOOKUP(Tableau14[[#This Row],[Date de cloture exercice]],Tableau1[],6,FALSE)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B1" sqref="B1"/>
    </sheetView>
  </sheetViews>
  <sheetFormatPr baseColWidth="10" defaultRowHeight="15" x14ac:dyDescent="0.25"/>
  <cols>
    <col min="1" max="1" width="44.5703125" customWidth="1"/>
    <col min="2" max="2" width="23.42578125" customWidth="1"/>
    <col min="3" max="3" width="22" customWidth="1"/>
    <col min="4" max="4" width="23.42578125" customWidth="1"/>
    <col min="5" max="5" width="1.42578125" customWidth="1"/>
    <col min="6" max="10" width="11.42578125" hidden="1" customWidth="1"/>
  </cols>
  <sheetData>
    <row r="1" spans="1:10" s="13" customFormat="1" ht="18.75" x14ac:dyDescent="0.3">
      <c r="A1" s="12" t="s">
        <v>5</v>
      </c>
      <c r="B1" s="14">
        <v>44651</v>
      </c>
    </row>
    <row r="2" spans="1:10" s="13" customFormat="1" ht="18.75" x14ac:dyDescent="0.3">
      <c r="A2" s="12" t="s">
        <v>2</v>
      </c>
      <c r="B2" s="15" t="s">
        <v>6</v>
      </c>
    </row>
    <row r="3" spans="1:10" s="13" customFormat="1" ht="18.75" x14ac:dyDescent="0.3"/>
    <row r="4" spans="1:10" s="13" customFormat="1" ht="18.75" x14ac:dyDescent="0.3"/>
    <row r="5" spans="1:10" s="13" customFormat="1" ht="18.75" x14ac:dyDescent="0.3">
      <c r="A5" s="12" t="s">
        <v>0</v>
      </c>
      <c r="B5" s="12" t="s">
        <v>1</v>
      </c>
      <c r="C5" s="12" t="s">
        <v>3</v>
      </c>
      <c r="D5" s="12" t="s">
        <v>4</v>
      </c>
    </row>
    <row r="6" spans="1:10" s="13" customFormat="1" ht="18.75" x14ac:dyDescent="0.3">
      <c r="A6" s="13" t="s">
        <v>9</v>
      </c>
      <c r="B6" s="13" t="s">
        <v>13</v>
      </c>
      <c r="C6" s="13" t="s">
        <v>11</v>
      </c>
      <c r="D6" s="13" t="s">
        <v>12</v>
      </c>
    </row>
    <row r="7" spans="1:10" s="13" customFormat="1" ht="18.75" x14ac:dyDescent="0.3">
      <c r="A7"/>
      <c r="B7"/>
      <c r="C7"/>
      <c r="D7"/>
      <c r="E7"/>
      <c r="F7"/>
      <c r="G7"/>
      <c r="H7"/>
      <c r="I7"/>
      <c r="J7"/>
    </row>
    <row r="8" spans="1:10" s="13" customFormat="1" ht="18.75" x14ac:dyDescent="0.3">
      <c r="A8"/>
      <c r="B8"/>
      <c r="C8"/>
      <c r="D8"/>
      <c r="E8"/>
      <c r="F8"/>
      <c r="G8"/>
      <c r="H8"/>
      <c r="I8"/>
      <c r="J8"/>
    </row>
    <row r="9" spans="1:10" s="13" customFormat="1" ht="18.75" x14ac:dyDescent="0.3">
      <c r="A9"/>
      <c r="B9"/>
      <c r="C9"/>
      <c r="D9"/>
      <c r="E9"/>
      <c r="F9"/>
      <c r="G9"/>
      <c r="H9"/>
      <c r="I9"/>
      <c r="J9"/>
    </row>
    <row r="10" spans="1:10" s="13" customFormat="1" ht="18.75" x14ac:dyDescent="0.3">
      <c r="A10"/>
      <c r="B10"/>
      <c r="C10"/>
      <c r="D10"/>
      <c r="E10"/>
      <c r="F10"/>
      <c r="G10"/>
      <c r="H10"/>
      <c r="I10"/>
      <c r="J10"/>
    </row>
    <row r="11" spans="1:10" s="13" customFormat="1" ht="18.75" x14ac:dyDescent="0.3">
      <c r="A11"/>
      <c r="B11"/>
      <c r="C11"/>
      <c r="D11"/>
      <c r="E11"/>
      <c r="F11"/>
      <c r="G11"/>
      <c r="H11"/>
      <c r="I11"/>
      <c r="J11"/>
    </row>
    <row r="12" spans="1:10" s="13" customFormat="1" ht="18.75" x14ac:dyDescent="0.3">
      <c r="A12"/>
      <c r="B12"/>
      <c r="C12"/>
      <c r="D12"/>
      <c r="E12"/>
      <c r="F12"/>
      <c r="G12"/>
      <c r="H12"/>
      <c r="I12"/>
      <c r="J12"/>
    </row>
    <row r="13" spans="1:10" s="13" customFormat="1" ht="18.75" x14ac:dyDescent="0.3">
      <c r="A13"/>
      <c r="B13"/>
      <c r="C13"/>
      <c r="D13"/>
      <c r="E13"/>
      <c r="F13"/>
      <c r="G13"/>
      <c r="H13"/>
      <c r="I13"/>
      <c r="J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I16" sqref="I16"/>
    </sheetView>
  </sheetViews>
  <sheetFormatPr baseColWidth="10" defaultRowHeight="15" x14ac:dyDescent="0.25"/>
  <cols>
    <col min="1" max="1" width="24.5703125" customWidth="1"/>
    <col min="2" max="2" width="14.28515625" customWidth="1"/>
    <col min="3" max="3" width="26.42578125" bestFit="1" customWidth="1"/>
    <col min="4" max="4" width="20.140625" customWidth="1"/>
    <col min="5" max="5" width="22.7109375" customWidth="1"/>
    <col min="6" max="6" width="35.7109375" customWidth="1"/>
  </cols>
  <sheetData>
    <row r="1" spans="1:14" ht="15.75" thickBot="1" x14ac:dyDescent="0.3"/>
    <row r="2" spans="1:14" ht="15.75" thickBot="1" x14ac:dyDescent="0.3">
      <c r="A2" s="1" t="s">
        <v>5</v>
      </c>
      <c r="B2" s="3" t="s">
        <v>2</v>
      </c>
      <c r="C2" s="4" t="s">
        <v>14</v>
      </c>
      <c r="D2" s="2" t="s">
        <v>15</v>
      </c>
      <c r="E2" s="2" t="s">
        <v>16</v>
      </c>
      <c r="F2" s="3" t="s">
        <v>17</v>
      </c>
    </row>
    <row r="3" spans="1:14" x14ac:dyDescent="0.25">
      <c r="A3" s="10">
        <v>44651</v>
      </c>
      <c r="B3" s="8" t="s">
        <v>6</v>
      </c>
      <c r="C3" s="27">
        <v>1000000</v>
      </c>
      <c r="D3" s="28">
        <v>200000</v>
      </c>
      <c r="E3" s="32">
        <v>10</v>
      </c>
      <c r="F3" s="31">
        <f>Tableau1[[#This Row],[Chiffres d''affaires]]*0.2</f>
        <v>200000</v>
      </c>
    </row>
    <row r="4" spans="1:14" x14ac:dyDescent="0.25">
      <c r="A4" s="11">
        <v>44742</v>
      </c>
      <c r="B4" s="9" t="s">
        <v>7</v>
      </c>
      <c r="C4" s="29">
        <v>500000</v>
      </c>
      <c r="D4" s="30">
        <v>100000</v>
      </c>
      <c r="E4" s="33">
        <v>5</v>
      </c>
      <c r="F4" s="31">
        <f>Tableau1[[#This Row],[Chiffres d''affaires]]*0.2</f>
        <v>100000</v>
      </c>
    </row>
    <row r="5" spans="1:14" x14ac:dyDescent="0.25">
      <c r="A5" s="11">
        <v>44834</v>
      </c>
      <c r="B5" s="9" t="s">
        <v>8</v>
      </c>
      <c r="C5" s="29">
        <v>300000</v>
      </c>
      <c r="D5" s="30">
        <v>500000</v>
      </c>
      <c r="E5" s="33">
        <v>2</v>
      </c>
      <c r="F5" s="31">
        <f>Tableau1[[#This Row],[Chiffres d''affaires]]*0.2</f>
        <v>60000</v>
      </c>
    </row>
    <row r="6" spans="1:14" x14ac:dyDescent="0.25">
      <c r="A6" s="11">
        <v>45016</v>
      </c>
      <c r="B6" s="8" t="s">
        <v>6</v>
      </c>
      <c r="C6" s="29">
        <v>800000</v>
      </c>
      <c r="D6" s="30">
        <v>170000</v>
      </c>
      <c r="E6" s="33">
        <v>8</v>
      </c>
      <c r="F6" s="31">
        <f>Tableau1[[#This Row],[Chiffres d''affaires]]*0.2</f>
        <v>160000</v>
      </c>
    </row>
    <row r="7" spans="1:14" ht="15.75" thickBot="1" x14ac:dyDescent="0.3">
      <c r="A7" s="11">
        <v>45107</v>
      </c>
      <c r="B7" s="9" t="s">
        <v>7</v>
      </c>
      <c r="C7" s="29">
        <v>600000</v>
      </c>
      <c r="D7" s="30">
        <v>70000</v>
      </c>
      <c r="E7" s="33">
        <v>6</v>
      </c>
      <c r="F7" s="31">
        <f>Tableau1[[#This Row],[Chiffres d''affaires]]*0.2</f>
        <v>120000</v>
      </c>
    </row>
    <row r="8" spans="1:14" x14ac:dyDescent="0.25">
      <c r="A8" s="11">
        <v>45199</v>
      </c>
      <c r="B8" s="9" t="s">
        <v>8</v>
      </c>
      <c r="C8" s="29">
        <v>250000</v>
      </c>
      <c r="D8" s="30">
        <v>30000</v>
      </c>
      <c r="E8" s="33">
        <v>2</v>
      </c>
      <c r="F8" s="31">
        <f>Tableau1[[#This Row],[Chiffres d''affaires]]*0.2</f>
        <v>50000</v>
      </c>
      <c r="K8" s="16" t="s">
        <v>10</v>
      </c>
      <c r="L8" s="17"/>
      <c r="M8" s="17"/>
      <c r="N8" s="18"/>
    </row>
    <row r="9" spans="1:14" x14ac:dyDescent="0.25">
      <c r="K9" s="6">
        <v>43921</v>
      </c>
      <c r="L9" s="5">
        <v>44012</v>
      </c>
      <c r="M9" s="5">
        <v>44104</v>
      </c>
      <c r="N9" s="7">
        <v>44196</v>
      </c>
    </row>
    <row r="10" spans="1:14" ht="15.75" thickBot="1" x14ac:dyDescent="0.3">
      <c r="K10" s="6">
        <v>44286</v>
      </c>
      <c r="L10" s="5">
        <v>44377</v>
      </c>
      <c r="M10" s="5">
        <v>44469</v>
      </c>
      <c r="N10" s="7">
        <v>44561</v>
      </c>
    </row>
    <row r="11" spans="1:14" ht="15.75" thickBot="1" x14ac:dyDescent="0.3">
      <c r="A11" s="35" t="s">
        <v>23</v>
      </c>
      <c r="B11" s="36"/>
      <c r="C11" s="36"/>
      <c r="D11" s="36"/>
      <c r="E11" s="36"/>
      <c r="F11" s="37"/>
      <c r="K11" s="6">
        <v>44651</v>
      </c>
      <c r="L11" s="5">
        <v>44742</v>
      </c>
      <c r="M11" s="5">
        <v>44834</v>
      </c>
      <c r="N11" s="7">
        <v>44926</v>
      </c>
    </row>
    <row r="12" spans="1:14" x14ac:dyDescent="0.25">
      <c r="A12" s="19" t="s">
        <v>20</v>
      </c>
      <c r="B12" s="20"/>
      <c r="C12" s="20"/>
      <c r="D12" s="20"/>
      <c r="E12" s="20"/>
      <c r="F12" s="21"/>
      <c r="K12" s="6">
        <v>45016</v>
      </c>
      <c r="L12" s="5">
        <v>45107</v>
      </c>
      <c r="M12" s="5">
        <v>45199</v>
      </c>
      <c r="N12" s="7">
        <v>45291</v>
      </c>
    </row>
    <row r="13" spans="1:14" x14ac:dyDescent="0.25">
      <c r="A13" s="22" t="s">
        <v>18</v>
      </c>
      <c r="B13" s="34"/>
      <c r="C13" s="34"/>
      <c r="D13" s="34"/>
      <c r="E13" s="34"/>
      <c r="F13" s="23"/>
      <c r="K13" s="6">
        <v>45382</v>
      </c>
      <c r="L13" s="5">
        <v>45473</v>
      </c>
      <c r="M13" s="5">
        <v>45565</v>
      </c>
      <c r="N13" s="7">
        <v>45657</v>
      </c>
    </row>
    <row r="14" spans="1:14" x14ac:dyDescent="0.25">
      <c r="A14" s="22" t="s">
        <v>21</v>
      </c>
      <c r="B14" s="34"/>
      <c r="C14" s="34"/>
      <c r="D14" s="34"/>
      <c r="E14" s="34"/>
      <c r="F14" s="23"/>
      <c r="K14" s="6">
        <v>45747</v>
      </c>
      <c r="L14" s="5">
        <v>45838</v>
      </c>
      <c r="M14" s="5">
        <v>45930</v>
      </c>
      <c r="N14" s="7">
        <v>46022</v>
      </c>
    </row>
    <row r="15" spans="1:14" ht="15.75" thickBot="1" x14ac:dyDescent="0.3">
      <c r="A15" s="24" t="s">
        <v>19</v>
      </c>
      <c r="B15" s="25"/>
      <c r="C15" s="25"/>
      <c r="D15" s="25"/>
      <c r="E15" s="25"/>
      <c r="F15" s="26"/>
      <c r="K15" s="6">
        <v>46112</v>
      </c>
      <c r="L15" s="5">
        <v>46203</v>
      </c>
      <c r="M15" s="5">
        <v>46295</v>
      </c>
      <c r="N15" s="7">
        <v>46387</v>
      </c>
    </row>
    <row r="16" spans="1:14" ht="15.75" thickBot="1" x14ac:dyDescent="0.3">
      <c r="K16" s="6">
        <v>46477</v>
      </c>
      <c r="L16" s="5">
        <v>46568</v>
      </c>
      <c r="M16" s="5">
        <v>46660</v>
      </c>
      <c r="N16" s="7">
        <v>46752</v>
      </c>
    </row>
    <row r="17" spans="1:14" ht="15.75" thickBot="1" x14ac:dyDescent="0.3">
      <c r="A17" s="35" t="s">
        <v>22</v>
      </c>
      <c r="B17" s="36"/>
      <c r="C17" s="36"/>
      <c r="D17" s="36"/>
      <c r="E17" s="36"/>
      <c r="F17" s="37"/>
      <c r="K17" s="6">
        <v>46843</v>
      </c>
      <c r="L17" s="5">
        <v>46934</v>
      </c>
      <c r="M17" s="5">
        <v>47026</v>
      </c>
      <c r="N17" s="7">
        <v>47118</v>
      </c>
    </row>
    <row r="18" spans="1:14" x14ac:dyDescent="0.25">
      <c r="A18" s="40" t="s">
        <v>24</v>
      </c>
      <c r="B18" s="38"/>
      <c r="C18" s="38"/>
      <c r="D18" s="38"/>
      <c r="E18" s="38"/>
      <c r="F18" s="41"/>
      <c r="K18" s="6">
        <v>47208</v>
      </c>
      <c r="L18" s="5">
        <v>47299</v>
      </c>
      <c r="M18" s="5">
        <v>47391</v>
      </c>
      <c r="N18" s="7">
        <v>47483</v>
      </c>
    </row>
    <row r="19" spans="1:14" ht="15.75" thickBot="1" x14ac:dyDescent="0.3">
      <c r="A19" s="42"/>
      <c r="B19" s="39"/>
      <c r="C19" s="39"/>
      <c r="D19" s="39"/>
      <c r="E19" s="39"/>
      <c r="F19" s="43"/>
      <c r="K19" s="6">
        <v>47573</v>
      </c>
      <c r="L19" s="5">
        <v>47664</v>
      </c>
      <c r="M19" s="5">
        <v>47756</v>
      </c>
      <c r="N19" s="7">
        <v>47848</v>
      </c>
    </row>
    <row r="20" spans="1:14" ht="15.75" thickBot="1" x14ac:dyDescent="0.3">
      <c r="A20" s="1" t="s">
        <v>5</v>
      </c>
      <c r="B20" s="3" t="s">
        <v>2</v>
      </c>
      <c r="C20" s="4" t="s">
        <v>14</v>
      </c>
      <c r="D20" s="2" t="s">
        <v>15</v>
      </c>
      <c r="E20" s="2" t="s">
        <v>16</v>
      </c>
      <c r="F20" s="3" t="s">
        <v>17</v>
      </c>
    </row>
    <row r="21" spans="1:14" x14ac:dyDescent="0.25">
      <c r="A21" s="10">
        <v>45016</v>
      </c>
      <c r="B21" s="8" t="s">
        <v>6</v>
      </c>
      <c r="C21" s="27">
        <f>VLOOKUP(Tableau14[[#This Row],[Date de cloture exercice]],Tableau1[],3,FALSE)</f>
        <v>800000</v>
      </c>
      <c r="D21" s="27">
        <f>VLOOKUP(Tableau14[[#This Row],[Date de cloture exercice]],Tableau1[],4,FALSE)</f>
        <v>170000</v>
      </c>
      <c r="E21" s="27">
        <f>VLOOKUP(Tableau14[[#This Row],[Date de cloture exercice]],Tableau1[],5,FALSE)</f>
        <v>8</v>
      </c>
      <c r="F21" s="27">
        <f>VLOOKUP(Tableau14[[#This Row],[Date de cloture exercice]],Tableau1[],6,FALSE)</f>
        <v>160000</v>
      </c>
    </row>
    <row r="22" spans="1:14" x14ac:dyDescent="0.25">
      <c r="A22" s="11">
        <v>44742</v>
      </c>
      <c r="B22" s="9" t="s">
        <v>7</v>
      </c>
      <c r="C22" s="27">
        <f>VLOOKUP(Tableau14[[#This Row],[Date de cloture exercice]],Tableau1[],3,FALSE)</f>
        <v>500000</v>
      </c>
      <c r="D22" s="27">
        <f>VLOOKUP(Tableau14[[#This Row],[Date de cloture exercice]],Tableau1[],4,FALSE)</f>
        <v>100000</v>
      </c>
      <c r="E22" s="27">
        <f>VLOOKUP(Tableau14[[#This Row],[Date de cloture exercice]],Tableau1[],5,FALSE)</f>
        <v>5</v>
      </c>
      <c r="F22" s="27">
        <f>VLOOKUP(Tableau14[[#This Row],[Date de cloture exercice]],Tableau1[],6,FALSE)</f>
        <v>100000</v>
      </c>
    </row>
    <row r="23" spans="1:14" x14ac:dyDescent="0.25">
      <c r="A23" s="11">
        <v>44834</v>
      </c>
      <c r="B23" s="9" t="s">
        <v>8</v>
      </c>
      <c r="C23" s="27">
        <f>VLOOKUP(Tableau14[[#This Row],[Date de cloture exercice]],Tableau1[],3,FALSE)</f>
        <v>300000</v>
      </c>
      <c r="D23" s="27">
        <f>VLOOKUP(Tableau14[[#This Row],[Date de cloture exercice]],Tableau1[],4,FALSE)</f>
        <v>500000</v>
      </c>
      <c r="E23" s="27">
        <f>VLOOKUP(Tableau14[[#This Row],[Date de cloture exercice]],Tableau1[],5,FALSE)</f>
        <v>2</v>
      </c>
      <c r="F23" s="27">
        <f>VLOOKUP(Tableau14[[#This Row],[Date de cloture exercice]],Tableau1[],6,FALSE)</f>
        <v>60000</v>
      </c>
    </row>
  </sheetData>
  <mergeCells count="4">
    <mergeCell ref="K8:N8"/>
    <mergeCell ref="A11:F11"/>
    <mergeCell ref="A17:F17"/>
    <mergeCell ref="A18:F19"/>
  </mergeCells>
  <dataValidations count="3">
    <dataValidation type="list" allowBlank="1" showInputMessage="1" showErrorMessage="1" sqref="A21 A3 A6">
      <formula1>$K$9:$K$19</formula1>
    </dataValidation>
    <dataValidation type="list" allowBlank="1" showInputMessage="1" showErrorMessage="1" sqref="A22 A4 A7">
      <formula1>$L$9:$L$19</formula1>
    </dataValidation>
    <dataValidation type="list" allowBlank="1" showInputMessage="1" showErrorMessage="1" sqref="A23 A5 A8">
      <formula1>$M$9:$M$19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2020-07-21T08:48:47Z</dcterms:created>
  <dcterms:modified xsi:type="dcterms:W3CDTF">2020-07-21T12:59:22Z</dcterms:modified>
</cp:coreProperties>
</file>