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ILLARDREM\Desktop\"/>
    </mc:Choice>
  </mc:AlternateContent>
  <bookViews>
    <workbookView xWindow="0" yWindow="0" windowWidth="17256" windowHeight="4776"/>
  </bookViews>
  <sheets>
    <sheet name="2018" sheetId="3" r:id="rId1"/>
    <sheet name="2019" sheetId="40" r:id="rId2"/>
    <sheet name="2020" sheetId="4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  <c r="C166" i="41" l="1"/>
  <c r="C163" i="41"/>
  <c r="C159" i="41"/>
  <c r="C156" i="41"/>
  <c r="C152" i="41"/>
  <c r="C149" i="41"/>
  <c r="C145" i="41"/>
  <c r="C142" i="41"/>
  <c r="C138" i="41"/>
  <c r="C135" i="41"/>
  <c r="C131" i="41"/>
  <c r="C128" i="41"/>
  <c r="C124" i="41"/>
  <c r="C121" i="41"/>
  <c r="C117" i="41"/>
  <c r="C114" i="41"/>
  <c r="C110" i="41"/>
  <c r="C107" i="41"/>
  <c r="C103" i="41"/>
  <c r="C100" i="41"/>
  <c r="C96" i="41"/>
  <c r="C93" i="41"/>
  <c r="C89" i="41"/>
  <c r="C86" i="41"/>
  <c r="C82" i="41"/>
  <c r="C79" i="41"/>
  <c r="C75" i="41"/>
  <c r="C72" i="41"/>
  <c r="C68" i="41"/>
  <c r="C65" i="41"/>
  <c r="C61" i="41"/>
  <c r="C58" i="41"/>
  <c r="C54" i="41"/>
  <c r="C51" i="41"/>
  <c r="C47" i="41"/>
  <c r="C44" i="41"/>
  <c r="C166" i="40"/>
  <c r="C163" i="40"/>
  <c r="C159" i="40"/>
  <c r="C156" i="40"/>
  <c r="C152" i="40"/>
  <c r="C149" i="40"/>
  <c r="C145" i="40"/>
  <c r="C142" i="40"/>
  <c r="C138" i="40"/>
  <c r="C135" i="40"/>
  <c r="C131" i="40"/>
  <c r="C128" i="40"/>
  <c r="C124" i="40"/>
  <c r="C121" i="40"/>
  <c r="C117" i="40"/>
  <c r="C114" i="40"/>
  <c r="C110" i="40"/>
  <c r="C107" i="40"/>
  <c r="C103" i="40"/>
  <c r="C100" i="40"/>
  <c r="C96" i="40"/>
  <c r="C93" i="40"/>
  <c r="C89" i="40"/>
  <c r="C86" i="40"/>
  <c r="C82" i="40"/>
  <c r="C79" i="40"/>
  <c r="C75" i="40"/>
  <c r="C72" i="40"/>
  <c r="C68" i="40"/>
  <c r="C65" i="40"/>
  <c r="C61" i="40"/>
  <c r="C58" i="40"/>
  <c r="C54" i="40"/>
  <c r="C51" i="40"/>
  <c r="C47" i="40"/>
  <c r="C44" i="40"/>
  <c r="C158" i="40"/>
  <c r="C74" i="40"/>
  <c r="C81" i="41"/>
  <c r="C67" i="41"/>
  <c r="C165" i="41"/>
  <c r="C151" i="40"/>
  <c r="C60" i="41"/>
  <c r="C46" i="40"/>
  <c r="C123" i="41"/>
  <c r="C116" i="40"/>
  <c r="C109" i="40"/>
  <c r="C130" i="41"/>
  <c r="C46" i="41"/>
  <c r="C137" i="41"/>
  <c r="C130" i="40"/>
  <c r="C144" i="40"/>
  <c r="C95" i="41"/>
  <c r="C81" i="40"/>
  <c r="C88" i="41"/>
  <c r="C53" i="40"/>
  <c r="C123" i="40"/>
  <c r="C158" i="41"/>
  <c r="C116" i="41"/>
  <c r="C67" i="40"/>
  <c r="C151" i="41"/>
  <c r="C88" i="40"/>
  <c r="C165" i="40"/>
  <c r="C53" i="41"/>
  <c r="C102" i="40"/>
  <c r="C137" i="40"/>
  <c r="C74" i="41"/>
  <c r="C109" i="41"/>
  <c r="C95" i="40"/>
  <c r="C102" i="41"/>
  <c r="C144" i="41"/>
  <c r="C60" i="40"/>
  <c r="C69" i="41" l="1"/>
  <c r="C125" i="41"/>
  <c r="C97" i="41"/>
  <c r="C153" i="41"/>
  <c r="C62" i="41"/>
  <c r="C90" i="41"/>
  <c r="C118" i="41"/>
  <c r="C146" i="41"/>
  <c r="C83" i="41"/>
  <c r="C139" i="41"/>
  <c r="C167" i="41"/>
  <c r="C55" i="41"/>
  <c r="C111" i="41"/>
  <c r="C104" i="41"/>
  <c r="C160" i="41"/>
  <c r="C48" i="41"/>
  <c r="C76" i="41"/>
  <c r="C132" i="41"/>
  <c r="C153" i="40"/>
  <c r="C125" i="40"/>
  <c r="C69" i="40"/>
  <c r="C97" i="40"/>
  <c r="C48" i="40"/>
  <c r="C76" i="40"/>
  <c r="C104" i="40"/>
  <c r="C132" i="40"/>
  <c r="C160" i="40"/>
  <c r="C55" i="40"/>
  <c r="C111" i="40"/>
  <c r="C90" i="40"/>
  <c r="C83" i="40"/>
  <c r="C167" i="40"/>
  <c r="C62" i="40"/>
  <c r="C146" i="40"/>
  <c r="C139" i="40"/>
  <c r="C118" i="40"/>
  <c r="C108" i="40"/>
  <c r="C66" i="41"/>
  <c r="C164" i="41"/>
  <c r="C122" i="40"/>
  <c r="C108" i="41"/>
  <c r="C94" i="41"/>
  <c r="C59" i="41"/>
  <c r="C157" i="41"/>
  <c r="C52" i="41"/>
  <c r="C59" i="40"/>
  <c r="C45" i="40"/>
  <c r="C157" i="40"/>
  <c r="C94" i="40"/>
  <c r="C143" i="41"/>
  <c r="C52" i="40"/>
  <c r="C136" i="40"/>
  <c r="C87" i="41"/>
  <c r="C87" i="40"/>
  <c r="C66" i="40"/>
  <c r="C80" i="40"/>
  <c r="C45" i="41"/>
  <c r="C115" i="41"/>
  <c r="C73" i="40"/>
  <c r="C150" i="40"/>
  <c r="C80" i="41"/>
  <c r="C73" i="41"/>
  <c r="C101" i="40"/>
  <c r="C143" i="40"/>
  <c r="C122" i="41"/>
  <c r="C136" i="41"/>
  <c r="C129" i="41"/>
  <c r="C129" i="40"/>
  <c r="C101" i="41"/>
  <c r="C150" i="41"/>
  <c r="C115" i="40"/>
  <c r="C164" i="40"/>
  <c r="C154" i="41" l="1"/>
  <c r="C133" i="41"/>
  <c r="C70" i="41"/>
  <c r="C105" i="41"/>
  <c r="C63" i="41"/>
  <c r="C140" i="41"/>
  <c r="C126" i="41"/>
  <c r="C77" i="41"/>
  <c r="C84" i="41"/>
  <c r="C49" i="41"/>
  <c r="C56" i="41"/>
  <c r="C119" i="41"/>
  <c r="C112" i="41"/>
  <c r="C147" i="41"/>
  <c r="C91" i="41"/>
  <c r="C168" i="41"/>
  <c r="C161" i="41"/>
  <c r="C98" i="41"/>
  <c r="C168" i="40"/>
  <c r="C63" i="40"/>
  <c r="C119" i="40"/>
  <c r="C147" i="40"/>
  <c r="C112" i="40"/>
  <c r="C140" i="40"/>
  <c r="C77" i="40"/>
  <c r="C84" i="40"/>
  <c r="C56" i="40"/>
  <c r="C105" i="40"/>
  <c r="C49" i="40"/>
  <c r="C98" i="40"/>
  <c r="C91" i="40"/>
  <c r="C126" i="40"/>
  <c r="C133" i="40"/>
  <c r="C70" i="40"/>
  <c r="C161" i="40"/>
  <c r="C154" i="40"/>
  <c r="D2" i="40" l="1"/>
  <c r="E3" i="40" s="1"/>
  <c r="F3" i="40" s="1"/>
  <c r="H3" i="40" l="1"/>
</calcChain>
</file>

<file path=xl/sharedStrings.xml><?xml version="1.0" encoding="utf-8"?>
<sst xmlns="http://schemas.openxmlformats.org/spreadsheetml/2006/main" count="297" uniqueCount="33">
  <si>
    <t>TOTAL</t>
  </si>
  <si>
    <t>1 PRONOS</t>
  </si>
  <si>
    <t>BANKEROLL</t>
  </si>
  <si>
    <t>MISE</t>
  </si>
  <si>
    <t>RESULTAT</t>
  </si>
  <si>
    <t>BR</t>
  </si>
  <si>
    <t>MR</t>
  </si>
  <si>
    <t>GAIN</t>
  </si>
  <si>
    <t>2 PRONOS</t>
  </si>
  <si>
    <t>3 PRONOS</t>
  </si>
  <si>
    <t>4 PRONOS</t>
  </si>
  <si>
    <t>5 PRONOS</t>
  </si>
  <si>
    <t>6 PRONOS</t>
  </si>
  <si>
    <t>7 PRONOS</t>
  </si>
  <si>
    <t>8 PRONOS</t>
  </si>
  <si>
    <t>9 PRONOS</t>
  </si>
  <si>
    <t>10 PRONOS</t>
  </si>
  <si>
    <t>11 PRONOS</t>
  </si>
  <si>
    <t>12 PRONOS</t>
  </si>
  <si>
    <t>13 PRONOS</t>
  </si>
  <si>
    <t>14 PRONOS</t>
  </si>
  <si>
    <t>15 PRONOS</t>
  </si>
  <si>
    <t>16 PRONOS</t>
  </si>
  <si>
    <t>17 PRONOS</t>
  </si>
  <si>
    <t>18 PRONOS</t>
  </si>
  <si>
    <t>resultat</t>
  </si>
  <si>
    <t>gain</t>
  </si>
  <si>
    <t>bankeroll</t>
  </si>
  <si>
    <t>mise</t>
  </si>
  <si>
    <t>Meppen</t>
  </si>
  <si>
    <t>SC Weich-08</t>
  </si>
  <si>
    <t>Wolsburg 2</t>
  </si>
  <si>
    <t>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</si>
</sst>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;[Red]\-0.00\ 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0" xfId="0" applyBorder="1" applyAlignment="1">
      <alignment shrinkToFi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0" xfId="0" applyNumberFormat="1"/>
    <xf numFmtId="164" fontId="0" fillId="0" borderId="10" xfId="0" applyNumberFormat="1" applyBorder="1"/>
    <xf numFmtId="164" fontId="0" fillId="0" borderId="11" xfId="0" applyNumberFormat="1" applyBorder="1"/>
    <xf numFmtId="164" fontId="0" fillId="0" borderId="0" xfId="0" applyNumberFormat="1" applyBorder="1"/>
    <xf numFmtId="164" fontId="0" fillId="0" borderId="12" xfId="0" applyNumberFormat="1" applyBorder="1"/>
    <xf numFmtId="164" fontId="0" fillId="0" borderId="5" xfId="0" applyNumberFormat="1" applyBorder="1"/>
    <xf numFmtId="164" fontId="0" fillId="0" borderId="6" xfId="0" applyNumberFormat="1" applyBorder="1"/>
    <xf numFmtId="164" fontId="0" fillId="0" borderId="13" xfId="0" applyNumberFormat="1" applyBorder="1"/>
    <xf numFmtId="164" fontId="0" fillId="0" borderId="8" xfId="0" applyNumberFormat="1" applyBorder="1"/>
    <xf numFmtId="164" fontId="0" fillId="0" borderId="14" xfId="0" applyNumberFormat="1" applyBorder="1"/>
    <xf numFmtId="164" fontId="0" fillId="0" borderId="16" xfId="0" applyNumberFormat="1" applyBorder="1"/>
    <xf numFmtId="164" fontId="0" fillId="0" borderId="10" xfId="0" applyNumberFormat="1" applyBorder="1" applyAlignment="1">
      <alignment shrinkToFit="1"/>
    </xf>
    <xf numFmtId="164" fontId="0" fillId="0" borderId="0" xfId="0" applyNumberFormat="1" applyBorder="1" applyAlignment="1">
      <alignment shrinkToFit="1"/>
    </xf>
    <xf numFmtId="164" fontId="0" fillId="0" borderId="12" xfId="0" applyNumberFormat="1" applyBorder="1" applyAlignment="1">
      <alignment shrinkToFit="1"/>
    </xf>
    <xf numFmtId="164" fontId="0" fillId="0" borderId="13" xfId="0" applyNumberFormat="1" applyBorder="1" applyAlignment="1">
      <alignment shrinkToFit="1"/>
    </xf>
    <xf numFmtId="164" fontId="0" fillId="0" borderId="14" xfId="0" applyNumberFormat="1" applyBorder="1" applyAlignment="1">
      <alignment shrinkToFit="1"/>
    </xf>
    <xf numFmtId="164" fontId="0" fillId="0" borderId="16" xfId="0" applyNumberFormat="1" applyBorder="1" applyAlignment="1">
      <alignment shrinkToFit="1"/>
    </xf>
    <xf numFmtId="164" fontId="0" fillId="2" borderId="11" xfId="0" applyNumberFormat="1" applyFill="1" applyBorder="1"/>
    <xf numFmtId="164" fontId="0" fillId="2" borderId="5" xfId="0" applyNumberFormat="1" applyFill="1" applyBorder="1" applyAlignment="1">
      <alignment shrinkToFit="1"/>
    </xf>
    <xf numFmtId="164" fontId="0" fillId="2" borderId="5" xfId="0" applyNumberFormat="1" applyFill="1" applyBorder="1"/>
    <xf numFmtId="164" fontId="0" fillId="2" borderId="8" xfId="0" applyNumberFormat="1" applyFill="1" applyBorder="1"/>
    <xf numFmtId="0" fontId="0" fillId="0" borderId="19" xfId="0" applyBorder="1" applyAlignment="1">
      <alignment shrinkToFit="1"/>
    </xf>
    <xf numFmtId="0" fontId="0" fillId="0" borderId="18" xfId="0" applyBorder="1"/>
    <xf numFmtId="14" fontId="0" fillId="0" borderId="0" xfId="0" applyNumberFormat="1"/>
    <xf numFmtId="0" fontId="0" fillId="0" borderId="20" xfId="0" applyFill="1" applyBorder="1"/>
    <xf numFmtId="0" fontId="0" fillId="2" borderId="5" xfId="0" applyFill="1" applyBorder="1"/>
    <xf numFmtId="0" fontId="0" fillId="0" borderId="17" xfId="0" applyBorder="1" applyAlignment="1">
      <alignment vertical="center"/>
    </xf>
    <xf numFmtId="2" fontId="0" fillId="0" borderId="0" xfId="0" applyNumberFormat="1" applyBorder="1"/>
    <xf numFmtId="164" fontId="0" fillId="0" borderId="9" xfId="0" applyNumberFormat="1" applyBorder="1" applyAlignment="1">
      <alignment horizontal="center" vertical="center" shrinkToFit="1"/>
    </xf>
    <xf numFmtId="164" fontId="0" fillId="0" borderId="4" xfId="0" applyNumberFormat="1" applyBorder="1" applyAlignment="1">
      <alignment horizontal="center" vertical="center" shrinkToFit="1"/>
    </xf>
    <xf numFmtId="164" fontId="0" fillId="0" borderId="7" xfId="0" applyNumberFormat="1" applyBorder="1" applyAlignment="1">
      <alignment horizontal="center" vertical="center" shrinkToFit="1"/>
    </xf>
    <xf numFmtId="164" fontId="0" fillId="0" borderId="2" xfId="0" applyNumberFormat="1" applyBorder="1" applyAlignment="1">
      <alignment horizontal="center" vertical="center" shrinkToFit="1"/>
    </xf>
    <xf numFmtId="164" fontId="0" fillId="0" borderId="15" xfId="0" applyNumberFormat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204"/>
  <sheetViews>
    <sheetView tabSelected="1" zoomScale="90" zoomScaleNormal="90" workbookViewId="0">
      <selection activeCell="D3" sqref="D3"/>
    </sheetView>
  </sheetViews>
  <sheetFormatPr baseColWidth="10" defaultRowHeight="14.4" x14ac:dyDescent="0.3"/>
  <cols>
    <col min="3" max="3" width="16" customWidth="1"/>
    <col min="4" max="9" width="11.5546875" style="1"/>
  </cols>
  <sheetData>
    <row r="1" spans="1:9" ht="15" thickBot="1" x14ac:dyDescent="0.35"/>
    <row r="2" spans="1:9" x14ac:dyDescent="0.3">
      <c r="A2" s="32"/>
      <c r="C2" s="35"/>
      <c r="D2" s="1" t="s">
        <v>32</v>
      </c>
      <c r="F2" s="1" t="s">
        <v>25</v>
      </c>
    </row>
    <row r="3" spans="1:9" ht="15" thickBot="1" x14ac:dyDescent="0.35">
      <c r="C3" s="31"/>
      <c r="D3" s="1">
        <v>1</v>
      </c>
      <c r="F3" s="36">
        <f>D3*C6+D3*2*2*C9+D3*2*2*2*2*2*2*C16+D3*C17+D3*2*C19+C20*D3+D3*C21+C22*D3+D3*2*2*2*2*C27+D3*2*2*2*2*2*C33+C34*D3+D3*0*0*0*0*0*C40+C41*D3+D3*2*C43-D3*14-D3*2*7-D3*2*2*5-D3*2*2*2*4-D3*2*2*2*2*4-D3*2*2*2*2*2*3-D3*2*2*2*2*2*2</f>
        <v>151.46000000000004</v>
      </c>
      <c r="H3" s="36"/>
    </row>
    <row r="4" spans="1:9" ht="15" thickBot="1" x14ac:dyDescent="0.35">
      <c r="B4" s="2"/>
      <c r="C4" s="30" t="s">
        <v>29</v>
      </c>
      <c r="D4" s="3"/>
      <c r="E4" s="3"/>
      <c r="F4" s="3"/>
      <c r="G4" s="3"/>
      <c r="H4" s="3"/>
      <c r="I4" s="3"/>
    </row>
    <row r="5" spans="1:9" x14ac:dyDescent="0.3">
      <c r="B5" s="4"/>
      <c r="C5" s="5"/>
    </row>
    <row r="6" spans="1:9" x14ac:dyDescent="0.3">
      <c r="B6" s="6">
        <v>1</v>
      </c>
      <c r="C6" s="7">
        <v>2.56</v>
      </c>
    </row>
    <row r="7" spans="1:9" x14ac:dyDescent="0.3">
      <c r="B7" s="6">
        <v>2</v>
      </c>
      <c r="C7" s="7">
        <v>0</v>
      </c>
    </row>
    <row r="8" spans="1:9" x14ac:dyDescent="0.3">
      <c r="B8" s="6">
        <v>3</v>
      </c>
      <c r="C8" s="7">
        <v>0</v>
      </c>
    </row>
    <row r="9" spans="1:9" x14ac:dyDescent="0.3">
      <c r="B9" s="6">
        <v>4</v>
      </c>
      <c r="C9" s="7">
        <v>3.66</v>
      </c>
    </row>
    <row r="10" spans="1:9" x14ac:dyDescent="0.3">
      <c r="B10" s="6">
        <v>5</v>
      </c>
      <c r="C10" s="7">
        <v>0</v>
      </c>
    </row>
    <row r="11" spans="1:9" x14ac:dyDescent="0.3">
      <c r="B11" s="6">
        <v>6</v>
      </c>
      <c r="C11" s="7">
        <v>0</v>
      </c>
    </row>
    <row r="12" spans="1:9" x14ac:dyDescent="0.3">
      <c r="B12" s="6">
        <v>7</v>
      </c>
      <c r="C12" s="7">
        <v>0</v>
      </c>
    </row>
    <row r="13" spans="1:9" x14ac:dyDescent="0.3">
      <c r="B13" s="6">
        <v>8</v>
      </c>
      <c r="C13" s="7">
        <v>0</v>
      </c>
    </row>
    <row r="14" spans="1:9" x14ac:dyDescent="0.3">
      <c r="B14" s="6">
        <v>9</v>
      </c>
      <c r="C14" s="7">
        <v>0</v>
      </c>
    </row>
    <row r="15" spans="1:9" x14ac:dyDescent="0.3">
      <c r="B15" s="6">
        <v>10</v>
      </c>
      <c r="C15" s="7">
        <v>0</v>
      </c>
    </row>
    <row r="16" spans="1:9" x14ac:dyDescent="0.3">
      <c r="B16" s="6">
        <v>11</v>
      </c>
      <c r="C16" s="7">
        <v>4.66</v>
      </c>
    </row>
    <row r="17" spans="2:3" x14ac:dyDescent="0.3">
      <c r="B17" s="6">
        <v>12</v>
      </c>
      <c r="C17" s="7">
        <v>2.25</v>
      </c>
    </row>
    <row r="18" spans="2:3" x14ac:dyDescent="0.3">
      <c r="B18" s="6">
        <v>13</v>
      </c>
      <c r="C18" s="7">
        <v>0</v>
      </c>
    </row>
    <row r="19" spans="2:3" x14ac:dyDescent="0.3">
      <c r="B19" s="6">
        <v>14</v>
      </c>
      <c r="C19" s="7">
        <v>3.08</v>
      </c>
    </row>
    <row r="20" spans="2:3" x14ac:dyDescent="0.3">
      <c r="B20" s="6">
        <v>15</v>
      </c>
      <c r="C20" s="33">
        <v>2.2000000000000002</v>
      </c>
    </row>
    <row r="21" spans="2:3" x14ac:dyDescent="0.3">
      <c r="B21" s="6">
        <v>16</v>
      </c>
      <c r="C21" s="33">
        <v>2.79</v>
      </c>
    </row>
    <row r="22" spans="2:3" x14ac:dyDescent="0.3">
      <c r="B22" s="6">
        <v>17</v>
      </c>
      <c r="C22" s="7">
        <v>1.34</v>
      </c>
    </row>
    <row r="23" spans="2:3" x14ac:dyDescent="0.3">
      <c r="B23" s="6">
        <v>18</v>
      </c>
      <c r="C23" s="7">
        <v>0</v>
      </c>
    </row>
    <row r="24" spans="2:3" x14ac:dyDescent="0.3">
      <c r="B24" s="6">
        <v>19</v>
      </c>
      <c r="C24" s="33">
        <v>0</v>
      </c>
    </row>
    <row r="25" spans="2:3" x14ac:dyDescent="0.3">
      <c r="B25" s="6">
        <v>20</v>
      </c>
      <c r="C25" s="33">
        <v>0</v>
      </c>
    </row>
    <row r="26" spans="2:3" x14ac:dyDescent="0.3">
      <c r="B26" s="6">
        <v>21</v>
      </c>
      <c r="C26" s="7">
        <v>0</v>
      </c>
    </row>
    <row r="27" spans="2:3" x14ac:dyDescent="0.3">
      <c r="B27" s="6">
        <v>22</v>
      </c>
      <c r="C27" s="33">
        <v>2.37</v>
      </c>
    </row>
    <row r="28" spans="2:3" x14ac:dyDescent="0.3">
      <c r="B28" s="6">
        <v>23</v>
      </c>
      <c r="C28" s="7">
        <v>0</v>
      </c>
    </row>
    <row r="29" spans="2:3" x14ac:dyDescent="0.3">
      <c r="B29" s="6">
        <v>24</v>
      </c>
      <c r="C29" s="33">
        <v>0</v>
      </c>
    </row>
    <row r="30" spans="2:3" x14ac:dyDescent="0.3">
      <c r="B30" s="6">
        <v>25</v>
      </c>
      <c r="C30" s="33">
        <v>0</v>
      </c>
    </row>
    <row r="31" spans="2:3" x14ac:dyDescent="0.3">
      <c r="B31" s="6">
        <v>26</v>
      </c>
      <c r="C31" s="7">
        <v>0</v>
      </c>
    </row>
    <row r="32" spans="2:3" x14ac:dyDescent="0.3">
      <c r="B32" s="6">
        <v>27</v>
      </c>
      <c r="C32" s="34">
        <v>0</v>
      </c>
    </row>
    <row r="33" spans="1:9" x14ac:dyDescent="0.3">
      <c r="B33" s="6">
        <v>28</v>
      </c>
      <c r="C33" s="7">
        <v>2.4300000000000002</v>
      </c>
    </row>
    <row r="34" spans="1:9" x14ac:dyDescent="0.3">
      <c r="B34" s="6">
        <v>29</v>
      </c>
      <c r="C34" s="7">
        <v>2.89</v>
      </c>
    </row>
    <row r="35" spans="1:9" x14ac:dyDescent="0.3">
      <c r="B35" s="6">
        <v>30</v>
      </c>
      <c r="C35" s="7">
        <v>0</v>
      </c>
    </row>
    <row r="36" spans="1:9" ht="15" thickBot="1" x14ac:dyDescent="0.35">
      <c r="B36" s="8">
        <v>31</v>
      </c>
      <c r="C36" s="7">
        <v>0</v>
      </c>
    </row>
    <row r="37" spans="1:9" x14ac:dyDescent="0.3">
      <c r="B37" s="6">
        <v>32</v>
      </c>
      <c r="C37" s="7">
        <v>0</v>
      </c>
    </row>
    <row r="38" spans="1:9" x14ac:dyDescent="0.3">
      <c r="B38" s="6">
        <v>33</v>
      </c>
      <c r="C38" s="7">
        <v>0</v>
      </c>
    </row>
    <row r="39" spans="1:9" x14ac:dyDescent="0.3">
      <c r="B39" s="6">
        <v>34</v>
      </c>
      <c r="C39" s="7">
        <v>0</v>
      </c>
    </row>
    <row r="40" spans="1:9" ht="15" thickBot="1" x14ac:dyDescent="0.35">
      <c r="B40" s="8">
        <v>35</v>
      </c>
      <c r="C40" s="7">
        <v>2.04</v>
      </c>
    </row>
    <row r="41" spans="1:9" x14ac:dyDescent="0.3">
      <c r="B41" s="6">
        <v>36</v>
      </c>
      <c r="C41" s="7">
        <v>2.61</v>
      </c>
    </row>
    <row r="42" spans="1:9" x14ac:dyDescent="0.3">
      <c r="B42" s="6">
        <v>37</v>
      </c>
      <c r="C42" s="7">
        <v>0</v>
      </c>
    </row>
    <row r="43" spans="1:9" ht="15" thickBot="1" x14ac:dyDescent="0.35">
      <c r="B43" s="8">
        <v>38</v>
      </c>
      <c r="C43" s="7">
        <v>2.0499999999999998</v>
      </c>
    </row>
    <row r="44" spans="1:9" ht="15" thickBot="1" x14ac:dyDescent="0.35">
      <c r="C44" s="7"/>
    </row>
    <row r="45" spans="1:9" x14ac:dyDescent="0.3">
      <c r="A45" s="37"/>
      <c r="B45" s="10"/>
      <c r="C45" s="11"/>
      <c r="D45" s="12"/>
      <c r="E45" s="12"/>
      <c r="F45" s="12"/>
      <c r="G45" s="12"/>
      <c r="H45" s="12"/>
      <c r="I45" s="12"/>
    </row>
    <row r="46" spans="1:9" x14ac:dyDescent="0.3">
      <c r="A46" s="38"/>
      <c r="B46" s="13"/>
      <c r="C46" s="14"/>
      <c r="D46" s="12"/>
      <c r="E46" s="12"/>
      <c r="F46" s="12"/>
      <c r="G46" s="12"/>
      <c r="H46" s="12"/>
      <c r="I46" s="12"/>
    </row>
    <row r="47" spans="1:9" x14ac:dyDescent="0.3">
      <c r="A47" s="38"/>
      <c r="B47" s="13"/>
      <c r="C47" s="14"/>
      <c r="D47" s="12"/>
      <c r="E47" s="12"/>
      <c r="F47" s="12"/>
      <c r="G47" s="12"/>
      <c r="H47" s="12"/>
      <c r="I47" s="12"/>
    </row>
    <row r="48" spans="1:9" x14ac:dyDescent="0.3">
      <c r="A48" s="38"/>
      <c r="B48" s="13"/>
      <c r="C48" s="14"/>
      <c r="D48" s="12"/>
      <c r="E48" s="12"/>
      <c r="F48" s="12"/>
      <c r="G48" s="12"/>
      <c r="H48" s="12"/>
      <c r="I48" s="12"/>
    </row>
    <row r="49" spans="1:9" x14ac:dyDescent="0.3">
      <c r="A49" s="38"/>
      <c r="B49" s="13"/>
      <c r="C49" s="14"/>
      <c r="D49" s="12"/>
      <c r="E49" s="12"/>
      <c r="F49" s="12"/>
      <c r="G49" s="12"/>
      <c r="H49" s="12"/>
      <c r="I49" s="12"/>
    </row>
    <row r="50" spans="1:9" x14ac:dyDescent="0.3">
      <c r="A50" s="38"/>
      <c r="B50" s="13"/>
      <c r="C50" s="14"/>
      <c r="D50" s="12"/>
      <c r="E50" s="12"/>
      <c r="F50" s="12"/>
      <c r="G50" s="12"/>
      <c r="H50" s="12"/>
      <c r="I50" s="12"/>
    </row>
    <row r="51" spans="1:9" ht="15" thickBot="1" x14ac:dyDescent="0.35">
      <c r="A51" s="39"/>
      <c r="B51" s="16"/>
      <c r="C51" s="17"/>
      <c r="D51" s="12"/>
      <c r="E51" s="12"/>
      <c r="F51" s="12"/>
      <c r="G51" s="12"/>
      <c r="H51" s="12"/>
      <c r="I51" s="12"/>
    </row>
    <row r="52" spans="1:9" x14ac:dyDescent="0.3">
      <c r="A52" s="37"/>
      <c r="B52" s="10"/>
      <c r="C52" s="11"/>
      <c r="D52" s="12"/>
      <c r="E52" s="12"/>
      <c r="F52" s="12"/>
      <c r="G52" s="12"/>
      <c r="H52" s="12"/>
      <c r="I52" s="12"/>
    </row>
    <row r="53" spans="1:9" x14ac:dyDescent="0.3">
      <c r="A53" s="38"/>
      <c r="B53" s="13"/>
      <c r="C53" s="14"/>
      <c r="D53" s="12"/>
      <c r="E53" s="12"/>
      <c r="F53" s="12"/>
      <c r="G53" s="12"/>
      <c r="H53" s="12"/>
      <c r="I53" s="12"/>
    </row>
    <row r="54" spans="1:9" x14ac:dyDescent="0.3">
      <c r="A54" s="38"/>
      <c r="B54" s="13"/>
      <c r="C54" s="15"/>
      <c r="D54" s="12"/>
      <c r="E54" s="12"/>
      <c r="F54" s="12"/>
      <c r="G54" s="12"/>
      <c r="H54" s="12"/>
      <c r="I54" s="12"/>
    </row>
    <row r="55" spans="1:9" x14ac:dyDescent="0.3">
      <c r="A55" s="38"/>
      <c r="B55" s="13"/>
      <c r="C55" s="14"/>
      <c r="D55" s="12"/>
      <c r="E55" s="12"/>
      <c r="F55" s="12"/>
      <c r="G55" s="12"/>
      <c r="H55" s="12"/>
      <c r="I55" s="12"/>
    </row>
    <row r="56" spans="1:9" x14ac:dyDescent="0.3">
      <c r="A56" s="38"/>
      <c r="B56" s="13"/>
      <c r="C56" s="14"/>
      <c r="D56" s="12"/>
      <c r="E56" s="12"/>
      <c r="F56" s="12"/>
      <c r="G56" s="12"/>
      <c r="H56" s="12"/>
      <c r="I56" s="12"/>
    </row>
    <row r="57" spans="1:9" x14ac:dyDescent="0.3">
      <c r="A57" s="38"/>
      <c r="B57" s="13"/>
      <c r="C57" s="14"/>
      <c r="D57" s="12"/>
      <c r="E57" s="12"/>
      <c r="F57" s="12"/>
      <c r="G57" s="12"/>
      <c r="H57" s="12"/>
      <c r="I57" s="12"/>
    </row>
    <row r="58" spans="1:9" ht="15" thickBot="1" x14ac:dyDescent="0.35">
      <c r="A58" s="39"/>
      <c r="B58" s="16"/>
      <c r="C58" s="17"/>
      <c r="D58" s="12"/>
      <c r="E58" s="12"/>
      <c r="F58" s="12"/>
      <c r="G58" s="12"/>
      <c r="H58" s="12"/>
      <c r="I58" s="12"/>
    </row>
    <row r="59" spans="1:9" x14ac:dyDescent="0.3">
      <c r="A59" s="40"/>
      <c r="B59" s="18"/>
      <c r="C59" s="11"/>
      <c r="D59" s="12"/>
      <c r="E59" s="12"/>
      <c r="F59" s="12"/>
      <c r="G59" s="12"/>
      <c r="H59" s="12"/>
      <c r="I59" s="12"/>
    </row>
    <row r="60" spans="1:9" x14ac:dyDescent="0.3">
      <c r="A60" s="38"/>
      <c r="B60" s="13"/>
      <c r="C60" s="14"/>
      <c r="D60" s="12"/>
      <c r="E60" s="12"/>
      <c r="F60" s="12"/>
      <c r="G60" s="12"/>
      <c r="H60" s="12"/>
      <c r="I60" s="12"/>
    </row>
    <row r="61" spans="1:9" x14ac:dyDescent="0.3">
      <c r="A61" s="38"/>
      <c r="B61" s="13"/>
      <c r="C61" s="14"/>
      <c r="D61" s="12"/>
      <c r="E61" s="12"/>
      <c r="F61" s="12"/>
      <c r="G61" s="12"/>
      <c r="H61" s="12"/>
      <c r="I61" s="12"/>
    </row>
    <row r="62" spans="1:9" x14ac:dyDescent="0.3">
      <c r="A62" s="38"/>
      <c r="B62" s="13"/>
      <c r="C62" s="14"/>
      <c r="D62" s="12"/>
      <c r="E62" s="12"/>
      <c r="F62" s="12"/>
      <c r="G62" s="12"/>
      <c r="H62" s="12"/>
      <c r="I62" s="12"/>
    </row>
    <row r="63" spans="1:9" x14ac:dyDescent="0.3">
      <c r="A63" s="38"/>
      <c r="B63" s="13"/>
      <c r="C63" s="14"/>
      <c r="D63" s="12"/>
      <c r="E63" s="12"/>
      <c r="F63" s="12"/>
      <c r="G63" s="12"/>
      <c r="H63" s="12"/>
      <c r="I63" s="12"/>
    </row>
    <row r="64" spans="1:9" x14ac:dyDescent="0.3">
      <c r="A64" s="38"/>
      <c r="B64" s="13"/>
      <c r="C64" s="14"/>
      <c r="D64" s="12"/>
      <c r="E64" s="12"/>
      <c r="F64" s="12"/>
      <c r="G64" s="12"/>
      <c r="H64" s="12"/>
      <c r="I64" s="12"/>
    </row>
    <row r="65" spans="1:9" ht="15" thickBot="1" x14ac:dyDescent="0.35">
      <c r="A65" s="41"/>
      <c r="B65" s="19"/>
      <c r="C65" s="17"/>
      <c r="D65" s="12"/>
      <c r="E65" s="12"/>
      <c r="F65" s="12"/>
      <c r="G65" s="12"/>
      <c r="H65" s="12"/>
      <c r="I65" s="12"/>
    </row>
    <row r="66" spans="1:9" x14ac:dyDescent="0.3">
      <c r="A66" s="37"/>
      <c r="B66" s="10"/>
      <c r="C66" s="11"/>
      <c r="D66" s="12"/>
      <c r="E66" s="12"/>
      <c r="F66" s="12"/>
      <c r="G66" s="12"/>
      <c r="H66" s="12"/>
      <c r="I66" s="12"/>
    </row>
    <row r="67" spans="1:9" x14ac:dyDescent="0.3">
      <c r="A67" s="38"/>
      <c r="B67" s="13"/>
      <c r="C67" s="14"/>
      <c r="D67" s="12"/>
      <c r="E67" s="12"/>
      <c r="F67" s="12"/>
      <c r="G67" s="12"/>
      <c r="H67" s="12"/>
      <c r="I67" s="12"/>
    </row>
    <row r="68" spans="1:9" x14ac:dyDescent="0.3">
      <c r="A68" s="38"/>
      <c r="B68" s="13"/>
      <c r="C68" s="15"/>
      <c r="D68" s="12"/>
      <c r="E68" s="12"/>
      <c r="F68" s="12"/>
      <c r="G68" s="12"/>
      <c r="H68" s="12"/>
      <c r="I68" s="12"/>
    </row>
    <row r="69" spans="1:9" x14ac:dyDescent="0.3">
      <c r="A69" s="38"/>
      <c r="B69" s="13"/>
      <c r="C69" s="14"/>
      <c r="D69" s="12"/>
      <c r="E69" s="12"/>
      <c r="F69" s="12"/>
      <c r="G69" s="12"/>
      <c r="H69" s="12"/>
      <c r="I69" s="12"/>
    </row>
    <row r="70" spans="1:9" x14ac:dyDescent="0.3">
      <c r="A70" s="38"/>
      <c r="B70" s="13"/>
      <c r="C70" s="14"/>
      <c r="D70" s="12"/>
      <c r="E70" s="12"/>
      <c r="F70" s="12"/>
      <c r="G70" s="12"/>
      <c r="H70" s="12"/>
      <c r="I70" s="12"/>
    </row>
    <row r="71" spans="1:9" x14ac:dyDescent="0.3">
      <c r="A71" s="38"/>
      <c r="B71" s="13"/>
      <c r="C71" s="14"/>
      <c r="D71" s="12"/>
      <c r="E71" s="12"/>
      <c r="F71" s="12"/>
      <c r="G71" s="12"/>
      <c r="H71" s="12"/>
      <c r="I71" s="12"/>
    </row>
    <row r="72" spans="1:9" ht="15" thickBot="1" x14ac:dyDescent="0.35">
      <c r="A72" s="39"/>
      <c r="B72" s="16"/>
      <c r="C72" s="17"/>
      <c r="D72" s="12"/>
      <c r="E72" s="12"/>
      <c r="F72" s="12"/>
      <c r="G72" s="12"/>
      <c r="H72" s="12"/>
      <c r="I72" s="12"/>
    </row>
    <row r="73" spans="1:9" x14ac:dyDescent="0.3">
      <c r="A73" s="40"/>
      <c r="B73" s="18"/>
      <c r="C73" s="11"/>
      <c r="D73" s="12"/>
      <c r="E73" s="12"/>
      <c r="F73" s="12"/>
      <c r="G73" s="12"/>
      <c r="H73" s="12"/>
      <c r="I73" s="12"/>
    </row>
    <row r="74" spans="1:9" x14ac:dyDescent="0.3">
      <c r="A74" s="38"/>
      <c r="B74" s="13"/>
      <c r="C74" s="14"/>
      <c r="D74" s="12"/>
      <c r="E74" s="12"/>
      <c r="F74" s="12"/>
      <c r="G74" s="12"/>
      <c r="H74" s="12"/>
      <c r="I74" s="12"/>
    </row>
    <row r="75" spans="1:9" x14ac:dyDescent="0.3">
      <c r="A75" s="38"/>
      <c r="B75" s="13"/>
      <c r="C75" s="14"/>
      <c r="D75" s="12"/>
      <c r="E75" s="12"/>
      <c r="F75" s="12"/>
      <c r="G75" s="12"/>
      <c r="H75" s="12"/>
      <c r="I75" s="12"/>
    </row>
    <row r="76" spans="1:9" x14ac:dyDescent="0.3">
      <c r="A76" s="38"/>
      <c r="B76" s="13"/>
      <c r="C76" s="14"/>
      <c r="D76" s="12"/>
      <c r="E76" s="12"/>
      <c r="F76" s="12"/>
      <c r="G76" s="12"/>
      <c r="H76" s="12"/>
      <c r="I76" s="12"/>
    </row>
    <row r="77" spans="1:9" x14ac:dyDescent="0.3">
      <c r="A77" s="38"/>
      <c r="B77" s="13"/>
      <c r="C77" s="14"/>
      <c r="D77" s="12"/>
      <c r="E77" s="12"/>
      <c r="F77" s="12"/>
      <c r="G77" s="12"/>
      <c r="H77" s="12"/>
      <c r="I77" s="12"/>
    </row>
    <row r="78" spans="1:9" x14ac:dyDescent="0.3">
      <c r="A78" s="38"/>
      <c r="B78" s="13"/>
      <c r="C78" s="14"/>
      <c r="D78" s="12"/>
      <c r="E78" s="12"/>
      <c r="F78" s="12"/>
      <c r="G78" s="12"/>
      <c r="H78" s="12"/>
      <c r="I78" s="12"/>
    </row>
    <row r="79" spans="1:9" ht="15" thickBot="1" x14ac:dyDescent="0.35">
      <c r="A79" s="41"/>
      <c r="B79" s="19"/>
      <c r="C79" s="17"/>
      <c r="D79" s="12"/>
      <c r="E79" s="12"/>
      <c r="F79" s="12"/>
      <c r="G79" s="12"/>
      <c r="H79" s="12"/>
      <c r="I79" s="12"/>
    </row>
    <row r="80" spans="1:9" x14ac:dyDescent="0.3">
      <c r="A80" s="37"/>
      <c r="B80" s="10"/>
      <c r="C80" s="11"/>
      <c r="D80" s="12"/>
      <c r="E80" s="12"/>
      <c r="F80" s="12"/>
      <c r="G80" s="12"/>
      <c r="H80" s="12"/>
      <c r="I80" s="12"/>
    </row>
    <row r="81" spans="1:9" x14ac:dyDescent="0.3">
      <c r="A81" s="38"/>
      <c r="B81" s="13"/>
      <c r="C81" s="14"/>
      <c r="D81" s="12"/>
      <c r="E81" s="12"/>
      <c r="F81" s="12"/>
      <c r="G81" s="12"/>
      <c r="H81" s="12"/>
      <c r="I81" s="12"/>
    </row>
    <row r="82" spans="1:9" x14ac:dyDescent="0.3">
      <c r="A82" s="38"/>
      <c r="B82" s="13"/>
      <c r="C82" s="14"/>
      <c r="D82" s="12"/>
      <c r="E82" s="12"/>
      <c r="F82" s="12"/>
      <c r="G82" s="12"/>
      <c r="H82" s="12"/>
      <c r="I82" s="12"/>
    </row>
    <row r="83" spans="1:9" x14ac:dyDescent="0.3">
      <c r="A83" s="38"/>
      <c r="B83" s="13"/>
      <c r="C83" s="14"/>
      <c r="D83" s="12"/>
      <c r="E83" s="12"/>
      <c r="F83" s="12"/>
      <c r="G83" s="12"/>
      <c r="H83" s="12"/>
      <c r="I83" s="12"/>
    </row>
    <row r="84" spans="1:9" x14ac:dyDescent="0.3">
      <c r="A84" s="38"/>
      <c r="B84" s="13"/>
      <c r="C84" s="14"/>
      <c r="D84" s="12"/>
      <c r="E84" s="12"/>
      <c r="F84" s="12"/>
      <c r="G84" s="12"/>
      <c r="H84" s="12"/>
      <c r="I84" s="12"/>
    </row>
    <row r="85" spans="1:9" x14ac:dyDescent="0.3">
      <c r="A85" s="38"/>
      <c r="B85" s="13"/>
      <c r="C85" s="14"/>
      <c r="D85" s="12"/>
      <c r="E85" s="12"/>
      <c r="F85" s="12"/>
      <c r="G85" s="12"/>
      <c r="H85" s="12"/>
      <c r="I85" s="12"/>
    </row>
    <row r="86" spans="1:9" ht="15" thickBot="1" x14ac:dyDescent="0.35">
      <c r="A86" s="39"/>
      <c r="B86" s="16"/>
      <c r="C86" s="17"/>
      <c r="D86" s="12"/>
      <c r="E86" s="12"/>
      <c r="F86" s="12"/>
      <c r="G86" s="12"/>
      <c r="H86" s="12"/>
      <c r="I86" s="12"/>
    </row>
    <row r="87" spans="1:9" x14ac:dyDescent="0.3">
      <c r="A87" s="40"/>
      <c r="B87" s="18"/>
      <c r="C87" s="11"/>
      <c r="D87" s="12"/>
      <c r="E87" s="12"/>
      <c r="F87" s="12"/>
      <c r="G87" s="12"/>
      <c r="H87" s="12"/>
      <c r="I87" s="12"/>
    </row>
    <row r="88" spans="1:9" x14ac:dyDescent="0.3">
      <c r="A88" s="38"/>
      <c r="B88" s="13"/>
      <c r="C88" s="14"/>
      <c r="D88" s="12"/>
      <c r="E88" s="12"/>
      <c r="F88" s="12"/>
      <c r="G88" s="12"/>
      <c r="H88" s="12"/>
      <c r="I88" s="12"/>
    </row>
    <row r="89" spans="1:9" x14ac:dyDescent="0.3">
      <c r="A89" s="38"/>
      <c r="B89" s="13"/>
      <c r="C89" s="14"/>
      <c r="D89" s="12"/>
      <c r="E89" s="12"/>
      <c r="F89" s="12"/>
      <c r="G89" s="12"/>
      <c r="H89" s="12"/>
      <c r="I89" s="12"/>
    </row>
    <row r="90" spans="1:9" x14ac:dyDescent="0.3">
      <c r="A90" s="38"/>
      <c r="B90" s="13"/>
      <c r="C90" s="14"/>
      <c r="D90" s="12"/>
      <c r="E90" s="12"/>
      <c r="F90" s="12"/>
      <c r="G90" s="12"/>
      <c r="H90" s="12"/>
      <c r="I90" s="12"/>
    </row>
    <row r="91" spans="1:9" x14ac:dyDescent="0.3">
      <c r="A91" s="38"/>
      <c r="B91" s="13"/>
      <c r="C91" s="14"/>
      <c r="D91" s="12"/>
      <c r="E91" s="12"/>
      <c r="F91" s="12"/>
      <c r="G91" s="12"/>
      <c r="H91" s="12"/>
      <c r="I91" s="12"/>
    </row>
    <row r="92" spans="1:9" x14ac:dyDescent="0.3">
      <c r="A92" s="38"/>
      <c r="B92" s="13"/>
      <c r="C92" s="14"/>
      <c r="D92" s="12"/>
      <c r="E92" s="12"/>
      <c r="F92" s="12"/>
      <c r="G92" s="12"/>
      <c r="H92" s="12"/>
      <c r="I92" s="12"/>
    </row>
    <row r="93" spans="1:9" ht="15" thickBot="1" x14ac:dyDescent="0.35">
      <c r="A93" s="41"/>
      <c r="B93" s="19"/>
      <c r="C93" s="17"/>
      <c r="D93" s="12"/>
      <c r="E93" s="12"/>
      <c r="F93" s="12"/>
      <c r="G93" s="12"/>
      <c r="H93" s="12"/>
      <c r="I93" s="12"/>
    </row>
    <row r="94" spans="1:9" x14ac:dyDescent="0.3">
      <c r="A94" s="37"/>
      <c r="B94" s="10"/>
      <c r="C94" s="11"/>
      <c r="D94" s="12"/>
      <c r="E94" s="12"/>
      <c r="F94" s="12"/>
      <c r="G94" s="12"/>
      <c r="H94" s="12"/>
      <c r="I94" s="12"/>
    </row>
    <row r="95" spans="1:9" x14ac:dyDescent="0.3">
      <c r="A95" s="38"/>
      <c r="B95" s="13"/>
      <c r="C95" s="14"/>
      <c r="D95" s="12"/>
      <c r="E95" s="12"/>
      <c r="F95" s="12"/>
      <c r="G95" s="12"/>
      <c r="H95" s="12"/>
      <c r="I95" s="12"/>
    </row>
    <row r="96" spans="1:9" x14ac:dyDescent="0.3">
      <c r="A96" s="38"/>
      <c r="B96" s="13"/>
      <c r="C96" s="14"/>
      <c r="D96" s="12"/>
      <c r="E96" s="12"/>
      <c r="F96" s="12"/>
      <c r="G96" s="12"/>
      <c r="H96" s="12"/>
      <c r="I96" s="12"/>
    </row>
    <row r="97" spans="1:9" x14ac:dyDescent="0.3">
      <c r="A97" s="38"/>
      <c r="B97" s="13"/>
      <c r="C97" s="14"/>
      <c r="D97" s="12"/>
      <c r="E97" s="12"/>
      <c r="F97" s="12"/>
      <c r="G97" s="12"/>
      <c r="H97" s="12"/>
      <c r="I97" s="12"/>
    </row>
    <row r="98" spans="1:9" x14ac:dyDescent="0.3">
      <c r="A98" s="38"/>
      <c r="B98" s="13"/>
      <c r="C98" s="14"/>
      <c r="D98" s="12"/>
      <c r="E98" s="12"/>
      <c r="F98" s="12"/>
      <c r="G98" s="12"/>
      <c r="H98" s="12"/>
      <c r="I98" s="12"/>
    </row>
    <row r="99" spans="1:9" x14ac:dyDescent="0.3">
      <c r="A99" s="38"/>
      <c r="B99" s="13"/>
      <c r="C99" s="14"/>
      <c r="D99" s="12"/>
      <c r="E99" s="12"/>
      <c r="F99" s="12"/>
      <c r="G99" s="12"/>
      <c r="H99" s="12"/>
      <c r="I99" s="12"/>
    </row>
    <row r="100" spans="1:9" ht="15" thickBot="1" x14ac:dyDescent="0.35">
      <c r="A100" s="39"/>
      <c r="B100" s="16"/>
      <c r="C100" s="17"/>
      <c r="D100" s="12"/>
      <c r="E100" s="12"/>
      <c r="F100" s="12"/>
      <c r="G100" s="12"/>
      <c r="H100" s="12"/>
      <c r="I100" s="12"/>
    </row>
    <row r="101" spans="1:9" x14ac:dyDescent="0.3">
      <c r="A101" s="40"/>
      <c r="B101" s="18"/>
      <c r="C101" s="11"/>
      <c r="D101" s="12"/>
      <c r="E101" s="12"/>
      <c r="F101" s="12"/>
      <c r="G101" s="12"/>
      <c r="H101" s="12"/>
      <c r="I101" s="12"/>
    </row>
    <row r="102" spans="1:9" x14ac:dyDescent="0.3">
      <c r="A102" s="38"/>
      <c r="B102" s="13"/>
      <c r="C102" s="14"/>
      <c r="D102" s="12"/>
      <c r="E102" s="12"/>
      <c r="F102" s="12"/>
      <c r="G102" s="12"/>
      <c r="H102" s="12"/>
      <c r="I102" s="12"/>
    </row>
    <row r="103" spans="1:9" x14ac:dyDescent="0.3">
      <c r="A103" s="38"/>
      <c r="B103" s="13"/>
      <c r="C103" s="14"/>
      <c r="D103" s="12"/>
      <c r="E103" s="12"/>
      <c r="F103" s="12"/>
      <c r="G103" s="12"/>
      <c r="H103" s="12"/>
      <c r="I103" s="12"/>
    </row>
    <row r="104" spans="1:9" x14ac:dyDescent="0.3">
      <c r="A104" s="38"/>
      <c r="B104" s="13"/>
      <c r="C104" s="14"/>
      <c r="D104" s="12"/>
      <c r="E104" s="12"/>
      <c r="F104" s="12"/>
      <c r="G104" s="12"/>
      <c r="H104" s="12"/>
      <c r="I104" s="12"/>
    </row>
    <row r="105" spans="1:9" x14ac:dyDescent="0.3">
      <c r="A105" s="38"/>
      <c r="B105" s="13"/>
      <c r="C105" s="14"/>
      <c r="D105" s="12"/>
      <c r="E105" s="12"/>
      <c r="F105" s="12"/>
      <c r="G105" s="12"/>
      <c r="H105" s="12"/>
      <c r="I105" s="12"/>
    </row>
    <row r="106" spans="1:9" x14ac:dyDescent="0.3">
      <c r="A106" s="38"/>
      <c r="B106" s="13"/>
      <c r="C106" s="14"/>
      <c r="D106" s="12"/>
      <c r="E106" s="12"/>
      <c r="F106" s="12"/>
      <c r="G106" s="12"/>
      <c r="H106" s="12"/>
      <c r="I106" s="12"/>
    </row>
    <row r="107" spans="1:9" ht="15" thickBot="1" x14ac:dyDescent="0.35">
      <c r="A107" s="41"/>
      <c r="B107" s="19"/>
      <c r="C107" s="17"/>
      <c r="D107" s="12"/>
      <c r="E107" s="12"/>
      <c r="F107" s="12"/>
      <c r="G107" s="12"/>
      <c r="H107" s="12"/>
      <c r="I107" s="12"/>
    </row>
    <row r="108" spans="1:9" x14ac:dyDescent="0.3">
      <c r="A108" s="37"/>
      <c r="B108" s="10"/>
      <c r="C108" s="11"/>
      <c r="D108" s="12"/>
      <c r="E108" s="12"/>
      <c r="F108" s="12"/>
      <c r="G108" s="12"/>
      <c r="H108" s="12"/>
      <c r="I108" s="12"/>
    </row>
    <row r="109" spans="1:9" x14ac:dyDescent="0.3">
      <c r="A109" s="38"/>
      <c r="B109" s="13"/>
      <c r="C109" s="14"/>
      <c r="D109" s="12"/>
      <c r="E109" s="12"/>
      <c r="F109" s="12"/>
      <c r="G109" s="12"/>
      <c r="H109" s="12"/>
      <c r="I109" s="12"/>
    </row>
    <row r="110" spans="1:9" x14ac:dyDescent="0.3">
      <c r="A110" s="38"/>
      <c r="B110" s="13"/>
      <c r="C110" s="14"/>
      <c r="D110" s="12"/>
      <c r="E110" s="12"/>
      <c r="F110" s="12"/>
      <c r="G110" s="12"/>
      <c r="H110" s="12"/>
      <c r="I110" s="12"/>
    </row>
    <row r="111" spans="1:9" x14ac:dyDescent="0.3">
      <c r="A111" s="38"/>
      <c r="B111" s="13"/>
      <c r="C111" s="14"/>
      <c r="D111" s="12"/>
      <c r="E111" s="12"/>
      <c r="F111" s="12"/>
      <c r="G111" s="12"/>
      <c r="H111" s="12"/>
      <c r="I111" s="12"/>
    </row>
    <row r="112" spans="1:9" x14ac:dyDescent="0.3">
      <c r="A112" s="38"/>
      <c r="B112" s="13"/>
      <c r="C112" s="14"/>
      <c r="D112" s="12"/>
      <c r="E112" s="12"/>
      <c r="F112" s="12"/>
      <c r="G112" s="12"/>
      <c r="H112" s="12"/>
      <c r="I112" s="12"/>
    </row>
    <row r="113" spans="1:9" x14ac:dyDescent="0.3">
      <c r="A113" s="38"/>
      <c r="B113" s="13"/>
      <c r="C113" s="14"/>
      <c r="D113" s="12"/>
      <c r="E113" s="12"/>
      <c r="F113" s="12"/>
      <c r="G113" s="12"/>
      <c r="H113" s="12"/>
      <c r="I113" s="12"/>
    </row>
    <row r="114" spans="1:9" ht="15" thickBot="1" x14ac:dyDescent="0.35">
      <c r="A114" s="39"/>
      <c r="B114" s="16"/>
      <c r="C114" s="17"/>
      <c r="D114" s="12"/>
      <c r="E114" s="12"/>
      <c r="F114" s="12"/>
      <c r="G114" s="12"/>
      <c r="H114" s="12"/>
      <c r="I114" s="12"/>
    </row>
    <row r="115" spans="1:9" x14ac:dyDescent="0.3">
      <c r="A115" s="40"/>
      <c r="B115" s="18"/>
      <c r="C115" s="11"/>
      <c r="D115" s="12"/>
      <c r="E115" s="12"/>
      <c r="F115" s="12"/>
      <c r="G115" s="12"/>
      <c r="H115" s="12"/>
      <c r="I115" s="12"/>
    </row>
    <row r="116" spans="1:9" x14ac:dyDescent="0.3">
      <c r="A116" s="38"/>
      <c r="B116" s="13"/>
      <c r="C116" s="14"/>
      <c r="D116" s="12"/>
      <c r="E116" s="12"/>
      <c r="F116" s="12"/>
      <c r="G116" s="12"/>
      <c r="H116" s="12"/>
      <c r="I116" s="12"/>
    </row>
    <row r="117" spans="1:9" x14ac:dyDescent="0.3">
      <c r="A117" s="38"/>
      <c r="B117" s="13"/>
      <c r="C117" s="14"/>
      <c r="D117" s="12"/>
      <c r="E117" s="12"/>
      <c r="F117" s="12"/>
      <c r="G117" s="12"/>
      <c r="H117" s="12"/>
      <c r="I117" s="12"/>
    </row>
    <row r="118" spans="1:9" x14ac:dyDescent="0.3">
      <c r="A118" s="38"/>
      <c r="B118" s="13"/>
      <c r="C118" s="14"/>
      <c r="D118" s="12"/>
      <c r="E118" s="12"/>
      <c r="F118" s="12"/>
      <c r="G118" s="12"/>
      <c r="H118" s="12"/>
      <c r="I118" s="12"/>
    </row>
    <row r="119" spans="1:9" x14ac:dyDescent="0.3">
      <c r="A119" s="38"/>
      <c r="B119" s="13"/>
      <c r="C119" s="14"/>
      <c r="D119" s="12"/>
      <c r="E119" s="12"/>
      <c r="F119" s="12"/>
      <c r="G119" s="12"/>
      <c r="H119" s="12"/>
      <c r="I119" s="12"/>
    </row>
    <row r="120" spans="1:9" x14ac:dyDescent="0.3">
      <c r="A120" s="38"/>
      <c r="B120" s="13"/>
      <c r="C120" s="14"/>
      <c r="D120" s="12"/>
      <c r="E120" s="12"/>
      <c r="F120" s="12"/>
      <c r="G120" s="12"/>
      <c r="H120" s="12"/>
      <c r="I120" s="12"/>
    </row>
    <row r="121" spans="1:9" ht="15" thickBot="1" x14ac:dyDescent="0.35">
      <c r="A121" s="41"/>
      <c r="B121" s="19"/>
      <c r="C121" s="17"/>
      <c r="D121" s="12"/>
      <c r="E121" s="12"/>
      <c r="F121" s="12"/>
      <c r="G121" s="12"/>
      <c r="H121" s="12"/>
      <c r="I121" s="12"/>
    </row>
    <row r="122" spans="1:9" x14ac:dyDescent="0.3">
      <c r="A122" s="37"/>
      <c r="B122" s="10"/>
      <c r="C122" s="11"/>
      <c r="D122" s="12"/>
      <c r="E122" s="12"/>
      <c r="F122" s="12"/>
      <c r="G122" s="12"/>
      <c r="H122" s="12"/>
      <c r="I122" s="12"/>
    </row>
    <row r="123" spans="1:9" x14ac:dyDescent="0.3">
      <c r="A123" s="38"/>
      <c r="B123" s="13"/>
      <c r="C123" s="14"/>
      <c r="D123" s="12"/>
      <c r="E123" s="12"/>
      <c r="F123" s="12"/>
      <c r="G123" s="12"/>
      <c r="H123" s="12"/>
      <c r="I123" s="12"/>
    </row>
    <row r="124" spans="1:9" x14ac:dyDescent="0.3">
      <c r="A124" s="38"/>
      <c r="B124" s="13"/>
      <c r="C124" s="14"/>
      <c r="D124" s="12"/>
      <c r="E124" s="12"/>
      <c r="F124" s="12"/>
      <c r="G124" s="12"/>
      <c r="H124" s="12"/>
      <c r="I124" s="12"/>
    </row>
    <row r="125" spans="1:9" x14ac:dyDescent="0.3">
      <c r="A125" s="38"/>
      <c r="B125" s="13"/>
      <c r="C125" s="14"/>
      <c r="D125" s="12"/>
      <c r="E125" s="12"/>
      <c r="F125" s="12"/>
      <c r="G125" s="12"/>
      <c r="H125" s="12"/>
      <c r="I125" s="12"/>
    </row>
    <row r="126" spans="1:9" x14ac:dyDescent="0.3">
      <c r="A126" s="38"/>
      <c r="B126" s="13"/>
      <c r="C126" s="14"/>
      <c r="D126" s="12"/>
      <c r="E126" s="12"/>
      <c r="F126" s="12"/>
      <c r="G126" s="12"/>
      <c r="H126" s="12"/>
      <c r="I126" s="12"/>
    </row>
    <row r="127" spans="1:9" x14ac:dyDescent="0.3">
      <c r="A127" s="38"/>
      <c r="B127" s="13"/>
      <c r="C127" s="14"/>
      <c r="D127" s="12"/>
      <c r="E127" s="12"/>
      <c r="F127" s="12"/>
      <c r="G127" s="12"/>
      <c r="H127" s="12"/>
      <c r="I127" s="12"/>
    </row>
    <row r="128" spans="1:9" ht="15" thickBot="1" x14ac:dyDescent="0.35">
      <c r="A128" s="39"/>
      <c r="B128" s="16"/>
      <c r="C128" s="17"/>
      <c r="D128" s="12"/>
      <c r="E128" s="12"/>
      <c r="F128" s="12"/>
      <c r="G128" s="12"/>
      <c r="H128" s="12"/>
      <c r="I128" s="12"/>
    </row>
    <row r="129" spans="1:9" x14ac:dyDescent="0.3">
      <c r="A129" s="40"/>
      <c r="B129" s="18"/>
      <c r="C129" s="11"/>
      <c r="D129" s="12"/>
      <c r="E129" s="12"/>
      <c r="F129" s="12"/>
      <c r="G129" s="12"/>
      <c r="H129" s="12"/>
      <c r="I129" s="12"/>
    </row>
    <row r="130" spans="1:9" x14ac:dyDescent="0.3">
      <c r="A130" s="38"/>
      <c r="B130" s="13"/>
      <c r="C130" s="14"/>
      <c r="D130" s="12"/>
      <c r="E130" s="12"/>
      <c r="F130" s="12"/>
      <c r="G130" s="12"/>
      <c r="H130" s="12"/>
      <c r="I130" s="12"/>
    </row>
    <row r="131" spans="1:9" x14ac:dyDescent="0.3">
      <c r="A131" s="38"/>
      <c r="B131" s="13"/>
      <c r="C131" s="14"/>
      <c r="D131" s="12"/>
      <c r="E131" s="12"/>
      <c r="F131" s="12"/>
      <c r="G131" s="12"/>
      <c r="H131" s="12"/>
      <c r="I131" s="12"/>
    </row>
    <row r="132" spans="1:9" x14ac:dyDescent="0.3">
      <c r="A132" s="38"/>
      <c r="B132" s="13"/>
      <c r="C132" s="14"/>
      <c r="D132" s="12"/>
      <c r="E132" s="12"/>
      <c r="F132" s="12"/>
      <c r="G132" s="12"/>
      <c r="H132" s="12"/>
      <c r="I132" s="12"/>
    </row>
    <row r="133" spans="1:9" x14ac:dyDescent="0.3">
      <c r="A133" s="38"/>
      <c r="B133" s="13"/>
      <c r="C133" s="14"/>
      <c r="D133" s="12"/>
      <c r="E133" s="12"/>
      <c r="F133" s="12"/>
      <c r="G133" s="12"/>
      <c r="H133" s="12"/>
      <c r="I133" s="12"/>
    </row>
    <row r="134" spans="1:9" x14ac:dyDescent="0.3">
      <c r="A134" s="38"/>
      <c r="B134" s="13"/>
      <c r="C134" s="14"/>
      <c r="D134" s="12"/>
      <c r="E134" s="12"/>
      <c r="F134" s="12"/>
      <c r="G134" s="12"/>
      <c r="H134" s="12"/>
      <c r="I134" s="12"/>
    </row>
    <row r="135" spans="1:9" ht="15" thickBot="1" x14ac:dyDescent="0.35">
      <c r="A135" s="41"/>
      <c r="B135" s="19"/>
      <c r="C135" s="17"/>
      <c r="D135" s="12"/>
      <c r="E135" s="12"/>
      <c r="F135" s="12"/>
      <c r="G135" s="12"/>
      <c r="H135" s="12"/>
      <c r="I135" s="12"/>
    </row>
    <row r="136" spans="1:9" x14ac:dyDescent="0.3">
      <c r="A136" s="37"/>
      <c r="B136" s="10"/>
      <c r="C136" s="11"/>
      <c r="D136" s="12"/>
      <c r="E136" s="12"/>
      <c r="F136" s="12"/>
      <c r="G136" s="12"/>
      <c r="H136" s="12"/>
      <c r="I136" s="12"/>
    </row>
    <row r="137" spans="1:9" x14ac:dyDescent="0.3">
      <c r="A137" s="38"/>
      <c r="B137" s="13"/>
      <c r="C137" s="14"/>
      <c r="D137" s="12"/>
      <c r="E137" s="12"/>
      <c r="F137" s="12"/>
      <c r="G137" s="12"/>
      <c r="H137" s="12"/>
      <c r="I137" s="12"/>
    </row>
    <row r="138" spans="1:9" x14ac:dyDescent="0.3">
      <c r="A138" s="38"/>
      <c r="B138" s="13"/>
      <c r="C138" s="14"/>
      <c r="D138" s="12"/>
      <c r="E138" s="12"/>
      <c r="F138" s="12"/>
      <c r="G138" s="12"/>
      <c r="H138" s="12"/>
      <c r="I138" s="12"/>
    </row>
    <row r="139" spans="1:9" x14ac:dyDescent="0.3">
      <c r="A139" s="38"/>
      <c r="B139" s="13"/>
      <c r="C139" s="14"/>
      <c r="D139" s="12"/>
      <c r="E139" s="12"/>
      <c r="F139" s="12"/>
      <c r="G139" s="12"/>
      <c r="H139" s="12"/>
      <c r="I139" s="12"/>
    </row>
    <row r="140" spans="1:9" x14ac:dyDescent="0.3">
      <c r="A140" s="38"/>
      <c r="B140" s="13"/>
      <c r="C140" s="14"/>
      <c r="D140" s="12"/>
      <c r="E140" s="12"/>
      <c r="F140" s="12"/>
      <c r="G140" s="12"/>
      <c r="H140" s="12"/>
      <c r="I140" s="12"/>
    </row>
    <row r="141" spans="1:9" x14ac:dyDescent="0.3">
      <c r="A141" s="38"/>
      <c r="B141" s="13"/>
      <c r="C141" s="14"/>
      <c r="D141" s="12"/>
      <c r="E141" s="12"/>
      <c r="F141" s="12"/>
      <c r="G141" s="12"/>
      <c r="H141" s="12"/>
      <c r="I141" s="12"/>
    </row>
    <row r="142" spans="1:9" ht="15" thickBot="1" x14ac:dyDescent="0.35">
      <c r="A142" s="39"/>
      <c r="B142" s="16"/>
      <c r="C142" s="17"/>
      <c r="D142" s="12"/>
      <c r="E142" s="12"/>
      <c r="F142" s="12"/>
      <c r="G142" s="12"/>
      <c r="H142" s="12"/>
      <c r="I142" s="12"/>
    </row>
    <row r="143" spans="1:9" x14ac:dyDescent="0.3">
      <c r="A143" s="40"/>
      <c r="B143" s="18"/>
      <c r="C143" s="11"/>
      <c r="D143" s="12"/>
      <c r="E143" s="12"/>
      <c r="F143" s="12"/>
      <c r="G143" s="12"/>
      <c r="H143" s="12"/>
      <c r="I143" s="12"/>
    </row>
    <row r="144" spans="1:9" x14ac:dyDescent="0.3">
      <c r="A144" s="38"/>
      <c r="B144" s="13"/>
      <c r="C144" s="14"/>
      <c r="D144" s="12"/>
      <c r="E144" s="12"/>
      <c r="F144" s="12"/>
      <c r="G144" s="12"/>
      <c r="H144" s="12"/>
      <c r="I144" s="12"/>
    </row>
    <row r="145" spans="1:9" x14ac:dyDescent="0.3">
      <c r="A145" s="38"/>
      <c r="B145" s="13"/>
      <c r="C145" s="14"/>
      <c r="D145" s="12"/>
      <c r="E145" s="12"/>
      <c r="F145" s="12"/>
      <c r="G145" s="12"/>
      <c r="H145" s="12"/>
      <c r="I145" s="12"/>
    </row>
    <row r="146" spans="1:9" x14ac:dyDescent="0.3">
      <c r="A146" s="38"/>
      <c r="B146" s="13"/>
      <c r="C146" s="14"/>
      <c r="D146" s="12"/>
      <c r="E146" s="12"/>
      <c r="F146" s="12"/>
      <c r="G146" s="12"/>
      <c r="H146" s="12"/>
      <c r="I146" s="12"/>
    </row>
    <row r="147" spans="1:9" x14ac:dyDescent="0.3">
      <c r="A147" s="38"/>
      <c r="B147" s="13"/>
      <c r="C147" s="14"/>
      <c r="D147" s="12"/>
      <c r="E147" s="12"/>
      <c r="F147" s="12"/>
      <c r="G147" s="12"/>
      <c r="H147" s="12"/>
      <c r="I147" s="12"/>
    </row>
    <row r="148" spans="1:9" x14ac:dyDescent="0.3">
      <c r="A148" s="38"/>
      <c r="B148" s="13"/>
      <c r="C148" s="14"/>
      <c r="D148" s="12"/>
      <c r="E148" s="12"/>
      <c r="F148" s="12"/>
      <c r="G148" s="12"/>
      <c r="H148" s="12"/>
      <c r="I148" s="12"/>
    </row>
    <row r="149" spans="1:9" ht="15" thickBot="1" x14ac:dyDescent="0.35">
      <c r="A149" s="41"/>
      <c r="B149" s="19"/>
      <c r="C149" s="17"/>
      <c r="D149" s="12"/>
      <c r="E149" s="12"/>
      <c r="F149" s="12"/>
      <c r="G149" s="12"/>
      <c r="H149" s="12"/>
      <c r="I149" s="12"/>
    </row>
    <row r="150" spans="1:9" x14ac:dyDescent="0.3">
      <c r="A150" s="37"/>
      <c r="B150" s="20"/>
      <c r="C150" s="26"/>
      <c r="D150" s="21"/>
      <c r="E150" s="21"/>
      <c r="F150" s="21"/>
      <c r="G150" s="21"/>
      <c r="H150" s="21"/>
      <c r="I150" s="21"/>
    </row>
    <row r="151" spans="1:9" x14ac:dyDescent="0.3">
      <c r="A151" s="38"/>
      <c r="B151" s="22"/>
      <c r="C151" s="27"/>
      <c r="D151" s="21"/>
      <c r="E151" s="21"/>
      <c r="F151" s="21"/>
      <c r="G151" s="21"/>
      <c r="H151" s="21"/>
      <c r="I151" s="21"/>
    </row>
    <row r="152" spans="1:9" x14ac:dyDescent="0.3">
      <c r="A152" s="38"/>
      <c r="B152" s="22"/>
      <c r="C152" s="28"/>
      <c r="D152" s="12"/>
      <c r="E152" s="12"/>
      <c r="F152" s="12"/>
      <c r="G152" s="12"/>
      <c r="H152" s="12"/>
      <c r="I152" s="12"/>
    </row>
    <row r="153" spans="1:9" x14ac:dyDescent="0.3">
      <c r="A153" s="38"/>
      <c r="B153" s="22"/>
      <c r="C153" s="28"/>
      <c r="D153" s="12"/>
      <c r="E153" s="12"/>
      <c r="F153" s="12"/>
      <c r="G153" s="12"/>
      <c r="H153" s="12"/>
      <c r="I153" s="12"/>
    </row>
    <row r="154" spans="1:9" x14ac:dyDescent="0.3">
      <c r="A154" s="38"/>
      <c r="B154" s="22"/>
      <c r="C154" s="28"/>
      <c r="D154" s="12"/>
      <c r="E154" s="12"/>
      <c r="F154" s="12"/>
      <c r="G154" s="12"/>
      <c r="H154" s="12"/>
      <c r="I154" s="12"/>
    </row>
    <row r="155" spans="1:9" x14ac:dyDescent="0.3">
      <c r="A155" s="38"/>
      <c r="B155" s="22"/>
      <c r="C155" s="28"/>
      <c r="D155" s="12"/>
      <c r="E155" s="12"/>
      <c r="F155" s="12"/>
      <c r="G155" s="12"/>
      <c r="H155" s="12"/>
      <c r="I155" s="12"/>
    </row>
    <row r="156" spans="1:9" ht="15" thickBot="1" x14ac:dyDescent="0.35">
      <c r="A156" s="39"/>
      <c r="B156" s="23"/>
      <c r="C156" s="29"/>
      <c r="D156" s="12"/>
      <c r="E156" s="12"/>
      <c r="F156" s="12"/>
      <c r="G156" s="12"/>
      <c r="H156" s="12"/>
      <c r="I156" s="12"/>
    </row>
    <row r="157" spans="1:9" x14ac:dyDescent="0.3">
      <c r="A157" s="40"/>
      <c r="B157" s="24"/>
      <c r="C157" s="26"/>
      <c r="D157" s="21"/>
      <c r="E157" s="21"/>
      <c r="F157" s="21"/>
      <c r="G157" s="21"/>
      <c r="H157" s="21"/>
      <c r="I157" s="21"/>
    </row>
    <row r="158" spans="1:9" x14ac:dyDescent="0.3">
      <c r="A158" s="38"/>
      <c r="B158" s="22"/>
      <c r="C158" s="27"/>
      <c r="D158" s="21"/>
      <c r="E158" s="21"/>
      <c r="F158" s="21"/>
      <c r="G158" s="21"/>
      <c r="H158" s="21"/>
      <c r="I158" s="21"/>
    </row>
    <row r="159" spans="1:9" x14ac:dyDescent="0.3">
      <c r="A159" s="38"/>
      <c r="B159" s="22"/>
      <c r="C159" s="28"/>
      <c r="D159" s="12"/>
      <c r="E159" s="12"/>
      <c r="F159" s="12"/>
      <c r="G159" s="12"/>
      <c r="H159" s="12"/>
      <c r="I159" s="12"/>
    </row>
    <row r="160" spans="1:9" x14ac:dyDescent="0.3">
      <c r="A160" s="38"/>
      <c r="B160" s="22"/>
      <c r="C160" s="28"/>
      <c r="D160" s="12"/>
      <c r="E160" s="12"/>
      <c r="F160" s="12"/>
      <c r="G160" s="12"/>
      <c r="H160" s="12"/>
      <c r="I160" s="12"/>
    </row>
    <row r="161" spans="1:9" x14ac:dyDescent="0.3">
      <c r="A161" s="38"/>
      <c r="B161" s="22"/>
      <c r="C161" s="28"/>
      <c r="D161" s="12"/>
      <c r="E161" s="12"/>
      <c r="F161" s="12"/>
      <c r="G161" s="12"/>
      <c r="H161" s="12"/>
      <c r="I161" s="12"/>
    </row>
    <row r="162" spans="1:9" x14ac:dyDescent="0.3">
      <c r="A162" s="38"/>
      <c r="B162" s="22"/>
      <c r="C162" s="28"/>
      <c r="D162" s="12"/>
      <c r="E162" s="12"/>
      <c r="F162" s="12"/>
      <c r="G162" s="12"/>
      <c r="H162" s="12"/>
      <c r="I162" s="12"/>
    </row>
    <row r="163" spans="1:9" ht="15" thickBot="1" x14ac:dyDescent="0.35">
      <c r="A163" s="41"/>
      <c r="B163" s="25"/>
      <c r="C163" s="29"/>
      <c r="D163" s="12"/>
      <c r="E163" s="12"/>
      <c r="F163" s="12"/>
      <c r="G163" s="12"/>
      <c r="H163" s="12"/>
      <c r="I163" s="12"/>
    </row>
    <row r="164" spans="1:9" x14ac:dyDescent="0.3">
      <c r="A164" s="37"/>
      <c r="B164" s="20"/>
      <c r="C164" s="26"/>
      <c r="D164" s="21"/>
      <c r="E164" s="21"/>
      <c r="F164" s="21"/>
      <c r="G164" s="21"/>
      <c r="H164" s="21"/>
      <c r="I164" s="21"/>
    </row>
    <row r="165" spans="1:9" x14ac:dyDescent="0.3">
      <c r="A165" s="38"/>
      <c r="B165" s="22"/>
      <c r="C165" s="27"/>
      <c r="D165" s="21"/>
      <c r="E165" s="21"/>
      <c r="F165" s="21"/>
      <c r="G165" s="21"/>
      <c r="H165" s="21"/>
      <c r="I165" s="21"/>
    </row>
    <row r="166" spans="1:9" x14ac:dyDescent="0.3">
      <c r="A166" s="38"/>
      <c r="B166" s="22"/>
      <c r="C166" s="28"/>
      <c r="D166" s="12"/>
      <c r="E166" s="12"/>
      <c r="F166" s="12"/>
      <c r="G166" s="12"/>
      <c r="H166" s="12"/>
      <c r="I166" s="12"/>
    </row>
    <row r="167" spans="1:9" x14ac:dyDescent="0.3">
      <c r="A167" s="38"/>
      <c r="B167" s="22"/>
      <c r="C167" s="28"/>
      <c r="D167" s="12"/>
      <c r="E167" s="12"/>
      <c r="F167" s="12"/>
      <c r="G167" s="12"/>
      <c r="H167" s="12"/>
      <c r="I167" s="12"/>
    </row>
    <row r="168" spans="1:9" x14ac:dyDescent="0.3">
      <c r="A168" s="38"/>
      <c r="B168" s="22"/>
      <c r="C168" s="28"/>
      <c r="D168" s="12"/>
      <c r="E168" s="12"/>
      <c r="F168" s="12"/>
      <c r="G168" s="12"/>
      <c r="H168" s="12"/>
      <c r="I168" s="12"/>
    </row>
    <row r="169" spans="1:9" x14ac:dyDescent="0.3">
      <c r="A169" s="38"/>
      <c r="B169" s="22"/>
      <c r="C169" s="28"/>
      <c r="D169" s="12"/>
      <c r="E169" s="12"/>
      <c r="F169" s="12"/>
      <c r="G169" s="12"/>
      <c r="H169" s="12"/>
      <c r="I169" s="12"/>
    </row>
    <row r="170" spans="1:9" ht="15" thickBot="1" x14ac:dyDescent="0.35">
      <c r="A170" s="39"/>
      <c r="B170" s="23"/>
      <c r="C170" s="29"/>
      <c r="D170" s="12"/>
      <c r="E170" s="12"/>
      <c r="F170" s="12"/>
      <c r="G170" s="12"/>
      <c r="H170" s="12"/>
      <c r="I170" s="12"/>
    </row>
    <row r="171" spans="1:9" x14ac:dyDescent="0.3">
      <c r="C171" s="9"/>
    </row>
    <row r="172" spans="1:9" x14ac:dyDescent="0.3">
      <c r="C172" s="9"/>
    </row>
    <row r="173" spans="1:9" x14ac:dyDescent="0.3">
      <c r="C173" s="9"/>
    </row>
    <row r="174" spans="1:9" x14ac:dyDescent="0.3">
      <c r="C174" s="9"/>
    </row>
    <row r="175" spans="1:9" x14ac:dyDescent="0.3">
      <c r="C175" s="9"/>
    </row>
    <row r="176" spans="1:9" x14ac:dyDescent="0.3">
      <c r="C176" s="9"/>
    </row>
    <row r="177" spans="3:3" x14ac:dyDescent="0.3">
      <c r="C177" s="9"/>
    </row>
    <row r="178" spans="3:3" x14ac:dyDescent="0.3">
      <c r="C178" s="9"/>
    </row>
    <row r="179" spans="3:3" x14ac:dyDescent="0.3">
      <c r="C179" s="9"/>
    </row>
    <row r="180" spans="3:3" x14ac:dyDescent="0.3">
      <c r="C180" s="9"/>
    </row>
    <row r="181" spans="3:3" x14ac:dyDescent="0.3">
      <c r="C181" s="9"/>
    </row>
    <row r="182" spans="3:3" x14ac:dyDescent="0.3">
      <c r="C182" s="9"/>
    </row>
    <row r="183" spans="3:3" x14ac:dyDescent="0.3">
      <c r="C183" s="9"/>
    </row>
    <row r="184" spans="3:3" x14ac:dyDescent="0.3">
      <c r="C184" s="9"/>
    </row>
    <row r="185" spans="3:3" x14ac:dyDescent="0.3">
      <c r="C185" s="9"/>
    </row>
    <row r="186" spans="3:3" x14ac:dyDescent="0.3">
      <c r="C186" s="9"/>
    </row>
    <row r="187" spans="3:3" x14ac:dyDescent="0.3">
      <c r="C187" s="9"/>
    </row>
    <row r="188" spans="3:3" x14ac:dyDescent="0.3">
      <c r="C188" s="9"/>
    </row>
    <row r="189" spans="3:3" x14ac:dyDescent="0.3">
      <c r="C189" s="9"/>
    </row>
    <row r="190" spans="3:3" x14ac:dyDescent="0.3">
      <c r="C190" s="9"/>
    </row>
    <row r="191" spans="3:3" x14ac:dyDescent="0.3">
      <c r="C191" s="9"/>
    </row>
    <row r="192" spans="3:3" x14ac:dyDescent="0.3">
      <c r="C192" s="9"/>
    </row>
    <row r="193" spans="3:3" x14ac:dyDescent="0.3">
      <c r="C193" s="9"/>
    </row>
    <row r="194" spans="3:3" x14ac:dyDescent="0.3">
      <c r="C194" s="9"/>
    </row>
    <row r="195" spans="3:3" x14ac:dyDescent="0.3">
      <c r="C195" s="9"/>
    </row>
    <row r="196" spans="3:3" x14ac:dyDescent="0.3">
      <c r="C196" s="9"/>
    </row>
    <row r="197" spans="3:3" x14ac:dyDescent="0.3">
      <c r="C197" s="9"/>
    </row>
    <row r="198" spans="3:3" x14ac:dyDescent="0.3">
      <c r="C198" s="9"/>
    </row>
    <row r="199" spans="3:3" x14ac:dyDescent="0.3">
      <c r="C199" s="9"/>
    </row>
    <row r="200" spans="3:3" x14ac:dyDescent="0.3">
      <c r="C200" s="9"/>
    </row>
    <row r="201" spans="3:3" x14ac:dyDescent="0.3">
      <c r="C201" s="9"/>
    </row>
    <row r="202" spans="3:3" x14ac:dyDescent="0.3">
      <c r="C202" s="9"/>
    </row>
    <row r="203" spans="3:3" x14ac:dyDescent="0.3">
      <c r="C203" s="9"/>
    </row>
    <row r="204" spans="3:3" x14ac:dyDescent="0.3">
      <c r="C204" s="9"/>
    </row>
  </sheetData>
  <mergeCells count="18">
    <mergeCell ref="A80:A86"/>
    <mergeCell ref="A45:A51"/>
    <mergeCell ref="A52:A58"/>
    <mergeCell ref="A59:A65"/>
    <mergeCell ref="A66:A72"/>
    <mergeCell ref="A73:A79"/>
    <mergeCell ref="A164:A170"/>
    <mergeCell ref="A87:A93"/>
    <mergeCell ref="A94:A100"/>
    <mergeCell ref="A101:A107"/>
    <mergeCell ref="A108:A114"/>
    <mergeCell ref="A115:A121"/>
    <mergeCell ref="A122:A128"/>
    <mergeCell ref="A129:A135"/>
    <mergeCell ref="A136:A142"/>
    <mergeCell ref="A143:A149"/>
    <mergeCell ref="A150:A156"/>
    <mergeCell ref="A157:A16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202"/>
  <sheetViews>
    <sheetView zoomScaleNormal="100" workbookViewId="0">
      <selection activeCell="F4" sqref="F4"/>
    </sheetView>
  </sheetViews>
  <sheetFormatPr baseColWidth="10" defaultRowHeight="14.4" x14ac:dyDescent="0.3"/>
  <cols>
    <col min="3" max="3" width="16" customWidth="1"/>
    <col min="4" max="9" width="11.5546875" style="1"/>
  </cols>
  <sheetData>
    <row r="1" spans="1:9" ht="15" thickBot="1" x14ac:dyDescent="0.35"/>
    <row r="2" spans="1:9" x14ac:dyDescent="0.3">
      <c r="A2" s="32"/>
      <c r="C2" s="35" t="s">
        <v>27</v>
      </c>
      <c r="D2" s="36" t="e">
        <f>'2018'!D2+'2018'!F3-'2018'!H3</f>
        <v>#VALUE!</v>
      </c>
      <c r="E2" s="1" t="s">
        <v>28</v>
      </c>
      <c r="F2" s="1" t="s">
        <v>25</v>
      </c>
      <c r="H2" s="1" t="s">
        <v>26</v>
      </c>
    </row>
    <row r="3" spans="1:9" ht="15" thickBot="1" x14ac:dyDescent="0.35">
      <c r="C3" s="31"/>
      <c r="E3" s="36" t="e">
        <f>D2*0.4/100</f>
        <v>#VALUE!</v>
      </c>
      <c r="F3" s="36" t="e">
        <f>E3*2*2*C8+E3*C9+E3*C10+E3*2*2*C13+E3*C14+E3*2*2*C17+C18*E3+E3*2*C20+C21*E3+E3*2*C23+E3*2*C25+C26*E3+C27*E3+E3*2*C29+C30*E3+E3*2*C32+E3*2*C34+C35*E3-E3*18-E3*2*9-E3*2*2*3</f>
        <v>#VALUE!</v>
      </c>
      <c r="H3" s="36" t="e">
        <f ca="1">F3-F3*C47/C48</f>
        <v>#VALUE!</v>
      </c>
    </row>
    <row r="4" spans="1:9" ht="15" thickBot="1" x14ac:dyDescent="0.35">
      <c r="B4" s="2"/>
      <c r="C4" s="30" t="s">
        <v>30</v>
      </c>
      <c r="D4" s="3"/>
      <c r="E4" s="3"/>
      <c r="F4" s="3"/>
      <c r="G4" s="3"/>
      <c r="H4" s="3"/>
      <c r="I4" s="3"/>
    </row>
    <row r="5" spans="1:9" x14ac:dyDescent="0.3">
      <c r="B5" s="4"/>
      <c r="C5" s="5"/>
    </row>
    <row r="6" spans="1:9" x14ac:dyDescent="0.3">
      <c r="B6" s="6">
        <v>1</v>
      </c>
      <c r="C6" s="7">
        <v>0</v>
      </c>
    </row>
    <row r="7" spans="1:9" x14ac:dyDescent="0.3">
      <c r="B7" s="6">
        <v>2</v>
      </c>
      <c r="C7" s="7">
        <v>0</v>
      </c>
    </row>
    <row r="8" spans="1:9" x14ac:dyDescent="0.3">
      <c r="B8" s="6">
        <v>3</v>
      </c>
      <c r="C8" s="7">
        <v>1.69</v>
      </c>
    </row>
    <row r="9" spans="1:9" x14ac:dyDescent="0.3">
      <c r="B9" s="6">
        <v>4</v>
      </c>
      <c r="C9" s="7">
        <v>1.6</v>
      </c>
    </row>
    <row r="10" spans="1:9" x14ac:dyDescent="0.3">
      <c r="B10" s="6">
        <v>5</v>
      </c>
      <c r="C10" s="7">
        <v>1.46</v>
      </c>
    </row>
    <row r="11" spans="1:9" x14ac:dyDescent="0.3">
      <c r="B11" s="6">
        <v>6</v>
      </c>
      <c r="C11" s="7">
        <v>0</v>
      </c>
    </row>
    <row r="12" spans="1:9" x14ac:dyDescent="0.3">
      <c r="B12" s="6">
        <v>7</v>
      </c>
      <c r="C12" s="7">
        <v>0</v>
      </c>
    </row>
    <row r="13" spans="1:9" x14ac:dyDescent="0.3">
      <c r="B13" s="6">
        <v>8</v>
      </c>
      <c r="C13" s="7">
        <v>2.17</v>
      </c>
    </row>
    <row r="14" spans="1:9" x14ac:dyDescent="0.3">
      <c r="B14" s="6">
        <v>9</v>
      </c>
      <c r="C14" s="7">
        <v>1.71</v>
      </c>
    </row>
    <row r="15" spans="1:9" x14ac:dyDescent="0.3">
      <c r="B15" s="6">
        <v>10</v>
      </c>
      <c r="C15" s="7">
        <v>0</v>
      </c>
    </row>
    <row r="16" spans="1:9" x14ac:dyDescent="0.3">
      <c r="B16" s="6">
        <v>11</v>
      </c>
      <c r="C16" s="7">
        <v>0</v>
      </c>
    </row>
    <row r="17" spans="2:3" x14ac:dyDescent="0.3">
      <c r="B17" s="6">
        <v>12</v>
      </c>
      <c r="C17" s="7">
        <v>1.59</v>
      </c>
    </row>
    <row r="18" spans="2:3" x14ac:dyDescent="0.3">
      <c r="B18" s="6">
        <v>13</v>
      </c>
      <c r="C18" s="7">
        <v>2.11</v>
      </c>
    </row>
    <row r="19" spans="2:3" x14ac:dyDescent="0.3">
      <c r="B19" s="6">
        <v>14</v>
      </c>
      <c r="C19" s="7">
        <v>0</v>
      </c>
    </row>
    <row r="20" spans="2:3" x14ac:dyDescent="0.3">
      <c r="B20" s="6">
        <v>15</v>
      </c>
      <c r="C20" s="33">
        <v>2.39</v>
      </c>
    </row>
    <row r="21" spans="2:3" x14ac:dyDescent="0.3">
      <c r="B21" s="6">
        <v>16</v>
      </c>
      <c r="C21" s="33">
        <v>2.04</v>
      </c>
    </row>
    <row r="22" spans="2:3" x14ac:dyDescent="0.3">
      <c r="B22" s="6">
        <v>17</v>
      </c>
      <c r="C22" s="7">
        <v>0</v>
      </c>
    </row>
    <row r="23" spans="2:3" x14ac:dyDescent="0.3">
      <c r="B23" s="6">
        <v>18</v>
      </c>
      <c r="C23" s="7">
        <v>1.4</v>
      </c>
    </row>
    <row r="24" spans="2:3" x14ac:dyDescent="0.3">
      <c r="B24" s="6">
        <v>19</v>
      </c>
      <c r="C24" s="33">
        <v>0</v>
      </c>
    </row>
    <row r="25" spans="2:3" x14ac:dyDescent="0.3">
      <c r="B25" s="6">
        <v>20</v>
      </c>
      <c r="C25" s="33">
        <v>1.61</v>
      </c>
    </row>
    <row r="26" spans="2:3" x14ac:dyDescent="0.3">
      <c r="B26" s="6">
        <v>21</v>
      </c>
      <c r="C26" s="7">
        <v>1.86</v>
      </c>
    </row>
    <row r="27" spans="2:3" x14ac:dyDescent="0.3">
      <c r="B27" s="6">
        <v>22</v>
      </c>
      <c r="C27" s="33">
        <v>1.5</v>
      </c>
    </row>
    <row r="28" spans="2:3" x14ac:dyDescent="0.3">
      <c r="B28" s="6">
        <v>23</v>
      </c>
      <c r="C28" s="7">
        <v>0</v>
      </c>
    </row>
    <row r="29" spans="2:3" x14ac:dyDescent="0.3">
      <c r="B29" s="6">
        <v>24</v>
      </c>
      <c r="C29" s="33">
        <v>1.64</v>
      </c>
    </row>
    <row r="30" spans="2:3" x14ac:dyDescent="0.3">
      <c r="B30" s="6">
        <v>25</v>
      </c>
      <c r="C30" s="33">
        <v>1.95</v>
      </c>
    </row>
    <row r="31" spans="2:3" x14ac:dyDescent="0.3">
      <c r="B31" s="6">
        <v>26</v>
      </c>
      <c r="C31" s="7">
        <v>0</v>
      </c>
    </row>
    <row r="32" spans="2:3" x14ac:dyDescent="0.3">
      <c r="B32" s="6">
        <v>27</v>
      </c>
      <c r="C32" s="34">
        <v>1.1599999999999999</v>
      </c>
    </row>
    <row r="33" spans="1:9" x14ac:dyDescent="0.3">
      <c r="B33" s="6">
        <v>28</v>
      </c>
      <c r="C33" s="7">
        <v>0</v>
      </c>
    </row>
    <row r="34" spans="1:9" x14ac:dyDescent="0.3">
      <c r="B34" s="6">
        <v>29</v>
      </c>
      <c r="C34" s="7">
        <v>2.5299999999999998</v>
      </c>
    </row>
    <row r="35" spans="1:9" x14ac:dyDescent="0.3">
      <c r="B35" s="6">
        <v>30</v>
      </c>
      <c r="C35" s="7">
        <v>1.79</v>
      </c>
    </row>
    <row r="36" spans="1:9" ht="15" thickBot="1" x14ac:dyDescent="0.35">
      <c r="B36" s="8">
        <v>31</v>
      </c>
      <c r="C36" s="7"/>
    </row>
    <row r="37" spans="1:9" x14ac:dyDescent="0.3">
      <c r="B37" s="6">
        <v>32</v>
      </c>
      <c r="C37" s="7"/>
    </row>
    <row r="38" spans="1:9" x14ac:dyDescent="0.3">
      <c r="B38" s="6">
        <v>33</v>
      </c>
      <c r="C38" s="7"/>
    </row>
    <row r="39" spans="1:9" x14ac:dyDescent="0.3">
      <c r="B39" s="6">
        <v>34</v>
      </c>
      <c r="C39" s="7"/>
    </row>
    <row r="40" spans="1:9" ht="15" thickBot="1" x14ac:dyDescent="0.35">
      <c r="B40" s="8">
        <v>35</v>
      </c>
      <c r="C40" s="7"/>
    </row>
    <row r="41" spans="1:9" x14ac:dyDescent="0.3">
      <c r="B41" s="6">
        <v>36</v>
      </c>
      <c r="C41" s="7"/>
    </row>
    <row r="42" spans="1:9" ht="15" thickBot="1" x14ac:dyDescent="0.35">
      <c r="C42" s="7"/>
    </row>
    <row r="43" spans="1:9" x14ac:dyDescent="0.3">
      <c r="A43" s="37" t="s">
        <v>1</v>
      </c>
      <c r="B43" s="10" t="s">
        <v>2</v>
      </c>
      <c r="C43" s="11">
        <v>100</v>
      </c>
      <c r="D43" s="12"/>
      <c r="E43" s="12"/>
      <c r="F43" s="12"/>
      <c r="G43" s="12"/>
      <c r="H43" s="12"/>
      <c r="I43" s="12"/>
    </row>
    <row r="44" spans="1:9" x14ac:dyDescent="0.3">
      <c r="A44" s="38"/>
      <c r="B44" s="13" t="s">
        <v>3</v>
      </c>
      <c r="C44" s="14">
        <f>5*C43/100</f>
        <v>5</v>
      </c>
      <c r="D44" s="12"/>
      <c r="E44" s="12"/>
      <c r="F44" s="12"/>
      <c r="G44" s="12"/>
      <c r="H44" s="12"/>
      <c r="I44" s="12"/>
    </row>
    <row r="45" spans="1:9" x14ac:dyDescent="0.3">
      <c r="A45" s="38"/>
      <c r="B45" s="13" t="s">
        <v>4</v>
      </c>
      <c r="C45" s="14" t="e">
        <f ca="1">prodsomme($C$6:$C$42,1)*$C$44-$C$44*$C$48</f>
        <v>#NAME?</v>
      </c>
      <c r="D45" s="12"/>
      <c r="E45" s="12"/>
      <c r="F45" s="12"/>
      <c r="G45" s="12"/>
      <c r="H45" s="12"/>
      <c r="I45" s="12"/>
    </row>
    <row r="46" spans="1:9" x14ac:dyDescent="0.3">
      <c r="A46" s="38"/>
      <c r="B46" s="13" t="s">
        <v>5</v>
      </c>
      <c r="C46" s="14" t="e">
        <f ca="1">prodsomme(C6:C42,1,TRUE)</f>
        <v>#NAME?</v>
      </c>
      <c r="D46" s="12"/>
      <c r="E46" s="12"/>
      <c r="F46" s="12"/>
      <c r="G46" s="12"/>
      <c r="H46" s="12"/>
      <c r="I46" s="12"/>
    </row>
    <row r="47" spans="1:9" x14ac:dyDescent="0.3">
      <c r="A47" s="38"/>
      <c r="B47" s="13" t="s">
        <v>6</v>
      </c>
      <c r="C47" s="14">
        <f>COUNTIFS(C6:C42,"=0")</f>
        <v>12</v>
      </c>
      <c r="D47" s="12"/>
      <c r="E47" s="12"/>
      <c r="F47" s="12"/>
      <c r="G47" s="12"/>
      <c r="H47" s="12"/>
      <c r="I47" s="12"/>
    </row>
    <row r="48" spans="1:9" x14ac:dyDescent="0.3">
      <c r="A48" s="38"/>
      <c r="B48" s="13" t="s">
        <v>0</v>
      </c>
      <c r="C48" s="14" t="e">
        <f ca="1">C47+C46</f>
        <v>#NAME?</v>
      </c>
      <c r="D48" s="12"/>
      <c r="E48" s="12"/>
      <c r="F48" s="12"/>
      <c r="G48" s="12"/>
      <c r="H48" s="12"/>
      <c r="I48" s="12"/>
    </row>
    <row r="49" spans="1:9" ht="15" thickBot="1" x14ac:dyDescent="0.35">
      <c r="A49" s="39"/>
      <c r="B49" s="16" t="s">
        <v>7</v>
      </c>
      <c r="C49" s="17">
        <f ca="1">IFERROR(IF(C45&lt;0,0,(C45-C45*C47/C48)),0)</f>
        <v>0</v>
      </c>
      <c r="D49" s="12"/>
      <c r="E49" s="12"/>
      <c r="F49" s="12"/>
      <c r="G49" s="12"/>
      <c r="H49" s="12"/>
      <c r="I49" s="12"/>
    </row>
    <row r="50" spans="1:9" x14ac:dyDescent="0.3">
      <c r="A50" s="37" t="s">
        <v>8</v>
      </c>
      <c r="B50" s="10" t="s">
        <v>2</v>
      </c>
      <c r="C50" s="11">
        <v>100</v>
      </c>
      <c r="D50" s="12"/>
      <c r="E50" s="12"/>
      <c r="F50" s="12"/>
      <c r="G50" s="12"/>
      <c r="H50" s="12"/>
      <c r="I50" s="12"/>
    </row>
    <row r="51" spans="1:9" x14ac:dyDescent="0.3">
      <c r="A51" s="38"/>
      <c r="B51" s="13" t="s">
        <v>3</v>
      </c>
      <c r="C51" s="14">
        <f>5*C50/100</f>
        <v>5</v>
      </c>
      <c r="D51" s="12"/>
      <c r="E51" s="12"/>
      <c r="F51" s="12"/>
      <c r="G51" s="12"/>
      <c r="H51" s="12"/>
      <c r="I51" s="12"/>
    </row>
    <row r="52" spans="1:9" x14ac:dyDescent="0.3">
      <c r="A52" s="38"/>
      <c r="B52" s="13" t="s">
        <v>4</v>
      </c>
      <c r="C52" s="15" t="e">
        <f ca="1">prodsomme(C6:C42,2)*C51-C51*C55</f>
        <v>#NAME?</v>
      </c>
      <c r="D52" s="12"/>
      <c r="E52" s="12"/>
      <c r="F52" s="12"/>
      <c r="G52" s="12"/>
      <c r="H52" s="12"/>
      <c r="I52" s="12"/>
    </row>
    <row r="53" spans="1:9" x14ac:dyDescent="0.3">
      <c r="A53" s="38"/>
      <c r="B53" s="13" t="s">
        <v>5</v>
      </c>
      <c r="C53" s="14" t="e">
        <f ca="1">prodsomme(C6:C42,2,TRUE)</f>
        <v>#NAME?</v>
      </c>
      <c r="D53" s="12"/>
      <c r="E53" s="12"/>
      <c r="F53" s="12"/>
      <c r="G53" s="12"/>
      <c r="H53" s="12"/>
      <c r="I53" s="12"/>
    </row>
    <row r="54" spans="1:9" x14ac:dyDescent="0.3">
      <c r="A54" s="38"/>
      <c r="B54" s="13" t="s">
        <v>6</v>
      </c>
      <c r="C54" s="14">
        <f>COUNTIFS(C6:C42,"=0")</f>
        <v>12</v>
      </c>
      <c r="D54" s="12"/>
      <c r="E54" s="12"/>
      <c r="F54" s="12"/>
      <c r="G54" s="12"/>
      <c r="H54" s="12"/>
      <c r="I54" s="12"/>
    </row>
    <row r="55" spans="1:9" x14ac:dyDescent="0.3">
      <c r="A55" s="38"/>
      <c r="B55" s="13" t="s">
        <v>0</v>
      </c>
      <c r="C55" s="14" t="e">
        <f ca="1">C54+C53</f>
        <v>#NAME?</v>
      </c>
      <c r="D55" s="12"/>
      <c r="E55" s="12"/>
      <c r="F55" s="12"/>
      <c r="G55" s="12"/>
      <c r="H55" s="12"/>
      <c r="I55" s="12"/>
    </row>
    <row r="56" spans="1:9" ht="15" thickBot="1" x14ac:dyDescent="0.35">
      <c r="A56" s="39"/>
      <c r="B56" s="16" t="s">
        <v>7</v>
      </c>
      <c r="C56" s="17">
        <f ca="1">IFERROR(IF(C52&lt;0,0,(C52-C52*C54/C55)),0)</f>
        <v>0</v>
      </c>
      <c r="D56" s="12"/>
      <c r="E56" s="12"/>
      <c r="F56" s="12"/>
      <c r="G56" s="12"/>
      <c r="H56" s="12"/>
      <c r="I56" s="12"/>
    </row>
    <row r="57" spans="1:9" x14ac:dyDescent="0.3">
      <c r="A57" s="40" t="s">
        <v>9</v>
      </c>
      <c r="B57" s="18" t="s">
        <v>2</v>
      </c>
      <c r="C57" s="11">
        <v>100</v>
      </c>
      <c r="D57" s="12"/>
      <c r="E57" s="12"/>
      <c r="F57" s="12"/>
      <c r="G57" s="12"/>
      <c r="H57" s="12"/>
      <c r="I57" s="12"/>
    </row>
    <row r="58" spans="1:9" x14ac:dyDescent="0.3">
      <c r="A58" s="38"/>
      <c r="B58" s="13" t="s">
        <v>3</v>
      </c>
      <c r="C58" s="14">
        <f>5*C57/100</f>
        <v>5</v>
      </c>
      <c r="D58" s="12"/>
      <c r="E58" s="12"/>
      <c r="F58" s="12"/>
      <c r="G58" s="12"/>
      <c r="H58" s="12"/>
      <c r="I58" s="12"/>
    </row>
    <row r="59" spans="1:9" x14ac:dyDescent="0.3">
      <c r="A59" s="38"/>
      <c r="B59" s="13" t="s">
        <v>4</v>
      </c>
      <c r="C59" s="14" t="e">
        <f ca="1">prodsomme(C6:C42,3)*C58-C58*C62</f>
        <v>#NAME?</v>
      </c>
      <c r="D59" s="12"/>
      <c r="E59" s="12"/>
      <c r="F59" s="12"/>
      <c r="G59" s="12"/>
      <c r="H59" s="12"/>
      <c r="I59" s="12"/>
    </row>
    <row r="60" spans="1:9" x14ac:dyDescent="0.3">
      <c r="A60" s="38"/>
      <c r="B60" s="13" t="s">
        <v>5</v>
      </c>
      <c r="C60" s="14" t="e">
        <f ca="1">prodsomme(C6:C42,3,TRUE)</f>
        <v>#NAME?</v>
      </c>
      <c r="D60" s="12"/>
      <c r="E60" s="12"/>
      <c r="F60" s="12"/>
      <c r="G60" s="12"/>
      <c r="H60" s="12"/>
      <c r="I60" s="12"/>
    </row>
    <row r="61" spans="1:9" x14ac:dyDescent="0.3">
      <c r="A61" s="38"/>
      <c r="B61" s="13" t="s">
        <v>6</v>
      </c>
      <c r="C61" s="14">
        <f>COUNTIFS(C6:C42,"=0")</f>
        <v>12</v>
      </c>
      <c r="D61" s="12"/>
      <c r="E61" s="12"/>
      <c r="F61" s="12"/>
      <c r="G61" s="12"/>
      <c r="H61" s="12"/>
      <c r="I61" s="12"/>
    </row>
    <row r="62" spans="1:9" x14ac:dyDescent="0.3">
      <c r="A62" s="38"/>
      <c r="B62" s="13" t="s">
        <v>0</v>
      </c>
      <c r="C62" s="14" t="e">
        <f ca="1">C61+C60</f>
        <v>#NAME?</v>
      </c>
      <c r="D62" s="12"/>
      <c r="E62" s="12"/>
      <c r="F62" s="12"/>
      <c r="G62" s="12"/>
      <c r="H62" s="12"/>
      <c r="I62" s="12"/>
    </row>
    <row r="63" spans="1:9" ht="15" thickBot="1" x14ac:dyDescent="0.35">
      <c r="A63" s="41"/>
      <c r="B63" s="19" t="s">
        <v>7</v>
      </c>
      <c r="C63" s="17">
        <f ca="1">IFERROR(IF(C59&lt;0,0,(C59-C59*C61/C62)),0)</f>
        <v>0</v>
      </c>
      <c r="D63" s="12"/>
      <c r="E63" s="12"/>
      <c r="F63" s="12"/>
      <c r="G63" s="12"/>
      <c r="H63" s="12"/>
      <c r="I63" s="12"/>
    </row>
    <row r="64" spans="1:9" x14ac:dyDescent="0.3">
      <c r="A64" s="37" t="s">
        <v>10</v>
      </c>
      <c r="B64" s="10" t="s">
        <v>2</v>
      </c>
      <c r="C64" s="11">
        <v>100</v>
      </c>
      <c r="D64" s="12"/>
      <c r="E64" s="12"/>
      <c r="F64" s="12"/>
      <c r="G64" s="12"/>
      <c r="H64" s="12"/>
      <c r="I64" s="12"/>
    </row>
    <row r="65" spans="1:9" x14ac:dyDescent="0.3">
      <c r="A65" s="38"/>
      <c r="B65" s="13" t="s">
        <v>3</v>
      </c>
      <c r="C65" s="14">
        <f>5*C64/100</f>
        <v>5</v>
      </c>
      <c r="D65" s="12"/>
      <c r="E65" s="12"/>
      <c r="F65" s="12"/>
      <c r="G65" s="12"/>
      <c r="H65" s="12"/>
      <c r="I65" s="12"/>
    </row>
    <row r="66" spans="1:9" x14ac:dyDescent="0.3">
      <c r="A66" s="38"/>
      <c r="B66" s="13" t="s">
        <v>4</v>
      </c>
      <c r="C66" s="15" t="e">
        <f ca="1">prodsomme(C6:C42,4)*C65-C65*C69</f>
        <v>#NAME?</v>
      </c>
      <c r="D66" s="12"/>
      <c r="E66" s="12"/>
      <c r="F66" s="12"/>
      <c r="G66" s="12"/>
      <c r="H66" s="12"/>
      <c r="I66" s="12"/>
    </row>
    <row r="67" spans="1:9" x14ac:dyDescent="0.3">
      <c r="A67" s="38"/>
      <c r="B67" s="13" t="s">
        <v>5</v>
      </c>
      <c r="C67" s="14" t="e">
        <f ca="1">prodsomme(C6:C42,4,TRUE)</f>
        <v>#NAME?</v>
      </c>
      <c r="D67" s="12"/>
      <c r="E67" s="12"/>
      <c r="F67" s="12"/>
      <c r="G67" s="12"/>
      <c r="H67" s="12"/>
      <c r="I67" s="12"/>
    </row>
    <row r="68" spans="1:9" x14ac:dyDescent="0.3">
      <c r="A68" s="38"/>
      <c r="B68" s="13" t="s">
        <v>6</v>
      </c>
      <c r="C68" s="14">
        <f>COUNTIFS(C6:C42,"=0")</f>
        <v>12</v>
      </c>
      <c r="D68" s="12"/>
      <c r="E68" s="12"/>
      <c r="F68" s="12"/>
      <c r="G68" s="12"/>
      <c r="H68" s="12"/>
      <c r="I68" s="12"/>
    </row>
    <row r="69" spans="1:9" x14ac:dyDescent="0.3">
      <c r="A69" s="38"/>
      <c r="B69" s="13" t="s">
        <v>0</v>
      </c>
      <c r="C69" s="14" t="e">
        <f ca="1">C68+C67</f>
        <v>#NAME?</v>
      </c>
      <c r="D69" s="12"/>
      <c r="E69" s="12"/>
      <c r="F69" s="12"/>
      <c r="G69" s="12"/>
      <c r="H69" s="12"/>
      <c r="I69" s="12"/>
    </row>
    <row r="70" spans="1:9" ht="15" thickBot="1" x14ac:dyDescent="0.35">
      <c r="A70" s="39"/>
      <c r="B70" s="16" t="s">
        <v>7</v>
      </c>
      <c r="C70" s="17">
        <f ca="1">IFERROR(IF(C66&lt;0,0,(C66-C66*C68/C69)),0)</f>
        <v>0</v>
      </c>
      <c r="D70" s="12"/>
      <c r="E70" s="12"/>
      <c r="F70" s="12"/>
      <c r="G70" s="12"/>
      <c r="H70" s="12"/>
      <c r="I70" s="12"/>
    </row>
    <row r="71" spans="1:9" x14ac:dyDescent="0.3">
      <c r="A71" s="40" t="s">
        <v>11</v>
      </c>
      <c r="B71" s="18" t="s">
        <v>2</v>
      </c>
      <c r="C71" s="11">
        <v>100</v>
      </c>
      <c r="D71" s="12"/>
      <c r="E71" s="12"/>
      <c r="F71" s="12"/>
      <c r="G71" s="12"/>
      <c r="H71" s="12"/>
      <c r="I71" s="12"/>
    </row>
    <row r="72" spans="1:9" x14ac:dyDescent="0.3">
      <c r="A72" s="38"/>
      <c r="B72" s="13" t="s">
        <v>3</v>
      </c>
      <c r="C72" s="14">
        <f>5*C71/100</f>
        <v>5</v>
      </c>
      <c r="D72" s="12"/>
      <c r="E72" s="12"/>
      <c r="F72" s="12"/>
      <c r="G72" s="12"/>
      <c r="H72" s="12"/>
      <c r="I72" s="12"/>
    </row>
    <row r="73" spans="1:9" x14ac:dyDescent="0.3">
      <c r="A73" s="38"/>
      <c r="B73" s="13" t="s">
        <v>4</v>
      </c>
      <c r="C73" s="14" t="e">
        <f ca="1">prodsomme(C6:C42,5)*C72-C72*C76</f>
        <v>#NAME?</v>
      </c>
      <c r="D73" s="12"/>
      <c r="E73" s="12"/>
      <c r="F73" s="12"/>
      <c r="G73" s="12"/>
      <c r="H73" s="12"/>
      <c r="I73" s="12"/>
    </row>
    <row r="74" spans="1:9" x14ac:dyDescent="0.3">
      <c r="A74" s="38"/>
      <c r="B74" s="13" t="s">
        <v>5</v>
      </c>
      <c r="C74" s="14" t="e">
        <f ca="1">prodsomme(C6:C42,5,TRUE)</f>
        <v>#NAME?</v>
      </c>
      <c r="D74" s="12"/>
      <c r="E74" s="12"/>
      <c r="F74" s="12"/>
      <c r="G74" s="12"/>
      <c r="H74" s="12"/>
      <c r="I74" s="12"/>
    </row>
    <row r="75" spans="1:9" x14ac:dyDescent="0.3">
      <c r="A75" s="38"/>
      <c r="B75" s="13" t="s">
        <v>6</v>
      </c>
      <c r="C75" s="14">
        <f>COUNTIFS(C6:C42,"=0")</f>
        <v>12</v>
      </c>
      <c r="D75" s="12"/>
      <c r="E75" s="12"/>
      <c r="F75" s="12"/>
      <c r="G75" s="12"/>
      <c r="H75" s="12"/>
      <c r="I75" s="12"/>
    </row>
    <row r="76" spans="1:9" x14ac:dyDescent="0.3">
      <c r="A76" s="38"/>
      <c r="B76" s="13" t="s">
        <v>0</v>
      </c>
      <c r="C76" s="14" t="e">
        <f ca="1">C75+C74</f>
        <v>#NAME?</v>
      </c>
      <c r="D76" s="12"/>
      <c r="E76" s="12"/>
      <c r="F76" s="12"/>
      <c r="G76" s="12"/>
      <c r="H76" s="12"/>
      <c r="I76" s="12"/>
    </row>
    <row r="77" spans="1:9" ht="15" thickBot="1" x14ac:dyDescent="0.35">
      <c r="A77" s="41"/>
      <c r="B77" s="19" t="s">
        <v>7</v>
      </c>
      <c r="C77" s="17">
        <f ca="1">IFERROR(IF(C73&lt;0,0,(C73-C73*C75/C76)),0)</f>
        <v>0</v>
      </c>
      <c r="D77" s="12"/>
      <c r="E77" s="12"/>
      <c r="F77" s="12"/>
      <c r="G77" s="12"/>
      <c r="H77" s="12"/>
      <c r="I77" s="12"/>
    </row>
    <row r="78" spans="1:9" x14ac:dyDescent="0.3">
      <c r="A78" s="37" t="s">
        <v>12</v>
      </c>
      <c r="B78" s="10" t="s">
        <v>2</v>
      </c>
      <c r="C78" s="11">
        <v>100</v>
      </c>
      <c r="D78" s="12"/>
      <c r="E78" s="12"/>
      <c r="F78" s="12"/>
      <c r="G78" s="12"/>
      <c r="H78" s="12"/>
      <c r="I78" s="12"/>
    </row>
    <row r="79" spans="1:9" x14ac:dyDescent="0.3">
      <c r="A79" s="38"/>
      <c r="B79" s="13" t="s">
        <v>3</v>
      </c>
      <c r="C79" s="14">
        <f>5*C78/100</f>
        <v>5</v>
      </c>
      <c r="D79" s="12"/>
      <c r="E79" s="12"/>
      <c r="F79" s="12"/>
      <c r="G79" s="12"/>
      <c r="H79" s="12"/>
      <c r="I79" s="12"/>
    </row>
    <row r="80" spans="1:9" x14ac:dyDescent="0.3">
      <c r="A80" s="38"/>
      <c r="B80" s="13" t="s">
        <v>4</v>
      </c>
      <c r="C80" s="14" t="e">
        <f ca="1">prodsomme(C6:C42,6)*C79-C79*C83</f>
        <v>#NAME?</v>
      </c>
      <c r="D80" s="12"/>
      <c r="E80" s="12"/>
      <c r="F80" s="12"/>
      <c r="G80" s="12"/>
      <c r="H80" s="12"/>
      <c r="I80" s="12"/>
    </row>
    <row r="81" spans="1:9" x14ac:dyDescent="0.3">
      <c r="A81" s="38"/>
      <c r="B81" s="13" t="s">
        <v>5</v>
      </c>
      <c r="C81" s="14" t="e">
        <f ca="1">prodsomme(C6:C42,6,TRUE)</f>
        <v>#NAME?</v>
      </c>
      <c r="D81" s="12"/>
      <c r="E81" s="12"/>
      <c r="F81" s="12"/>
      <c r="G81" s="12"/>
      <c r="H81" s="12"/>
      <c r="I81" s="12"/>
    </row>
    <row r="82" spans="1:9" x14ac:dyDescent="0.3">
      <c r="A82" s="38"/>
      <c r="B82" s="13" t="s">
        <v>6</v>
      </c>
      <c r="C82" s="14">
        <f>COUNTIFS(C6:C42,"=0")</f>
        <v>12</v>
      </c>
      <c r="D82" s="12"/>
      <c r="E82" s="12"/>
      <c r="F82" s="12"/>
      <c r="G82" s="12"/>
      <c r="H82" s="12"/>
      <c r="I82" s="12"/>
    </row>
    <row r="83" spans="1:9" x14ac:dyDescent="0.3">
      <c r="A83" s="38"/>
      <c r="B83" s="13" t="s">
        <v>0</v>
      </c>
      <c r="C83" s="14" t="e">
        <f ca="1">C82+C81</f>
        <v>#NAME?</v>
      </c>
      <c r="D83" s="12"/>
      <c r="E83" s="12"/>
      <c r="F83" s="12"/>
      <c r="G83" s="12"/>
      <c r="H83" s="12"/>
      <c r="I83" s="12"/>
    </row>
    <row r="84" spans="1:9" ht="15" thickBot="1" x14ac:dyDescent="0.35">
      <c r="A84" s="39"/>
      <c r="B84" s="16" t="s">
        <v>7</v>
      </c>
      <c r="C84" s="17">
        <f ca="1">IFERROR(IF(C80&lt;0,0,(C80-C80*C82/C83)),0)</f>
        <v>0</v>
      </c>
      <c r="D84" s="12"/>
      <c r="E84" s="12"/>
      <c r="F84" s="12"/>
      <c r="G84" s="12"/>
      <c r="H84" s="12"/>
      <c r="I84" s="12"/>
    </row>
    <row r="85" spans="1:9" x14ac:dyDescent="0.3">
      <c r="A85" s="40" t="s">
        <v>13</v>
      </c>
      <c r="B85" s="18" t="s">
        <v>2</v>
      </c>
      <c r="C85" s="11">
        <v>100</v>
      </c>
      <c r="D85" s="12"/>
      <c r="E85" s="12"/>
      <c r="F85" s="12"/>
      <c r="G85" s="12"/>
      <c r="H85" s="12"/>
      <c r="I85" s="12"/>
    </row>
    <row r="86" spans="1:9" x14ac:dyDescent="0.3">
      <c r="A86" s="38"/>
      <c r="B86" s="13" t="s">
        <v>3</v>
      </c>
      <c r="C86" s="14">
        <f>5*C85/100</f>
        <v>5</v>
      </c>
      <c r="D86" s="12"/>
      <c r="E86" s="12"/>
      <c r="F86" s="12"/>
      <c r="G86" s="12"/>
      <c r="H86" s="12"/>
      <c r="I86" s="12"/>
    </row>
    <row r="87" spans="1:9" x14ac:dyDescent="0.3">
      <c r="A87" s="38"/>
      <c r="B87" s="13" t="s">
        <v>4</v>
      </c>
      <c r="C87" s="14" t="e">
        <f ca="1">prodsomme(C6:C42,7)*C86-C86*C90</f>
        <v>#NAME?</v>
      </c>
      <c r="D87" s="12"/>
      <c r="E87" s="12"/>
      <c r="F87" s="12"/>
      <c r="G87" s="12"/>
      <c r="H87" s="12"/>
      <c r="I87" s="12"/>
    </row>
    <row r="88" spans="1:9" x14ac:dyDescent="0.3">
      <c r="A88" s="38"/>
      <c r="B88" s="13" t="s">
        <v>5</v>
      </c>
      <c r="C88" s="14" t="e">
        <f ca="1">prodsomme(C6:C42,7,TRUE)</f>
        <v>#NAME?</v>
      </c>
      <c r="D88" s="12"/>
      <c r="E88" s="12"/>
      <c r="F88" s="12"/>
      <c r="G88" s="12"/>
      <c r="H88" s="12"/>
      <c r="I88" s="12"/>
    </row>
    <row r="89" spans="1:9" x14ac:dyDescent="0.3">
      <c r="A89" s="38"/>
      <c r="B89" s="13" t="s">
        <v>6</v>
      </c>
      <c r="C89" s="14">
        <f>COUNTIFS(C6:C42,"=0")</f>
        <v>12</v>
      </c>
      <c r="D89" s="12"/>
      <c r="E89" s="12"/>
      <c r="F89" s="12"/>
      <c r="G89" s="12"/>
      <c r="H89" s="12"/>
      <c r="I89" s="12"/>
    </row>
    <row r="90" spans="1:9" x14ac:dyDescent="0.3">
      <c r="A90" s="38"/>
      <c r="B90" s="13" t="s">
        <v>0</v>
      </c>
      <c r="C90" s="14" t="e">
        <f ca="1">C89+C88</f>
        <v>#NAME?</v>
      </c>
      <c r="D90" s="12"/>
      <c r="E90" s="12"/>
      <c r="F90" s="12"/>
      <c r="G90" s="12"/>
      <c r="H90" s="12"/>
      <c r="I90" s="12"/>
    </row>
    <row r="91" spans="1:9" ht="15" thickBot="1" x14ac:dyDescent="0.35">
      <c r="A91" s="41"/>
      <c r="B91" s="19" t="s">
        <v>7</v>
      </c>
      <c r="C91" s="17">
        <f ca="1">IFERROR(IF(C87&lt;0,0,(C87-C87*C89/C90)),0)</f>
        <v>0</v>
      </c>
      <c r="D91" s="12"/>
      <c r="E91" s="12"/>
      <c r="F91" s="12"/>
      <c r="G91" s="12"/>
      <c r="H91" s="12"/>
      <c r="I91" s="12"/>
    </row>
    <row r="92" spans="1:9" x14ac:dyDescent="0.3">
      <c r="A92" s="37" t="s">
        <v>14</v>
      </c>
      <c r="B92" s="10" t="s">
        <v>2</v>
      </c>
      <c r="C92" s="11">
        <v>100</v>
      </c>
      <c r="D92" s="12"/>
      <c r="E92" s="12"/>
      <c r="F92" s="12"/>
      <c r="G92" s="12"/>
      <c r="H92" s="12"/>
      <c r="I92" s="12"/>
    </row>
    <row r="93" spans="1:9" x14ac:dyDescent="0.3">
      <c r="A93" s="38"/>
      <c r="B93" s="13" t="s">
        <v>3</v>
      </c>
      <c r="C93" s="14">
        <f>5*C92/100</f>
        <v>5</v>
      </c>
      <c r="D93" s="12"/>
      <c r="E93" s="12"/>
      <c r="F93" s="12"/>
      <c r="G93" s="12"/>
      <c r="H93" s="12"/>
      <c r="I93" s="12"/>
    </row>
    <row r="94" spans="1:9" x14ac:dyDescent="0.3">
      <c r="A94" s="38"/>
      <c r="B94" s="13" t="s">
        <v>4</v>
      </c>
      <c r="C94" s="14" t="e">
        <f ca="1">prodsomme(C6:C42,8)*C93-C93*C97</f>
        <v>#NAME?</v>
      </c>
      <c r="D94" s="12"/>
      <c r="E94" s="12"/>
      <c r="F94" s="12"/>
      <c r="G94" s="12"/>
      <c r="H94" s="12"/>
      <c r="I94" s="12"/>
    </row>
    <row r="95" spans="1:9" x14ac:dyDescent="0.3">
      <c r="A95" s="38"/>
      <c r="B95" s="13" t="s">
        <v>5</v>
      </c>
      <c r="C95" s="14" t="e">
        <f ca="1">prodsomme(C6:C42,8,TRUE)</f>
        <v>#NAME?</v>
      </c>
      <c r="D95" s="12"/>
      <c r="E95" s="12"/>
      <c r="F95" s="12"/>
      <c r="G95" s="12"/>
      <c r="H95" s="12"/>
      <c r="I95" s="12"/>
    </row>
    <row r="96" spans="1:9" x14ac:dyDescent="0.3">
      <c r="A96" s="38"/>
      <c r="B96" s="13" t="s">
        <v>6</v>
      </c>
      <c r="C96" s="14">
        <f>COUNTIFS(C6:C42,"=0")</f>
        <v>12</v>
      </c>
      <c r="D96" s="12"/>
      <c r="E96" s="12"/>
      <c r="F96" s="12"/>
      <c r="G96" s="12"/>
      <c r="H96" s="12"/>
      <c r="I96" s="12"/>
    </row>
    <row r="97" spans="1:9" x14ac:dyDescent="0.3">
      <c r="A97" s="38"/>
      <c r="B97" s="13" t="s">
        <v>0</v>
      </c>
      <c r="C97" s="14" t="e">
        <f ca="1">C96+C95</f>
        <v>#NAME?</v>
      </c>
      <c r="D97" s="12"/>
      <c r="E97" s="12"/>
      <c r="F97" s="12"/>
      <c r="G97" s="12"/>
      <c r="H97" s="12"/>
      <c r="I97" s="12"/>
    </row>
    <row r="98" spans="1:9" ht="15" thickBot="1" x14ac:dyDescent="0.35">
      <c r="A98" s="39"/>
      <c r="B98" s="16" t="s">
        <v>7</v>
      </c>
      <c r="C98" s="17">
        <f ca="1">IFERROR(IF(C94&lt;0,0,(C94-C94*C96/C97)),0)</f>
        <v>0</v>
      </c>
      <c r="D98" s="12"/>
      <c r="E98" s="12"/>
      <c r="F98" s="12"/>
      <c r="G98" s="12"/>
      <c r="H98" s="12"/>
      <c r="I98" s="12"/>
    </row>
    <row r="99" spans="1:9" x14ac:dyDescent="0.3">
      <c r="A99" s="40" t="s">
        <v>15</v>
      </c>
      <c r="B99" s="18" t="s">
        <v>2</v>
      </c>
      <c r="C99" s="11">
        <v>100</v>
      </c>
      <c r="D99" s="12"/>
      <c r="E99" s="12"/>
      <c r="F99" s="12"/>
      <c r="G99" s="12"/>
      <c r="H99" s="12"/>
      <c r="I99" s="12"/>
    </row>
    <row r="100" spans="1:9" x14ac:dyDescent="0.3">
      <c r="A100" s="38"/>
      <c r="B100" s="13" t="s">
        <v>3</v>
      </c>
      <c r="C100" s="14">
        <f>5*C99/100</f>
        <v>5</v>
      </c>
      <c r="D100" s="12"/>
      <c r="E100" s="12"/>
      <c r="F100" s="12"/>
      <c r="G100" s="12"/>
      <c r="H100" s="12"/>
      <c r="I100" s="12"/>
    </row>
    <row r="101" spans="1:9" x14ac:dyDescent="0.3">
      <c r="A101" s="38"/>
      <c r="B101" s="13" t="s">
        <v>4</v>
      </c>
      <c r="C101" s="14" t="e">
        <f ca="1">prodsomme(C6:C42,9)*C100-C100*C104</f>
        <v>#NAME?</v>
      </c>
      <c r="D101" s="12"/>
      <c r="E101" s="12"/>
      <c r="F101" s="12"/>
      <c r="G101" s="12"/>
      <c r="H101" s="12"/>
      <c r="I101" s="12"/>
    </row>
    <row r="102" spans="1:9" x14ac:dyDescent="0.3">
      <c r="A102" s="38"/>
      <c r="B102" s="13" t="s">
        <v>5</v>
      </c>
      <c r="C102" s="14" t="e">
        <f ca="1">prodsomme(C6:C42,9,TRUE)</f>
        <v>#NAME?</v>
      </c>
      <c r="D102" s="12"/>
      <c r="E102" s="12"/>
      <c r="F102" s="12"/>
      <c r="G102" s="12"/>
      <c r="H102" s="12"/>
      <c r="I102" s="12"/>
    </row>
    <row r="103" spans="1:9" x14ac:dyDescent="0.3">
      <c r="A103" s="38"/>
      <c r="B103" s="13" t="s">
        <v>6</v>
      </c>
      <c r="C103" s="14">
        <f>COUNTIFS(C6:C42,"=0")</f>
        <v>12</v>
      </c>
      <c r="D103" s="12"/>
      <c r="E103" s="12"/>
      <c r="F103" s="12"/>
      <c r="G103" s="12"/>
      <c r="H103" s="12"/>
      <c r="I103" s="12"/>
    </row>
    <row r="104" spans="1:9" x14ac:dyDescent="0.3">
      <c r="A104" s="38"/>
      <c r="B104" s="13" t="s">
        <v>0</v>
      </c>
      <c r="C104" s="14" t="e">
        <f ca="1">C103+C102</f>
        <v>#NAME?</v>
      </c>
      <c r="D104" s="12"/>
      <c r="E104" s="12"/>
      <c r="F104" s="12"/>
      <c r="G104" s="12"/>
      <c r="H104" s="12"/>
      <c r="I104" s="12"/>
    </row>
    <row r="105" spans="1:9" ht="15" thickBot="1" x14ac:dyDescent="0.35">
      <c r="A105" s="41"/>
      <c r="B105" s="19" t="s">
        <v>7</v>
      </c>
      <c r="C105" s="17">
        <f ca="1">IFERROR(IF(C101&lt;0,0,(C101-C101*C103/C104)),0)</f>
        <v>0</v>
      </c>
      <c r="D105" s="12"/>
      <c r="E105" s="12"/>
      <c r="F105" s="12"/>
      <c r="G105" s="12"/>
      <c r="H105" s="12"/>
      <c r="I105" s="12"/>
    </row>
    <row r="106" spans="1:9" x14ac:dyDescent="0.3">
      <c r="A106" s="37" t="s">
        <v>16</v>
      </c>
      <c r="B106" s="10" t="s">
        <v>2</v>
      </c>
      <c r="C106" s="11">
        <v>100</v>
      </c>
      <c r="D106" s="12"/>
      <c r="E106" s="12"/>
      <c r="F106" s="12"/>
      <c r="G106" s="12"/>
      <c r="H106" s="12"/>
      <c r="I106" s="12"/>
    </row>
    <row r="107" spans="1:9" x14ac:dyDescent="0.3">
      <c r="A107" s="38"/>
      <c r="B107" s="13" t="s">
        <v>3</v>
      </c>
      <c r="C107" s="14">
        <f>5*C106/100</f>
        <v>5</v>
      </c>
      <c r="D107" s="12"/>
      <c r="E107" s="12"/>
      <c r="F107" s="12"/>
      <c r="G107" s="12"/>
      <c r="H107" s="12"/>
      <c r="I107" s="12"/>
    </row>
    <row r="108" spans="1:9" x14ac:dyDescent="0.3">
      <c r="A108" s="38"/>
      <c r="B108" s="13" t="s">
        <v>4</v>
      </c>
      <c r="C108" s="14" t="e">
        <f ca="1">prodsomme(C6:C42,10)*C107-C107*C111</f>
        <v>#NAME?</v>
      </c>
      <c r="D108" s="12"/>
      <c r="E108" s="12"/>
      <c r="F108" s="12"/>
      <c r="G108" s="12"/>
      <c r="H108" s="12"/>
      <c r="I108" s="12"/>
    </row>
    <row r="109" spans="1:9" x14ac:dyDescent="0.3">
      <c r="A109" s="38"/>
      <c r="B109" s="13" t="s">
        <v>5</v>
      </c>
      <c r="C109" s="14" t="e">
        <f ca="1">prodsomme(C6:C42,10,TRUE)</f>
        <v>#NAME?</v>
      </c>
      <c r="D109" s="12"/>
      <c r="E109" s="12"/>
      <c r="F109" s="12"/>
      <c r="G109" s="12"/>
      <c r="H109" s="12"/>
      <c r="I109" s="12"/>
    </row>
    <row r="110" spans="1:9" x14ac:dyDescent="0.3">
      <c r="A110" s="38"/>
      <c r="B110" s="13" t="s">
        <v>6</v>
      </c>
      <c r="C110" s="14">
        <f>COUNTIFS(C6:C42,"=0")</f>
        <v>12</v>
      </c>
      <c r="D110" s="12"/>
      <c r="E110" s="12"/>
      <c r="F110" s="12"/>
      <c r="G110" s="12"/>
      <c r="H110" s="12"/>
      <c r="I110" s="12"/>
    </row>
    <row r="111" spans="1:9" x14ac:dyDescent="0.3">
      <c r="A111" s="38"/>
      <c r="B111" s="13" t="s">
        <v>0</v>
      </c>
      <c r="C111" s="14" t="e">
        <f ca="1">C110+C109</f>
        <v>#NAME?</v>
      </c>
      <c r="D111" s="12"/>
      <c r="E111" s="12"/>
      <c r="F111" s="12"/>
      <c r="G111" s="12"/>
      <c r="H111" s="12"/>
      <c r="I111" s="12"/>
    </row>
    <row r="112" spans="1:9" ht="15" thickBot="1" x14ac:dyDescent="0.35">
      <c r="A112" s="39"/>
      <c r="B112" s="16" t="s">
        <v>7</v>
      </c>
      <c r="C112" s="17">
        <f ca="1">IFERROR(IF(C108&lt;0,0,(C108-C108*C110/C111)),0)</f>
        <v>0</v>
      </c>
      <c r="D112" s="12"/>
      <c r="E112" s="12"/>
      <c r="F112" s="12"/>
      <c r="G112" s="12"/>
      <c r="H112" s="12"/>
      <c r="I112" s="12"/>
    </row>
    <row r="113" spans="1:9" x14ac:dyDescent="0.3">
      <c r="A113" s="40" t="s">
        <v>17</v>
      </c>
      <c r="B113" s="18" t="s">
        <v>2</v>
      </c>
      <c r="C113" s="11">
        <v>100</v>
      </c>
      <c r="D113" s="12"/>
      <c r="E113" s="12"/>
      <c r="F113" s="12"/>
      <c r="G113" s="12"/>
      <c r="H113" s="12"/>
      <c r="I113" s="12"/>
    </row>
    <row r="114" spans="1:9" x14ac:dyDescent="0.3">
      <c r="A114" s="38"/>
      <c r="B114" s="13" t="s">
        <v>3</v>
      </c>
      <c r="C114" s="14">
        <f>5*C113/100</f>
        <v>5</v>
      </c>
      <c r="D114" s="12"/>
      <c r="E114" s="12"/>
      <c r="F114" s="12"/>
      <c r="G114" s="12"/>
      <c r="H114" s="12"/>
      <c r="I114" s="12"/>
    </row>
    <row r="115" spans="1:9" x14ac:dyDescent="0.3">
      <c r="A115" s="38"/>
      <c r="B115" s="13" t="s">
        <v>4</v>
      </c>
      <c r="C115" s="14" t="e">
        <f ca="1">prodsomme(C6:C42,11)*C114-C114*C118</f>
        <v>#NAME?</v>
      </c>
      <c r="D115" s="12"/>
      <c r="E115" s="12"/>
      <c r="F115" s="12"/>
      <c r="G115" s="12"/>
      <c r="H115" s="12"/>
      <c r="I115" s="12"/>
    </row>
    <row r="116" spans="1:9" x14ac:dyDescent="0.3">
      <c r="A116" s="38"/>
      <c r="B116" s="13" t="s">
        <v>5</v>
      </c>
      <c r="C116" s="14" t="e">
        <f ca="1">prodsomme(C6:C42,11,TRUE)</f>
        <v>#NAME?</v>
      </c>
      <c r="D116" s="12"/>
      <c r="E116" s="12"/>
      <c r="F116" s="12"/>
      <c r="G116" s="12"/>
      <c r="H116" s="12"/>
      <c r="I116" s="12"/>
    </row>
    <row r="117" spans="1:9" x14ac:dyDescent="0.3">
      <c r="A117" s="38"/>
      <c r="B117" s="13" t="s">
        <v>6</v>
      </c>
      <c r="C117" s="14">
        <f>COUNTIFS(C6:C42,"=0")</f>
        <v>12</v>
      </c>
      <c r="D117" s="12"/>
      <c r="E117" s="12"/>
      <c r="F117" s="12"/>
      <c r="G117" s="12"/>
      <c r="H117" s="12"/>
      <c r="I117" s="12"/>
    </row>
    <row r="118" spans="1:9" x14ac:dyDescent="0.3">
      <c r="A118" s="38"/>
      <c r="B118" s="13" t="s">
        <v>0</v>
      </c>
      <c r="C118" s="14" t="e">
        <f ca="1">C117+C116</f>
        <v>#NAME?</v>
      </c>
      <c r="D118" s="12"/>
      <c r="E118" s="12"/>
      <c r="F118" s="12"/>
      <c r="G118" s="12"/>
      <c r="H118" s="12"/>
      <c r="I118" s="12"/>
    </row>
    <row r="119" spans="1:9" ht="15" thickBot="1" x14ac:dyDescent="0.35">
      <c r="A119" s="41"/>
      <c r="B119" s="19" t="s">
        <v>7</v>
      </c>
      <c r="C119" s="17">
        <f ca="1">IFERROR(IF(C115&lt;0,0,(C115-C115*C117/C118)),0)</f>
        <v>0</v>
      </c>
      <c r="D119" s="12"/>
      <c r="E119" s="12"/>
      <c r="F119" s="12"/>
      <c r="G119" s="12"/>
      <c r="H119" s="12"/>
      <c r="I119" s="12"/>
    </row>
    <row r="120" spans="1:9" x14ac:dyDescent="0.3">
      <c r="A120" s="37" t="s">
        <v>18</v>
      </c>
      <c r="B120" s="10" t="s">
        <v>2</v>
      </c>
      <c r="C120" s="11">
        <v>100</v>
      </c>
      <c r="D120" s="12"/>
      <c r="E120" s="12"/>
      <c r="F120" s="12"/>
      <c r="G120" s="12"/>
      <c r="H120" s="12"/>
      <c r="I120" s="12"/>
    </row>
    <row r="121" spans="1:9" x14ac:dyDescent="0.3">
      <c r="A121" s="38"/>
      <c r="B121" s="13" t="s">
        <v>3</v>
      </c>
      <c r="C121" s="14">
        <f>5*C120/100</f>
        <v>5</v>
      </c>
      <c r="D121" s="12"/>
      <c r="E121" s="12"/>
      <c r="F121" s="12"/>
      <c r="G121" s="12"/>
      <c r="H121" s="12"/>
      <c r="I121" s="12"/>
    </row>
    <row r="122" spans="1:9" x14ac:dyDescent="0.3">
      <c r="A122" s="38"/>
      <c r="B122" s="13" t="s">
        <v>4</v>
      </c>
      <c r="C122" s="14" t="e">
        <f ca="1">prodsomme(C6:C42,12)*C121-C121*C125</f>
        <v>#NAME?</v>
      </c>
      <c r="D122" s="12"/>
      <c r="E122" s="12"/>
      <c r="F122" s="12"/>
      <c r="G122" s="12"/>
      <c r="H122" s="12"/>
      <c r="I122" s="12"/>
    </row>
    <row r="123" spans="1:9" x14ac:dyDescent="0.3">
      <c r="A123" s="38"/>
      <c r="B123" s="13" t="s">
        <v>5</v>
      </c>
      <c r="C123" s="14" t="e">
        <f ca="1">prodsomme(C6:C42,12,TRUE)</f>
        <v>#NAME?</v>
      </c>
      <c r="D123" s="12"/>
      <c r="E123" s="12"/>
      <c r="F123" s="12"/>
      <c r="G123" s="12"/>
      <c r="H123" s="12"/>
      <c r="I123" s="12"/>
    </row>
    <row r="124" spans="1:9" x14ac:dyDescent="0.3">
      <c r="A124" s="38"/>
      <c r="B124" s="13" t="s">
        <v>6</v>
      </c>
      <c r="C124" s="14">
        <f>COUNTIFS(C6:C42,"=0")</f>
        <v>12</v>
      </c>
      <c r="D124" s="12"/>
      <c r="E124" s="12"/>
      <c r="F124" s="12"/>
      <c r="G124" s="12"/>
      <c r="H124" s="12"/>
      <c r="I124" s="12"/>
    </row>
    <row r="125" spans="1:9" x14ac:dyDescent="0.3">
      <c r="A125" s="38"/>
      <c r="B125" s="13" t="s">
        <v>0</v>
      </c>
      <c r="C125" s="14" t="e">
        <f ca="1">C124+C123</f>
        <v>#NAME?</v>
      </c>
      <c r="D125" s="12"/>
      <c r="E125" s="12"/>
      <c r="F125" s="12"/>
      <c r="G125" s="12"/>
      <c r="H125" s="12"/>
      <c r="I125" s="12"/>
    </row>
    <row r="126" spans="1:9" ht="15" thickBot="1" x14ac:dyDescent="0.35">
      <c r="A126" s="39"/>
      <c r="B126" s="16" t="s">
        <v>7</v>
      </c>
      <c r="C126" s="17">
        <f ca="1">IFERROR(IF(C122&lt;0,0,(C122-C122*C124/C125)),0)</f>
        <v>0</v>
      </c>
      <c r="D126" s="12"/>
      <c r="E126" s="12"/>
      <c r="F126" s="12"/>
      <c r="G126" s="12"/>
      <c r="H126" s="12"/>
      <c r="I126" s="12"/>
    </row>
    <row r="127" spans="1:9" x14ac:dyDescent="0.3">
      <c r="A127" s="40" t="s">
        <v>19</v>
      </c>
      <c r="B127" s="18" t="s">
        <v>2</v>
      </c>
      <c r="C127" s="11">
        <v>100</v>
      </c>
      <c r="D127" s="12"/>
      <c r="E127" s="12"/>
      <c r="F127" s="12"/>
      <c r="G127" s="12"/>
      <c r="H127" s="12"/>
      <c r="I127" s="12"/>
    </row>
    <row r="128" spans="1:9" x14ac:dyDescent="0.3">
      <c r="A128" s="38"/>
      <c r="B128" s="13" t="s">
        <v>3</v>
      </c>
      <c r="C128" s="14">
        <f>5*C127/100</f>
        <v>5</v>
      </c>
      <c r="D128" s="12"/>
      <c r="E128" s="12"/>
      <c r="F128" s="12"/>
      <c r="G128" s="12"/>
      <c r="H128" s="12"/>
      <c r="I128" s="12"/>
    </row>
    <row r="129" spans="1:9" x14ac:dyDescent="0.3">
      <c r="A129" s="38"/>
      <c r="B129" s="13" t="s">
        <v>4</v>
      </c>
      <c r="C129" s="14" t="e">
        <f ca="1">prodsomme(C6:C42,13)*C128-C128*C132</f>
        <v>#NAME?</v>
      </c>
      <c r="D129" s="12"/>
      <c r="E129" s="12"/>
      <c r="F129" s="12"/>
      <c r="G129" s="12"/>
      <c r="H129" s="12"/>
      <c r="I129" s="12"/>
    </row>
    <row r="130" spans="1:9" x14ac:dyDescent="0.3">
      <c r="A130" s="38"/>
      <c r="B130" s="13" t="s">
        <v>5</v>
      </c>
      <c r="C130" s="14" t="e">
        <f ca="1">prodsomme(C6:C42,13,TRUE)</f>
        <v>#NAME?</v>
      </c>
      <c r="D130" s="12"/>
      <c r="E130" s="12"/>
      <c r="F130" s="12"/>
      <c r="G130" s="12"/>
      <c r="H130" s="12"/>
      <c r="I130" s="12"/>
    </row>
    <row r="131" spans="1:9" x14ac:dyDescent="0.3">
      <c r="A131" s="38"/>
      <c r="B131" s="13" t="s">
        <v>6</v>
      </c>
      <c r="C131" s="14">
        <f>COUNTIFS(C6:C42,"=0")</f>
        <v>12</v>
      </c>
      <c r="D131" s="12"/>
      <c r="E131" s="12"/>
      <c r="F131" s="12"/>
      <c r="G131" s="12"/>
      <c r="H131" s="12"/>
      <c r="I131" s="12"/>
    </row>
    <row r="132" spans="1:9" x14ac:dyDescent="0.3">
      <c r="A132" s="38"/>
      <c r="B132" s="13" t="s">
        <v>0</v>
      </c>
      <c r="C132" s="14" t="e">
        <f ca="1">C131+C130</f>
        <v>#NAME?</v>
      </c>
      <c r="D132" s="12"/>
      <c r="E132" s="12"/>
      <c r="F132" s="12"/>
      <c r="G132" s="12"/>
      <c r="H132" s="12"/>
      <c r="I132" s="12"/>
    </row>
    <row r="133" spans="1:9" ht="15" thickBot="1" x14ac:dyDescent="0.35">
      <c r="A133" s="41"/>
      <c r="B133" s="19" t="s">
        <v>7</v>
      </c>
      <c r="C133" s="17">
        <f ca="1">IFERROR(IF(C129&lt;0,0,(C129-C129*C131/C132)),0)</f>
        <v>0</v>
      </c>
      <c r="D133" s="12"/>
      <c r="E133" s="12"/>
      <c r="F133" s="12"/>
      <c r="G133" s="12"/>
      <c r="H133" s="12"/>
      <c r="I133" s="12"/>
    </row>
    <row r="134" spans="1:9" x14ac:dyDescent="0.3">
      <c r="A134" s="37" t="s">
        <v>20</v>
      </c>
      <c r="B134" s="10" t="s">
        <v>2</v>
      </c>
      <c r="C134" s="11">
        <v>100</v>
      </c>
      <c r="D134" s="12"/>
      <c r="E134" s="12"/>
      <c r="F134" s="12"/>
      <c r="G134" s="12"/>
      <c r="H134" s="12"/>
      <c r="I134" s="12"/>
    </row>
    <row r="135" spans="1:9" x14ac:dyDescent="0.3">
      <c r="A135" s="38"/>
      <c r="B135" s="13" t="s">
        <v>3</v>
      </c>
      <c r="C135" s="14">
        <f>5*C134/100</f>
        <v>5</v>
      </c>
      <c r="D135" s="12"/>
      <c r="E135" s="12"/>
      <c r="F135" s="12"/>
      <c r="G135" s="12"/>
      <c r="H135" s="12"/>
      <c r="I135" s="12"/>
    </row>
    <row r="136" spans="1:9" x14ac:dyDescent="0.3">
      <c r="A136" s="38"/>
      <c r="B136" s="13" t="s">
        <v>4</v>
      </c>
      <c r="C136" s="14" t="e">
        <f ca="1">prodsomme(C6:C42,14)*C135-C135*C139</f>
        <v>#NAME?</v>
      </c>
      <c r="D136" s="12"/>
      <c r="E136" s="12"/>
      <c r="F136" s="12"/>
      <c r="G136" s="12"/>
      <c r="H136" s="12"/>
      <c r="I136" s="12"/>
    </row>
    <row r="137" spans="1:9" x14ac:dyDescent="0.3">
      <c r="A137" s="38"/>
      <c r="B137" s="13" t="s">
        <v>5</v>
      </c>
      <c r="C137" s="14" t="e">
        <f ca="1">prodsomme(C6:C42,14,TRUE)</f>
        <v>#NAME?</v>
      </c>
      <c r="D137" s="12"/>
      <c r="E137" s="12"/>
      <c r="F137" s="12"/>
      <c r="G137" s="12"/>
      <c r="H137" s="12"/>
      <c r="I137" s="12"/>
    </row>
    <row r="138" spans="1:9" x14ac:dyDescent="0.3">
      <c r="A138" s="38"/>
      <c r="B138" s="13" t="s">
        <v>6</v>
      </c>
      <c r="C138" s="14">
        <f>COUNTIFS(C6:C42,"=0")</f>
        <v>12</v>
      </c>
      <c r="D138" s="12"/>
      <c r="E138" s="12"/>
      <c r="F138" s="12"/>
      <c r="G138" s="12"/>
      <c r="H138" s="12"/>
      <c r="I138" s="12"/>
    </row>
    <row r="139" spans="1:9" x14ac:dyDescent="0.3">
      <c r="A139" s="38"/>
      <c r="B139" s="13" t="s">
        <v>0</v>
      </c>
      <c r="C139" s="14" t="e">
        <f ca="1">C138+C137</f>
        <v>#NAME?</v>
      </c>
      <c r="D139" s="12"/>
      <c r="E139" s="12"/>
      <c r="F139" s="12"/>
      <c r="G139" s="12"/>
      <c r="H139" s="12"/>
      <c r="I139" s="12"/>
    </row>
    <row r="140" spans="1:9" ht="15" thickBot="1" x14ac:dyDescent="0.35">
      <c r="A140" s="39"/>
      <c r="B140" s="16" t="s">
        <v>7</v>
      </c>
      <c r="C140" s="17">
        <f ca="1">IFERROR(IF(C136&lt;0,0,(C136-C136*C138/C139)),0)</f>
        <v>0</v>
      </c>
      <c r="D140" s="12"/>
      <c r="E140" s="12"/>
      <c r="F140" s="12"/>
      <c r="G140" s="12"/>
      <c r="H140" s="12"/>
      <c r="I140" s="12"/>
    </row>
    <row r="141" spans="1:9" x14ac:dyDescent="0.3">
      <c r="A141" s="40" t="s">
        <v>21</v>
      </c>
      <c r="B141" s="18" t="s">
        <v>2</v>
      </c>
      <c r="C141" s="11">
        <v>100</v>
      </c>
      <c r="D141" s="12"/>
      <c r="E141" s="12"/>
      <c r="F141" s="12"/>
      <c r="G141" s="12"/>
      <c r="H141" s="12"/>
      <c r="I141" s="12"/>
    </row>
    <row r="142" spans="1:9" x14ac:dyDescent="0.3">
      <c r="A142" s="38"/>
      <c r="B142" s="13" t="s">
        <v>3</v>
      </c>
      <c r="C142" s="14">
        <f>5*C141/100</f>
        <v>5</v>
      </c>
      <c r="D142" s="12"/>
      <c r="E142" s="12"/>
      <c r="F142" s="12"/>
      <c r="G142" s="12"/>
      <c r="H142" s="12"/>
      <c r="I142" s="12"/>
    </row>
    <row r="143" spans="1:9" x14ac:dyDescent="0.3">
      <c r="A143" s="38"/>
      <c r="B143" s="13" t="s">
        <v>4</v>
      </c>
      <c r="C143" s="14" t="e">
        <f ca="1">prodsomme(C6:C42,15)*C142-C142*C146</f>
        <v>#NAME?</v>
      </c>
      <c r="D143" s="12"/>
      <c r="E143" s="12"/>
      <c r="F143" s="12"/>
      <c r="G143" s="12"/>
      <c r="H143" s="12"/>
      <c r="I143" s="12"/>
    </row>
    <row r="144" spans="1:9" x14ac:dyDescent="0.3">
      <c r="A144" s="38"/>
      <c r="B144" s="13" t="s">
        <v>5</v>
      </c>
      <c r="C144" s="14" t="e">
        <f ca="1">prodsomme(C6:C42,15,TRUE)</f>
        <v>#NAME?</v>
      </c>
      <c r="D144" s="12"/>
      <c r="E144" s="12"/>
      <c r="F144" s="12"/>
      <c r="G144" s="12"/>
      <c r="H144" s="12"/>
      <c r="I144" s="12"/>
    </row>
    <row r="145" spans="1:9" x14ac:dyDescent="0.3">
      <c r="A145" s="38"/>
      <c r="B145" s="13" t="s">
        <v>6</v>
      </c>
      <c r="C145" s="14">
        <f>COUNTIFS(C6:C42,"=0")</f>
        <v>12</v>
      </c>
      <c r="D145" s="12"/>
      <c r="E145" s="12"/>
      <c r="F145" s="12"/>
      <c r="G145" s="12"/>
      <c r="H145" s="12"/>
      <c r="I145" s="12"/>
    </row>
    <row r="146" spans="1:9" x14ac:dyDescent="0.3">
      <c r="A146" s="38"/>
      <c r="B146" s="13" t="s">
        <v>0</v>
      </c>
      <c r="C146" s="14" t="e">
        <f ca="1">C145+C144</f>
        <v>#NAME?</v>
      </c>
      <c r="D146" s="12"/>
      <c r="E146" s="12"/>
      <c r="F146" s="12"/>
      <c r="G146" s="12"/>
      <c r="H146" s="12"/>
      <c r="I146" s="12"/>
    </row>
    <row r="147" spans="1:9" ht="15" thickBot="1" x14ac:dyDescent="0.35">
      <c r="A147" s="41"/>
      <c r="B147" s="19" t="s">
        <v>7</v>
      </c>
      <c r="C147" s="17">
        <f ca="1">IFERROR(IF(C143&lt;0,0,(C143-C143*C145/C146)),0)</f>
        <v>0</v>
      </c>
      <c r="D147" s="12"/>
      <c r="E147" s="12"/>
      <c r="F147" s="12"/>
      <c r="G147" s="12"/>
      <c r="H147" s="12"/>
      <c r="I147" s="12"/>
    </row>
    <row r="148" spans="1:9" x14ac:dyDescent="0.3">
      <c r="A148" s="37" t="s">
        <v>22</v>
      </c>
      <c r="B148" s="20" t="s">
        <v>2</v>
      </c>
      <c r="C148" s="26">
        <v>100</v>
      </c>
      <c r="D148" s="21"/>
      <c r="E148" s="21"/>
      <c r="F148" s="21"/>
      <c r="G148" s="21"/>
      <c r="H148" s="21"/>
      <c r="I148" s="21"/>
    </row>
    <row r="149" spans="1:9" x14ac:dyDescent="0.3">
      <c r="A149" s="38"/>
      <c r="B149" s="22" t="s">
        <v>3</v>
      </c>
      <c r="C149" s="27">
        <f>5*C148/100</f>
        <v>5</v>
      </c>
      <c r="D149" s="21"/>
      <c r="E149" s="21"/>
      <c r="F149" s="21"/>
      <c r="G149" s="21"/>
      <c r="H149" s="21"/>
      <c r="I149" s="21"/>
    </row>
    <row r="150" spans="1:9" x14ac:dyDescent="0.3">
      <c r="A150" s="38"/>
      <c r="B150" s="22" t="s">
        <v>4</v>
      </c>
      <c r="C150" s="28" t="e">
        <f ca="1">prodsomme(C6:C42,16)*C149-C149*C153</f>
        <v>#NAME?</v>
      </c>
      <c r="D150" s="12"/>
      <c r="E150" s="12"/>
      <c r="F150" s="12"/>
      <c r="G150" s="12"/>
      <c r="H150" s="12"/>
      <c r="I150" s="12"/>
    </row>
    <row r="151" spans="1:9" x14ac:dyDescent="0.3">
      <c r="A151" s="38"/>
      <c r="B151" s="22" t="s">
        <v>5</v>
      </c>
      <c r="C151" s="28" t="e">
        <f ca="1">prodsomme(C6:C42,16,TRUE)</f>
        <v>#NAME?</v>
      </c>
      <c r="D151" s="12"/>
      <c r="E151" s="12"/>
      <c r="F151" s="12"/>
      <c r="G151" s="12"/>
      <c r="H151" s="12"/>
      <c r="I151" s="12"/>
    </row>
    <row r="152" spans="1:9" x14ac:dyDescent="0.3">
      <c r="A152" s="38"/>
      <c r="B152" s="22" t="s">
        <v>6</v>
      </c>
      <c r="C152" s="28">
        <f>COUNTIFS(C6:C42,"=0")</f>
        <v>12</v>
      </c>
      <c r="D152" s="12"/>
      <c r="E152" s="12"/>
      <c r="F152" s="12"/>
      <c r="G152" s="12"/>
      <c r="H152" s="12"/>
      <c r="I152" s="12"/>
    </row>
    <row r="153" spans="1:9" x14ac:dyDescent="0.3">
      <c r="A153" s="38"/>
      <c r="B153" s="22" t="s">
        <v>0</v>
      </c>
      <c r="C153" s="28" t="e">
        <f ca="1">C152+C151</f>
        <v>#NAME?</v>
      </c>
      <c r="D153" s="12"/>
      <c r="E153" s="12"/>
      <c r="F153" s="12"/>
      <c r="G153" s="12"/>
      <c r="H153" s="12"/>
      <c r="I153" s="12"/>
    </row>
    <row r="154" spans="1:9" ht="15" thickBot="1" x14ac:dyDescent="0.35">
      <c r="A154" s="39"/>
      <c r="B154" s="23" t="s">
        <v>7</v>
      </c>
      <c r="C154" s="29">
        <f ca="1">IFERROR(IF(C150&lt;0,0,(C150-C150*C152/C153)),0)</f>
        <v>0</v>
      </c>
      <c r="D154" s="12"/>
      <c r="E154" s="12"/>
      <c r="F154" s="12"/>
      <c r="G154" s="12"/>
      <c r="H154" s="12"/>
      <c r="I154" s="12"/>
    </row>
    <row r="155" spans="1:9" x14ac:dyDescent="0.3">
      <c r="A155" s="40" t="s">
        <v>23</v>
      </c>
      <c r="B155" s="24" t="s">
        <v>2</v>
      </c>
      <c r="C155" s="26">
        <v>100</v>
      </c>
      <c r="D155" s="21"/>
      <c r="E155" s="21"/>
      <c r="F155" s="21"/>
      <c r="G155" s="21"/>
      <c r="H155" s="21"/>
      <c r="I155" s="21"/>
    </row>
    <row r="156" spans="1:9" x14ac:dyDescent="0.3">
      <c r="A156" s="38"/>
      <c r="B156" s="22" t="s">
        <v>3</v>
      </c>
      <c r="C156" s="27">
        <f>5*C155/100</f>
        <v>5</v>
      </c>
      <c r="D156" s="21"/>
      <c r="E156" s="21"/>
      <c r="F156" s="21"/>
      <c r="G156" s="21"/>
      <c r="H156" s="21"/>
      <c r="I156" s="21"/>
    </row>
    <row r="157" spans="1:9" x14ac:dyDescent="0.3">
      <c r="A157" s="38"/>
      <c r="B157" s="22" t="s">
        <v>4</v>
      </c>
      <c r="C157" s="28" t="e">
        <f ca="1">prodsomme(C6:C42,17)*C156-C156*C160</f>
        <v>#NAME?</v>
      </c>
      <c r="D157" s="12"/>
      <c r="E157" s="12"/>
      <c r="F157" s="12"/>
      <c r="G157" s="12"/>
      <c r="H157" s="12"/>
      <c r="I157" s="12"/>
    </row>
    <row r="158" spans="1:9" x14ac:dyDescent="0.3">
      <c r="A158" s="38"/>
      <c r="B158" s="22" t="s">
        <v>5</v>
      </c>
      <c r="C158" s="28" t="e">
        <f ca="1">prodsomme(C6:C42,17,TRUE)</f>
        <v>#NAME?</v>
      </c>
      <c r="D158" s="12"/>
      <c r="E158" s="12"/>
      <c r="F158" s="12"/>
      <c r="G158" s="12"/>
      <c r="H158" s="12"/>
      <c r="I158" s="12"/>
    </row>
    <row r="159" spans="1:9" x14ac:dyDescent="0.3">
      <c r="A159" s="38"/>
      <c r="B159" s="22" t="s">
        <v>6</v>
      </c>
      <c r="C159" s="28">
        <f>COUNTIFS(C6:C42,"=0")</f>
        <v>12</v>
      </c>
      <c r="D159" s="12"/>
      <c r="E159" s="12"/>
      <c r="F159" s="12"/>
      <c r="G159" s="12"/>
      <c r="H159" s="12"/>
      <c r="I159" s="12"/>
    </row>
    <row r="160" spans="1:9" x14ac:dyDescent="0.3">
      <c r="A160" s="38"/>
      <c r="B160" s="22" t="s">
        <v>0</v>
      </c>
      <c r="C160" s="28" t="e">
        <f ca="1">C159+C158</f>
        <v>#NAME?</v>
      </c>
      <c r="D160" s="12"/>
      <c r="E160" s="12"/>
      <c r="F160" s="12"/>
      <c r="G160" s="12"/>
      <c r="H160" s="12"/>
      <c r="I160" s="12"/>
    </row>
    <row r="161" spans="1:9" ht="15" thickBot="1" x14ac:dyDescent="0.35">
      <c r="A161" s="41"/>
      <c r="B161" s="25" t="s">
        <v>7</v>
      </c>
      <c r="C161" s="29">
        <f ca="1">IFERROR(IF(C157&lt;0,0,(C157-C157*C159/C160)),0)</f>
        <v>0</v>
      </c>
      <c r="D161" s="12"/>
      <c r="E161" s="12"/>
      <c r="F161" s="12"/>
      <c r="G161" s="12"/>
      <c r="H161" s="12"/>
      <c r="I161" s="12"/>
    </row>
    <row r="162" spans="1:9" x14ac:dyDescent="0.3">
      <c r="A162" s="37" t="s">
        <v>24</v>
      </c>
      <c r="B162" s="20" t="s">
        <v>2</v>
      </c>
      <c r="C162" s="26">
        <v>100</v>
      </c>
      <c r="D162" s="21"/>
      <c r="E162" s="21"/>
      <c r="F162" s="21"/>
      <c r="G162" s="21"/>
      <c r="H162" s="21"/>
      <c r="I162" s="21"/>
    </row>
    <row r="163" spans="1:9" x14ac:dyDescent="0.3">
      <c r="A163" s="38"/>
      <c r="B163" s="22" t="s">
        <v>3</v>
      </c>
      <c r="C163" s="27">
        <f>5*C162/100</f>
        <v>5</v>
      </c>
      <c r="D163" s="21"/>
      <c r="E163" s="21"/>
      <c r="F163" s="21"/>
      <c r="G163" s="21"/>
      <c r="H163" s="21"/>
      <c r="I163" s="21"/>
    </row>
    <row r="164" spans="1:9" x14ac:dyDescent="0.3">
      <c r="A164" s="38"/>
      <c r="B164" s="22" t="s">
        <v>4</v>
      </c>
      <c r="C164" s="28" t="e">
        <f ca="1">prodsomme(C6:C42,18)*C163-C163*C167</f>
        <v>#NAME?</v>
      </c>
      <c r="D164" s="12"/>
      <c r="E164" s="12"/>
      <c r="F164" s="12"/>
      <c r="G164" s="12"/>
      <c r="H164" s="12"/>
      <c r="I164" s="12"/>
    </row>
    <row r="165" spans="1:9" x14ac:dyDescent="0.3">
      <c r="A165" s="38"/>
      <c r="B165" s="22" t="s">
        <v>5</v>
      </c>
      <c r="C165" s="28" t="e">
        <f ca="1">prodsomme(C6:C42,18,TRUE)</f>
        <v>#NAME?</v>
      </c>
      <c r="D165" s="12"/>
      <c r="E165" s="12"/>
      <c r="F165" s="12"/>
      <c r="G165" s="12"/>
      <c r="H165" s="12"/>
      <c r="I165" s="12"/>
    </row>
    <row r="166" spans="1:9" x14ac:dyDescent="0.3">
      <c r="A166" s="38"/>
      <c r="B166" s="22" t="s">
        <v>6</v>
      </c>
      <c r="C166" s="28">
        <f>COUNTIFS(C6:C42,"=0")</f>
        <v>12</v>
      </c>
      <c r="D166" s="12"/>
      <c r="E166" s="12"/>
      <c r="F166" s="12"/>
      <c r="G166" s="12"/>
      <c r="H166" s="12"/>
      <c r="I166" s="12"/>
    </row>
    <row r="167" spans="1:9" x14ac:dyDescent="0.3">
      <c r="A167" s="38"/>
      <c r="B167" s="22" t="s">
        <v>0</v>
      </c>
      <c r="C167" s="28" t="e">
        <f ca="1">C166+C165</f>
        <v>#NAME?</v>
      </c>
      <c r="D167" s="12"/>
      <c r="E167" s="12"/>
      <c r="F167" s="12"/>
      <c r="G167" s="12"/>
      <c r="H167" s="12"/>
      <c r="I167" s="12"/>
    </row>
    <row r="168" spans="1:9" ht="15" thickBot="1" x14ac:dyDescent="0.35">
      <c r="A168" s="39"/>
      <c r="B168" s="23" t="s">
        <v>7</v>
      </c>
      <c r="C168" s="29">
        <f ca="1">IFERROR(IF(C164&lt;0,0,(C164-C164*C166/C167)),0)</f>
        <v>0</v>
      </c>
      <c r="D168" s="12"/>
      <c r="E168" s="12"/>
      <c r="F168" s="12"/>
      <c r="G168" s="12"/>
      <c r="H168" s="12"/>
      <c r="I168" s="12"/>
    </row>
    <row r="169" spans="1:9" x14ac:dyDescent="0.3">
      <c r="C169" s="9"/>
    </row>
    <row r="170" spans="1:9" x14ac:dyDescent="0.3">
      <c r="C170" s="9"/>
    </row>
    <row r="171" spans="1:9" x14ac:dyDescent="0.3">
      <c r="C171" s="9"/>
    </row>
    <row r="172" spans="1:9" x14ac:dyDescent="0.3">
      <c r="C172" s="9"/>
    </row>
    <row r="173" spans="1:9" x14ac:dyDescent="0.3">
      <c r="C173" s="9"/>
    </row>
    <row r="174" spans="1:9" x14ac:dyDescent="0.3">
      <c r="C174" s="9"/>
    </row>
    <row r="175" spans="1:9" x14ac:dyDescent="0.3">
      <c r="C175" s="9"/>
    </row>
    <row r="176" spans="1:9" x14ac:dyDescent="0.3">
      <c r="C176" s="9"/>
    </row>
    <row r="177" spans="3:3" x14ac:dyDescent="0.3">
      <c r="C177" s="9"/>
    </row>
    <row r="178" spans="3:3" x14ac:dyDescent="0.3">
      <c r="C178" s="9"/>
    </row>
    <row r="179" spans="3:3" x14ac:dyDescent="0.3">
      <c r="C179" s="9"/>
    </row>
    <row r="180" spans="3:3" x14ac:dyDescent="0.3">
      <c r="C180" s="9"/>
    </row>
    <row r="181" spans="3:3" x14ac:dyDescent="0.3">
      <c r="C181" s="9"/>
    </row>
    <row r="182" spans="3:3" x14ac:dyDescent="0.3">
      <c r="C182" s="9"/>
    </row>
    <row r="183" spans="3:3" x14ac:dyDescent="0.3">
      <c r="C183" s="9"/>
    </row>
    <row r="184" spans="3:3" x14ac:dyDescent="0.3">
      <c r="C184" s="9"/>
    </row>
    <row r="185" spans="3:3" x14ac:dyDescent="0.3">
      <c r="C185" s="9"/>
    </row>
    <row r="186" spans="3:3" x14ac:dyDescent="0.3">
      <c r="C186" s="9"/>
    </row>
    <row r="187" spans="3:3" x14ac:dyDescent="0.3">
      <c r="C187" s="9"/>
    </row>
    <row r="188" spans="3:3" x14ac:dyDescent="0.3">
      <c r="C188" s="9"/>
    </row>
    <row r="189" spans="3:3" x14ac:dyDescent="0.3">
      <c r="C189" s="9"/>
    </row>
    <row r="190" spans="3:3" x14ac:dyDescent="0.3">
      <c r="C190" s="9"/>
    </row>
    <row r="191" spans="3:3" x14ac:dyDescent="0.3">
      <c r="C191" s="9"/>
    </row>
    <row r="192" spans="3:3" x14ac:dyDescent="0.3">
      <c r="C192" s="9"/>
    </row>
    <row r="193" spans="3:3" x14ac:dyDescent="0.3">
      <c r="C193" s="9"/>
    </row>
    <row r="194" spans="3:3" x14ac:dyDescent="0.3">
      <c r="C194" s="9"/>
    </row>
    <row r="195" spans="3:3" x14ac:dyDescent="0.3">
      <c r="C195" s="9"/>
    </row>
    <row r="196" spans="3:3" x14ac:dyDescent="0.3">
      <c r="C196" s="9"/>
    </row>
    <row r="197" spans="3:3" x14ac:dyDescent="0.3">
      <c r="C197" s="9"/>
    </row>
    <row r="198" spans="3:3" x14ac:dyDescent="0.3">
      <c r="C198" s="9"/>
    </row>
    <row r="199" spans="3:3" x14ac:dyDescent="0.3">
      <c r="C199" s="9"/>
    </row>
    <row r="200" spans="3:3" x14ac:dyDescent="0.3">
      <c r="C200" s="9"/>
    </row>
    <row r="201" spans="3:3" x14ac:dyDescent="0.3">
      <c r="C201" s="9"/>
    </row>
    <row r="202" spans="3:3" x14ac:dyDescent="0.3">
      <c r="C202" s="9"/>
    </row>
  </sheetData>
  <mergeCells count="18">
    <mergeCell ref="A78:A84"/>
    <mergeCell ref="A43:A49"/>
    <mergeCell ref="A50:A56"/>
    <mergeCell ref="A57:A63"/>
    <mergeCell ref="A64:A70"/>
    <mergeCell ref="A71:A77"/>
    <mergeCell ref="A162:A168"/>
    <mergeCell ref="A85:A91"/>
    <mergeCell ref="A92:A98"/>
    <mergeCell ref="A99:A105"/>
    <mergeCell ref="A106:A112"/>
    <mergeCell ref="A113:A119"/>
    <mergeCell ref="A120:A126"/>
    <mergeCell ref="A127:A133"/>
    <mergeCell ref="A134:A140"/>
    <mergeCell ref="A141:A147"/>
    <mergeCell ref="A148:A154"/>
    <mergeCell ref="A155:A161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202"/>
  <sheetViews>
    <sheetView zoomScaleNormal="100" workbookViewId="0">
      <selection activeCell="A3" sqref="A3"/>
    </sheetView>
  </sheetViews>
  <sheetFormatPr baseColWidth="10" defaultRowHeight="14.4" x14ac:dyDescent="0.3"/>
  <cols>
    <col min="3" max="3" width="16" customWidth="1"/>
    <col min="4" max="9" width="11.5546875" style="1"/>
  </cols>
  <sheetData>
    <row r="1" spans="1:9" ht="15" thickBot="1" x14ac:dyDescent="0.35"/>
    <row r="2" spans="1:9" x14ac:dyDescent="0.3">
      <c r="A2" s="32">
        <v>43903</v>
      </c>
      <c r="C2" s="35"/>
    </row>
    <row r="3" spans="1:9" ht="15" thickBot="1" x14ac:dyDescent="0.35">
      <c r="C3" s="31"/>
    </row>
    <row r="4" spans="1:9" ht="15" thickBot="1" x14ac:dyDescent="0.35">
      <c r="B4" s="2"/>
      <c r="C4" s="30" t="s">
        <v>31</v>
      </c>
      <c r="D4" s="3"/>
      <c r="E4" s="3"/>
      <c r="F4" s="3"/>
      <c r="G4" s="3"/>
      <c r="H4" s="3"/>
      <c r="I4" s="3"/>
    </row>
    <row r="5" spans="1:9" x14ac:dyDescent="0.3">
      <c r="B5" s="4"/>
      <c r="C5" s="5"/>
    </row>
    <row r="6" spans="1:9" x14ac:dyDescent="0.3">
      <c r="B6" s="6">
        <v>1</v>
      </c>
      <c r="C6" s="7">
        <v>1.63</v>
      </c>
    </row>
    <row r="7" spans="1:9" x14ac:dyDescent="0.3">
      <c r="B7" s="6">
        <v>2</v>
      </c>
      <c r="C7" s="7">
        <v>0</v>
      </c>
    </row>
    <row r="8" spans="1:9" x14ac:dyDescent="0.3">
      <c r="B8" s="6">
        <v>3</v>
      </c>
      <c r="C8" s="7"/>
    </row>
    <row r="9" spans="1:9" x14ac:dyDescent="0.3">
      <c r="B9" s="6">
        <v>4</v>
      </c>
      <c r="C9" s="7"/>
    </row>
    <row r="10" spans="1:9" x14ac:dyDescent="0.3">
      <c r="B10" s="6">
        <v>5</v>
      </c>
      <c r="C10" s="7"/>
    </row>
    <row r="11" spans="1:9" x14ac:dyDescent="0.3">
      <c r="B11" s="6">
        <v>6</v>
      </c>
      <c r="C11" s="7"/>
    </row>
    <row r="12" spans="1:9" x14ac:dyDescent="0.3">
      <c r="B12" s="6">
        <v>7</v>
      </c>
      <c r="C12" s="7"/>
    </row>
    <row r="13" spans="1:9" x14ac:dyDescent="0.3">
      <c r="B13" s="6">
        <v>8</v>
      </c>
      <c r="C13" s="7"/>
    </row>
    <row r="14" spans="1:9" x14ac:dyDescent="0.3">
      <c r="B14" s="6">
        <v>9</v>
      </c>
      <c r="C14" s="7"/>
    </row>
    <row r="15" spans="1:9" x14ac:dyDescent="0.3">
      <c r="B15" s="6">
        <v>10</v>
      </c>
      <c r="C15" s="7"/>
    </row>
    <row r="16" spans="1:9" x14ac:dyDescent="0.3">
      <c r="B16" s="6">
        <v>11</v>
      </c>
      <c r="C16" s="7"/>
    </row>
    <row r="17" spans="2:3" x14ac:dyDescent="0.3">
      <c r="B17" s="6">
        <v>12</v>
      </c>
      <c r="C17" s="7"/>
    </row>
    <row r="18" spans="2:3" x14ac:dyDescent="0.3">
      <c r="B18" s="6">
        <v>13</v>
      </c>
      <c r="C18" s="7"/>
    </row>
    <row r="19" spans="2:3" x14ac:dyDescent="0.3">
      <c r="B19" s="6">
        <v>14</v>
      </c>
      <c r="C19" s="7"/>
    </row>
    <row r="20" spans="2:3" x14ac:dyDescent="0.3">
      <c r="B20" s="6">
        <v>15</v>
      </c>
      <c r="C20" s="33"/>
    </row>
    <row r="21" spans="2:3" x14ac:dyDescent="0.3">
      <c r="B21" s="6">
        <v>16</v>
      </c>
      <c r="C21" s="33"/>
    </row>
    <row r="22" spans="2:3" x14ac:dyDescent="0.3">
      <c r="B22" s="6">
        <v>17</v>
      </c>
      <c r="C22" s="7"/>
    </row>
    <row r="23" spans="2:3" x14ac:dyDescent="0.3">
      <c r="B23" s="6">
        <v>18</v>
      </c>
      <c r="C23" s="7"/>
    </row>
    <row r="24" spans="2:3" x14ac:dyDescent="0.3">
      <c r="B24" s="6">
        <v>19</v>
      </c>
      <c r="C24" s="33"/>
    </row>
    <row r="25" spans="2:3" x14ac:dyDescent="0.3">
      <c r="B25" s="6">
        <v>20</v>
      </c>
      <c r="C25" s="33"/>
    </row>
    <row r="26" spans="2:3" x14ac:dyDescent="0.3">
      <c r="B26" s="6">
        <v>21</v>
      </c>
      <c r="C26" s="7"/>
    </row>
    <row r="27" spans="2:3" x14ac:dyDescent="0.3">
      <c r="B27" s="6">
        <v>22</v>
      </c>
      <c r="C27" s="33"/>
    </row>
    <row r="28" spans="2:3" x14ac:dyDescent="0.3">
      <c r="B28" s="6">
        <v>23</v>
      </c>
      <c r="C28" s="7"/>
    </row>
    <row r="29" spans="2:3" x14ac:dyDescent="0.3">
      <c r="B29" s="6">
        <v>24</v>
      </c>
      <c r="C29" s="33"/>
    </row>
    <row r="30" spans="2:3" x14ac:dyDescent="0.3">
      <c r="B30" s="6">
        <v>25</v>
      </c>
      <c r="C30" s="33"/>
    </row>
    <row r="31" spans="2:3" x14ac:dyDescent="0.3">
      <c r="B31" s="6">
        <v>26</v>
      </c>
      <c r="C31" s="7"/>
    </row>
    <row r="32" spans="2:3" x14ac:dyDescent="0.3">
      <c r="B32" s="6">
        <v>27</v>
      </c>
      <c r="C32" s="34"/>
    </row>
    <row r="33" spans="1:9" x14ac:dyDescent="0.3">
      <c r="B33" s="6">
        <v>28</v>
      </c>
      <c r="C33" s="7"/>
    </row>
    <row r="34" spans="1:9" x14ac:dyDescent="0.3">
      <c r="B34" s="6">
        <v>29</v>
      </c>
      <c r="C34" s="7"/>
    </row>
    <row r="35" spans="1:9" x14ac:dyDescent="0.3">
      <c r="B35" s="6">
        <v>30</v>
      </c>
      <c r="C35" s="7"/>
    </row>
    <row r="36" spans="1:9" ht="15" thickBot="1" x14ac:dyDescent="0.35">
      <c r="B36" s="8">
        <v>31</v>
      </c>
      <c r="C36" s="7"/>
    </row>
    <row r="37" spans="1:9" x14ac:dyDescent="0.3">
      <c r="B37" s="6">
        <v>32</v>
      </c>
      <c r="C37" s="7"/>
    </row>
    <row r="38" spans="1:9" x14ac:dyDescent="0.3">
      <c r="B38" s="6">
        <v>33</v>
      </c>
      <c r="C38" s="7"/>
    </row>
    <row r="39" spans="1:9" x14ac:dyDescent="0.3">
      <c r="B39" s="6">
        <v>34</v>
      </c>
      <c r="C39" s="7"/>
    </row>
    <row r="40" spans="1:9" ht="15" thickBot="1" x14ac:dyDescent="0.35">
      <c r="B40" s="8">
        <v>35</v>
      </c>
      <c r="C40" s="7"/>
    </row>
    <row r="41" spans="1:9" x14ac:dyDescent="0.3">
      <c r="B41" s="6">
        <v>36</v>
      </c>
      <c r="C41" s="7"/>
    </row>
    <row r="42" spans="1:9" ht="15" thickBot="1" x14ac:dyDescent="0.35">
      <c r="C42" s="7"/>
    </row>
    <row r="43" spans="1:9" x14ac:dyDescent="0.3">
      <c r="A43" s="37" t="s">
        <v>1</v>
      </c>
      <c r="B43" s="10" t="s">
        <v>2</v>
      </c>
      <c r="C43" s="11">
        <v>100</v>
      </c>
      <c r="D43" s="12"/>
      <c r="E43" s="12"/>
      <c r="F43" s="12"/>
      <c r="G43" s="12"/>
      <c r="H43" s="12"/>
      <c r="I43" s="12"/>
    </row>
    <row r="44" spans="1:9" x14ac:dyDescent="0.3">
      <c r="A44" s="38"/>
      <c r="B44" s="13" t="s">
        <v>3</v>
      </c>
      <c r="C44" s="14">
        <f>5*C43/100</f>
        <v>5</v>
      </c>
      <c r="D44" s="12"/>
      <c r="E44" s="12"/>
      <c r="F44" s="12"/>
      <c r="G44" s="12"/>
      <c r="H44" s="12"/>
      <c r="I44" s="12"/>
    </row>
    <row r="45" spans="1:9" x14ac:dyDescent="0.3">
      <c r="A45" s="38"/>
      <c r="B45" s="13" t="s">
        <v>4</v>
      </c>
      <c r="C45" s="14" t="e">
        <f ca="1">prodsomme($C$6:$C$42,1)*$C$44-$C$44*$C$48</f>
        <v>#NAME?</v>
      </c>
      <c r="D45" s="12"/>
      <c r="E45" s="12"/>
      <c r="F45" s="12"/>
      <c r="G45" s="12"/>
      <c r="H45" s="12"/>
      <c r="I45" s="12"/>
    </row>
    <row r="46" spans="1:9" x14ac:dyDescent="0.3">
      <c r="A46" s="38"/>
      <c r="B46" s="13" t="s">
        <v>5</v>
      </c>
      <c r="C46" s="14" t="e">
        <f ca="1">prodsomme(C6:C42,1,TRUE)</f>
        <v>#NAME?</v>
      </c>
      <c r="D46" s="12"/>
      <c r="E46" s="12"/>
      <c r="F46" s="12"/>
      <c r="G46" s="12"/>
      <c r="H46" s="12"/>
      <c r="I46" s="12"/>
    </row>
    <row r="47" spans="1:9" x14ac:dyDescent="0.3">
      <c r="A47" s="38"/>
      <c r="B47" s="13" t="s">
        <v>6</v>
      </c>
      <c r="C47" s="14">
        <f>COUNTIFS(C6:C42,"=0")</f>
        <v>1</v>
      </c>
      <c r="D47" s="12"/>
      <c r="E47" s="12"/>
      <c r="F47" s="12"/>
      <c r="G47" s="12"/>
      <c r="H47" s="12"/>
      <c r="I47" s="12"/>
    </row>
    <row r="48" spans="1:9" x14ac:dyDescent="0.3">
      <c r="A48" s="38"/>
      <c r="B48" s="13" t="s">
        <v>0</v>
      </c>
      <c r="C48" s="14" t="e">
        <f ca="1">C47+C46</f>
        <v>#NAME?</v>
      </c>
      <c r="D48" s="12"/>
      <c r="E48" s="12"/>
      <c r="F48" s="12"/>
      <c r="G48" s="12"/>
      <c r="H48" s="12"/>
      <c r="I48" s="12"/>
    </row>
    <row r="49" spans="1:9" ht="15" thickBot="1" x14ac:dyDescent="0.35">
      <c r="A49" s="39"/>
      <c r="B49" s="16" t="s">
        <v>7</v>
      </c>
      <c r="C49" s="17">
        <f ca="1">IFERROR(IF(C45&lt;0,0,(C45-C45*C47/C48)),0)</f>
        <v>0</v>
      </c>
      <c r="D49" s="12"/>
      <c r="E49" s="12"/>
      <c r="F49" s="12"/>
      <c r="G49" s="12"/>
      <c r="H49" s="12"/>
      <c r="I49" s="12"/>
    </row>
    <row r="50" spans="1:9" x14ac:dyDescent="0.3">
      <c r="A50" s="37" t="s">
        <v>8</v>
      </c>
      <c r="B50" s="10" t="s">
        <v>2</v>
      </c>
      <c r="C50" s="11">
        <v>100</v>
      </c>
      <c r="D50" s="12"/>
      <c r="E50" s="12"/>
      <c r="F50" s="12"/>
      <c r="G50" s="12"/>
      <c r="H50" s="12"/>
      <c r="I50" s="12"/>
    </row>
    <row r="51" spans="1:9" x14ac:dyDescent="0.3">
      <c r="A51" s="38"/>
      <c r="B51" s="13" t="s">
        <v>3</v>
      </c>
      <c r="C51" s="14">
        <f>5*C50/100</f>
        <v>5</v>
      </c>
      <c r="D51" s="12"/>
      <c r="E51" s="12"/>
      <c r="F51" s="12"/>
      <c r="G51" s="12"/>
      <c r="H51" s="12"/>
      <c r="I51" s="12"/>
    </row>
    <row r="52" spans="1:9" x14ac:dyDescent="0.3">
      <c r="A52" s="38"/>
      <c r="B52" s="13" t="s">
        <v>4</v>
      </c>
      <c r="C52" s="15" t="e">
        <f ca="1">prodsomme(C6:C42,2)*C51-C51*C55</f>
        <v>#NAME?</v>
      </c>
      <c r="D52" s="12"/>
      <c r="E52" s="12"/>
      <c r="F52" s="12"/>
      <c r="G52" s="12"/>
      <c r="H52" s="12"/>
      <c r="I52" s="12"/>
    </row>
    <row r="53" spans="1:9" x14ac:dyDescent="0.3">
      <c r="A53" s="38"/>
      <c r="B53" s="13" t="s">
        <v>5</v>
      </c>
      <c r="C53" s="14" t="e">
        <f ca="1">prodsomme(C6:C42,2,TRUE)</f>
        <v>#NAME?</v>
      </c>
      <c r="D53" s="12"/>
      <c r="E53" s="12"/>
      <c r="F53" s="12"/>
      <c r="G53" s="12"/>
      <c r="H53" s="12"/>
      <c r="I53" s="12"/>
    </row>
    <row r="54" spans="1:9" x14ac:dyDescent="0.3">
      <c r="A54" s="38"/>
      <c r="B54" s="13" t="s">
        <v>6</v>
      </c>
      <c r="C54" s="14">
        <f>COUNTIFS(C6:C42,"=0")</f>
        <v>1</v>
      </c>
      <c r="D54" s="12"/>
      <c r="E54" s="12"/>
      <c r="F54" s="12"/>
      <c r="G54" s="12"/>
      <c r="H54" s="12"/>
      <c r="I54" s="12"/>
    </row>
    <row r="55" spans="1:9" x14ac:dyDescent="0.3">
      <c r="A55" s="38"/>
      <c r="B55" s="13" t="s">
        <v>0</v>
      </c>
      <c r="C55" s="14" t="e">
        <f ca="1">C54+C53</f>
        <v>#NAME?</v>
      </c>
      <c r="D55" s="12"/>
      <c r="E55" s="12"/>
      <c r="F55" s="12"/>
      <c r="G55" s="12"/>
      <c r="H55" s="12"/>
      <c r="I55" s="12"/>
    </row>
    <row r="56" spans="1:9" ht="15" thickBot="1" x14ac:dyDescent="0.35">
      <c r="A56" s="39"/>
      <c r="B56" s="16" t="s">
        <v>7</v>
      </c>
      <c r="C56" s="17">
        <f ca="1">IFERROR(IF(C52&lt;0,0,(C52-C52*C54/C55)),0)</f>
        <v>0</v>
      </c>
      <c r="D56" s="12"/>
      <c r="E56" s="12"/>
      <c r="F56" s="12"/>
      <c r="G56" s="12"/>
      <c r="H56" s="12"/>
      <c r="I56" s="12"/>
    </row>
    <row r="57" spans="1:9" x14ac:dyDescent="0.3">
      <c r="A57" s="40" t="s">
        <v>9</v>
      </c>
      <c r="B57" s="18" t="s">
        <v>2</v>
      </c>
      <c r="C57" s="11">
        <v>100</v>
      </c>
      <c r="D57" s="12"/>
      <c r="E57" s="12"/>
      <c r="F57" s="12"/>
      <c r="G57" s="12"/>
      <c r="H57" s="12"/>
      <c r="I57" s="12"/>
    </row>
    <row r="58" spans="1:9" x14ac:dyDescent="0.3">
      <c r="A58" s="38"/>
      <c r="B58" s="13" t="s">
        <v>3</v>
      </c>
      <c r="C58" s="14">
        <f>5*C57/100</f>
        <v>5</v>
      </c>
      <c r="D58" s="12"/>
      <c r="E58" s="12"/>
      <c r="F58" s="12"/>
      <c r="G58" s="12"/>
      <c r="H58" s="12"/>
      <c r="I58" s="12"/>
    </row>
    <row r="59" spans="1:9" x14ac:dyDescent="0.3">
      <c r="A59" s="38"/>
      <c r="B59" s="13" t="s">
        <v>4</v>
      </c>
      <c r="C59" s="14" t="e">
        <f ca="1">prodsomme(C6:C42,3)*C58-C58*C62</f>
        <v>#NAME?</v>
      </c>
      <c r="D59" s="12"/>
      <c r="E59" s="12"/>
      <c r="F59" s="12"/>
      <c r="G59" s="12"/>
      <c r="H59" s="12"/>
      <c r="I59" s="12"/>
    </row>
    <row r="60" spans="1:9" x14ac:dyDescent="0.3">
      <c r="A60" s="38"/>
      <c r="B60" s="13" t="s">
        <v>5</v>
      </c>
      <c r="C60" s="14" t="e">
        <f ca="1">prodsomme(C6:C42,3,TRUE)</f>
        <v>#NAME?</v>
      </c>
      <c r="D60" s="12"/>
      <c r="E60" s="12"/>
      <c r="F60" s="12"/>
      <c r="G60" s="12"/>
      <c r="H60" s="12"/>
      <c r="I60" s="12"/>
    </row>
    <row r="61" spans="1:9" x14ac:dyDescent="0.3">
      <c r="A61" s="38"/>
      <c r="B61" s="13" t="s">
        <v>6</v>
      </c>
      <c r="C61" s="14">
        <f>COUNTIFS(C6:C42,"=0")</f>
        <v>1</v>
      </c>
      <c r="D61" s="12"/>
      <c r="E61" s="12"/>
      <c r="F61" s="12"/>
      <c r="G61" s="12"/>
      <c r="H61" s="12"/>
      <c r="I61" s="12"/>
    </row>
    <row r="62" spans="1:9" x14ac:dyDescent="0.3">
      <c r="A62" s="38"/>
      <c r="B62" s="13" t="s">
        <v>0</v>
      </c>
      <c r="C62" s="14" t="e">
        <f ca="1">C61+C60</f>
        <v>#NAME?</v>
      </c>
      <c r="D62" s="12"/>
      <c r="E62" s="12"/>
      <c r="F62" s="12"/>
      <c r="G62" s="12"/>
      <c r="H62" s="12"/>
      <c r="I62" s="12"/>
    </row>
    <row r="63" spans="1:9" ht="15" thickBot="1" x14ac:dyDescent="0.35">
      <c r="A63" s="41"/>
      <c r="B63" s="19" t="s">
        <v>7</v>
      </c>
      <c r="C63" s="17">
        <f ca="1">IFERROR(IF(C59&lt;0,0,(C59-C59*C61/C62)),0)</f>
        <v>0</v>
      </c>
      <c r="D63" s="12"/>
      <c r="E63" s="12"/>
      <c r="F63" s="12"/>
      <c r="G63" s="12"/>
      <c r="H63" s="12"/>
      <c r="I63" s="12"/>
    </row>
    <row r="64" spans="1:9" x14ac:dyDescent="0.3">
      <c r="A64" s="37" t="s">
        <v>10</v>
      </c>
      <c r="B64" s="10" t="s">
        <v>2</v>
      </c>
      <c r="C64" s="11">
        <v>100</v>
      </c>
      <c r="D64" s="12"/>
      <c r="E64" s="12"/>
      <c r="F64" s="12"/>
      <c r="G64" s="12"/>
      <c r="H64" s="12"/>
      <c r="I64" s="12"/>
    </row>
    <row r="65" spans="1:9" x14ac:dyDescent="0.3">
      <c r="A65" s="38"/>
      <c r="B65" s="13" t="s">
        <v>3</v>
      </c>
      <c r="C65" s="14">
        <f>5*C64/100</f>
        <v>5</v>
      </c>
      <c r="D65" s="12"/>
      <c r="E65" s="12"/>
      <c r="F65" s="12"/>
      <c r="G65" s="12"/>
      <c r="H65" s="12"/>
      <c r="I65" s="12"/>
    </row>
    <row r="66" spans="1:9" x14ac:dyDescent="0.3">
      <c r="A66" s="38"/>
      <c r="B66" s="13" t="s">
        <v>4</v>
      </c>
      <c r="C66" s="15" t="e">
        <f ca="1">prodsomme(C6:C42,4)*C65-C65*C69</f>
        <v>#NAME?</v>
      </c>
      <c r="D66" s="12"/>
      <c r="E66" s="12"/>
      <c r="F66" s="12"/>
      <c r="G66" s="12"/>
      <c r="H66" s="12"/>
      <c r="I66" s="12"/>
    </row>
    <row r="67" spans="1:9" x14ac:dyDescent="0.3">
      <c r="A67" s="38"/>
      <c r="B67" s="13" t="s">
        <v>5</v>
      </c>
      <c r="C67" s="14" t="e">
        <f ca="1">prodsomme(C6:C42,4,TRUE)</f>
        <v>#NAME?</v>
      </c>
      <c r="D67" s="12"/>
      <c r="E67" s="12"/>
      <c r="F67" s="12"/>
      <c r="G67" s="12"/>
      <c r="H67" s="12"/>
      <c r="I67" s="12"/>
    </row>
    <row r="68" spans="1:9" x14ac:dyDescent="0.3">
      <c r="A68" s="38"/>
      <c r="B68" s="13" t="s">
        <v>6</v>
      </c>
      <c r="C68" s="14">
        <f>COUNTIFS(C6:C42,"=0")</f>
        <v>1</v>
      </c>
      <c r="D68" s="12"/>
      <c r="E68" s="12"/>
      <c r="F68" s="12"/>
      <c r="G68" s="12"/>
      <c r="H68" s="12"/>
      <c r="I68" s="12"/>
    </row>
    <row r="69" spans="1:9" x14ac:dyDescent="0.3">
      <c r="A69" s="38"/>
      <c r="B69" s="13" t="s">
        <v>0</v>
      </c>
      <c r="C69" s="14" t="e">
        <f ca="1">C68+C67</f>
        <v>#NAME?</v>
      </c>
      <c r="D69" s="12"/>
      <c r="E69" s="12"/>
      <c r="F69" s="12"/>
      <c r="G69" s="12"/>
      <c r="H69" s="12"/>
      <c r="I69" s="12"/>
    </row>
    <row r="70" spans="1:9" ht="15" thickBot="1" x14ac:dyDescent="0.35">
      <c r="A70" s="39"/>
      <c r="B70" s="16" t="s">
        <v>7</v>
      </c>
      <c r="C70" s="17">
        <f ca="1">IFERROR(IF(C66&lt;0,0,(C66-C66*C68/C69)),0)</f>
        <v>0</v>
      </c>
      <c r="D70" s="12"/>
      <c r="E70" s="12"/>
      <c r="F70" s="12"/>
      <c r="G70" s="12"/>
      <c r="H70" s="12"/>
      <c r="I70" s="12"/>
    </row>
    <row r="71" spans="1:9" x14ac:dyDescent="0.3">
      <c r="A71" s="40" t="s">
        <v>11</v>
      </c>
      <c r="B71" s="18" t="s">
        <v>2</v>
      </c>
      <c r="C71" s="11">
        <v>100</v>
      </c>
      <c r="D71" s="12"/>
      <c r="E71" s="12"/>
      <c r="F71" s="12"/>
      <c r="G71" s="12"/>
      <c r="H71" s="12"/>
      <c r="I71" s="12"/>
    </row>
    <row r="72" spans="1:9" x14ac:dyDescent="0.3">
      <c r="A72" s="38"/>
      <c r="B72" s="13" t="s">
        <v>3</v>
      </c>
      <c r="C72" s="14">
        <f>5*C71/100</f>
        <v>5</v>
      </c>
      <c r="D72" s="12"/>
      <c r="E72" s="12"/>
      <c r="F72" s="12"/>
      <c r="G72" s="12"/>
      <c r="H72" s="12"/>
      <c r="I72" s="12"/>
    </row>
    <row r="73" spans="1:9" x14ac:dyDescent="0.3">
      <c r="A73" s="38"/>
      <c r="B73" s="13" t="s">
        <v>4</v>
      </c>
      <c r="C73" s="14" t="e">
        <f ca="1">prodsomme(C6:C42,5)*C72-C72*C76</f>
        <v>#NAME?</v>
      </c>
      <c r="D73" s="12"/>
      <c r="E73" s="12"/>
      <c r="F73" s="12"/>
      <c r="G73" s="12"/>
      <c r="H73" s="12"/>
      <c r="I73" s="12"/>
    </row>
    <row r="74" spans="1:9" x14ac:dyDescent="0.3">
      <c r="A74" s="38"/>
      <c r="B74" s="13" t="s">
        <v>5</v>
      </c>
      <c r="C74" s="14" t="e">
        <f ca="1">prodsomme(C6:C42,5,TRUE)</f>
        <v>#NAME?</v>
      </c>
      <c r="D74" s="12"/>
      <c r="E74" s="12"/>
      <c r="F74" s="12"/>
      <c r="G74" s="12"/>
      <c r="H74" s="12"/>
      <c r="I74" s="12"/>
    </row>
    <row r="75" spans="1:9" x14ac:dyDescent="0.3">
      <c r="A75" s="38"/>
      <c r="B75" s="13" t="s">
        <v>6</v>
      </c>
      <c r="C75" s="14">
        <f>COUNTIFS(C6:C42,"=0")</f>
        <v>1</v>
      </c>
      <c r="D75" s="12"/>
      <c r="E75" s="12"/>
      <c r="F75" s="12"/>
      <c r="G75" s="12"/>
      <c r="H75" s="12"/>
      <c r="I75" s="12"/>
    </row>
    <row r="76" spans="1:9" x14ac:dyDescent="0.3">
      <c r="A76" s="38"/>
      <c r="B76" s="13" t="s">
        <v>0</v>
      </c>
      <c r="C76" s="14" t="e">
        <f ca="1">C75+C74</f>
        <v>#NAME?</v>
      </c>
      <c r="D76" s="12"/>
      <c r="E76" s="12"/>
      <c r="F76" s="12"/>
      <c r="G76" s="12"/>
      <c r="H76" s="12"/>
      <c r="I76" s="12"/>
    </row>
    <row r="77" spans="1:9" ht="15" thickBot="1" x14ac:dyDescent="0.35">
      <c r="A77" s="41"/>
      <c r="B77" s="19" t="s">
        <v>7</v>
      </c>
      <c r="C77" s="17">
        <f ca="1">IFERROR(IF(C73&lt;0,0,(C73-C73*C75/C76)),0)</f>
        <v>0</v>
      </c>
      <c r="D77" s="12"/>
      <c r="E77" s="12"/>
      <c r="F77" s="12"/>
      <c r="G77" s="12"/>
      <c r="H77" s="12"/>
      <c r="I77" s="12"/>
    </row>
    <row r="78" spans="1:9" x14ac:dyDescent="0.3">
      <c r="A78" s="37" t="s">
        <v>12</v>
      </c>
      <c r="B78" s="10" t="s">
        <v>2</v>
      </c>
      <c r="C78" s="11">
        <v>100</v>
      </c>
      <c r="D78" s="12"/>
      <c r="E78" s="12"/>
      <c r="F78" s="12"/>
      <c r="G78" s="12"/>
      <c r="H78" s="12"/>
      <c r="I78" s="12"/>
    </row>
    <row r="79" spans="1:9" x14ac:dyDescent="0.3">
      <c r="A79" s="38"/>
      <c r="B79" s="13" t="s">
        <v>3</v>
      </c>
      <c r="C79" s="14">
        <f>5*C78/100</f>
        <v>5</v>
      </c>
      <c r="D79" s="12"/>
      <c r="E79" s="12"/>
      <c r="F79" s="12"/>
      <c r="G79" s="12"/>
      <c r="H79" s="12"/>
      <c r="I79" s="12"/>
    </row>
    <row r="80" spans="1:9" x14ac:dyDescent="0.3">
      <c r="A80" s="38"/>
      <c r="B80" s="13" t="s">
        <v>4</v>
      </c>
      <c r="C80" s="14" t="e">
        <f ca="1">prodsomme(C6:C42,6)*C79-C79*C83</f>
        <v>#NAME?</v>
      </c>
      <c r="D80" s="12"/>
      <c r="E80" s="12"/>
      <c r="F80" s="12"/>
      <c r="G80" s="12"/>
      <c r="H80" s="12"/>
      <c r="I80" s="12"/>
    </row>
    <row r="81" spans="1:9" x14ac:dyDescent="0.3">
      <c r="A81" s="38"/>
      <c r="B81" s="13" t="s">
        <v>5</v>
      </c>
      <c r="C81" s="14" t="e">
        <f ca="1">prodsomme(C6:C42,6,TRUE)</f>
        <v>#NAME?</v>
      </c>
      <c r="D81" s="12"/>
      <c r="E81" s="12"/>
      <c r="F81" s="12"/>
      <c r="G81" s="12"/>
      <c r="H81" s="12"/>
      <c r="I81" s="12"/>
    </row>
    <row r="82" spans="1:9" x14ac:dyDescent="0.3">
      <c r="A82" s="38"/>
      <c r="B82" s="13" t="s">
        <v>6</v>
      </c>
      <c r="C82" s="14">
        <f>COUNTIFS(C6:C42,"=0")</f>
        <v>1</v>
      </c>
      <c r="D82" s="12"/>
      <c r="E82" s="12"/>
      <c r="F82" s="12"/>
      <c r="G82" s="12"/>
      <c r="H82" s="12"/>
      <c r="I82" s="12"/>
    </row>
    <row r="83" spans="1:9" x14ac:dyDescent="0.3">
      <c r="A83" s="38"/>
      <c r="B83" s="13" t="s">
        <v>0</v>
      </c>
      <c r="C83" s="14" t="e">
        <f ca="1">C82+C81</f>
        <v>#NAME?</v>
      </c>
      <c r="D83" s="12"/>
      <c r="E83" s="12"/>
      <c r="F83" s="12"/>
      <c r="G83" s="12"/>
      <c r="H83" s="12"/>
      <c r="I83" s="12"/>
    </row>
    <row r="84" spans="1:9" ht="15" thickBot="1" x14ac:dyDescent="0.35">
      <c r="A84" s="39"/>
      <c r="B84" s="16" t="s">
        <v>7</v>
      </c>
      <c r="C84" s="17">
        <f ca="1">IFERROR(IF(C80&lt;0,0,(C80-C80*C82/C83)),0)</f>
        <v>0</v>
      </c>
      <c r="D84" s="12"/>
      <c r="E84" s="12"/>
      <c r="F84" s="12"/>
      <c r="G84" s="12"/>
      <c r="H84" s="12"/>
      <c r="I84" s="12"/>
    </row>
    <row r="85" spans="1:9" x14ac:dyDescent="0.3">
      <c r="A85" s="40" t="s">
        <v>13</v>
      </c>
      <c r="B85" s="18" t="s">
        <v>2</v>
      </c>
      <c r="C85" s="11">
        <v>100</v>
      </c>
      <c r="D85" s="12"/>
      <c r="E85" s="12"/>
      <c r="F85" s="12"/>
      <c r="G85" s="12"/>
      <c r="H85" s="12"/>
      <c r="I85" s="12"/>
    </row>
    <row r="86" spans="1:9" x14ac:dyDescent="0.3">
      <c r="A86" s="38"/>
      <c r="B86" s="13" t="s">
        <v>3</v>
      </c>
      <c r="C86" s="14">
        <f>5*C85/100</f>
        <v>5</v>
      </c>
      <c r="D86" s="12"/>
      <c r="E86" s="12"/>
      <c r="F86" s="12"/>
      <c r="G86" s="12"/>
      <c r="H86" s="12"/>
      <c r="I86" s="12"/>
    </row>
    <row r="87" spans="1:9" x14ac:dyDescent="0.3">
      <c r="A87" s="38"/>
      <c r="B87" s="13" t="s">
        <v>4</v>
      </c>
      <c r="C87" s="14" t="e">
        <f ca="1">prodsomme(C6:C42,7)*C86-C86*C90</f>
        <v>#NAME?</v>
      </c>
      <c r="D87" s="12"/>
      <c r="E87" s="12"/>
      <c r="F87" s="12"/>
      <c r="G87" s="12"/>
      <c r="H87" s="12"/>
      <c r="I87" s="12"/>
    </row>
    <row r="88" spans="1:9" x14ac:dyDescent="0.3">
      <c r="A88" s="38"/>
      <c r="B88" s="13" t="s">
        <v>5</v>
      </c>
      <c r="C88" s="14" t="e">
        <f ca="1">prodsomme(C6:C42,7,TRUE)</f>
        <v>#NAME?</v>
      </c>
      <c r="D88" s="12"/>
      <c r="E88" s="12"/>
      <c r="F88" s="12"/>
      <c r="G88" s="12"/>
      <c r="H88" s="12"/>
      <c r="I88" s="12"/>
    </row>
    <row r="89" spans="1:9" x14ac:dyDescent="0.3">
      <c r="A89" s="38"/>
      <c r="B89" s="13" t="s">
        <v>6</v>
      </c>
      <c r="C89" s="14">
        <f>COUNTIFS(C6:C42,"=0")</f>
        <v>1</v>
      </c>
      <c r="D89" s="12"/>
      <c r="E89" s="12"/>
      <c r="F89" s="12"/>
      <c r="G89" s="12"/>
      <c r="H89" s="12"/>
      <c r="I89" s="12"/>
    </row>
    <row r="90" spans="1:9" x14ac:dyDescent="0.3">
      <c r="A90" s="38"/>
      <c r="B90" s="13" t="s">
        <v>0</v>
      </c>
      <c r="C90" s="14" t="e">
        <f ca="1">C89+C88</f>
        <v>#NAME?</v>
      </c>
      <c r="D90" s="12"/>
      <c r="E90" s="12"/>
      <c r="F90" s="12"/>
      <c r="G90" s="12"/>
      <c r="H90" s="12"/>
      <c r="I90" s="12"/>
    </row>
    <row r="91" spans="1:9" ht="15" thickBot="1" x14ac:dyDescent="0.35">
      <c r="A91" s="41"/>
      <c r="B91" s="19" t="s">
        <v>7</v>
      </c>
      <c r="C91" s="17">
        <f ca="1">IFERROR(IF(C87&lt;0,0,(C87-C87*C89/C90)),0)</f>
        <v>0</v>
      </c>
      <c r="D91" s="12"/>
      <c r="E91" s="12"/>
      <c r="F91" s="12"/>
      <c r="G91" s="12"/>
      <c r="H91" s="12"/>
      <c r="I91" s="12"/>
    </row>
    <row r="92" spans="1:9" x14ac:dyDescent="0.3">
      <c r="A92" s="37" t="s">
        <v>14</v>
      </c>
      <c r="B92" s="10" t="s">
        <v>2</v>
      </c>
      <c r="C92" s="11">
        <v>100</v>
      </c>
      <c r="D92" s="12"/>
      <c r="E92" s="12"/>
      <c r="F92" s="12"/>
      <c r="G92" s="12"/>
      <c r="H92" s="12"/>
      <c r="I92" s="12"/>
    </row>
    <row r="93" spans="1:9" x14ac:dyDescent="0.3">
      <c r="A93" s="38"/>
      <c r="B93" s="13" t="s">
        <v>3</v>
      </c>
      <c r="C93" s="14">
        <f>5*C92/100</f>
        <v>5</v>
      </c>
      <c r="D93" s="12"/>
      <c r="E93" s="12"/>
      <c r="F93" s="12"/>
      <c r="G93" s="12"/>
      <c r="H93" s="12"/>
      <c r="I93" s="12"/>
    </row>
    <row r="94" spans="1:9" x14ac:dyDescent="0.3">
      <c r="A94" s="38"/>
      <c r="B94" s="13" t="s">
        <v>4</v>
      </c>
      <c r="C94" s="14" t="e">
        <f ca="1">prodsomme(C6:C42,8)*C93-C93*C97</f>
        <v>#NAME?</v>
      </c>
      <c r="D94" s="12"/>
      <c r="E94" s="12"/>
      <c r="F94" s="12"/>
      <c r="G94" s="12"/>
      <c r="H94" s="12"/>
      <c r="I94" s="12"/>
    </row>
    <row r="95" spans="1:9" x14ac:dyDescent="0.3">
      <c r="A95" s="38"/>
      <c r="B95" s="13" t="s">
        <v>5</v>
      </c>
      <c r="C95" s="14" t="e">
        <f ca="1">prodsomme(C6:C42,8,TRUE)</f>
        <v>#NAME?</v>
      </c>
      <c r="D95" s="12"/>
      <c r="E95" s="12"/>
      <c r="F95" s="12"/>
      <c r="G95" s="12"/>
      <c r="H95" s="12"/>
      <c r="I95" s="12"/>
    </row>
    <row r="96" spans="1:9" x14ac:dyDescent="0.3">
      <c r="A96" s="38"/>
      <c r="B96" s="13" t="s">
        <v>6</v>
      </c>
      <c r="C96" s="14">
        <f>COUNTIFS(C6:C42,"=0")</f>
        <v>1</v>
      </c>
      <c r="D96" s="12"/>
      <c r="E96" s="12"/>
      <c r="F96" s="12"/>
      <c r="G96" s="12"/>
      <c r="H96" s="12"/>
      <c r="I96" s="12"/>
    </row>
    <row r="97" spans="1:9" x14ac:dyDescent="0.3">
      <c r="A97" s="38"/>
      <c r="B97" s="13" t="s">
        <v>0</v>
      </c>
      <c r="C97" s="14" t="e">
        <f ca="1">C96+C95</f>
        <v>#NAME?</v>
      </c>
      <c r="D97" s="12"/>
      <c r="E97" s="12"/>
      <c r="F97" s="12"/>
      <c r="G97" s="12"/>
      <c r="H97" s="12"/>
      <c r="I97" s="12"/>
    </row>
    <row r="98" spans="1:9" ht="15" thickBot="1" x14ac:dyDescent="0.35">
      <c r="A98" s="39"/>
      <c r="B98" s="16" t="s">
        <v>7</v>
      </c>
      <c r="C98" s="17">
        <f ca="1">IFERROR(IF(C94&lt;0,0,(C94-C94*C96/C97)),0)</f>
        <v>0</v>
      </c>
      <c r="D98" s="12"/>
      <c r="E98" s="12"/>
      <c r="F98" s="12"/>
      <c r="G98" s="12"/>
      <c r="H98" s="12"/>
      <c r="I98" s="12"/>
    </row>
    <row r="99" spans="1:9" x14ac:dyDescent="0.3">
      <c r="A99" s="40" t="s">
        <v>15</v>
      </c>
      <c r="B99" s="18" t="s">
        <v>2</v>
      </c>
      <c r="C99" s="11">
        <v>100</v>
      </c>
      <c r="D99" s="12"/>
      <c r="E99" s="12"/>
      <c r="F99" s="12"/>
      <c r="G99" s="12"/>
      <c r="H99" s="12"/>
      <c r="I99" s="12"/>
    </row>
    <row r="100" spans="1:9" x14ac:dyDescent="0.3">
      <c r="A100" s="38"/>
      <c r="B100" s="13" t="s">
        <v>3</v>
      </c>
      <c r="C100" s="14">
        <f>5*C99/100</f>
        <v>5</v>
      </c>
      <c r="D100" s="12"/>
      <c r="E100" s="12"/>
      <c r="F100" s="12"/>
      <c r="G100" s="12"/>
      <c r="H100" s="12"/>
      <c r="I100" s="12"/>
    </row>
    <row r="101" spans="1:9" x14ac:dyDescent="0.3">
      <c r="A101" s="38"/>
      <c r="B101" s="13" t="s">
        <v>4</v>
      </c>
      <c r="C101" s="14" t="e">
        <f ca="1">prodsomme(C6:C42,9)*C100-C100*C104</f>
        <v>#NAME?</v>
      </c>
      <c r="D101" s="12"/>
      <c r="E101" s="12"/>
      <c r="F101" s="12"/>
      <c r="G101" s="12"/>
      <c r="H101" s="12"/>
      <c r="I101" s="12"/>
    </row>
    <row r="102" spans="1:9" x14ac:dyDescent="0.3">
      <c r="A102" s="38"/>
      <c r="B102" s="13" t="s">
        <v>5</v>
      </c>
      <c r="C102" s="14" t="e">
        <f ca="1">prodsomme(C6:C42,9,TRUE)</f>
        <v>#NAME?</v>
      </c>
      <c r="D102" s="12"/>
      <c r="E102" s="12"/>
      <c r="F102" s="12"/>
      <c r="G102" s="12"/>
      <c r="H102" s="12"/>
      <c r="I102" s="12"/>
    </row>
    <row r="103" spans="1:9" x14ac:dyDescent="0.3">
      <c r="A103" s="38"/>
      <c r="B103" s="13" t="s">
        <v>6</v>
      </c>
      <c r="C103" s="14">
        <f>COUNTIFS(C6:C42,"=0")</f>
        <v>1</v>
      </c>
      <c r="D103" s="12"/>
      <c r="E103" s="12"/>
      <c r="F103" s="12"/>
      <c r="G103" s="12"/>
      <c r="H103" s="12"/>
      <c r="I103" s="12"/>
    </row>
    <row r="104" spans="1:9" x14ac:dyDescent="0.3">
      <c r="A104" s="38"/>
      <c r="B104" s="13" t="s">
        <v>0</v>
      </c>
      <c r="C104" s="14" t="e">
        <f ca="1">C103+C102</f>
        <v>#NAME?</v>
      </c>
      <c r="D104" s="12"/>
      <c r="E104" s="12"/>
      <c r="F104" s="12"/>
      <c r="G104" s="12"/>
      <c r="H104" s="12"/>
      <c r="I104" s="12"/>
    </row>
    <row r="105" spans="1:9" ht="15" thickBot="1" x14ac:dyDescent="0.35">
      <c r="A105" s="41"/>
      <c r="B105" s="19" t="s">
        <v>7</v>
      </c>
      <c r="C105" s="17">
        <f ca="1">IFERROR(IF(C101&lt;0,0,(C101-C101*C103/C104)),0)</f>
        <v>0</v>
      </c>
      <c r="D105" s="12"/>
      <c r="E105" s="12"/>
      <c r="F105" s="12"/>
      <c r="G105" s="12"/>
      <c r="H105" s="12"/>
      <c r="I105" s="12"/>
    </row>
    <row r="106" spans="1:9" x14ac:dyDescent="0.3">
      <c r="A106" s="37" t="s">
        <v>16</v>
      </c>
      <c r="B106" s="10" t="s">
        <v>2</v>
      </c>
      <c r="C106" s="11">
        <v>100</v>
      </c>
      <c r="D106" s="12"/>
      <c r="E106" s="12"/>
      <c r="F106" s="12"/>
      <c r="G106" s="12"/>
      <c r="H106" s="12"/>
      <c r="I106" s="12"/>
    </row>
    <row r="107" spans="1:9" x14ac:dyDescent="0.3">
      <c r="A107" s="38"/>
      <c r="B107" s="13" t="s">
        <v>3</v>
      </c>
      <c r="C107" s="14">
        <f>5*C106/100</f>
        <v>5</v>
      </c>
      <c r="D107" s="12"/>
      <c r="E107" s="12"/>
      <c r="F107" s="12"/>
      <c r="G107" s="12"/>
      <c r="H107" s="12"/>
      <c r="I107" s="12"/>
    </row>
    <row r="108" spans="1:9" x14ac:dyDescent="0.3">
      <c r="A108" s="38"/>
      <c r="B108" s="13" t="s">
        <v>4</v>
      </c>
      <c r="C108" s="14" t="e">
        <f ca="1">prodsomme(C6:C42,10)*C107-C107*C111</f>
        <v>#NAME?</v>
      </c>
      <c r="D108" s="12"/>
      <c r="E108" s="12"/>
      <c r="F108" s="12"/>
      <c r="G108" s="12"/>
      <c r="H108" s="12"/>
      <c r="I108" s="12"/>
    </row>
    <row r="109" spans="1:9" x14ac:dyDescent="0.3">
      <c r="A109" s="38"/>
      <c r="B109" s="13" t="s">
        <v>5</v>
      </c>
      <c r="C109" s="14" t="e">
        <f ca="1">prodsomme(C6:C42,10,TRUE)</f>
        <v>#NAME?</v>
      </c>
      <c r="D109" s="12"/>
      <c r="E109" s="12"/>
      <c r="F109" s="12"/>
      <c r="G109" s="12"/>
      <c r="H109" s="12"/>
      <c r="I109" s="12"/>
    </row>
    <row r="110" spans="1:9" x14ac:dyDescent="0.3">
      <c r="A110" s="38"/>
      <c r="B110" s="13" t="s">
        <v>6</v>
      </c>
      <c r="C110" s="14">
        <f>COUNTIFS(C6:C42,"=0")</f>
        <v>1</v>
      </c>
      <c r="D110" s="12"/>
      <c r="E110" s="12"/>
      <c r="F110" s="12"/>
      <c r="G110" s="12"/>
      <c r="H110" s="12"/>
      <c r="I110" s="12"/>
    </row>
    <row r="111" spans="1:9" x14ac:dyDescent="0.3">
      <c r="A111" s="38"/>
      <c r="B111" s="13" t="s">
        <v>0</v>
      </c>
      <c r="C111" s="14" t="e">
        <f ca="1">C110+C109</f>
        <v>#NAME?</v>
      </c>
      <c r="D111" s="12"/>
      <c r="E111" s="12"/>
      <c r="F111" s="12"/>
      <c r="G111" s="12"/>
      <c r="H111" s="12"/>
      <c r="I111" s="12"/>
    </row>
    <row r="112" spans="1:9" ht="15" thickBot="1" x14ac:dyDescent="0.35">
      <c r="A112" s="39"/>
      <c r="B112" s="16" t="s">
        <v>7</v>
      </c>
      <c r="C112" s="17">
        <f ca="1">IFERROR(IF(C108&lt;0,0,(C108-C108*C110/C111)),0)</f>
        <v>0</v>
      </c>
      <c r="D112" s="12"/>
      <c r="E112" s="12"/>
      <c r="F112" s="12"/>
      <c r="G112" s="12"/>
      <c r="H112" s="12"/>
      <c r="I112" s="12"/>
    </row>
    <row r="113" spans="1:9" x14ac:dyDescent="0.3">
      <c r="A113" s="40" t="s">
        <v>17</v>
      </c>
      <c r="B113" s="18" t="s">
        <v>2</v>
      </c>
      <c r="C113" s="11">
        <v>100</v>
      </c>
      <c r="D113" s="12"/>
      <c r="E113" s="12"/>
      <c r="F113" s="12"/>
      <c r="G113" s="12"/>
      <c r="H113" s="12"/>
      <c r="I113" s="12"/>
    </row>
    <row r="114" spans="1:9" x14ac:dyDescent="0.3">
      <c r="A114" s="38"/>
      <c r="B114" s="13" t="s">
        <v>3</v>
      </c>
      <c r="C114" s="14">
        <f>5*C113/100</f>
        <v>5</v>
      </c>
      <c r="D114" s="12"/>
      <c r="E114" s="12"/>
      <c r="F114" s="12"/>
      <c r="G114" s="12"/>
      <c r="H114" s="12"/>
      <c r="I114" s="12"/>
    </row>
    <row r="115" spans="1:9" x14ac:dyDescent="0.3">
      <c r="A115" s="38"/>
      <c r="B115" s="13" t="s">
        <v>4</v>
      </c>
      <c r="C115" s="14" t="e">
        <f ca="1">prodsomme(C6:C42,11)*C114-C114*C118</f>
        <v>#NAME?</v>
      </c>
      <c r="D115" s="12"/>
      <c r="E115" s="12"/>
      <c r="F115" s="12"/>
      <c r="G115" s="12"/>
      <c r="H115" s="12"/>
      <c r="I115" s="12"/>
    </row>
    <row r="116" spans="1:9" x14ac:dyDescent="0.3">
      <c r="A116" s="38"/>
      <c r="B116" s="13" t="s">
        <v>5</v>
      </c>
      <c r="C116" s="14" t="e">
        <f ca="1">prodsomme(C6:C42,11,TRUE)</f>
        <v>#NAME?</v>
      </c>
      <c r="D116" s="12"/>
      <c r="E116" s="12"/>
      <c r="F116" s="12"/>
      <c r="G116" s="12"/>
      <c r="H116" s="12"/>
      <c r="I116" s="12"/>
    </row>
    <row r="117" spans="1:9" x14ac:dyDescent="0.3">
      <c r="A117" s="38"/>
      <c r="B117" s="13" t="s">
        <v>6</v>
      </c>
      <c r="C117" s="14">
        <f>COUNTIFS(C6:C42,"=0")</f>
        <v>1</v>
      </c>
      <c r="D117" s="12"/>
      <c r="E117" s="12"/>
      <c r="F117" s="12"/>
      <c r="G117" s="12"/>
      <c r="H117" s="12"/>
      <c r="I117" s="12"/>
    </row>
    <row r="118" spans="1:9" x14ac:dyDescent="0.3">
      <c r="A118" s="38"/>
      <c r="B118" s="13" t="s">
        <v>0</v>
      </c>
      <c r="C118" s="14" t="e">
        <f ca="1">C117+C116</f>
        <v>#NAME?</v>
      </c>
      <c r="D118" s="12"/>
      <c r="E118" s="12"/>
      <c r="F118" s="12"/>
      <c r="G118" s="12"/>
      <c r="H118" s="12"/>
      <c r="I118" s="12"/>
    </row>
    <row r="119" spans="1:9" ht="15" thickBot="1" x14ac:dyDescent="0.35">
      <c r="A119" s="41"/>
      <c r="B119" s="19" t="s">
        <v>7</v>
      </c>
      <c r="C119" s="17">
        <f ca="1">IFERROR(IF(C115&lt;0,0,(C115-C115*C117/C118)),0)</f>
        <v>0</v>
      </c>
      <c r="D119" s="12"/>
      <c r="E119" s="12"/>
      <c r="F119" s="12"/>
      <c r="G119" s="12"/>
      <c r="H119" s="12"/>
      <c r="I119" s="12"/>
    </row>
    <row r="120" spans="1:9" x14ac:dyDescent="0.3">
      <c r="A120" s="37" t="s">
        <v>18</v>
      </c>
      <c r="B120" s="10" t="s">
        <v>2</v>
      </c>
      <c r="C120" s="11">
        <v>100</v>
      </c>
      <c r="D120" s="12"/>
      <c r="E120" s="12"/>
      <c r="F120" s="12"/>
      <c r="G120" s="12"/>
      <c r="H120" s="12"/>
      <c r="I120" s="12"/>
    </row>
    <row r="121" spans="1:9" x14ac:dyDescent="0.3">
      <c r="A121" s="38"/>
      <c r="B121" s="13" t="s">
        <v>3</v>
      </c>
      <c r="C121" s="14">
        <f>5*C120/100</f>
        <v>5</v>
      </c>
      <c r="D121" s="12"/>
      <c r="E121" s="12"/>
      <c r="F121" s="12"/>
      <c r="G121" s="12"/>
      <c r="H121" s="12"/>
      <c r="I121" s="12"/>
    </row>
    <row r="122" spans="1:9" x14ac:dyDescent="0.3">
      <c r="A122" s="38"/>
      <c r="B122" s="13" t="s">
        <v>4</v>
      </c>
      <c r="C122" s="14" t="e">
        <f ca="1">prodsomme(C6:C42,12)*C121-C121*C125</f>
        <v>#NAME?</v>
      </c>
      <c r="D122" s="12"/>
      <c r="E122" s="12"/>
      <c r="F122" s="12"/>
      <c r="G122" s="12"/>
      <c r="H122" s="12"/>
      <c r="I122" s="12"/>
    </row>
    <row r="123" spans="1:9" x14ac:dyDescent="0.3">
      <c r="A123" s="38"/>
      <c r="B123" s="13" t="s">
        <v>5</v>
      </c>
      <c r="C123" s="14" t="e">
        <f ca="1">prodsomme(C6:C42,12,TRUE)</f>
        <v>#NAME?</v>
      </c>
      <c r="D123" s="12"/>
      <c r="E123" s="12"/>
      <c r="F123" s="12"/>
      <c r="G123" s="12"/>
      <c r="H123" s="12"/>
      <c r="I123" s="12"/>
    </row>
    <row r="124" spans="1:9" x14ac:dyDescent="0.3">
      <c r="A124" s="38"/>
      <c r="B124" s="13" t="s">
        <v>6</v>
      </c>
      <c r="C124" s="14">
        <f>COUNTIFS(C6:C42,"=0")</f>
        <v>1</v>
      </c>
      <c r="D124" s="12"/>
      <c r="E124" s="12"/>
      <c r="F124" s="12"/>
      <c r="G124" s="12"/>
      <c r="H124" s="12"/>
      <c r="I124" s="12"/>
    </row>
    <row r="125" spans="1:9" x14ac:dyDescent="0.3">
      <c r="A125" s="38"/>
      <c r="B125" s="13" t="s">
        <v>0</v>
      </c>
      <c r="C125" s="14" t="e">
        <f ca="1">C124+C123</f>
        <v>#NAME?</v>
      </c>
      <c r="D125" s="12"/>
      <c r="E125" s="12"/>
      <c r="F125" s="12"/>
      <c r="G125" s="12"/>
      <c r="H125" s="12"/>
      <c r="I125" s="12"/>
    </row>
    <row r="126" spans="1:9" ht="15" thickBot="1" x14ac:dyDescent="0.35">
      <c r="A126" s="39"/>
      <c r="B126" s="16" t="s">
        <v>7</v>
      </c>
      <c r="C126" s="17">
        <f ca="1">IFERROR(IF(C122&lt;0,0,(C122-C122*C124/C125)),0)</f>
        <v>0</v>
      </c>
      <c r="D126" s="12"/>
      <c r="E126" s="12"/>
      <c r="F126" s="12"/>
      <c r="G126" s="12"/>
      <c r="H126" s="12"/>
      <c r="I126" s="12"/>
    </row>
    <row r="127" spans="1:9" x14ac:dyDescent="0.3">
      <c r="A127" s="40" t="s">
        <v>19</v>
      </c>
      <c r="B127" s="18" t="s">
        <v>2</v>
      </c>
      <c r="C127" s="11">
        <v>100</v>
      </c>
      <c r="D127" s="12"/>
      <c r="E127" s="12"/>
      <c r="F127" s="12"/>
      <c r="G127" s="12"/>
      <c r="H127" s="12"/>
      <c r="I127" s="12"/>
    </row>
    <row r="128" spans="1:9" x14ac:dyDescent="0.3">
      <c r="A128" s="38"/>
      <c r="B128" s="13" t="s">
        <v>3</v>
      </c>
      <c r="C128" s="14">
        <f>5*C127/100</f>
        <v>5</v>
      </c>
      <c r="D128" s="12"/>
      <c r="E128" s="12"/>
      <c r="F128" s="12"/>
      <c r="G128" s="12"/>
      <c r="H128" s="12"/>
      <c r="I128" s="12"/>
    </row>
    <row r="129" spans="1:9" x14ac:dyDescent="0.3">
      <c r="A129" s="38"/>
      <c r="B129" s="13" t="s">
        <v>4</v>
      </c>
      <c r="C129" s="14" t="e">
        <f ca="1">prodsomme(C6:C42,13)*C128-C128*C132</f>
        <v>#NAME?</v>
      </c>
      <c r="D129" s="12"/>
      <c r="E129" s="12"/>
      <c r="F129" s="12"/>
      <c r="G129" s="12"/>
      <c r="H129" s="12"/>
      <c r="I129" s="12"/>
    </row>
    <row r="130" spans="1:9" x14ac:dyDescent="0.3">
      <c r="A130" s="38"/>
      <c r="B130" s="13" t="s">
        <v>5</v>
      </c>
      <c r="C130" s="14" t="e">
        <f ca="1">prodsomme(C6:C42,13,TRUE)</f>
        <v>#NAME?</v>
      </c>
      <c r="D130" s="12"/>
      <c r="E130" s="12"/>
      <c r="F130" s="12"/>
      <c r="G130" s="12"/>
      <c r="H130" s="12"/>
      <c r="I130" s="12"/>
    </row>
    <row r="131" spans="1:9" x14ac:dyDescent="0.3">
      <c r="A131" s="38"/>
      <c r="B131" s="13" t="s">
        <v>6</v>
      </c>
      <c r="C131" s="14">
        <f>COUNTIFS(C6:C42,"=0")</f>
        <v>1</v>
      </c>
      <c r="D131" s="12"/>
      <c r="E131" s="12"/>
      <c r="F131" s="12"/>
      <c r="G131" s="12"/>
      <c r="H131" s="12"/>
      <c r="I131" s="12"/>
    </row>
    <row r="132" spans="1:9" x14ac:dyDescent="0.3">
      <c r="A132" s="38"/>
      <c r="B132" s="13" t="s">
        <v>0</v>
      </c>
      <c r="C132" s="14" t="e">
        <f ca="1">C131+C130</f>
        <v>#NAME?</v>
      </c>
      <c r="D132" s="12"/>
      <c r="E132" s="12"/>
      <c r="F132" s="12"/>
      <c r="G132" s="12"/>
      <c r="H132" s="12"/>
      <c r="I132" s="12"/>
    </row>
    <row r="133" spans="1:9" ht="15" thickBot="1" x14ac:dyDescent="0.35">
      <c r="A133" s="41"/>
      <c r="B133" s="19" t="s">
        <v>7</v>
      </c>
      <c r="C133" s="17">
        <f ca="1">IFERROR(IF(C129&lt;0,0,(C129-C129*C131/C132)),0)</f>
        <v>0</v>
      </c>
      <c r="D133" s="12"/>
      <c r="E133" s="12"/>
      <c r="F133" s="12"/>
      <c r="G133" s="12"/>
      <c r="H133" s="12"/>
      <c r="I133" s="12"/>
    </row>
    <row r="134" spans="1:9" x14ac:dyDescent="0.3">
      <c r="A134" s="37" t="s">
        <v>20</v>
      </c>
      <c r="B134" s="10" t="s">
        <v>2</v>
      </c>
      <c r="C134" s="11">
        <v>100</v>
      </c>
      <c r="D134" s="12"/>
      <c r="E134" s="12"/>
      <c r="F134" s="12"/>
      <c r="G134" s="12"/>
      <c r="H134" s="12"/>
      <c r="I134" s="12"/>
    </row>
    <row r="135" spans="1:9" x14ac:dyDescent="0.3">
      <c r="A135" s="38"/>
      <c r="B135" s="13" t="s">
        <v>3</v>
      </c>
      <c r="C135" s="14">
        <f>5*C134/100</f>
        <v>5</v>
      </c>
      <c r="D135" s="12"/>
      <c r="E135" s="12"/>
      <c r="F135" s="12"/>
      <c r="G135" s="12"/>
      <c r="H135" s="12"/>
      <c r="I135" s="12"/>
    </row>
    <row r="136" spans="1:9" x14ac:dyDescent="0.3">
      <c r="A136" s="38"/>
      <c r="B136" s="13" t="s">
        <v>4</v>
      </c>
      <c r="C136" s="14" t="e">
        <f ca="1">prodsomme(C6:C42,14)*C135-C135*C139</f>
        <v>#NAME?</v>
      </c>
      <c r="D136" s="12"/>
      <c r="E136" s="12"/>
      <c r="F136" s="12"/>
      <c r="G136" s="12"/>
      <c r="H136" s="12"/>
      <c r="I136" s="12"/>
    </row>
    <row r="137" spans="1:9" x14ac:dyDescent="0.3">
      <c r="A137" s="38"/>
      <c r="B137" s="13" t="s">
        <v>5</v>
      </c>
      <c r="C137" s="14" t="e">
        <f ca="1">prodsomme(C6:C42,14,TRUE)</f>
        <v>#NAME?</v>
      </c>
      <c r="D137" s="12"/>
      <c r="E137" s="12"/>
      <c r="F137" s="12"/>
      <c r="G137" s="12"/>
      <c r="H137" s="12"/>
      <c r="I137" s="12"/>
    </row>
    <row r="138" spans="1:9" x14ac:dyDescent="0.3">
      <c r="A138" s="38"/>
      <c r="B138" s="13" t="s">
        <v>6</v>
      </c>
      <c r="C138" s="14">
        <f>COUNTIFS(C6:C42,"=0")</f>
        <v>1</v>
      </c>
      <c r="D138" s="12"/>
      <c r="E138" s="12"/>
      <c r="F138" s="12"/>
      <c r="G138" s="12"/>
      <c r="H138" s="12"/>
      <c r="I138" s="12"/>
    </row>
    <row r="139" spans="1:9" x14ac:dyDescent="0.3">
      <c r="A139" s="38"/>
      <c r="B139" s="13" t="s">
        <v>0</v>
      </c>
      <c r="C139" s="14" t="e">
        <f ca="1">C138+C137</f>
        <v>#NAME?</v>
      </c>
      <c r="D139" s="12"/>
      <c r="E139" s="12"/>
      <c r="F139" s="12"/>
      <c r="G139" s="12"/>
      <c r="H139" s="12"/>
      <c r="I139" s="12"/>
    </row>
    <row r="140" spans="1:9" ht="15" thickBot="1" x14ac:dyDescent="0.35">
      <c r="A140" s="39"/>
      <c r="B140" s="16" t="s">
        <v>7</v>
      </c>
      <c r="C140" s="17">
        <f ca="1">IFERROR(IF(C136&lt;0,0,(C136-C136*C138/C139)),0)</f>
        <v>0</v>
      </c>
      <c r="D140" s="12"/>
      <c r="E140" s="12"/>
      <c r="F140" s="12"/>
      <c r="G140" s="12"/>
      <c r="H140" s="12"/>
      <c r="I140" s="12"/>
    </row>
    <row r="141" spans="1:9" x14ac:dyDescent="0.3">
      <c r="A141" s="40" t="s">
        <v>21</v>
      </c>
      <c r="B141" s="18" t="s">
        <v>2</v>
      </c>
      <c r="C141" s="11">
        <v>100</v>
      </c>
      <c r="D141" s="12"/>
      <c r="E141" s="12"/>
      <c r="F141" s="12"/>
      <c r="G141" s="12"/>
      <c r="H141" s="12"/>
      <c r="I141" s="12"/>
    </row>
    <row r="142" spans="1:9" x14ac:dyDescent="0.3">
      <c r="A142" s="38"/>
      <c r="B142" s="13" t="s">
        <v>3</v>
      </c>
      <c r="C142" s="14">
        <f>5*C141/100</f>
        <v>5</v>
      </c>
      <c r="D142" s="12"/>
      <c r="E142" s="12"/>
      <c r="F142" s="12"/>
      <c r="G142" s="12"/>
      <c r="H142" s="12"/>
      <c r="I142" s="12"/>
    </row>
    <row r="143" spans="1:9" x14ac:dyDescent="0.3">
      <c r="A143" s="38"/>
      <c r="B143" s="13" t="s">
        <v>4</v>
      </c>
      <c r="C143" s="14" t="e">
        <f ca="1">prodsomme(C6:C42,15)*C142-C142*C146</f>
        <v>#NAME?</v>
      </c>
      <c r="D143" s="12"/>
      <c r="E143" s="12"/>
      <c r="F143" s="12"/>
      <c r="G143" s="12"/>
      <c r="H143" s="12"/>
      <c r="I143" s="12"/>
    </row>
    <row r="144" spans="1:9" x14ac:dyDescent="0.3">
      <c r="A144" s="38"/>
      <c r="B144" s="13" t="s">
        <v>5</v>
      </c>
      <c r="C144" s="14" t="e">
        <f ca="1">prodsomme(C6:C42,15,TRUE)</f>
        <v>#NAME?</v>
      </c>
      <c r="D144" s="12"/>
      <c r="E144" s="12"/>
      <c r="F144" s="12"/>
      <c r="G144" s="12"/>
      <c r="H144" s="12"/>
      <c r="I144" s="12"/>
    </row>
    <row r="145" spans="1:9" x14ac:dyDescent="0.3">
      <c r="A145" s="38"/>
      <c r="B145" s="13" t="s">
        <v>6</v>
      </c>
      <c r="C145" s="14">
        <f>COUNTIFS(C6:C42,"=0")</f>
        <v>1</v>
      </c>
      <c r="D145" s="12"/>
      <c r="E145" s="12"/>
      <c r="F145" s="12"/>
      <c r="G145" s="12"/>
      <c r="H145" s="12"/>
      <c r="I145" s="12"/>
    </row>
    <row r="146" spans="1:9" x14ac:dyDescent="0.3">
      <c r="A146" s="38"/>
      <c r="B146" s="13" t="s">
        <v>0</v>
      </c>
      <c r="C146" s="14" t="e">
        <f ca="1">C145+C144</f>
        <v>#NAME?</v>
      </c>
      <c r="D146" s="12"/>
      <c r="E146" s="12"/>
      <c r="F146" s="12"/>
      <c r="G146" s="12"/>
      <c r="H146" s="12"/>
      <c r="I146" s="12"/>
    </row>
    <row r="147" spans="1:9" ht="15" thickBot="1" x14ac:dyDescent="0.35">
      <c r="A147" s="41"/>
      <c r="B147" s="19" t="s">
        <v>7</v>
      </c>
      <c r="C147" s="17">
        <f ca="1">IFERROR(IF(C143&lt;0,0,(C143-C143*C145/C146)),0)</f>
        <v>0</v>
      </c>
      <c r="D147" s="12"/>
      <c r="E147" s="12"/>
      <c r="F147" s="12"/>
      <c r="G147" s="12"/>
      <c r="H147" s="12"/>
      <c r="I147" s="12"/>
    </row>
    <row r="148" spans="1:9" x14ac:dyDescent="0.3">
      <c r="A148" s="37" t="s">
        <v>22</v>
      </c>
      <c r="B148" s="20" t="s">
        <v>2</v>
      </c>
      <c r="C148" s="26">
        <v>100</v>
      </c>
      <c r="D148" s="21"/>
      <c r="E148" s="21"/>
      <c r="F148" s="21"/>
      <c r="G148" s="21"/>
      <c r="H148" s="21"/>
      <c r="I148" s="21"/>
    </row>
    <row r="149" spans="1:9" x14ac:dyDescent="0.3">
      <c r="A149" s="38"/>
      <c r="B149" s="22" t="s">
        <v>3</v>
      </c>
      <c r="C149" s="27">
        <f>5*C148/100</f>
        <v>5</v>
      </c>
      <c r="D149" s="21"/>
      <c r="E149" s="21"/>
      <c r="F149" s="21"/>
      <c r="G149" s="21"/>
      <c r="H149" s="21"/>
      <c r="I149" s="21"/>
    </row>
    <row r="150" spans="1:9" x14ac:dyDescent="0.3">
      <c r="A150" s="38"/>
      <c r="B150" s="22" t="s">
        <v>4</v>
      </c>
      <c r="C150" s="28" t="e">
        <f ca="1">prodsomme(C6:C42,16)*C149-C149*C153</f>
        <v>#NAME?</v>
      </c>
      <c r="D150" s="12"/>
      <c r="E150" s="12"/>
      <c r="F150" s="12"/>
      <c r="G150" s="12"/>
      <c r="H150" s="12"/>
      <c r="I150" s="12"/>
    </row>
    <row r="151" spans="1:9" x14ac:dyDescent="0.3">
      <c r="A151" s="38"/>
      <c r="B151" s="22" t="s">
        <v>5</v>
      </c>
      <c r="C151" s="28" t="e">
        <f ca="1">prodsomme(C6:C42,16,TRUE)</f>
        <v>#NAME?</v>
      </c>
      <c r="D151" s="12"/>
      <c r="E151" s="12"/>
      <c r="F151" s="12"/>
      <c r="G151" s="12"/>
      <c r="H151" s="12"/>
      <c r="I151" s="12"/>
    </row>
    <row r="152" spans="1:9" x14ac:dyDescent="0.3">
      <c r="A152" s="38"/>
      <c r="B152" s="22" t="s">
        <v>6</v>
      </c>
      <c r="C152" s="28">
        <f>COUNTIFS(C6:C42,"=0")</f>
        <v>1</v>
      </c>
      <c r="D152" s="12"/>
      <c r="E152" s="12"/>
      <c r="F152" s="12"/>
      <c r="G152" s="12"/>
      <c r="H152" s="12"/>
      <c r="I152" s="12"/>
    </row>
    <row r="153" spans="1:9" x14ac:dyDescent="0.3">
      <c r="A153" s="38"/>
      <c r="B153" s="22" t="s">
        <v>0</v>
      </c>
      <c r="C153" s="28" t="e">
        <f ca="1">C152+C151</f>
        <v>#NAME?</v>
      </c>
      <c r="D153" s="12"/>
      <c r="E153" s="12"/>
      <c r="F153" s="12"/>
      <c r="G153" s="12"/>
      <c r="H153" s="12"/>
      <c r="I153" s="12"/>
    </row>
    <row r="154" spans="1:9" ht="15" thickBot="1" x14ac:dyDescent="0.35">
      <c r="A154" s="39"/>
      <c r="B154" s="23" t="s">
        <v>7</v>
      </c>
      <c r="C154" s="29">
        <f ca="1">IFERROR(IF(C150&lt;0,0,(C150-C150*C152/C153)),0)</f>
        <v>0</v>
      </c>
      <c r="D154" s="12"/>
      <c r="E154" s="12"/>
      <c r="F154" s="12"/>
      <c r="G154" s="12"/>
      <c r="H154" s="12"/>
      <c r="I154" s="12"/>
    </row>
    <row r="155" spans="1:9" x14ac:dyDescent="0.3">
      <c r="A155" s="40" t="s">
        <v>23</v>
      </c>
      <c r="B155" s="24" t="s">
        <v>2</v>
      </c>
      <c r="C155" s="26">
        <v>100</v>
      </c>
      <c r="D155" s="21"/>
      <c r="E155" s="21"/>
      <c r="F155" s="21"/>
      <c r="G155" s="21"/>
      <c r="H155" s="21"/>
      <c r="I155" s="21"/>
    </row>
    <row r="156" spans="1:9" x14ac:dyDescent="0.3">
      <c r="A156" s="38"/>
      <c r="B156" s="22" t="s">
        <v>3</v>
      </c>
      <c r="C156" s="27">
        <f>5*C155/100</f>
        <v>5</v>
      </c>
      <c r="D156" s="21"/>
      <c r="E156" s="21"/>
      <c r="F156" s="21"/>
      <c r="G156" s="21"/>
      <c r="H156" s="21"/>
      <c r="I156" s="21"/>
    </row>
    <row r="157" spans="1:9" x14ac:dyDescent="0.3">
      <c r="A157" s="38"/>
      <c r="B157" s="22" t="s">
        <v>4</v>
      </c>
      <c r="C157" s="28" t="e">
        <f ca="1">prodsomme(C6:C42,17)*C156-C156*C160</f>
        <v>#NAME?</v>
      </c>
      <c r="D157" s="12"/>
      <c r="E157" s="12"/>
      <c r="F157" s="12"/>
      <c r="G157" s="12"/>
      <c r="H157" s="12"/>
      <c r="I157" s="12"/>
    </row>
    <row r="158" spans="1:9" x14ac:dyDescent="0.3">
      <c r="A158" s="38"/>
      <c r="B158" s="22" t="s">
        <v>5</v>
      </c>
      <c r="C158" s="28" t="e">
        <f ca="1">prodsomme(C6:C42,17,TRUE)</f>
        <v>#NAME?</v>
      </c>
      <c r="D158" s="12"/>
      <c r="E158" s="12"/>
      <c r="F158" s="12"/>
      <c r="G158" s="12"/>
      <c r="H158" s="12"/>
      <c r="I158" s="12"/>
    </row>
    <row r="159" spans="1:9" x14ac:dyDescent="0.3">
      <c r="A159" s="38"/>
      <c r="B159" s="22" t="s">
        <v>6</v>
      </c>
      <c r="C159" s="28">
        <f>COUNTIFS(C6:C42,"=0")</f>
        <v>1</v>
      </c>
      <c r="D159" s="12"/>
      <c r="E159" s="12"/>
      <c r="F159" s="12"/>
      <c r="G159" s="12"/>
      <c r="H159" s="12"/>
      <c r="I159" s="12"/>
    </row>
    <row r="160" spans="1:9" x14ac:dyDescent="0.3">
      <c r="A160" s="38"/>
      <c r="B160" s="22" t="s">
        <v>0</v>
      </c>
      <c r="C160" s="28" t="e">
        <f ca="1">C159+C158</f>
        <v>#NAME?</v>
      </c>
      <c r="D160" s="12"/>
      <c r="E160" s="12"/>
      <c r="F160" s="12"/>
      <c r="G160" s="12"/>
      <c r="H160" s="12"/>
      <c r="I160" s="12"/>
    </row>
    <row r="161" spans="1:9" ht="15" thickBot="1" x14ac:dyDescent="0.35">
      <c r="A161" s="41"/>
      <c r="B161" s="25" t="s">
        <v>7</v>
      </c>
      <c r="C161" s="29">
        <f ca="1">IFERROR(IF(C157&lt;0,0,(C157-C157*C159/C160)),0)</f>
        <v>0</v>
      </c>
      <c r="D161" s="12"/>
      <c r="E161" s="12"/>
      <c r="F161" s="12"/>
      <c r="G161" s="12"/>
      <c r="H161" s="12"/>
      <c r="I161" s="12"/>
    </row>
    <row r="162" spans="1:9" x14ac:dyDescent="0.3">
      <c r="A162" s="37" t="s">
        <v>24</v>
      </c>
      <c r="B162" s="20" t="s">
        <v>2</v>
      </c>
      <c r="C162" s="26">
        <v>100</v>
      </c>
      <c r="D162" s="21"/>
      <c r="E162" s="21"/>
      <c r="F162" s="21"/>
      <c r="G162" s="21"/>
      <c r="H162" s="21"/>
      <c r="I162" s="21"/>
    </row>
    <row r="163" spans="1:9" x14ac:dyDescent="0.3">
      <c r="A163" s="38"/>
      <c r="B163" s="22" t="s">
        <v>3</v>
      </c>
      <c r="C163" s="27">
        <f>5*C162/100</f>
        <v>5</v>
      </c>
      <c r="D163" s="21"/>
      <c r="E163" s="21"/>
      <c r="F163" s="21"/>
      <c r="G163" s="21"/>
      <c r="H163" s="21"/>
      <c r="I163" s="21"/>
    </row>
    <row r="164" spans="1:9" x14ac:dyDescent="0.3">
      <c r="A164" s="38"/>
      <c r="B164" s="22" t="s">
        <v>4</v>
      </c>
      <c r="C164" s="28" t="e">
        <f ca="1">prodsomme(C6:C42,18)*C163-C163*C167</f>
        <v>#NAME?</v>
      </c>
      <c r="D164" s="12"/>
      <c r="E164" s="12"/>
      <c r="F164" s="12"/>
      <c r="G164" s="12"/>
      <c r="H164" s="12"/>
      <c r="I164" s="12"/>
    </row>
    <row r="165" spans="1:9" x14ac:dyDescent="0.3">
      <c r="A165" s="38"/>
      <c r="B165" s="22" t="s">
        <v>5</v>
      </c>
      <c r="C165" s="28" t="e">
        <f ca="1">prodsomme(C6:C42,18,TRUE)</f>
        <v>#NAME?</v>
      </c>
      <c r="D165" s="12"/>
      <c r="E165" s="12"/>
      <c r="F165" s="12"/>
      <c r="G165" s="12"/>
      <c r="H165" s="12"/>
      <c r="I165" s="12"/>
    </row>
    <row r="166" spans="1:9" x14ac:dyDescent="0.3">
      <c r="A166" s="38"/>
      <c r="B166" s="22" t="s">
        <v>6</v>
      </c>
      <c r="C166" s="28">
        <f>COUNTIFS(C6:C42,"=0")</f>
        <v>1</v>
      </c>
      <c r="D166" s="12"/>
      <c r="E166" s="12"/>
      <c r="F166" s="12"/>
      <c r="G166" s="12"/>
      <c r="H166" s="12"/>
      <c r="I166" s="12"/>
    </row>
    <row r="167" spans="1:9" x14ac:dyDescent="0.3">
      <c r="A167" s="38"/>
      <c r="B167" s="22" t="s">
        <v>0</v>
      </c>
      <c r="C167" s="28" t="e">
        <f ca="1">C166+C165</f>
        <v>#NAME?</v>
      </c>
      <c r="D167" s="12"/>
      <c r="E167" s="12"/>
      <c r="F167" s="12"/>
      <c r="G167" s="12"/>
      <c r="H167" s="12"/>
      <c r="I167" s="12"/>
    </row>
    <row r="168" spans="1:9" ht="15" thickBot="1" x14ac:dyDescent="0.35">
      <c r="A168" s="39"/>
      <c r="B168" s="23" t="s">
        <v>7</v>
      </c>
      <c r="C168" s="29">
        <f ca="1">IFERROR(IF(C164&lt;0,0,(C164-C164*C166/C167)),0)</f>
        <v>0</v>
      </c>
      <c r="D168" s="12"/>
      <c r="E168" s="12"/>
      <c r="F168" s="12"/>
      <c r="G168" s="12"/>
      <c r="H168" s="12"/>
      <c r="I168" s="12"/>
    </row>
    <row r="169" spans="1:9" x14ac:dyDescent="0.3">
      <c r="C169" s="9"/>
    </row>
    <row r="170" spans="1:9" x14ac:dyDescent="0.3">
      <c r="C170" s="9"/>
    </row>
    <row r="171" spans="1:9" x14ac:dyDescent="0.3">
      <c r="C171" s="9"/>
    </row>
    <row r="172" spans="1:9" x14ac:dyDescent="0.3">
      <c r="C172" s="9"/>
    </row>
    <row r="173" spans="1:9" x14ac:dyDescent="0.3">
      <c r="C173" s="9"/>
    </row>
    <row r="174" spans="1:9" x14ac:dyDescent="0.3">
      <c r="C174" s="9"/>
    </row>
    <row r="175" spans="1:9" x14ac:dyDescent="0.3">
      <c r="C175" s="9"/>
    </row>
    <row r="176" spans="1:9" x14ac:dyDescent="0.3">
      <c r="C176" s="9"/>
    </row>
    <row r="177" spans="3:3" x14ac:dyDescent="0.3">
      <c r="C177" s="9"/>
    </row>
    <row r="178" spans="3:3" x14ac:dyDescent="0.3">
      <c r="C178" s="9"/>
    </row>
    <row r="179" spans="3:3" x14ac:dyDescent="0.3">
      <c r="C179" s="9"/>
    </row>
    <row r="180" spans="3:3" x14ac:dyDescent="0.3">
      <c r="C180" s="9"/>
    </row>
    <row r="181" spans="3:3" x14ac:dyDescent="0.3">
      <c r="C181" s="9"/>
    </row>
    <row r="182" spans="3:3" x14ac:dyDescent="0.3">
      <c r="C182" s="9"/>
    </row>
    <row r="183" spans="3:3" x14ac:dyDescent="0.3">
      <c r="C183" s="9"/>
    </row>
    <row r="184" spans="3:3" x14ac:dyDescent="0.3">
      <c r="C184" s="9"/>
    </row>
    <row r="185" spans="3:3" x14ac:dyDescent="0.3">
      <c r="C185" s="9"/>
    </row>
    <row r="186" spans="3:3" x14ac:dyDescent="0.3">
      <c r="C186" s="9"/>
    </row>
    <row r="187" spans="3:3" x14ac:dyDescent="0.3">
      <c r="C187" s="9"/>
    </row>
    <row r="188" spans="3:3" x14ac:dyDescent="0.3">
      <c r="C188" s="9"/>
    </row>
    <row r="189" spans="3:3" x14ac:dyDescent="0.3">
      <c r="C189" s="9"/>
    </row>
    <row r="190" spans="3:3" x14ac:dyDescent="0.3">
      <c r="C190" s="9"/>
    </row>
    <row r="191" spans="3:3" x14ac:dyDescent="0.3">
      <c r="C191" s="9"/>
    </row>
    <row r="192" spans="3:3" x14ac:dyDescent="0.3">
      <c r="C192" s="9"/>
    </row>
    <row r="193" spans="3:3" x14ac:dyDescent="0.3">
      <c r="C193" s="9"/>
    </row>
    <row r="194" spans="3:3" x14ac:dyDescent="0.3">
      <c r="C194" s="9"/>
    </row>
    <row r="195" spans="3:3" x14ac:dyDescent="0.3">
      <c r="C195" s="9"/>
    </row>
    <row r="196" spans="3:3" x14ac:dyDescent="0.3">
      <c r="C196" s="9"/>
    </row>
    <row r="197" spans="3:3" x14ac:dyDescent="0.3">
      <c r="C197" s="9"/>
    </row>
    <row r="198" spans="3:3" x14ac:dyDescent="0.3">
      <c r="C198" s="9"/>
    </row>
    <row r="199" spans="3:3" x14ac:dyDescent="0.3">
      <c r="C199" s="9"/>
    </row>
    <row r="200" spans="3:3" x14ac:dyDescent="0.3">
      <c r="C200" s="9"/>
    </row>
    <row r="201" spans="3:3" x14ac:dyDescent="0.3">
      <c r="C201" s="9"/>
    </row>
    <row r="202" spans="3:3" x14ac:dyDescent="0.3">
      <c r="C202" s="9"/>
    </row>
  </sheetData>
  <mergeCells count="18">
    <mergeCell ref="A78:A84"/>
    <mergeCell ref="A43:A49"/>
    <mergeCell ref="A50:A56"/>
    <mergeCell ref="A57:A63"/>
    <mergeCell ref="A64:A70"/>
    <mergeCell ref="A71:A77"/>
    <mergeCell ref="A162:A168"/>
    <mergeCell ref="A85:A91"/>
    <mergeCell ref="A92:A98"/>
    <mergeCell ref="A99:A105"/>
    <mergeCell ref="A106:A112"/>
    <mergeCell ref="A113:A119"/>
    <mergeCell ref="A120:A126"/>
    <mergeCell ref="A127:A133"/>
    <mergeCell ref="A134:A140"/>
    <mergeCell ref="A141:A147"/>
    <mergeCell ref="A148:A154"/>
    <mergeCell ref="A155:A16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2018</vt:lpstr>
      <vt:lpstr>2019</vt:lpstr>
      <vt:lpstr>2020</vt:lpstr>
    </vt:vector>
  </TitlesOfParts>
  <Company>Herve Consultant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 Remi</dc:creator>
  <cp:lastModifiedBy>MAILLARD Remi</cp:lastModifiedBy>
  <dcterms:created xsi:type="dcterms:W3CDTF">2020-07-08T14:35:34Z</dcterms:created>
  <dcterms:modified xsi:type="dcterms:W3CDTF">2020-09-10T15:41:44Z</dcterms:modified>
</cp:coreProperties>
</file>