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cochener\Documents\"/>
    </mc:Choice>
  </mc:AlternateContent>
  <xr:revisionPtr revIDLastSave="0" documentId="13_ncr:40001_{277E798D-EF86-4DE5-A79F-FBEB94E33BAF}" xr6:coauthVersionLast="47" xr6:coauthVersionMax="47" xr10:uidLastSave="{00000000-0000-0000-0000-000000000000}"/>
  <bookViews>
    <workbookView xWindow="-108" yWindow="-108" windowWidth="30936" windowHeight="16896" activeTab="1"/>
  </bookViews>
  <sheets>
    <sheet name="Data" sheetId="1" r:id="rId1"/>
    <sheet name="Graph Paliers" sheetId="14" r:id="rId2"/>
    <sheet name="Graph Paliers data" sheetId="2" r:id="rId3"/>
    <sheet name="Bar chart data" sheetId="4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3" i="4" l="1"/>
  <c r="A8" i="4"/>
  <c r="A6" i="4"/>
  <c r="D2" i="4"/>
  <c r="D5" i="2"/>
  <c r="D21" i="4" s="1"/>
  <c r="C6" i="2"/>
  <c r="C20" i="4" s="1"/>
  <c r="D6" i="2"/>
  <c r="D20" i="4" s="1"/>
  <c r="E11" i="2"/>
  <c r="E15" i="4" s="1"/>
  <c r="G12" i="2"/>
  <c r="G14" i="4" s="1"/>
  <c r="D15" i="2"/>
  <c r="D11" i="4" s="1"/>
  <c r="E18" i="2"/>
  <c r="E8" i="4" s="1"/>
  <c r="D20" i="2"/>
  <c r="D6" i="4" s="1"/>
  <c r="F20" i="2"/>
  <c r="F6" i="4" s="1"/>
  <c r="C23" i="2"/>
  <c r="C3" i="4" s="1"/>
  <c r="C24" i="2"/>
  <c r="C2" i="4" s="1"/>
  <c r="F24" i="2"/>
  <c r="F2" i="4" s="1"/>
  <c r="B14" i="2"/>
  <c r="B12" i="4" s="1"/>
  <c r="B15" i="2"/>
  <c r="B11" i="4" s="1"/>
  <c r="B21" i="2"/>
  <c r="B5" i="4" s="1"/>
  <c r="B23" i="2"/>
  <c r="B3" i="4" s="1"/>
  <c r="B24" i="2"/>
  <c r="B2" i="4" s="1"/>
  <c r="A22" i="2"/>
  <c r="C22" i="2" s="1"/>
  <c r="C4" i="4" s="1"/>
  <c r="A23" i="2"/>
  <c r="D23" i="2" s="1"/>
  <c r="D3" i="4" s="1"/>
  <c r="A24" i="2"/>
  <c r="E24" i="2" s="1"/>
  <c r="E2" i="4" s="1"/>
  <c r="A17" i="2"/>
  <c r="C17" i="2" s="1"/>
  <c r="C9" i="4" s="1"/>
  <c r="A18" i="2"/>
  <c r="D18" i="2" s="1"/>
  <c r="D8" i="4" s="1"/>
  <c r="A19" i="2"/>
  <c r="D19" i="2" s="1"/>
  <c r="D7" i="4" s="1"/>
  <c r="A20" i="2"/>
  <c r="E20" i="2" s="1"/>
  <c r="E6" i="4" s="1"/>
  <c r="A21" i="2"/>
  <c r="C21" i="2" s="1"/>
  <c r="C5" i="4" s="1"/>
  <c r="A16" i="2"/>
  <c r="A10" i="4" s="1"/>
  <c r="A7" i="2"/>
  <c r="D7" i="2" s="1"/>
  <c r="D19" i="4" s="1"/>
  <c r="A8" i="2"/>
  <c r="E8" i="2" s="1"/>
  <c r="E18" i="4" s="1"/>
  <c r="A9" i="2"/>
  <c r="F9" i="2" s="1"/>
  <c r="F17" i="4" s="1"/>
  <c r="A10" i="2"/>
  <c r="G10" i="2" s="1"/>
  <c r="G16" i="4" s="1"/>
  <c r="A11" i="2"/>
  <c r="B11" i="2" s="1"/>
  <c r="B15" i="4" s="1"/>
  <c r="A12" i="2"/>
  <c r="A14" i="4" s="1"/>
  <c r="A13" i="2"/>
  <c r="A13" i="4" s="1"/>
  <c r="A14" i="2"/>
  <c r="A12" i="4" s="1"/>
  <c r="A15" i="2"/>
  <c r="C15" i="2" s="1"/>
  <c r="C11" i="4" s="1"/>
  <c r="A6" i="2"/>
  <c r="E6" i="2" s="1"/>
  <c r="E20" i="4" s="1"/>
  <c r="A4" i="2"/>
  <c r="D4" i="2" s="1"/>
  <c r="D22" i="4" s="1"/>
  <c r="A5" i="2"/>
  <c r="E5" i="2" s="1"/>
  <c r="E21" i="4" s="1"/>
  <c r="A3" i="2"/>
  <c r="C3" i="2" s="1"/>
  <c r="C23" i="4" s="1"/>
  <c r="A2" i="2"/>
  <c r="D2" i="2" s="1"/>
  <c r="D24" i="4" s="1"/>
  <c r="J27" i="1"/>
  <c r="M19" i="1"/>
  <c r="J16" i="1"/>
  <c r="J15" i="1"/>
  <c r="J14" i="1"/>
  <c r="J12" i="1"/>
  <c r="J9" i="1"/>
  <c r="J4" i="1"/>
  <c r="A2" i="4" l="1"/>
  <c r="G24" i="2"/>
  <c r="G2" i="4" s="1"/>
  <c r="G23" i="2"/>
  <c r="G3" i="4" s="1"/>
  <c r="A3" i="4"/>
  <c r="F23" i="2"/>
  <c r="F3" i="4" s="1"/>
  <c r="E23" i="2"/>
  <c r="E3" i="4" s="1"/>
  <c r="G22" i="2"/>
  <c r="G4" i="4" s="1"/>
  <c r="F22" i="2"/>
  <c r="F4" i="4" s="1"/>
  <c r="A4" i="4"/>
  <c r="E22" i="2"/>
  <c r="E4" i="4" s="1"/>
  <c r="B22" i="2"/>
  <c r="B4" i="4" s="1"/>
  <c r="D22" i="2"/>
  <c r="D4" i="4" s="1"/>
  <c r="G21" i="2"/>
  <c r="G5" i="4" s="1"/>
  <c r="F21" i="2"/>
  <c r="F5" i="4" s="1"/>
  <c r="A5" i="4"/>
  <c r="E21" i="2"/>
  <c r="E5" i="4" s="1"/>
  <c r="D21" i="2"/>
  <c r="D5" i="4" s="1"/>
  <c r="C20" i="2"/>
  <c r="C6" i="4" s="1"/>
  <c r="G20" i="2"/>
  <c r="G6" i="4" s="1"/>
  <c r="B20" i="2"/>
  <c r="B6" i="4" s="1"/>
  <c r="A7" i="4"/>
  <c r="C19" i="2"/>
  <c r="C7" i="4" s="1"/>
  <c r="B19" i="2"/>
  <c r="B7" i="4" s="1"/>
  <c r="E19" i="2"/>
  <c r="E7" i="4" s="1"/>
  <c r="G19" i="2"/>
  <c r="G7" i="4" s="1"/>
  <c r="F19" i="2"/>
  <c r="F7" i="4" s="1"/>
  <c r="C18" i="2"/>
  <c r="C8" i="4" s="1"/>
  <c r="B18" i="2"/>
  <c r="B8" i="4" s="1"/>
  <c r="G18" i="2"/>
  <c r="G8" i="4" s="1"/>
  <c r="F18" i="2"/>
  <c r="F8" i="4" s="1"/>
  <c r="G17" i="2"/>
  <c r="G9" i="4" s="1"/>
  <c r="F17" i="2"/>
  <c r="F9" i="4" s="1"/>
  <c r="E17" i="2"/>
  <c r="E9" i="4" s="1"/>
  <c r="B17" i="2"/>
  <c r="B9" i="4" s="1"/>
  <c r="D17" i="2"/>
  <c r="D9" i="4" s="1"/>
  <c r="A9" i="4"/>
  <c r="B16" i="2"/>
  <c r="B10" i="4" s="1"/>
  <c r="G16" i="2"/>
  <c r="G10" i="4" s="1"/>
  <c r="F16" i="2"/>
  <c r="F10" i="4" s="1"/>
  <c r="E16" i="2"/>
  <c r="E10" i="4" s="1"/>
  <c r="D16" i="2"/>
  <c r="D10" i="4" s="1"/>
  <c r="C16" i="2"/>
  <c r="C10" i="4" s="1"/>
  <c r="G15" i="2"/>
  <c r="G11" i="4" s="1"/>
  <c r="A11" i="4"/>
  <c r="F15" i="2"/>
  <c r="F11" i="4" s="1"/>
  <c r="E15" i="2"/>
  <c r="E11" i="4" s="1"/>
  <c r="G14" i="2"/>
  <c r="G12" i="4" s="1"/>
  <c r="F14" i="2"/>
  <c r="F12" i="4" s="1"/>
  <c r="E14" i="2"/>
  <c r="E12" i="4" s="1"/>
  <c r="D14" i="2"/>
  <c r="D12" i="4" s="1"/>
  <c r="C14" i="2"/>
  <c r="C12" i="4" s="1"/>
  <c r="G13" i="2"/>
  <c r="G13" i="4" s="1"/>
  <c r="B13" i="2"/>
  <c r="B13" i="4" s="1"/>
  <c r="F13" i="2"/>
  <c r="F13" i="4" s="1"/>
  <c r="D13" i="2"/>
  <c r="D13" i="4" s="1"/>
  <c r="E13" i="2"/>
  <c r="E13" i="4" s="1"/>
  <c r="C13" i="2"/>
  <c r="C13" i="4" s="1"/>
  <c r="F12" i="2"/>
  <c r="F14" i="4" s="1"/>
  <c r="E12" i="2"/>
  <c r="E14" i="4" s="1"/>
  <c r="D12" i="2"/>
  <c r="D14" i="4" s="1"/>
  <c r="B12" i="2"/>
  <c r="B14" i="4" s="1"/>
  <c r="C12" i="2"/>
  <c r="C14" i="4" s="1"/>
  <c r="G11" i="2"/>
  <c r="G15" i="4" s="1"/>
  <c r="F11" i="2"/>
  <c r="F15" i="4" s="1"/>
  <c r="D11" i="2"/>
  <c r="D15" i="4" s="1"/>
  <c r="C11" i="2"/>
  <c r="C15" i="4" s="1"/>
  <c r="A15" i="4"/>
  <c r="F10" i="2"/>
  <c r="F16" i="4" s="1"/>
  <c r="B10" i="2"/>
  <c r="B16" i="4" s="1"/>
  <c r="E10" i="2"/>
  <c r="E16" i="4" s="1"/>
  <c r="D10" i="2"/>
  <c r="D16" i="4" s="1"/>
  <c r="C10" i="2"/>
  <c r="C16" i="4" s="1"/>
  <c r="A16" i="4"/>
  <c r="E9" i="2"/>
  <c r="E17" i="4" s="1"/>
  <c r="D9" i="2"/>
  <c r="D17" i="4" s="1"/>
  <c r="C9" i="2"/>
  <c r="C17" i="4" s="1"/>
  <c r="B9" i="2"/>
  <c r="B17" i="4" s="1"/>
  <c r="G9" i="2"/>
  <c r="G17" i="4" s="1"/>
  <c r="A17" i="4"/>
  <c r="D8" i="2"/>
  <c r="D18" i="4" s="1"/>
  <c r="C8" i="2"/>
  <c r="C18" i="4" s="1"/>
  <c r="B8" i="2"/>
  <c r="B18" i="4" s="1"/>
  <c r="G8" i="2"/>
  <c r="G18" i="4" s="1"/>
  <c r="F8" i="2"/>
  <c r="F18" i="4" s="1"/>
  <c r="A18" i="4"/>
  <c r="C7" i="2"/>
  <c r="C19" i="4" s="1"/>
  <c r="G7" i="2"/>
  <c r="G19" i="4" s="1"/>
  <c r="F7" i="2"/>
  <c r="F19" i="4" s="1"/>
  <c r="E7" i="2"/>
  <c r="E19" i="4" s="1"/>
  <c r="A19" i="4"/>
  <c r="B7" i="2"/>
  <c r="B19" i="4" s="1"/>
  <c r="B6" i="2"/>
  <c r="B20" i="4" s="1"/>
  <c r="G6" i="2"/>
  <c r="G20" i="4" s="1"/>
  <c r="F6" i="2"/>
  <c r="F20" i="4" s="1"/>
  <c r="A20" i="4"/>
  <c r="C5" i="2"/>
  <c r="C21" i="4" s="1"/>
  <c r="G5" i="2"/>
  <c r="G21" i="4" s="1"/>
  <c r="B5" i="2"/>
  <c r="B21" i="4" s="1"/>
  <c r="F5" i="2"/>
  <c r="F21" i="4" s="1"/>
  <c r="A21" i="4"/>
  <c r="C4" i="2"/>
  <c r="C22" i="4" s="1"/>
  <c r="B4" i="2"/>
  <c r="B22" i="4" s="1"/>
  <c r="G4" i="2"/>
  <c r="G22" i="4" s="1"/>
  <c r="F4" i="2"/>
  <c r="F22" i="4" s="1"/>
  <c r="E4" i="2"/>
  <c r="E22" i="4" s="1"/>
  <c r="A22" i="4"/>
  <c r="B3" i="2"/>
  <c r="B23" i="4" s="1"/>
  <c r="G3" i="2"/>
  <c r="G23" i="4" s="1"/>
  <c r="F3" i="2"/>
  <c r="F23" i="4" s="1"/>
  <c r="D3" i="2"/>
  <c r="D23" i="4" s="1"/>
  <c r="A23" i="4"/>
  <c r="E2" i="2"/>
  <c r="E24" i="4" s="1"/>
  <c r="F2" i="2"/>
  <c r="F24" i="4" s="1"/>
  <c r="G2" i="2"/>
  <c r="G24" i="4" s="1"/>
  <c r="C2" i="2"/>
  <c r="C24" i="4" s="1"/>
  <c r="A24" i="4"/>
  <c r="B2" i="2"/>
  <c r="B24" i="4" s="1"/>
  <c r="H9" i="2" l="1"/>
  <c r="H17" i="4" s="1"/>
  <c r="H14" i="2"/>
  <c r="I14" i="2" s="1"/>
  <c r="I12" i="4" s="1"/>
  <c r="H4" i="2"/>
  <c r="H22" i="4" s="1"/>
  <c r="H22" i="2"/>
  <c r="H4" i="4" s="1"/>
  <c r="H17" i="2"/>
  <c r="I17" i="2" s="1"/>
  <c r="I9" i="4" s="1"/>
  <c r="H12" i="2"/>
  <c r="H14" i="4" s="1"/>
  <c r="H7" i="2"/>
  <c r="I7" i="2" s="1"/>
  <c r="I19" i="4" s="1"/>
  <c r="H2" i="2"/>
  <c r="H24" i="4" s="1"/>
  <c r="H20" i="2"/>
  <c r="I20" i="2" s="1"/>
  <c r="I6" i="4" s="1"/>
  <c r="H15" i="2"/>
  <c r="I15" i="2" s="1"/>
  <c r="I11" i="4" s="1"/>
  <c r="H10" i="2"/>
  <c r="I10" i="2" s="1"/>
  <c r="I16" i="4" s="1"/>
  <c r="H5" i="2"/>
  <c r="I5" i="2" s="1"/>
  <c r="I21" i="4" s="1"/>
  <c r="H23" i="2"/>
  <c r="H3" i="4" s="1"/>
  <c r="H18" i="2"/>
  <c r="H8" i="4" s="1"/>
  <c r="H6" i="2"/>
  <c r="H20" i="4" s="1"/>
  <c r="H24" i="2"/>
  <c r="I24" i="2" s="1"/>
  <c r="I2" i="4" s="1"/>
  <c r="H19" i="2"/>
  <c r="H7" i="4" s="1"/>
  <c r="H13" i="2"/>
  <c r="I13" i="2" s="1"/>
  <c r="I13" i="4" s="1"/>
  <c r="H8" i="2"/>
  <c r="I8" i="2" s="1"/>
  <c r="I18" i="4" s="1"/>
  <c r="H3" i="2"/>
  <c r="H23" i="4" s="1"/>
  <c r="H21" i="2"/>
  <c r="H5" i="4" s="1"/>
  <c r="H16" i="2"/>
  <c r="I16" i="2" s="1"/>
  <c r="I10" i="4" s="1"/>
  <c r="H11" i="2"/>
  <c r="H15" i="4" s="1"/>
  <c r="I4" i="2" l="1"/>
  <c r="I22" i="4" s="1"/>
  <c r="H11" i="4"/>
  <c r="H13" i="4"/>
  <c r="I9" i="2"/>
  <c r="I17" i="4" s="1"/>
  <c r="H12" i="4"/>
  <c r="H21" i="4"/>
  <c r="H18" i="4"/>
  <c r="H9" i="4"/>
  <c r="H19" i="4"/>
  <c r="I21" i="2"/>
  <c r="I5" i="4" s="1"/>
  <c r="I22" i="2"/>
  <c r="I4" i="4" s="1"/>
  <c r="H16" i="4"/>
  <c r="I6" i="2"/>
  <c r="I20" i="4" s="1"/>
  <c r="I18" i="2"/>
  <c r="I8" i="4" s="1"/>
  <c r="H2" i="4"/>
  <c r="I12" i="2"/>
  <c r="I14" i="4" s="1"/>
  <c r="I11" i="2"/>
  <c r="I15" i="4" s="1"/>
  <c r="I2" i="2"/>
  <c r="I24" i="4" s="1"/>
  <c r="H10" i="4"/>
  <c r="I23" i="2"/>
  <c r="I3" i="4" s="1"/>
  <c r="H6" i="4"/>
  <c r="I19" i="2"/>
  <c r="I7" i="4" s="1"/>
  <c r="I3" i="2"/>
  <c r="I23" i="4" s="1"/>
</calcChain>
</file>

<file path=xl/sharedStrings.xml><?xml version="1.0" encoding="utf-8"?>
<sst xmlns="http://schemas.openxmlformats.org/spreadsheetml/2006/main" count="113" uniqueCount="50">
  <si>
    <t>Clients / Paliers</t>
  </si>
  <si>
    <t>Palier 1</t>
  </si>
  <si>
    <t>Actuel</t>
  </si>
  <si>
    <t>MRR</t>
  </si>
  <si>
    <t>Palier 2</t>
  </si>
  <si>
    <t>Palier 3</t>
  </si>
  <si>
    <t>+300</t>
  </si>
  <si>
    <t>Type facturation</t>
  </si>
  <si>
    <t>Paliers utilisateurs</t>
  </si>
  <si>
    <t>Produits</t>
  </si>
  <si>
    <t>Paliers transactions</t>
  </si>
  <si>
    <t>Cycle</t>
  </si>
  <si>
    <t>annuel</t>
  </si>
  <si>
    <t>Prochaine facturation</t>
  </si>
  <si>
    <t>mensuel</t>
  </si>
  <si>
    <t>Dernier paiement</t>
  </si>
  <si>
    <t>Overdue</t>
  </si>
  <si>
    <t>Palier 4</t>
  </si>
  <si>
    <t>Palier 5</t>
  </si>
  <si>
    <t>4 mois</t>
  </si>
  <si>
    <t>1 mois</t>
  </si>
  <si>
    <t>Paliers virements</t>
  </si>
  <si>
    <t>trimestriel</t>
  </si>
  <si>
    <t>passe à une facturation annuelle à partir de 2023</t>
  </si>
  <si>
    <t>bi-annuel</t>
  </si>
  <si>
    <t>Comment</t>
  </si>
  <si>
    <t>Must level up palier + 1000 € MRR</t>
  </si>
  <si>
    <t>Paliers de comptes</t>
  </si>
  <si>
    <t>octobre</t>
  </si>
  <si>
    <t>+200</t>
  </si>
  <si>
    <t>Clients</t>
  </si>
  <si>
    <t>Max invisible</t>
  </si>
  <si>
    <t>Max Outline</t>
  </si>
  <si>
    <t>aaa</t>
  </si>
  <si>
    <t>bbb</t>
  </si>
  <si>
    <t>ccc</t>
  </si>
  <si>
    <t>ddd</t>
  </si>
  <si>
    <t>eee</t>
  </si>
  <si>
    <t>fff</t>
  </si>
  <si>
    <t>ggg</t>
  </si>
  <si>
    <t>hhh</t>
  </si>
  <si>
    <t>jjj</t>
  </si>
  <si>
    <t>kkk</t>
  </si>
  <si>
    <t>lll</t>
  </si>
  <si>
    <t>mmm</t>
  </si>
  <si>
    <t>aaazde</t>
  </si>
  <si>
    <t>rfez</t>
  </si>
  <si>
    <t>fez</t>
  </si>
  <si>
    <t>fz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</si>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</sst>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5"/>
      <name val="Calibri"/>
      <family val="2"/>
      <scheme val="minor"/>
    </font>
    <font>
      <sz val="8"/>
      <name val="Calibri"/>
      <family val="2"/>
      <scheme val="minor"/>
    </font>
    <font>
      <sz val="11"/>
      <color rgb="FFED7D3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4" borderId="0" xfId="0" applyFill="1"/>
    <xf numFmtId="14" fontId="0" fillId="4" borderId="0" xfId="0" applyNumberFormat="1" applyFill="1"/>
    <xf numFmtId="0" fontId="2" fillId="3" borderId="0" xfId="0" applyFont="1" applyFill="1"/>
    <xf numFmtId="0" fontId="2" fillId="3" borderId="0" xfId="0" quotePrefix="1" applyFont="1" applyFill="1" applyAlignment="1">
      <alignment horizontal="left" indent="5"/>
    </xf>
    <xf numFmtId="0" fontId="3" fillId="3" borderId="0" xfId="0" applyFont="1" applyFill="1"/>
    <xf numFmtId="0" fontId="0" fillId="0" borderId="0" xfId="0" applyFill="1"/>
    <xf numFmtId="0" fontId="0" fillId="0" borderId="0" xfId="0" applyFill="1" applyAlignment="1">
      <alignment horizontal="center"/>
    </xf>
    <xf numFmtId="0" fontId="5" fillId="3" borderId="0" xfId="0" applyFont="1" applyFill="1"/>
    <xf numFmtId="0" fontId="5" fillId="3" borderId="0" xfId="0" quotePrefix="1" applyFont="1" applyFill="1" applyAlignment="1">
      <alignment horizontal="left" indent="5"/>
    </xf>
    <xf numFmtId="0" fontId="6" fillId="3" borderId="0" xfId="0" applyFont="1" applyFill="1"/>
    <xf numFmtId="0" fontId="1" fillId="2" borderId="1" xfId="0" applyFont="1" applyFill="1" applyBorder="1"/>
    <xf numFmtId="0" fontId="1" fillId="3" borderId="1" xfId="0" applyFont="1" applyFill="1" applyBorder="1"/>
    <xf numFmtId="0" fontId="1" fillId="4" borderId="1" xfId="0" applyFont="1" applyFill="1" applyBorder="1"/>
    <xf numFmtId="0" fontId="1" fillId="0" borderId="1" xfId="0" applyFont="1" applyFill="1" applyBorder="1"/>
    <xf numFmtId="0" fontId="2" fillId="3" borderId="0" xfId="0" applyFont="1" applyFill="1" applyAlignment="1">
      <alignment horizontal="right"/>
    </xf>
    <xf numFmtId="0" fontId="1" fillId="5" borderId="0" xfId="0" applyFont="1" applyFill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7A0000"/>
      <color rgb="FFB80000"/>
      <color rgb="FFC43030"/>
      <color rgb="FFEA7676"/>
      <color rgb="FFEDA7A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aseline="0"/>
              <a:t>Paliers de trafic par client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1"/>
          <c:order val="0"/>
          <c:tx>
            <c:strRef>
              <c:f>'Bar chart data'!$B$1</c:f>
              <c:strCache>
                <c:ptCount val="1"/>
                <c:pt idx="0">
                  <c:v>Actuel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>
              <a:noFill/>
            </a:ln>
            <a:effectLst/>
          </c:spPr>
          <c:invertIfNegative val="0"/>
          <c:cat>
            <c:strRef>
              <c:f>'Bar chart data'!$A$2:$A$24</c:f>
              <c:strCache>
                <c:ptCount val="23"/>
                <c:pt idx="0">
                  <c:v>f</c:v>
                </c:pt>
                <c:pt idx="1">
                  <c:v>fz</c:v>
                </c:pt>
                <c:pt idx="2">
                  <c:v>fz</c:v>
                </c:pt>
                <c:pt idx="3">
                  <c:v>f</c:v>
                </c:pt>
                <c:pt idx="4">
                  <c:v>fez</c:v>
                </c:pt>
                <c:pt idx="5">
                  <c:v>fz</c:v>
                </c:pt>
                <c:pt idx="6">
                  <c:v>fez</c:v>
                </c:pt>
                <c:pt idx="7">
                  <c:v>rfez</c:v>
                </c:pt>
                <c:pt idx="8">
                  <c:v>rfez</c:v>
                </c:pt>
                <c:pt idx="9">
                  <c:v>fff</c:v>
                </c:pt>
                <c:pt idx="10">
                  <c:v>aaazde</c:v>
                </c:pt>
                <c:pt idx="11">
                  <c:v>mmm</c:v>
                </c:pt>
                <c:pt idx="12">
                  <c:v>lll</c:v>
                </c:pt>
                <c:pt idx="13">
                  <c:v>kkk</c:v>
                </c:pt>
                <c:pt idx="14">
                  <c:v>jjj</c:v>
                </c:pt>
                <c:pt idx="15">
                  <c:v>hhh</c:v>
                </c:pt>
                <c:pt idx="16">
                  <c:v>ggg</c:v>
                </c:pt>
                <c:pt idx="17">
                  <c:v>fff</c:v>
                </c:pt>
                <c:pt idx="18">
                  <c:v>eee</c:v>
                </c:pt>
                <c:pt idx="19">
                  <c:v>ddd</c:v>
                </c:pt>
                <c:pt idx="20">
                  <c:v>ccc</c:v>
                </c:pt>
                <c:pt idx="21">
                  <c:v>bbb</c:v>
                </c:pt>
                <c:pt idx="22">
                  <c:v>aaa</c:v>
                </c:pt>
              </c:strCache>
            </c:strRef>
          </c:cat>
          <c:val>
            <c:numRef>
              <c:f>'Bar chart data'!$B$2:$B$24</c:f>
              <c:numCache>
                <c:formatCode>General</c:formatCode>
                <c:ptCount val="23"/>
                <c:pt idx="0">
                  <c:v>125</c:v>
                </c:pt>
                <c:pt idx="1">
                  <c:v>0</c:v>
                </c:pt>
                <c:pt idx="2">
                  <c:v>0</c:v>
                </c:pt>
                <c:pt idx="3">
                  <c:v>125</c:v>
                </c:pt>
                <c:pt idx="4">
                  <c:v>2242</c:v>
                </c:pt>
                <c:pt idx="5">
                  <c:v>0</c:v>
                </c:pt>
                <c:pt idx="6">
                  <c:v>2242</c:v>
                </c:pt>
                <c:pt idx="7">
                  <c:v>1368</c:v>
                </c:pt>
                <c:pt idx="8">
                  <c:v>1368</c:v>
                </c:pt>
                <c:pt idx="9">
                  <c:v>5445</c:v>
                </c:pt>
                <c:pt idx="10">
                  <c:v>12</c:v>
                </c:pt>
                <c:pt idx="11">
                  <c:v>3098</c:v>
                </c:pt>
                <c:pt idx="12">
                  <c:v>38</c:v>
                </c:pt>
                <c:pt idx="13">
                  <c:v>469</c:v>
                </c:pt>
                <c:pt idx="14">
                  <c:v>3164</c:v>
                </c:pt>
                <c:pt idx="15">
                  <c:v>3320</c:v>
                </c:pt>
                <c:pt idx="16">
                  <c:v>3300</c:v>
                </c:pt>
                <c:pt idx="17">
                  <c:v>5445</c:v>
                </c:pt>
                <c:pt idx="18">
                  <c:v>0</c:v>
                </c:pt>
                <c:pt idx="19">
                  <c:v>15302</c:v>
                </c:pt>
                <c:pt idx="20">
                  <c:v>21</c:v>
                </c:pt>
                <c:pt idx="21">
                  <c:v>6439</c:v>
                </c:pt>
                <c:pt idx="2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9C-46CB-A00E-A9B199890CE4}"/>
            </c:ext>
          </c:extLst>
        </c:ser>
        <c:ser>
          <c:idx val="2"/>
          <c:order val="1"/>
          <c:tx>
            <c:strRef>
              <c:f>'Bar chart data'!$C$1</c:f>
              <c:strCache>
                <c:ptCount val="1"/>
                <c:pt idx="0">
                  <c:v>Palier 1</c:v>
                </c:pt>
              </c:strCache>
            </c:strRef>
          </c:tx>
          <c:spPr>
            <a:noFill/>
            <a:ln w="19050">
              <a:solidFill>
                <a:srgbClr val="EDA7A7"/>
              </a:solidFill>
            </a:ln>
            <a:effectLst/>
          </c:spPr>
          <c:invertIfNegative val="0"/>
          <c:cat>
            <c:strRef>
              <c:f>'Bar chart data'!$A$2:$A$24</c:f>
              <c:strCache>
                <c:ptCount val="23"/>
                <c:pt idx="0">
                  <c:v>f</c:v>
                </c:pt>
                <c:pt idx="1">
                  <c:v>fz</c:v>
                </c:pt>
                <c:pt idx="2">
                  <c:v>fz</c:v>
                </c:pt>
                <c:pt idx="3">
                  <c:v>f</c:v>
                </c:pt>
                <c:pt idx="4">
                  <c:v>fez</c:v>
                </c:pt>
                <c:pt idx="5">
                  <c:v>fz</c:v>
                </c:pt>
                <c:pt idx="6">
                  <c:v>fez</c:v>
                </c:pt>
                <c:pt idx="7">
                  <c:v>rfez</c:v>
                </c:pt>
                <c:pt idx="8">
                  <c:v>rfez</c:v>
                </c:pt>
                <c:pt idx="9">
                  <c:v>fff</c:v>
                </c:pt>
                <c:pt idx="10">
                  <c:v>aaazde</c:v>
                </c:pt>
                <c:pt idx="11">
                  <c:v>mmm</c:v>
                </c:pt>
                <c:pt idx="12">
                  <c:v>lll</c:v>
                </c:pt>
                <c:pt idx="13">
                  <c:v>kkk</c:v>
                </c:pt>
                <c:pt idx="14">
                  <c:v>jjj</c:v>
                </c:pt>
                <c:pt idx="15">
                  <c:v>hhh</c:v>
                </c:pt>
                <c:pt idx="16">
                  <c:v>ggg</c:v>
                </c:pt>
                <c:pt idx="17">
                  <c:v>fff</c:v>
                </c:pt>
                <c:pt idx="18">
                  <c:v>eee</c:v>
                </c:pt>
                <c:pt idx="19">
                  <c:v>ddd</c:v>
                </c:pt>
                <c:pt idx="20">
                  <c:v>ccc</c:v>
                </c:pt>
                <c:pt idx="21">
                  <c:v>bbb</c:v>
                </c:pt>
                <c:pt idx="22">
                  <c:v>aaa</c:v>
                </c:pt>
              </c:strCache>
            </c:strRef>
          </c:cat>
          <c:val>
            <c:numRef>
              <c:f>'Bar chart data'!$C$2:$C$24</c:f>
              <c:numCache>
                <c:formatCode>General</c:formatCode>
                <c:ptCount val="23"/>
                <c:pt idx="0">
                  <c:v>500</c:v>
                </c:pt>
                <c:pt idx="1">
                  <c:v>500</c:v>
                </c:pt>
                <c:pt idx="2">
                  <c:v>500</c:v>
                </c:pt>
                <c:pt idx="3">
                  <c:v>500</c:v>
                </c:pt>
                <c:pt idx="4">
                  <c:v>1000</c:v>
                </c:pt>
                <c:pt idx="5">
                  <c:v>500</c:v>
                </c:pt>
                <c:pt idx="6">
                  <c:v>1000</c:v>
                </c:pt>
                <c:pt idx="7">
                  <c:v>2000</c:v>
                </c:pt>
                <c:pt idx="8">
                  <c:v>2000</c:v>
                </c:pt>
                <c:pt idx="9">
                  <c:v>500</c:v>
                </c:pt>
                <c:pt idx="10">
                  <c:v>3000</c:v>
                </c:pt>
                <c:pt idx="11">
                  <c:v>1000</c:v>
                </c:pt>
                <c:pt idx="12">
                  <c:v>500</c:v>
                </c:pt>
                <c:pt idx="13">
                  <c:v>5000</c:v>
                </c:pt>
                <c:pt idx="14">
                  <c:v>100</c:v>
                </c:pt>
                <c:pt idx="15">
                  <c:v>3000</c:v>
                </c:pt>
                <c:pt idx="16">
                  <c:v>5000</c:v>
                </c:pt>
                <c:pt idx="17">
                  <c:v>500</c:v>
                </c:pt>
                <c:pt idx="18">
                  <c:v>250</c:v>
                </c:pt>
                <c:pt idx="19">
                  <c:v>25000</c:v>
                </c:pt>
                <c:pt idx="20">
                  <c:v>1900</c:v>
                </c:pt>
                <c:pt idx="21">
                  <c:v>100</c:v>
                </c:pt>
                <c:pt idx="22">
                  <c:v>10000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99C-46CB-A00E-A9B199890CE4}"/>
            </c:ext>
          </c:extLst>
        </c:ser>
        <c:ser>
          <c:idx val="3"/>
          <c:order val="2"/>
          <c:tx>
            <c:strRef>
              <c:f>'Bar chart data'!$D$1</c:f>
              <c:strCache>
                <c:ptCount val="1"/>
                <c:pt idx="0">
                  <c:v>Palier 2</c:v>
                </c:pt>
              </c:strCache>
            </c:strRef>
          </c:tx>
          <c:spPr>
            <a:noFill/>
            <a:ln w="19050">
              <a:solidFill>
                <a:srgbClr val="EA7676"/>
              </a:solidFill>
            </a:ln>
            <a:effectLst/>
          </c:spPr>
          <c:invertIfNegative val="0"/>
          <c:cat>
            <c:strRef>
              <c:f>'Bar chart data'!$A$2:$A$24</c:f>
              <c:strCache>
                <c:ptCount val="23"/>
                <c:pt idx="0">
                  <c:v>f</c:v>
                </c:pt>
                <c:pt idx="1">
                  <c:v>fz</c:v>
                </c:pt>
                <c:pt idx="2">
                  <c:v>fz</c:v>
                </c:pt>
                <c:pt idx="3">
                  <c:v>f</c:v>
                </c:pt>
                <c:pt idx="4">
                  <c:v>fez</c:v>
                </c:pt>
                <c:pt idx="5">
                  <c:v>fz</c:v>
                </c:pt>
                <c:pt idx="6">
                  <c:v>fez</c:v>
                </c:pt>
                <c:pt idx="7">
                  <c:v>rfez</c:v>
                </c:pt>
                <c:pt idx="8">
                  <c:v>rfez</c:v>
                </c:pt>
                <c:pt idx="9">
                  <c:v>fff</c:v>
                </c:pt>
                <c:pt idx="10">
                  <c:v>aaazde</c:v>
                </c:pt>
                <c:pt idx="11">
                  <c:v>mmm</c:v>
                </c:pt>
                <c:pt idx="12">
                  <c:v>lll</c:v>
                </c:pt>
                <c:pt idx="13">
                  <c:v>kkk</c:v>
                </c:pt>
                <c:pt idx="14">
                  <c:v>jjj</c:v>
                </c:pt>
                <c:pt idx="15">
                  <c:v>hhh</c:v>
                </c:pt>
                <c:pt idx="16">
                  <c:v>ggg</c:v>
                </c:pt>
                <c:pt idx="17">
                  <c:v>fff</c:v>
                </c:pt>
                <c:pt idx="18">
                  <c:v>eee</c:v>
                </c:pt>
                <c:pt idx="19">
                  <c:v>ddd</c:v>
                </c:pt>
                <c:pt idx="20">
                  <c:v>ccc</c:v>
                </c:pt>
                <c:pt idx="21">
                  <c:v>bbb</c:v>
                </c:pt>
                <c:pt idx="22">
                  <c:v>aaa</c:v>
                </c:pt>
              </c:strCache>
            </c:strRef>
          </c:cat>
          <c:val>
            <c:numRef>
              <c:f>'Bar chart data'!$D$2:$D$24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3000</c:v>
                </c:pt>
                <c:pt idx="5">
                  <c:v>0</c:v>
                </c:pt>
                <c:pt idx="6">
                  <c:v>3000</c:v>
                </c:pt>
                <c:pt idx="7">
                  <c:v>0</c:v>
                </c:pt>
                <c:pt idx="8">
                  <c:v>0</c:v>
                </c:pt>
                <c:pt idx="9">
                  <c:v>1000</c:v>
                </c:pt>
                <c:pt idx="10">
                  <c:v>0</c:v>
                </c:pt>
                <c:pt idx="11">
                  <c:v>2000</c:v>
                </c:pt>
                <c:pt idx="12">
                  <c:v>0</c:v>
                </c:pt>
                <c:pt idx="13">
                  <c:v>0</c:v>
                </c:pt>
                <c:pt idx="14">
                  <c:v>1000</c:v>
                </c:pt>
                <c:pt idx="15">
                  <c:v>5000</c:v>
                </c:pt>
                <c:pt idx="16">
                  <c:v>0</c:v>
                </c:pt>
                <c:pt idx="17">
                  <c:v>1000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300</c:v>
                </c:pt>
                <c:pt idx="2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99C-46CB-A00E-A9B199890CE4}"/>
            </c:ext>
          </c:extLst>
        </c:ser>
        <c:ser>
          <c:idx val="4"/>
          <c:order val="3"/>
          <c:tx>
            <c:strRef>
              <c:f>'Bar chart data'!$E$1</c:f>
              <c:strCache>
                <c:ptCount val="1"/>
                <c:pt idx="0">
                  <c:v>Palier 3</c:v>
                </c:pt>
              </c:strCache>
            </c:strRef>
          </c:tx>
          <c:spPr>
            <a:noFill/>
            <a:ln w="19050">
              <a:solidFill>
                <a:srgbClr val="FF0000"/>
              </a:solidFill>
            </a:ln>
            <a:effectLst/>
          </c:spPr>
          <c:invertIfNegative val="0"/>
          <c:cat>
            <c:strRef>
              <c:f>'Bar chart data'!$A$2:$A$24</c:f>
              <c:strCache>
                <c:ptCount val="23"/>
                <c:pt idx="0">
                  <c:v>f</c:v>
                </c:pt>
                <c:pt idx="1">
                  <c:v>fz</c:v>
                </c:pt>
                <c:pt idx="2">
                  <c:v>fz</c:v>
                </c:pt>
                <c:pt idx="3">
                  <c:v>f</c:v>
                </c:pt>
                <c:pt idx="4">
                  <c:v>fez</c:v>
                </c:pt>
                <c:pt idx="5">
                  <c:v>fz</c:v>
                </c:pt>
                <c:pt idx="6">
                  <c:v>fez</c:v>
                </c:pt>
                <c:pt idx="7">
                  <c:v>rfez</c:v>
                </c:pt>
                <c:pt idx="8">
                  <c:v>rfez</c:v>
                </c:pt>
                <c:pt idx="9">
                  <c:v>fff</c:v>
                </c:pt>
                <c:pt idx="10">
                  <c:v>aaazde</c:v>
                </c:pt>
                <c:pt idx="11">
                  <c:v>mmm</c:v>
                </c:pt>
                <c:pt idx="12">
                  <c:v>lll</c:v>
                </c:pt>
                <c:pt idx="13">
                  <c:v>kkk</c:v>
                </c:pt>
                <c:pt idx="14">
                  <c:v>jjj</c:v>
                </c:pt>
                <c:pt idx="15">
                  <c:v>hhh</c:v>
                </c:pt>
                <c:pt idx="16">
                  <c:v>ggg</c:v>
                </c:pt>
                <c:pt idx="17">
                  <c:v>fff</c:v>
                </c:pt>
                <c:pt idx="18">
                  <c:v>eee</c:v>
                </c:pt>
                <c:pt idx="19">
                  <c:v>ddd</c:v>
                </c:pt>
                <c:pt idx="20">
                  <c:v>ccc</c:v>
                </c:pt>
                <c:pt idx="21">
                  <c:v>bbb</c:v>
                </c:pt>
                <c:pt idx="22">
                  <c:v>aaa</c:v>
                </c:pt>
              </c:strCache>
            </c:strRef>
          </c:cat>
          <c:val>
            <c:numRef>
              <c:f>'Bar chart data'!$E$2:$E$24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2000</c:v>
                </c:pt>
                <c:pt idx="10">
                  <c:v>0</c:v>
                </c:pt>
                <c:pt idx="11">
                  <c:v>10000</c:v>
                </c:pt>
                <c:pt idx="12">
                  <c:v>0</c:v>
                </c:pt>
                <c:pt idx="13">
                  <c:v>0</c:v>
                </c:pt>
                <c:pt idx="14">
                  <c:v>5000</c:v>
                </c:pt>
                <c:pt idx="15">
                  <c:v>0</c:v>
                </c:pt>
                <c:pt idx="16">
                  <c:v>0</c:v>
                </c:pt>
                <c:pt idx="17">
                  <c:v>2000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99C-46CB-A00E-A9B199890CE4}"/>
            </c:ext>
          </c:extLst>
        </c:ser>
        <c:ser>
          <c:idx val="5"/>
          <c:order val="4"/>
          <c:tx>
            <c:strRef>
              <c:f>'Bar chart data'!$F$1</c:f>
              <c:strCache>
                <c:ptCount val="1"/>
                <c:pt idx="0">
                  <c:v>Palier 4</c:v>
                </c:pt>
              </c:strCache>
            </c:strRef>
          </c:tx>
          <c:spPr>
            <a:noFill/>
            <a:ln w="19050">
              <a:solidFill>
                <a:srgbClr val="B80000"/>
              </a:solidFill>
            </a:ln>
            <a:effectLst/>
          </c:spPr>
          <c:invertIfNegative val="0"/>
          <c:cat>
            <c:strRef>
              <c:f>'Bar chart data'!$A$2:$A$24</c:f>
              <c:strCache>
                <c:ptCount val="23"/>
                <c:pt idx="0">
                  <c:v>f</c:v>
                </c:pt>
                <c:pt idx="1">
                  <c:v>fz</c:v>
                </c:pt>
                <c:pt idx="2">
                  <c:v>fz</c:v>
                </c:pt>
                <c:pt idx="3">
                  <c:v>f</c:v>
                </c:pt>
                <c:pt idx="4">
                  <c:v>fez</c:v>
                </c:pt>
                <c:pt idx="5">
                  <c:v>fz</c:v>
                </c:pt>
                <c:pt idx="6">
                  <c:v>fez</c:v>
                </c:pt>
                <c:pt idx="7">
                  <c:v>rfez</c:v>
                </c:pt>
                <c:pt idx="8">
                  <c:v>rfez</c:v>
                </c:pt>
                <c:pt idx="9">
                  <c:v>fff</c:v>
                </c:pt>
                <c:pt idx="10">
                  <c:v>aaazde</c:v>
                </c:pt>
                <c:pt idx="11">
                  <c:v>mmm</c:v>
                </c:pt>
                <c:pt idx="12">
                  <c:v>lll</c:v>
                </c:pt>
                <c:pt idx="13">
                  <c:v>kkk</c:v>
                </c:pt>
                <c:pt idx="14">
                  <c:v>jjj</c:v>
                </c:pt>
                <c:pt idx="15">
                  <c:v>hhh</c:v>
                </c:pt>
                <c:pt idx="16">
                  <c:v>ggg</c:v>
                </c:pt>
                <c:pt idx="17">
                  <c:v>fff</c:v>
                </c:pt>
                <c:pt idx="18">
                  <c:v>eee</c:v>
                </c:pt>
                <c:pt idx="19">
                  <c:v>ddd</c:v>
                </c:pt>
                <c:pt idx="20">
                  <c:v>ccc</c:v>
                </c:pt>
                <c:pt idx="21">
                  <c:v>bbb</c:v>
                </c:pt>
                <c:pt idx="22">
                  <c:v>aaa</c:v>
                </c:pt>
              </c:strCache>
            </c:strRef>
          </c:cat>
          <c:val>
            <c:numRef>
              <c:f>'Bar chart data'!$F$2:$F$24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5000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5000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99C-46CB-A00E-A9B199890CE4}"/>
            </c:ext>
          </c:extLst>
        </c:ser>
        <c:ser>
          <c:idx val="0"/>
          <c:order val="5"/>
          <c:tx>
            <c:strRef>
              <c:f>'Bar chart data'!$G$1</c:f>
              <c:strCache>
                <c:ptCount val="1"/>
                <c:pt idx="0">
                  <c:v>Palier 5</c:v>
                </c:pt>
              </c:strCache>
            </c:strRef>
          </c:tx>
          <c:spPr>
            <a:noFill/>
            <a:ln w="19050">
              <a:solidFill>
                <a:srgbClr val="7A0000"/>
              </a:solidFill>
            </a:ln>
            <a:effectLst/>
          </c:spPr>
          <c:invertIfNegative val="0"/>
          <c:val>
            <c:numRef>
              <c:f>'Bar chart data'!$G$2:$G$24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10000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10000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99C-46CB-A00E-A9B199890CE4}"/>
            </c:ext>
          </c:extLst>
        </c:ser>
        <c:ser>
          <c:idx val="7"/>
          <c:order val="6"/>
          <c:tx>
            <c:strRef>
              <c:f>'Bar chart data'!$H$1</c:f>
              <c:strCache>
                <c:ptCount val="1"/>
                <c:pt idx="0">
                  <c:v>Max invisible</c:v>
                </c:pt>
              </c:strCache>
            </c:strRef>
          </c:tx>
          <c:spPr>
            <a:noFill/>
            <a:ln w="25400">
              <a:solidFill>
                <a:schemeClr val="bg1"/>
              </a:solidFill>
            </a:ln>
            <a:effectLst/>
          </c:spPr>
          <c:invertIfNegative val="0"/>
          <c:cat>
            <c:strRef>
              <c:f>'Bar chart data'!$A$2:$A$24</c:f>
              <c:strCache>
                <c:ptCount val="23"/>
                <c:pt idx="0">
                  <c:v>f</c:v>
                </c:pt>
                <c:pt idx="1">
                  <c:v>fz</c:v>
                </c:pt>
                <c:pt idx="2">
                  <c:v>fz</c:v>
                </c:pt>
                <c:pt idx="3">
                  <c:v>f</c:v>
                </c:pt>
                <c:pt idx="4">
                  <c:v>fez</c:v>
                </c:pt>
                <c:pt idx="5">
                  <c:v>fz</c:v>
                </c:pt>
                <c:pt idx="6">
                  <c:v>fez</c:v>
                </c:pt>
                <c:pt idx="7">
                  <c:v>rfez</c:v>
                </c:pt>
                <c:pt idx="8">
                  <c:v>rfez</c:v>
                </c:pt>
                <c:pt idx="9">
                  <c:v>fff</c:v>
                </c:pt>
                <c:pt idx="10">
                  <c:v>aaazde</c:v>
                </c:pt>
                <c:pt idx="11">
                  <c:v>mmm</c:v>
                </c:pt>
                <c:pt idx="12">
                  <c:v>lll</c:v>
                </c:pt>
                <c:pt idx="13">
                  <c:v>kkk</c:v>
                </c:pt>
                <c:pt idx="14">
                  <c:v>jjj</c:v>
                </c:pt>
                <c:pt idx="15">
                  <c:v>hhh</c:v>
                </c:pt>
                <c:pt idx="16">
                  <c:v>ggg</c:v>
                </c:pt>
                <c:pt idx="17">
                  <c:v>fff</c:v>
                </c:pt>
                <c:pt idx="18">
                  <c:v>eee</c:v>
                </c:pt>
                <c:pt idx="19">
                  <c:v>ddd</c:v>
                </c:pt>
                <c:pt idx="20">
                  <c:v>ccc</c:v>
                </c:pt>
                <c:pt idx="21">
                  <c:v>bbb</c:v>
                </c:pt>
                <c:pt idx="22">
                  <c:v>aaa</c:v>
                </c:pt>
              </c:strCache>
            </c:strRef>
          </c:cat>
          <c:val>
            <c:numRef>
              <c:f>'Bar chart data'!$H$2:$H$24</c:f>
              <c:numCache>
                <c:formatCode>General</c:formatCode>
                <c:ptCount val="23"/>
                <c:pt idx="0">
                  <c:v>25050</c:v>
                </c:pt>
                <c:pt idx="1">
                  <c:v>25050</c:v>
                </c:pt>
                <c:pt idx="2">
                  <c:v>25050</c:v>
                </c:pt>
                <c:pt idx="3">
                  <c:v>25050</c:v>
                </c:pt>
                <c:pt idx="4">
                  <c:v>25050</c:v>
                </c:pt>
                <c:pt idx="5">
                  <c:v>25050</c:v>
                </c:pt>
                <c:pt idx="6">
                  <c:v>25050</c:v>
                </c:pt>
                <c:pt idx="7">
                  <c:v>25050</c:v>
                </c:pt>
                <c:pt idx="8">
                  <c:v>25050</c:v>
                </c:pt>
                <c:pt idx="9">
                  <c:v>25050</c:v>
                </c:pt>
                <c:pt idx="10">
                  <c:v>25050</c:v>
                </c:pt>
                <c:pt idx="11">
                  <c:v>25050</c:v>
                </c:pt>
                <c:pt idx="12">
                  <c:v>25050</c:v>
                </c:pt>
                <c:pt idx="13">
                  <c:v>25050</c:v>
                </c:pt>
                <c:pt idx="14">
                  <c:v>25050</c:v>
                </c:pt>
                <c:pt idx="15">
                  <c:v>25050</c:v>
                </c:pt>
                <c:pt idx="16">
                  <c:v>25050</c:v>
                </c:pt>
                <c:pt idx="17">
                  <c:v>25050</c:v>
                </c:pt>
                <c:pt idx="18">
                  <c:v>25050</c:v>
                </c:pt>
                <c:pt idx="19">
                  <c:v>25050</c:v>
                </c:pt>
                <c:pt idx="20">
                  <c:v>25050</c:v>
                </c:pt>
                <c:pt idx="21">
                  <c:v>25050</c:v>
                </c:pt>
                <c:pt idx="22">
                  <c:v>25050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99C-46CB-A00E-A9B199890CE4}"/>
            </c:ext>
          </c:extLst>
        </c:ser>
        <c:ser>
          <c:idx val="8"/>
          <c:order val="7"/>
          <c:tx>
            <c:strRef>
              <c:f>'Bar chart data'!$I$1</c:f>
              <c:strCache>
                <c:ptCount val="1"/>
                <c:pt idx="0">
                  <c:v>Max Outline</c:v>
                </c:pt>
              </c:strCache>
            </c:strRef>
          </c:tx>
          <c:spPr>
            <a:noFill/>
            <a:ln w="9525">
              <a:solidFill>
                <a:schemeClr val="bg1">
                  <a:lumMod val="75000"/>
                </a:schemeClr>
              </a:solidFill>
              <a:prstDash val="sysDash"/>
            </a:ln>
            <a:effectLst/>
          </c:spPr>
          <c:invertIfNegative val="0"/>
          <c:cat>
            <c:strRef>
              <c:f>'Bar chart data'!$A$2:$A$24</c:f>
              <c:strCache>
                <c:ptCount val="23"/>
                <c:pt idx="0">
                  <c:v>f</c:v>
                </c:pt>
                <c:pt idx="1">
                  <c:v>fz</c:v>
                </c:pt>
                <c:pt idx="2">
                  <c:v>fz</c:v>
                </c:pt>
                <c:pt idx="3">
                  <c:v>f</c:v>
                </c:pt>
                <c:pt idx="4">
                  <c:v>fez</c:v>
                </c:pt>
                <c:pt idx="5">
                  <c:v>fz</c:v>
                </c:pt>
                <c:pt idx="6">
                  <c:v>fez</c:v>
                </c:pt>
                <c:pt idx="7">
                  <c:v>rfez</c:v>
                </c:pt>
                <c:pt idx="8">
                  <c:v>rfez</c:v>
                </c:pt>
                <c:pt idx="9">
                  <c:v>fff</c:v>
                </c:pt>
                <c:pt idx="10">
                  <c:v>aaazde</c:v>
                </c:pt>
                <c:pt idx="11">
                  <c:v>mmm</c:v>
                </c:pt>
                <c:pt idx="12">
                  <c:v>lll</c:v>
                </c:pt>
                <c:pt idx="13">
                  <c:v>kkk</c:v>
                </c:pt>
                <c:pt idx="14">
                  <c:v>jjj</c:v>
                </c:pt>
                <c:pt idx="15">
                  <c:v>hhh</c:v>
                </c:pt>
                <c:pt idx="16">
                  <c:v>ggg</c:v>
                </c:pt>
                <c:pt idx="17">
                  <c:v>fff</c:v>
                </c:pt>
                <c:pt idx="18">
                  <c:v>eee</c:v>
                </c:pt>
                <c:pt idx="19">
                  <c:v>ddd</c:v>
                </c:pt>
                <c:pt idx="20">
                  <c:v>ccc</c:v>
                </c:pt>
                <c:pt idx="21">
                  <c:v>bbb</c:v>
                </c:pt>
                <c:pt idx="22">
                  <c:v>aaa</c:v>
                </c:pt>
              </c:strCache>
            </c:strRef>
          </c:cat>
          <c:val>
            <c:numRef>
              <c:f>'Bar chart data'!$I$2:$I$24</c:f>
              <c:numCache>
                <c:formatCode>General</c:formatCode>
                <c:ptCount val="23"/>
                <c:pt idx="0">
                  <c:v>25050</c:v>
                </c:pt>
                <c:pt idx="1">
                  <c:v>25050</c:v>
                </c:pt>
                <c:pt idx="2">
                  <c:v>25050</c:v>
                </c:pt>
                <c:pt idx="3">
                  <c:v>25050</c:v>
                </c:pt>
                <c:pt idx="4">
                  <c:v>25050</c:v>
                </c:pt>
                <c:pt idx="5">
                  <c:v>25050</c:v>
                </c:pt>
                <c:pt idx="6">
                  <c:v>25050</c:v>
                </c:pt>
                <c:pt idx="7">
                  <c:v>25050</c:v>
                </c:pt>
                <c:pt idx="8">
                  <c:v>25050</c:v>
                </c:pt>
                <c:pt idx="9">
                  <c:v>25050</c:v>
                </c:pt>
                <c:pt idx="10">
                  <c:v>25050</c:v>
                </c:pt>
                <c:pt idx="11">
                  <c:v>25050</c:v>
                </c:pt>
                <c:pt idx="12">
                  <c:v>25050</c:v>
                </c:pt>
                <c:pt idx="13">
                  <c:v>25050</c:v>
                </c:pt>
                <c:pt idx="14">
                  <c:v>25050</c:v>
                </c:pt>
                <c:pt idx="15">
                  <c:v>25050</c:v>
                </c:pt>
                <c:pt idx="16">
                  <c:v>25050</c:v>
                </c:pt>
                <c:pt idx="17">
                  <c:v>25050</c:v>
                </c:pt>
                <c:pt idx="18">
                  <c:v>25050</c:v>
                </c:pt>
                <c:pt idx="19">
                  <c:v>25050</c:v>
                </c:pt>
                <c:pt idx="20">
                  <c:v>25050</c:v>
                </c:pt>
                <c:pt idx="21">
                  <c:v>25050</c:v>
                </c:pt>
                <c:pt idx="22">
                  <c:v>25050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D99C-46CB-A00E-A9B199890C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574167792"/>
        <c:axId val="574171120"/>
      </c:barChart>
      <c:catAx>
        <c:axId val="57416779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4171120"/>
        <c:crosses val="autoZero"/>
        <c:auto val="1"/>
        <c:lblAlgn val="ctr"/>
        <c:lblOffset val="100"/>
        <c:noMultiLvlLbl val="0"/>
      </c:catAx>
      <c:valAx>
        <c:axId val="574171120"/>
        <c:scaling>
          <c:orientation val="minMax"/>
          <c:max val="25050"/>
          <c:min val="0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41677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delete val="1"/>
      </c:legendEntry>
      <c:legendEntry>
        <c:idx val="1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'Graph Paliers data'!$B$1</c:f>
              <c:strCache>
                <c:ptCount val="1"/>
                <c:pt idx="0">
                  <c:v>Actuel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strRef>
              <c:f>'Graph Paliers data'!$A$2:$A$24</c:f>
              <c:strCache>
                <c:ptCount val="23"/>
                <c:pt idx="0">
                  <c:v>aaa</c:v>
                </c:pt>
                <c:pt idx="1">
                  <c:v>bbb</c:v>
                </c:pt>
                <c:pt idx="2">
                  <c:v>ccc</c:v>
                </c:pt>
                <c:pt idx="3">
                  <c:v>ddd</c:v>
                </c:pt>
                <c:pt idx="4">
                  <c:v>eee</c:v>
                </c:pt>
                <c:pt idx="5">
                  <c:v>fff</c:v>
                </c:pt>
                <c:pt idx="6">
                  <c:v>ggg</c:v>
                </c:pt>
                <c:pt idx="7">
                  <c:v>hhh</c:v>
                </c:pt>
                <c:pt idx="8">
                  <c:v>jjj</c:v>
                </c:pt>
                <c:pt idx="9">
                  <c:v>kkk</c:v>
                </c:pt>
                <c:pt idx="10">
                  <c:v>lll</c:v>
                </c:pt>
                <c:pt idx="11">
                  <c:v>mmm</c:v>
                </c:pt>
                <c:pt idx="12">
                  <c:v>aaazde</c:v>
                </c:pt>
                <c:pt idx="13">
                  <c:v>fff</c:v>
                </c:pt>
                <c:pt idx="14">
                  <c:v>rfez</c:v>
                </c:pt>
                <c:pt idx="15">
                  <c:v>rfez</c:v>
                </c:pt>
                <c:pt idx="16">
                  <c:v>fez</c:v>
                </c:pt>
                <c:pt idx="17">
                  <c:v>fz</c:v>
                </c:pt>
                <c:pt idx="18">
                  <c:v>fez</c:v>
                </c:pt>
                <c:pt idx="19">
                  <c:v>f</c:v>
                </c:pt>
                <c:pt idx="20">
                  <c:v>fz</c:v>
                </c:pt>
                <c:pt idx="21">
                  <c:v>fz</c:v>
                </c:pt>
                <c:pt idx="22">
                  <c:v>f</c:v>
                </c:pt>
              </c:strCache>
            </c:strRef>
          </c:cat>
          <c:val>
            <c:numRef>
              <c:f>'Graph Paliers data'!$B$2:$B$24</c:f>
              <c:numCache>
                <c:formatCode>General</c:formatCode>
                <c:ptCount val="23"/>
                <c:pt idx="0">
                  <c:v>0</c:v>
                </c:pt>
                <c:pt idx="1">
                  <c:v>6439</c:v>
                </c:pt>
                <c:pt idx="2">
                  <c:v>21</c:v>
                </c:pt>
                <c:pt idx="3">
                  <c:v>15302</c:v>
                </c:pt>
                <c:pt idx="4">
                  <c:v>0</c:v>
                </c:pt>
                <c:pt idx="5">
                  <c:v>5445</c:v>
                </c:pt>
                <c:pt idx="6">
                  <c:v>3300</c:v>
                </c:pt>
                <c:pt idx="7">
                  <c:v>3320</c:v>
                </c:pt>
                <c:pt idx="8">
                  <c:v>3164</c:v>
                </c:pt>
                <c:pt idx="9">
                  <c:v>469</c:v>
                </c:pt>
                <c:pt idx="10">
                  <c:v>38</c:v>
                </c:pt>
                <c:pt idx="11">
                  <c:v>3098</c:v>
                </c:pt>
                <c:pt idx="12">
                  <c:v>12</c:v>
                </c:pt>
                <c:pt idx="13">
                  <c:v>5445</c:v>
                </c:pt>
                <c:pt idx="14">
                  <c:v>1368</c:v>
                </c:pt>
                <c:pt idx="15">
                  <c:v>1368</c:v>
                </c:pt>
                <c:pt idx="16">
                  <c:v>2242</c:v>
                </c:pt>
                <c:pt idx="17">
                  <c:v>0</c:v>
                </c:pt>
                <c:pt idx="18">
                  <c:v>2242</c:v>
                </c:pt>
                <c:pt idx="19">
                  <c:v>125</c:v>
                </c:pt>
                <c:pt idx="20">
                  <c:v>0</c:v>
                </c:pt>
                <c:pt idx="21">
                  <c:v>0</c:v>
                </c:pt>
                <c:pt idx="22">
                  <c:v>125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E47-49B1-AE35-C073674AC144}"/>
            </c:ext>
          </c:extLst>
        </c:ser>
        <c:ser>
          <c:idx val="1"/>
          <c:order val="1"/>
          <c:tx>
            <c:strRef>
              <c:f>'Graph Paliers data'!$C$1</c:f>
              <c:strCache>
                <c:ptCount val="1"/>
                <c:pt idx="0">
                  <c:v>Palier 1</c:v>
                </c:pt>
              </c:strCache>
            </c:strRef>
          </c:tx>
          <c:spPr>
            <a:noFill/>
            <a:ln w="19050">
              <a:solidFill>
                <a:schemeClr val="accent6">
                  <a:lumMod val="40000"/>
                  <a:lumOff val="60000"/>
                </a:schemeClr>
              </a:solidFill>
            </a:ln>
            <a:effectLst/>
          </c:spPr>
          <c:invertIfNegative val="0"/>
          <c:cat>
            <c:strRef>
              <c:f>'Graph Paliers data'!$A$2:$A$24</c:f>
              <c:strCache>
                <c:ptCount val="23"/>
                <c:pt idx="0">
                  <c:v>aaa</c:v>
                </c:pt>
                <c:pt idx="1">
                  <c:v>bbb</c:v>
                </c:pt>
                <c:pt idx="2">
                  <c:v>ccc</c:v>
                </c:pt>
                <c:pt idx="3">
                  <c:v>ddd</c:v>
                </c:pt>
                <c:pt idx="4">
                  <c:v>eee</c:v>
                </c:pt>
                <c:pt idx="5">
                  <c:v>fff</c:v>
                </c:pt>
                <c:pt idx="6">
                  <c:v>ggg</c:v>
                </c:pt>
                <c:pt idx="7">
                  <c:v>hhh</c:v>
                </c:pt>
                <c:pt idx="8">
                  <c:v>jjj</c:v>
                </c:pt>
                <c:pt idx="9">
                  <c:v>kkk</c:v>
                </c:pt>
                <c:pt idx="10">
                  <c:v>lll</c:v>
                </c:pt>
                <c:pt idx="11">
                  <c:v>mmm</c:v>
                </c:pt>
                <c:pt idx="12">
                  <c:v>aaazde</c:v>
                </c:pt>
                <c:pt idx="13">
                  <c:v>fff</c:v>
                </c:pt>
                <c:pt idx="14">
                  <c:v>rfez</c:v>
                </c:pt>
                <c:pt idx="15">
                  <c:v>rfez</c:v>
                </c:pt>
                <c:pt idx="16">
                  <c:v>fez</c:v>
                </c:pt>
                <c:pt idx="17">
                  <c:v>fz</c:v>
                </c:pt>
                <c:pt idx="18">
                  <c:v>fez</c:v>
                </c:pt>
                <c:pt idx="19">
                  <c:v>f</c:v>
                </c:pt>
                <c:pt idx="20">
                  <c:v>fz</c:v>
                </c:pt>
                <c:pt idx="21">
                  <c:v>fz</c:v>
                </c:pt>
                <c:pt idx="22">
                  <c:v>f</c:v>
                </c:pt>
              </c:strCache>
            </c:strRef>
          </c:cat>
          <c:val>
            <c:numRef>
              <c:f>'Graph Paliers data'!$C$2:$C$24</c:f>
              <c:numCache>
                <c:formatCode>General</c:formatCode>
                <c:ptCount val="23"/>
                <c:pt idx="0">
                  <c:v>10000</c:v>
                </c:pt>
                <c:pt idx="1">
                  <c:v>100</c:v>
                </c:pt>
                <c:pt idx="2">
                  <c:v>1900</c:v>
                </c:pt>
                <c:pt idx="3">
                  <c:v>25000</c:v>
                </c:pt>
                <c:pt idx="4">
                  <c:v>250</c:v>
                </c:pt>
                <c:pt idx="5">
                  <c:v>500</c:v>
                </c:pt>
                <c:pt idx="6">
                  <c:v>5000</c:v>
                </c:pt>
                <c:pt idx="7">
                  <c:v>3000</c:v>
                </c:pt>
                <c:pt idx="8">
                  <c:v>100</c:v>
                </c:pt>
                <c:pt idx="9">
                  <c:v>5000</c:v>
                </c:pt>
                <c:pt idx="10">
                  <c:v>500</c:v>
                </c:pt>
                <c:pt idx="11">
                  <c:v>1000</c:v>
                </c:pt>
                <c:pt idx="12">
                  <c:v>3000</c:v>
                </c:pt>
                <c:pt idx="13">
                  <c:v>500</c:v>
                </c:pt>
                <c:pt idx="14">
                  <c:v>2000</c:v>
                </c:pt>
                <c:pt idx="15">
                  <c:v>2000</c:v>
                </c:pt>
                <c:pt idx="16">
                  <c:v>1000</c:v>
                </c:pt>
                <c:pt idx="17">
                  <c:v>500</c:v>
                </c:pt>
                <c:pt idx="18">
                  <c:v>1000</c:v>
                </c:pt>
                <c:pt idx="19">
                  <c:v>500</c:v>
                </c:pt>
                <c:pt idx="20">
                  <c:v>500</c:v>
                </c:pt>
                <c:pt idx="21">
                  <c:v>500</c:v>
                </c:pt>
                <c:pt idx="22">
                  <c:v>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E47-49B1-AE35-C073674AC144}"/>
            </c:ext>
          </c:extLst>
        </c:ser>
        <c:ser>
          <c:idx val="2"/>
          <c:order val="2"/>
          <c:tx>
            <c:strRef>
              <c:f>'Graph Paliers data'!$D$1</c:f>
              <c:strCache>
                <c:ptCount val="1"/>
                <c:pt idx="0">
                  <c:v>Palier 2</c:v>
                </c:pt>
              </c:strCache>
            </c:strRef>
          </c:tx>
          <c:spPr>
            <a:noFill/>
            <a:ln w="19050">
              <a:solidFill>
                <a:schemeClr val="accent6">
                  <a:lumMod val="60000"/>
                  <a:lumOff val="40000"/>
                </a:schemeClr>
              </a:solidFill>
            </a:ln>
            <a:effectLst/>
          </c:spPr>
          <c:invertIfNegative val="0"/>
          <c:cat>
            <c:strRef>
              <c:f>'Graph Paliers data'!$A$2:$A$24</c:f>
              <c:strCache>
                <c:ptCount val="23"/>
                <c:pt idx="0">
                  <c:v>aaa</c:v>
                </c:pt>
                <c:pt idx="1">
                  <c:v>bbb</c:v>
                </c:pt>
                <c:pt idx="2">
                  <c:v>ccc</c:v>
                </c:pt>
                <c:pt idx="3">
                  <c:v>ddd</c:v>
                </c:pt>
                <c:pt idx="4">
                  <c:v>eee</c:v>
                </c:pt>
                <c:pt idx="5">
                  <c:v>fff</c:v>
                </c:pt>
                <c:pt idx="6">
                  <c:v>ggg</c:v>
                </c:pt>
                <c:pt idx="7">
                  <c:v>hhh</c:v>
                </c:pt>
                <c:pt idx="8">
                  <c:v>jjj</c:v>
                </c:pt>
                <c:pt idx="9">
                  <c:v>kkk</c:v>
                </c:pt>
                <c:pt idx="10">
                  <c:v>lll</c:v>
                </c:pt>
                <c:pt idx="11">
                  <c:v>mmm</c:v>
                </c:pt>
                <c:pt idx="12">
                  <c:v>aaazde</c:v>
                </c:pt>
                <c:pt idx="13">
                  <c:v>fff</c:v>
                </c:pt>
                <c:pt idx="14">
                  <c:v>rfez</c:v>
                </c:pt>
                <c:pt idx="15">
                  <c:v>rfez</c:v>
                </c:pt>
                <c:pt idx="16">
                  <c:v>fez</c:v>
                </c:pt>
                <c:pt idx="17">
                  <c:v>fz</c:v>
                </c:pt>
                <c:pt idx="18">
                  <c:v>fez</c:v>
                </c:pt>
                <c:pt idx="19">
                  <c:v>f</c:v>
                </c:pt>
                <c:pt idx="20">
                  <c:v>fz</c:v>
                </c:pt>
                <c:pt idx="21">
                  <c:v>fz</c:v>
                </c:pt>
                <c:pt idx="22">
                  <c:v>f</c:v>
                </c:pt>
              </c:strCache>
            </c:strRef>
          </c:cat>
          <c:val>
            <c:numRef>
              <c:f>'Graph Paliers data'!$D$2:$D$24</c:f>
              <c:numCache>
                <c:formatCode>General</c:formatCode>
                <c:ptCount val="23"/>
                <c:pt idx="0">
                  <c:v>0</c:v>
                </c:pt>
                <c:pt idx="1">
                  <c:v>300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1000</c:v>
                </c:pt>
                <c:pt idx="6">
                  <c:v>0</c:v>
                </c:pt>
                <c:pt idx="7">
                  <c:v>5000</c:v>
                </c:pt>
                <c:pt idx="8">
                  <c:v>1000</c:v>
                </c:pt>
                <c:pt idx="9">
                  <c:v>0</c:v>
                </c:pt>
                <c:pt idx="10">
                  <c:v>0</c:v>
                </c:pt>
                <c:pt idx="11">
                  <c:v>2000</c:v>
                </c:pt>
                <c:pt idx="12">
                  <c:v>0</c:v>
                </c:pt>
                <c:pt idx="13">
                  <c:v>1000</c:v>
                </c:pt>
                <c:pt idx="14">
                  <c:v>0</c:v>
                </c:pt>
                <c:pt idx="15">
                  <c:v>0</c:v>
                </c:pt>
                <c:pt idx="16">
                  <c:v>3000</c:v>
                </c:pt>
                <c:pt idx="17">
                  <c:v>0</c:v>
                </c:pt>
                <c:pt idx="18">
                  <c:v>3000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E47-49B1-AE35-C073674AC144}"/>
            </c:ext>
          </c:extLst>
        </c:ser>
        <c:ser>
          <c:idx val="3"/>
          <c:order val="3"/>
          <c:tx>
            <c:strRef>
              <c:f>'Graph Paliers data'!$E$1</c:f>
              <c:strCache>
                <c:ptCount val="1"/>
                <c:pt idx="0">
                  <c:v>Palier 3</c:v>
                </c:pt>
              </c:strCache>
            </c:strRef>
          </c:tx>
          <c:spPr>
            <a:noFill/>
            <a:ln w="19050">
              <a:solidFill>
                <a:schemeClr val="accent6"/>
              </a:solidFill>
            </a:ln>
            <a:effectLst/>
          </c:spPr>
          <c:invertIfNegative val="0"/>
          <c:cat>
            <c:strRef>
              <c:f>'Graph Paliers data'!$A$2:$A$24</c:f>
              <c:strCache>
                <c:ptCount val="23"/>
                <c:pt idx="0">
                  <c:v>aaa</c:v>
                </c:pt>
                <c:pt idx="1">
                  <c:v>bbb</c:v>
                </c:pt>
                <c:pt idx="2">
                  <c:v>ccc</c:v>
                </c:pt>
                <c:pt idx="3">
                  <c:v>ddd</c:v>
                </c:pt>
                <c:pt idx="4">
                  <c:v>eee</c:v>
                </c:pt>
                <c:pt idx="5">
                  <c:v>fff</c:v>
                </c:pt>
                <c:pt idx="6">
                  <c:v>ggg</c:v>
                </c:pt>
                <c:pt idx="7">
                  <c:v>hhh</c:v>
                </c:pt>
                <c:pt idx="8">
                  <c:v>jjj</c:v>
                </c:pt>
                <c:pt idx="9">
                  <c:v>kkk</c:v>
                </c:pt>
                <c:pt idx="10">
                  <c:v>lll</c:v>
                </c:pt>
                <c:pt idx="11">
                  <c:v>mmm</c:v>
                </c:pt>
                <c:pt idx="12">
                  <c:v>aaazde</c:v>
                </c:pt>
                <c:pt idx="13">
                  <c:v>fff</c:v>
                </c:pt>
                <c:pt idx="14">
                  <c:v>rfez</c:v>
                </c:pt>
                <c:pt idx="15">
                  <c:v>rfez</c:v>
                </c:pt>
                <c:pt idx="16">
                  <c:v>fez</c:v>
                </c:pt>
                <c:pt idx="17">
                  <c:v>fz</c:v>
                </c:pt>
                <c:pt idx="18">
                  <c:v>fez</c:v>
                </c:pt>
                <c:pt idx="19">
                  <c:v>f</c:v>
                </c:pt>
                <c:pt idx="20">
                  <c:v>fz</c:v>
                </c:pt>
                <c:pt idx="21">
                  <c:v>fz</c:v>
                </c:pt>
                <c:pt idx="22">
                  <c:v>f</c:v>
                </c:pt>
              </c:strCache>
            </c:strRef>
          </c:cat>
          <c:val>
            <c:numRef>
              <c:f>'Graph Paliers data'!$E$2:$E$24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2000</c:v>
                </c:pt>
                <c:pt idx="6">
                  <c:v>0</c:v>
                </c:pt>
                <c:pt idx="7">
                  <c:v>0</c:v>
                </c:pt>
                <c:pt idx="8">
                  <c:v>5000</c:v>
                </c:pt>
                <c:pt idx="9">
                  <c:v>0</c:v>
                </c:pt>
                <c:pt idx="10">
                  <c:v>0</c:v>
                </c:pt>
                <c:pt idx="11">
                  <c:v>10000</c:v>
                </c:pt>
                <c:pt idx="12">
                  <c:v>0</c:v>
                </c:pt>
                <c:pt idx="13">
                  <c:v>2000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E47-49B1-AE35-C073674AC144}"/>
            </c:ext>
          </c:extLst>
        </c:ser>
        <c:ser>
          <c:idx val="4"/>
          <c:order val="4"/>
          <c:tx>
            <c:strRef>
              <c:f>'Graph Paliers data'!$F$1</c:f>
              <c:strCache>
                <c:ptCount val="1"/>
                <c:pt idx="0">
                  <c:v>Palier 4</c:v>
                </c:pt>
              </c:strCache>
            </c:strRef>
          </c:tx>
          <c:spPr>
            <a:noFill/>
            <a:ln w="19050">
              <a:solidFill>
                <a:schemeClr val="accent6">
                  <a:lumMod val="75000"/>
                </a:schemeClr>
              </a:solidFill>
            </a:ln>
            <a:effectLst/>
          </c:spPr>
          <c:invertIfNegative val="0"/>
          <c:cat>
            <c:strRef>
              <c:f>'Graph Paliers data'!$A$2:$A$24</c:f>
              <c:strCache>
                <c:ptCount val="23"/>
                <c:pt idx="0">
                  <c:v>aaa</c:v>
                </c:pt>
                <c:pt idx="1">
                  <c:v>bbb</c:v>
                </c:pt>
                <c:pt idx="2">
                  <c:v>ccc</c:v>
                </c:pt>
                <c:pt idx="3">
                  <c:v>ddd</c:v>
                </c:pt>
                <c:pt idx="4">
                  <c:v>eee</c:v>
                </c:pt>
                <c:pt idx="5">
                  <c:v>fff</c:v>
                </c:pt>
                <c:pt idx="6">
                  <c:v>ggg</c:v>
                </c:pt>
                <c:pt idx="7">
                  <c:v>hhh</c:v>
                </c:pt>
                <c:pt idx="8">
                  <c:v>jjj</c:v>
                </c:pt>
                <c:pt idx="9">
                  <c:v>kkk</c:v>
                </c:pt>
                <c:pt idx="10">
                  <c:v>lll</c:v>
                </c:pt>
                <c:pt idx="11">
                  <c:v>mmm</c:v>
                </c:pt>
                <c:pt idx="12">
                  <c:v>aaazde</c:v>
                </c:pt>
                <c:pt idx="13">
                  <c:v>fff</c:v>
                </c:pt>
                <c:pt idx="14">
                  <c:v>rfez</c:v>
                </c:pt>
                <c:pt idx="15">
                  <c:v>rfez</c:v>
                </c:pt>
                <c:pt idx="16">
                  <c:v>fez</c:v>
                </c:pt>
                <c:pt idx="17">
                  <c:v>fz</c:v>
                </c:pt>
                <c:pt idx="18">
                  <c:v>fez</c:v>
                </c:pt>
                <c:pt idx="19">
                  <c:v>f</c:v>
                </c:pt>
                <c:pt idx="20">
                  <c:v>fz</c:v>
                </c:pt>
                <c:pt idx="21">
                  <c:v>fz</c:v>
                </c:pt>
                <c:pt idx="22">
                  <c:v>f</c:v>
                </c:pt>
              </c:strCache>
            </c:strRef>
          </c:cat>
          <c:val>
            <c:numRef>
              <c:f>'Graph Paliers data'!$F$2:$F$24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5000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5000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E47-49B1-AE35-C073674AC144}"/>
            </c:ext>
          </c:extLst>
        </c:ser>
        <c:ser>
          <c:idx val="5"/>
          <c:order val="5"/>
          <c:tx>
            <c:strRef>
              <c:f>'Graph Paliers data'!$G$1</c:f>
              <c:strCache>
                <c:ptCount val="1"/>
                <c:pt idx="0">
                  <c:v>Palier 5</c:v>
                </c:pt>
              </c:strCache>
            </c:strRef>
          </c:tx>
          <c:spPr>
            <a:noFill/>
            <a:ln w="19050">
              <a:solidFill>
                <a:schemeClr val="accent6">
                  <a:lumMod val="50000"/>
                </a:schemeClr>
              </a:solidFill>
            </a:ln>
            <a:effectLst/>
          </c:spPr>
          <c:invertIfNegative val="0"/>
          <c:cat>
            <c:strRef>
              <c:f>'Graph Paliers data'!$A$2:$A$24</c:f>
              <c:strCache>
                <c:ptCount val="23"/>
                <c:pt idx="0">
                  <c:v>aaa</c:v>
                </c:pt>
                <c:pt idx="1">
                  <c:v>bbb</c:v>
                </c:pt>
                <c:pt idx="2">
                  <c:v>ccc</c:v>
                </c:pt>
                <c:pt idx="3">
                  <c:v>ddd</c:v>
                </c:pt>
                <c:pt idx="4">
                  <c:v>eee</c:v>
                </c:pt>
                <c:pt idx="5">
                  <c:v>fff</c:v>
                </c:pt>
                <c:pt idx="6">
                  <c:v>ggg</c:v>
                </c:pt>
                <c:pt idx="7">
                  <c:v>hhh</c:v>
                </c:pt>
                <c:pt idx="8">
                  <c:v>jjj</c:v>
                </c:pt>
                <c:pt idx="9">
                  <c:v>kkk</c:v>
                </c:pt>
                <c:pt idx="10">
                  <c:v>lll</c:v>
                </c:pt>
                <c:pt idx="11">
                  <c:v>mmm</c:v>
                </c:pt>
                <c:pt idx="12">
                  <c:v>aaazde</c:v>
                </c:pt>
                <c:pt idx="13">
                  <c:v>fff</c:v>
                </c:pt>
                <c:pt idx="14">
                  <c:v>rfez</c:v>
                </c:pt>
                <c:pt idx="15">
                  <c:v>rfez</c:v>
                </c:pt>
                <c:pt idx="16">
                  <c:v>fez</c:v>
                </c:pt>
                <c:pt idx="17">
                  <c:v>fz</c:v>
                </c:pt>
                <c:pt idx="18">
                  <c:v>fez</c:v>
                </c:pt>
                <c:pt idx="19">
                  <c:v>f</c:v>
                </c:pt>
                <c:pt idx="20">
                  <c:v>fz</c:v>
                </c:pt>
                <c:pt idx="21">
                  <c:v>fz</c:v>
                </c:pt>
                <c:pt idx="22">
                  <c:v>f</c:v>
                </c:pt>
              </c:strCache>
            </c:strRef>
          </c:cat>
          <c:val>
            <c:numRef>
              <c:f>'Graph Paliers data'!$G$2:$G$24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10000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10000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E47-49B1-AE35-C073674AC144}"/>
            </c:ext>
          </c:extLst>
        </c:ser>
        <c:ser>
          <c:idx val="6"/>
          <c:order val="6"/>
          <c:tx>
            <c:strRef>
              <c:f>'Graph Paliers data'!$H$1</c:f>
              <c:strCache>
                <c:ptCount val="1"/>
                <c:pt idx="0">
                  <c:v>Max invisible</c:v>
                </c:pt>
              </c:strCache>
            </c:strRef>
          </c:tx>
          <c:spPr>
            <a:noFill/>
            <a:ln w="25400">
              <a:solidFill>
                <a:schemeClr val="bg1"/>
              </a:solidFill>
            </a:ln>
            <a:effectLst/>
          </c:spPr>
          <c:invertIfNegative val="0"/>
          <c:cat>
            <c:strRef>
              <c:f>'Graph Paliers data'!$A$2:$A$24</c:f>
              <c:strCache>
                <c:ptCount val="23"/>
                <c:pt idx="0">
                  <c:v>aaa</c:v>
                </c:pt>
                <c:pt idx="1">
                  <c:v>bbb</c:v>
                </c:pt>
                <c:pt idx="2">
                  <c:v>ccc</c:v>
                </c:pt>
                <c:pt idx="3">
                  <c:v>ddd</c:v>
                </c:pt>
                <c:pt idx="4">
                  <c:v>eee</c:v>
                </c:pt>
                <c:pt idx="5">
                  <c:v>fff</c:v>
                </c:pt>
                <c:pt idx="6">
                  <c:v>ggg</c:v>
                </c:pt>
                <c:pt idx="7">
                  <c:v>hhh</c:v>
                </c:pt>
                <c:pt idx="8">
                  <c:v>jjj</c:v>
                </c:pt>
                <c:pt idx="9">
                  <c:v>kkk</c:v>
                </c:pt>
                <c:pt idx="10">
                  <c:v>lll</c:v>
                </c:pt>
                <c:pt idx="11">
                  <c:v>mmm</c:v>
                </c:pt>
                <c:pt idx="12">
                  <c:v>aaazde</c:v>
                </c:pt>
                <c:pt idx="13">
                  <c:v>fff</c:v>
                </c:pt>
                <c:pt idx="14">
                  <c:v>rfez</c:v>
                </c:pt>
                <c:pt idx="15">
                  <c:v>rfez</c:v>
                </c:pt>
                <c:pt idx="16">
                  <c:v>fez</c:v>
                </c:pt>
                <c:pt idx="17">
                  <c:v>fz</c:v>
                </c:pt>
                <c:pt idx="18">
                  <c:v>fez</c:v>
                </c:pt>
                <c:pt idx="19">
                  <c:v>f</c:v>
                </c:pt>
                <c:pt idx="20">
                  <c:v>fz</c:v>
                </c:pt>
                <c:pt idx="21">
                  <c:v>fz</c:v>
                </c:pt>
                <c:pt idx="22">
                  <c:v>f</c:v>
                </c:pt>
              </c:strCache>
            </c:strRef>
          </c:cat>
          <c:val>
            <c:numRef>
              <c:f>'Graph Paliers data'!$H$2:$H$24</c:f>
              <c:numCache>
                <c:formatCode>General</c:formatCode>
                <c:ptCount val="23"/>
                <c:pt idx="0">
                  <c:v>25050</c:v>
                </c:pt>
                <c:pt idx="1">
                  <c:v>25050</c:v>
                </c:pt>
                <c:pt idx="2">
                  <c:v>25050</c:v>
                </c:pt>
                <c:pt idx="3">
                  <c:v>25050</c:v>
                </c:pt>
                <c:pt idx="4">
                  <c:v>25050</c:v>
                </c:pt>
                <c:pt idx="5">
                  <c:v>25050</c:v>
                </c:pt>
                <c:pt idx="6">
                  <c:v>25050</c:v>
                </c:pt>
                <c:pt idx="7">
                  <c:v>25050</c:v>
                </c:pt>
                <c:pt idx="8">
                  <c:v>25050</c:v>
                </c:pt>
                <c:pt idx="9">
                  <c:v>25050</c:v>
                </c:pt>
                <c:pt idx="10">
                  <c:v>25050</c:v>
                </c:pt>
                <c:pt idx="11">
                  <c:v>25050</c:v>
                </c:pt>
                <c:pt idx="12">
                  <c:v>25050</c:v>
                </c:pt>
                <c:pt idx="13">
                  <c:v>25050</c:v>
                </c:pt>
                <c:pt idx="14">
                  <c:v>25050</c:v>
                </c:pt>
                <c:pt idx="15">
                  <c:v>25050</c:v>
                </c:pt>
                <c:pt idx="16">
                  <c:v>25050</c:v>
                </c:pt>
                <c:pt idx="17">
                  <c:v>25050</c:v>
                </c:pt>
                <c:pt idx="18">
                  <c:v>25050</c:v>
                </c:pt>
                <c:pt idx="19">
                  <c:v>25050</c:v>
                </c:pt>
                <c:pt idx="20">
                  <c:v>25050</c:v>
                </c:pt>
                <c:pt idx="21">
                  <c:v>25050</c:v>
                </c:pt>
                <c:pt idx="22">
                  <c:v>25050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E47-49B1-AE35-C073674AC144}"/>
            </c:ext>
          </c:extLst>
        </c:ser>
        <c:ser>
          <c:idx val="7"/>
          <c:order val="7"/>
          <c:tx>
            <c:strRef>
              <c:f>'Graph Paliers data'!$I$1</c:f>
              <c:strCache>
                <c:ptCount val="1"/>
                <c:pt idx="0">
                  <c:v>Max Outline</c:v>
                </c:pt>
              </c:strCache>
            </c:strRef>
          </c:tx>
          <c:spPr>
            <a:noFill/>
            <a:ln>
              <a:solidFill>
                <a:schemeClr val="bg1">
                  <a:lumMod val="85000"/>
                </a:schemeClr>
              </a:solidFill>
              <a:prstDash val="sysDash"/>
            </a:ln>
            <a:effectLst/>
          </c:spPr>
          <c:invertIfNegative val="0"/>
          <c:cat>
            <c:strRef>
              <c:f>'Graph Paliers data'!$A$2:$A$24</c:f>
              <c:strCache>
                <c:ptCount val="23"/>
                <c:pt idx="0">
                  <c:v>aaa</c:v>
                </c:pt>
                <c:pt idx="1">
                  <c:v>bbb</c:v>
                </c:pt>
                <c:pt idx="2">
                  <c:v>ccc</c:v>
                </c:pt>
                <c:pt idx="3">
                  <c:v>ddd</c:v>
                </c:pt>
                <c:pt idx="4">
                  <c:v>eee</c:v>
                </c:pt>
                <c:pt idx="5">
                  <c:v>fff</c:v>
                </c:pt>
                <c:pt idx="6">
                  <c:v>ggg</c:v>
                </c:pt>
                <c:pt idx="7">
                  <c:v>hhh</c:v>
                </c:pt>
                <c:pt idx="8">
                  <c:v>jjj</c:v>
                </c:pt>
                <c:pt idx="9">
                  <c:v>kkk</c:v>
                </c:pt>
                <c:pt idx="10">
                  <c:v>lll</c:v>
                </c:pt>
                <c:pt idx="11">
                  <c:v>mmm</c:v>
                </c:pt>
                <c:pt idx="12">
                  <c:v>aaazde</c:v>
                </c:pt>
                <c:pt idx="13">
                  <c:v>fff</c:v>
                </c:pt>
                <c:pt idx="14">
                  <c:v>rfez</c:v>
                </c:pt>
                <c:pt idx="15">
                  <c:v>rfez</c:v>
                </c:pt>
                <c:pt idx="16">
                  <c:v>fez</c:v>
                </c:pt>
                <c:pt idx="17">
                  <c:v>fz</c:v>
                </c:pt>
                <c:pt idx="18">
                  <c:v>fez</c:v>
                </c:pt>
                <c:pt idx="19">
                  <c:v>f</c:v>
                </c:pt>
                <c:pt idx="20">
                  <c:v>fz</c:v>
                </c:pt>
                <c:pt idx="21">
                  <c:v>fz</c:v>
                </c:pt>
                <c:pt idx="22">
                  <c:v>f</c:v>
                </c:pt>
              </c:strCache>
            </c:strRef>
          </c:cat>
          <c:val>
            <c:numRef>
              <c:f>'Graph Paliers data'!$I$2:$I$24</c:f>
              <c:numCache>
                <c:formatCode>General</c:formatCode>
                <c:ptCount val="23"/>
                <c:pt idx="0">
                  <c:v>25050</c:v>
                </c:pt>
                <c:pt idx="1">
                  <c:v>25050</c:v>
                </c:pt>
                <c:pt idx="2">
                  <c:v>25050</c:v>
                </c:pt>
                <c:pt idx="3">
                  <c:v>25050</c:v>
                </c:pt>
                <c:pt idx="4">
                  <c:v>25050</c:v>
                </c:pt>
                <c:pt idx="5">
                  <c:v>25050</c:v>
                </c:pt>
                <c:pt idx="6">
                  <c:v>25050</c:v>
                </c:pt>
                <c:pt idx="7">
                  <c:v>25050</c:v>
                </c:pt>
                <c:pt idx="8">
                  <c:v>25050</c:v>
                </c:pt>
                <c:pt idx="9">
                  <c:v>25050</c:v>
                </c:pt>
                <c:pt idx="10">
                  <c:v>25050</c:v>
                </c:pt>
                <c:pt idx="11">
                  <c:v>25050</c:v>
                </c:pt>
                <c:pt idx="12">
                  <c:v>25050</c:v>
                </c:pt>
                <c:pt idx="13">
                  <c:v>25050</c:v>
                </c:pt>
                <c:pt idx="14">
                  <c:v>25050</c:v>
                </c:pt>
                <c:pt idx="15">
                  <c:v>25050</c:v>
                </c:pt>
                <c:pt idx="16">
                  <c:v>25050</c:v>
                </c:pt>
                <c:pt idx="17">
                  <c:v>25050</c:v>
                </c:pt>
                <c:pt idx="18">
                  <c:v>25050</c:v>
                </c:pt>
                <c:pt idx="19">
                  <c:v>25050</c:v>
                </c:pt>
                <c:pt idx="20">
                  <c:v>25050</c:v>
                </c:pt>
                <c:pt idx="21">
                  <c:v>25050</c:v>
                </c:pt>
                <c:pt idx="22">
                  <c:v>25050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E47-49B1-AE35-C073674AC1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574167792"/>
        <c:axId val="574171120"/>
      </c:barChart>
      <c:catAx>
        <c:axId val="574167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4171120"/>
        <c:crosses val="autoZero"/>
        <c:auto val="1"/>
        <c:lblAlgn val="ctr"/>
        <c:lblOffset val="100"/>
        <c:noMultiLvlLbl val="0"/>
      </c:catAx>
      <c:valAx>
        <c:axId val="574171120"/>
        <c:scaling>
          <c:orientation val="minMax"/>
          <c:max val="25050"/>
          <c:min val="0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41677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6"/>
        <c:delete val="1"/>
      </c:legendEntry>
      <c:legendEntry>
        <c:idx val="7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22</xdr:col>
      <xdr:colOff>704028</xdr:colOff>
      <xdr:row>42</xdr:row>
      <xdr:rowOff>103392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A6CD472-5DB7-4955-AEE2-D78B8ED8DB8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418354</xdr:colOff>
      <xdr:row>3</xdr:row>
      <xdr:rowOff>99964</xdr:rowOff>
    </xdr:from>
    <xdr:to>
      <xdr:col>25</xdr:col>
      <xdr:colOff>620060</xdr:colOff>
      <xdr:row>37</xdr:row>
      <xdr:rowOff>164354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0E972F7-7BA0-561C-CB3D-79C8E95E44C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 tint="0.79998168889431442"/>
  </sheetPr>
  <dimension ref="A1:O27"/>
  <sheetViews>
    <sheetView workbookViewId="0">
      <selection activeCell="B31" sqref="B31"/>
    </sheetView>
  </sheetViews>
  <sheetFormatPr baseColWidth="10" defaultRowHeight="14.4" x14ac:dyDescent="0.3"/>
  <cols>
    <col min="1" max="1" width="19.77734375" style="1" customWidth="1"/>
    <col min="2" max="2" width="19.33203125" style="1" bestFit="1" customWidth="1"/>
    <col min="3" max="3" width="19" style="1" bestFit="1" customWidth="1"/>
    <col min="4" max="4" width="13.44140625" style="1" customWidth="1"/>
    <col min="5" max="9" width="11.5546875" style="11"/>
    <col min="10" max="11" width="11.5546875" style="2"/>
    <col min="12" max="12" width="15.109375" style="2" bestFit="1" customWidth="1"/>
    <col min="13" max="13" width="18.77734375" style="2" bestFit="1" customWidth="1"/>
    <col min="14" max="15" width="11.5546875" style="7"/>
  </cols>
  <sheetData>
    <row r="1" spans="1:15" x14ac:dyDescent="0.3">
      <c r="A1" s="12" t="s">
        <v>0</v>
      </c>
      <c r="B1" s="12" t="s">
        <v>7</v>
      </c>
      <c r="C1" s="12" t="s">
        <v>9</v>
      </c>
      <c r="D1" s="12" t="s">
        <v>2</v>
      </c>
      <c r="E1" s="13" t="s">
        <v>1</v>
      </c>
      <c r="F1" s="13" t="s">
        <v>4</v>
      </c>
      <c r="G1" s="13" t="s">
        <v>5</v>
      </c>
      <c r="H1" s="13" t="s">
        <v>17</v>
      </c>
      <c r="I1" s="13" t="s">
        <v>18</v>
      </c>
      <c r="J1" s="14" t="s">
        <v>3</v>
      </c>
      <c r="K1" s="14" t="s">
        <v>11</v>
      </c>
      <c r="L1" s="14" t="s">
        <v>15</v>
      </c>
      <c r="M1" s="14" t="s">
        <v>13</v>
      </c>
      <c r="N1" s="15" t="s">
        <v>16</v>
      </c>
      <c r="O1" s="15" t="s">
        <v>25</v>
      </c>
    </row>
    <row r="2" spans="1:15" x14ac:dyDescent="0.3">
      <c r="A2" s="1" t="s">
        <v>33</v>
      </c>
      <c r="B2" s="1" t="s">
        <v>8</v>
      </c>
      <c r="D2" s="1">
        <v>0</v>
      </c>
      <c r="E2" s="4">
        <v>10000</v>
      </c>
      <c r="F2" s="4"/>
      <c r="G2" s="4"/>
      <c r="H2" s="4"/>
      <c r="I2" s="4"/>
      <c r="J2" s="2">
        <v>6500</v>
      </c>
      <c r="K2" s="2" t="s">
        <v>12</v>
      </c>
      <c r="L2" s="3">
        <v>44826</v>
      </c>
      <c r="M2" s="3">
        <v>45108</v>
      </c>
    </row>
    <row r="3" spans="1:15" x14ac:dyDescent="0.3">
      <c r="B3" s="1" t="s">
        <v>10</v>
      </c>
      <c r="D3" s="1">
        <v>0</v>
      </c>
      <c r="E3" s="4">
        <v>10000</v>
      </c>
      <c r="F3" s="4"/>
      <c r="G3" s="4"/>
      <c r="H3" s="4"/>
      <c r="I3" s="4"/>
    </row>
    <row r="4" spans="1:15" x14ac:dyDescent="0.3">
      <c r="A4" s="1" t="s">
        <v>34</v>
      </c>
      <c r="B4" s="1" t="s">
        <v>27</v>
      </c>
      <c r="D4" s="1">
        <v>6439</v>
      </c>
      <c r="E4" s="5">
        <v>100</v>
      </c>
      <c r="F4" s="5">
        <v>300</v>
      </c>
      <c r="G4" s="5" t="s">
        <v>6</v>
      </c>
      <c r="H4" s="10"/>
      <c r="I4" s="10"/>
      <c r="J4" s="2">
        <f>220+(200*1.4)+(0.7*(D4-300))</f>
        <v>4797.2999999999993</v>
      </c>
      <c r="K4" s="2" t="s">
        <v>14</v>
      </c>
      <c r="L4" s="3">
        <v>44865</v>
      </c>
      <c r="M4" s="3">
        <v>44927</v>
      </c>
      <c r="N4" s="8" t="s">
        <v>20</v>
      </c>
    </row>
    <row r="5" spans="1:15" x14ac:dyDescent="0.3">
      <c r="A5" s="1" t="s">
        <v>35</v>
      </c>
      <c r="B5" s="1" t="s">
        <v>8</v>
      </c>
      <c r="D5" s="1">
        <v>21</v>
      </c>
      <c r="E5" s="4">
        <v>1900</v>
      </c>
      <c r="F5" s="9"/>
      <c r="G5" s="9"/>
      <c r="H5" s="9"/>
      <c r="I5" s="9"/>
      <c r="J5" s="2">
        <v>4400</v>
      </c>
      <c r="K5" s="2" t="s">
        <v>14</v>
      </c>
      <c r="L5" s="3">
        <v>44895</v>
      </c>
      <c r="M5" s="3">
        <v>44926</v>
      </c>
    </row>
    <row r="6" spans="1:15" x14ac:dyDescent="0.3">
      <c r="A6" s="1" t="s">
        <v>36</v>
      </c>
      <c r="B6" s="1" t="s">
        <v>8</v>
      </c>
      <c r="D6" s="1">
        <v>15302</v>
      </c>
      <c r="E6" s="4">
        <v>25000</v>
      </c>
      <c r="F6" s="9"/>
      <c r="G6" s="9"/>
      <c r="H6" s="9"/>
      <c r="I6" s="9"/>
      <c r="J6" s="2">
        <v>4000</v>
      </c>
      <c r="K6" s="2" t="s">
        <v>14</v>
      </c>
      <c r="L6" s="3">
        <v>44895</v>
      </c>
      <c r="M6" s="3">
        <v>44926</v>
      </c>
    </row>
    <row r="7" spans="1:15" x14ac:dyDescent="0.3">
      <c r="B7" s="1" t="s">
        <v>10</v>
      </c>
      <c r="D7" s="1">
        <v>7</v>
      </c>
      <c r="E7" s="4">
        <v>100</v>
      </c>
      <c r="F7" s="9"/>
      <c r="G7" s="9"/>
      <c r="H7" s="9"/>
      <c r="I7" s="9"/>
    </row>
    <row r="8" spans="1:15" x14ac:dyDescent="0.3">
      <c r="A8" s="1" t="s">
        <v>37</v>
      </c>
      <c r="B8" s="1" t="s">
        <v>8</v>
      </c>
      <c r="D8" s="1">
        <v>0</v>
      </c>
      <c r="E8" s="4">
        <v>250</v>
      </c>
      <c r="F8" s="4"/>
      <c r="G8" s="4"/>
      <c r="H8" s="4"/>
      <c r="I8" s="4"/>
      <c r="J8" s="2">
        <v>3999</v>
      </c>
      <c r="K8" s="2" t="s">
        <v>12</v>
      </c>
      <c r="L8" s="3">
        <v>44650</v>
      </c>
      <c r="M8" s="3">
        <v>45015</v>
      </c>
    </row>
    <row r="9" spans="1:15" x14ac:dyDescent="0.3">
      <c r="A9" s="1" t="s">
        <v>38</v>
      </c>
      <c r="B9" s="1" t="s">
        <v>8</v>
      </c>
      <c r="D9" s="1">
        <v>5445</v>
      </c>
      <c r="E9" s="9">
        <v>500</v>
      </c>
      <c r="F9" s="9">
        <v>1000</v>
      </c>
      <c r="G9" s="9">
        <v>2000</v>
      </c>
      <c r="H9" s="9">
        <v>5000</v>
      </c>
      <c r="I9" s="4">
        <v>10000</v>
      </c>
      <c r="J9" s="2">
        <f>400+((F9-E9)*0.6)+((G9-F9)*0.55)+((H9-G9)*0.5)+((D9-H9)*0.3)+103.81</f>
        <v>2987.31</v>
      </c>
      <c r="K9" s="2" t="s">
        <v>14</v>
      </c>
      <c r="L9" s="3">
        <v>44773</v>
      </c>
      <c r="M9" s="3">
        <v>44926</v>
      </c>
      <c r="N9" s="8" t="s">
        <v>19</v>
      </c>
    </row>
    <row r="10" spans="1:15" x14ac:dyDescent="0.3">
      <c r="A10" s="1" t="s">
        <v>39</v>
      </c>
      <c r="B10" s="1" t="s">
        <v>8</v>
      </c>
      <c r="D10" s="1">
        <v>3300</v>
      </c>
      <c r="E10" s="4">
        <v>5000</v>
      </c>
      <c r="F10" s="9"/>
      <c r="G10" s="9"/>
      <c r="H10" s="9"/>
      <c r="I10" s="9"/>
      <c r="J10" s="2">
        <v>2999</v>
      </c>
      <c r="K10" s="2" t="s">
        <v>12</v>
      </c>
      <c r="L10" s="3">
        <v>44650</v>
      </c>
      <c r="M10" s="3">
        <v>45015</v>
      </c>
    </row>
    <row r="11" spans="1:15" x14ac:dyDescent="0.3">
      <c r="A11" s="1" t="s">
        <v>40</v>
      </c>
      <c r="B11" s="1" t="s">
        <v>8</v>
      </c>
      <c r="D11" s="1">
        <v>3320</v>
      </c>
      <c r="E11" s="9">
        <v>3000</v>
      </c>
      <c r="F11" s="4">
        <v>5000</v>
      </c>
      <c r="G11" s="9"/>
      <c r="H11" s="9"/>
      <c r="I11" s="9"/>
      <c r="J11" s="2">
        <v>2880</v>
      </c>
      <c r="K11" s="2" t="s">
        <v>14</v>
      </c>
      <c r="L11" s="3">
        <v>44895</v>
      </c>
      <c r="M11" s="3">
        <v>44926</v>
      </c>
    </row>
    <row r="12" spans="1:15" x14ac:dyDescent="0.3">
      <c r="A12" s="1" t="s">
        <v>41</v>
      </c>
      <c r="B12" s="1" t="s">
        <v>8</v>
      </c>
      <c r="D12" s="1">
        <v>3164</v>
      </c>
      <c r="E12" s="9">
        <v>100</v>
      </c>
      <c r="F12" s="9">
        <v>1000</v>
      </c>
      <c r="G12" s="4">
        <v>5000</v>
      </c>
      <c r="H12" s="9"/>
      <c r="I12" s="9"/>
      <c r="J12" s="2">
        <f>140+((F12-E12)*1)+((D12-F12)*0.8)+210.61</f>
        <v>2981.81</v>
      </c>
      <c r="K12" s="2" t="s">
        <v>14</v>
      </c>
      <c r="L12" s="3">
        <v>44895</v>
      </c>
      <c r="M12" s="3">
        <v>44926</v>
      </c>
    </row>
    <row r="13" spans="1:15" x14ac:dyDescent="0.3">
      <c r="A13" s="1" t="s">
        <v>42</v>
      </c>
      <c r="B13" s="1" t="s">
        <v>8</v>
      </c>
      <c r="D13" s="1">
        <v>469</v>
      </c>
      <c r="E13" s="4">
        <v>5000</v>
      </c>
      <c r="F13" s="9"/>
      <c r="G13" s="9"/>
      <c r="H13" s="9"/>
      <c r="I13" s="9"/>
      <c r="K13" s="2" t="s">
        <v>14</v>
      </c>
      <c r="L13" s="3">
        <v>44895</v>
      </c>
      <c r="M13" s="3">
        <v>44926</v>
      </c>
    </row>
    <row r="14" spans="1:15" x14ac:dyDescent="0.3">
      <c r="A14" s="1" t="s">
        <v>43</v>
      </c>
      <c r="B14" s="1" t="s">
        <v>8</v>
      </c>
      <c r="D14" s="1">
        <v>38</v>
      </c>
      <c r="E14" s="4">
        <v>500</v>
      </c>
      <c r="F14" s="9"/>
      <c r="G14" s="9"/>
      <c r="H14" s="9"/>
      <c r="I14" s="9"/>
      <c r="J14" s="2">
        <f>2499-1249.5</f>
        <v>1249.5</v>
      </c>
      <c r="K14" s="2" t="s">
        <v>14</v>
      </c>
      <c r="L14" s="3">
        <v>44895</v>
      </c>
      <c r="M14" s="3">
        <v>44926</v>
      </c>
    </row>
    <row r="15" spans="1:15" x14ac:dyDescent="0.3">
      <c r="A15" s="1" t="s">
        <v>44</v>
      </c>
      <c r="B15" s="1" t="s">
        <v>8</v>
      </c>
      <c r="D15" s="1">
        <v>3098</v>
      </c>
      <c r="E15" s="9">
        <v>1000</v>
      </c>
      <c r="F15" s="9">
        <v>2000</v>
      </c>
      <c r="G15" s="4">
        <v>10000</v>
      </c>
      <c r="H15" s="9"/>
      <c r="I15" s="9"/>
      <c r="J15" s="2">
        <f>1200+((F15-E15)*0.7)+((D15-F15)*0.5)+144.49</f>
        <v>2593.4899999999998</v>
      </c>
      <c r="K15" s="2" t="s">
        <v>14</v>
      </c>
      <c r="L15" s="3">
        <v>44895</v>
      </c>
      <c r="M15" s="3">
        <v>44926</v>
      </c>
    </row>
    <row r="16" spans="1:15" x14ac:dyDescent="0.3">
      <c r="A16" s="1" t="s">
        <v>45</v>
      </c>
      <c r="B16" s="1" t="s">
        <v>8</v>
      </c>
      <c r="D16" s="1">
        <v>12</v>
      </c>
      <c r="E16" s="4">
        <v>3000</v>
      </c>
      <c r="F16" s="9"/>
      <c r="G16" s="9"/>
      <c r="H16" s="9"/>
      <c r="I16" s="9"/>
      <c r="J16" s="2">
        <f>2000+184</f>
        <v>2184</v>
      </c>
      <c r="K16" s="2" t="s">
        <v>14</v>
      </c>
      <c r="L16" s="3">
        <v>44895</v>
      </c>
      <c r="M16" s="3">
        <v>44926</v>
      </c>
    </row>
    <row r="17" spans="1:15" x14ac:dyDescent="0.3">
      <c r="A17" s="1" t="s">
        <v>38</v>
      </c>
      <c r="B17" s="1" t="s">
        <v>8</v>
      </c>
      <c r="D17" s="1">
        <v>4991</v>
      </c>
      <c r="E17" s="9">
        <v>270</v>
      </c>
      <c r="F17" s="9">
        <v>1000</v>
      </c>
      <c r="G17" s="4">
        <v>5000</v>
      </c>
      <c r="H17" s="9"/>
      <c r="I17" s="9"/>
      <c r="J17" s="2">
        <v>2005</v>
      </c>
      <c r="K17" s="2" t="s">
        <v>14</v>
      </c>
      <c r="L17" s="3">
        <v>44895</v>
      </c>
      <c r="M17" s="3">
        <v>44926</v>
      </c>
    </row>
    <row r="18" spans="1:15" x14ac:dyDescent="0.3">
      <c r="A18" s="1" t="s">
        <v>38</v>
      </c>
      <c r="B18" s="1" t="s">
        <v>21</v>
      </c>
      <c r="D18" s="1">
        <v>169</v>
      </c>
      <c r="E18" s="9">
        <v>1000</v>
      </c>
      <c r="F18" s="9"/>
      <c r="G18" s="9"/>
      <c r="H18" s="9"/>
      <c r="I18" s="9"/>
    </row>
    <row r="19" spans="1:15" x14ac:dyDescent="0.3">
      <c r="A19" s="1" t="s">
        <v>46</v>
      </c>
      <c r="B19" s="1" t="s">
        <v>8</v>
      </c>
      <c r="D19" s="1">
        <v>1368</v>
      </c>
      <c r="E19" s="9">
        <v>2000</v>
      </c>
      <c r="F19" s="9"/>
      <c r="G19" s="9"/>
      <c r="H19" s="9"/>
      <c r="I19" s="9"/>
      <c r="J19" s="2">
        <v>2000</v>
      </c>
      <c r="K19" s="2" t="s">
        <v>22</v>
      </c>
      <c r="L19" s="3">
        <v>44846</v>
      </c>
      <c r="M19" s="3">
        <f>L19+90</f>
        <v>44936</v>
      </c>
    </row>
    <row r="20" spans="1:15" x14ac:dyDescent="0.3">
      <c r="A20" s="1" t="s">
        <v>46</v>
      </c>
      <c r="B20" s="1" t="s">
        <v>8</v>
      </c>
      <c r="D20" s="1">
        <v>567</v>
      </c>
      <c r="E20" s="9">
        <v>1000</v>
      </c>
      <c r="F20" s="4"/>
      <c r="G20" s="4"/>
      <c r="H20" s="4"/>
      <c r="I20" s="4"/>
      <c r="J20" s="2">
        <v>1999</v>
      </c>
      <c r="K20" s="2" t="s">
        <v>14</v>
      </c>
      <c r="L20" s="3">
        <v>44895</v>
      </c>
      <c r="M20" s="3">
        <v>44926</v>
      </c>
      <c r="O20" s="7" t="s">
        <v>23</v>
      </c>
    </row>
    <row r="21" spans="1:15" x14ac:dyDescent="0.3">
      <c r="A21" s="1" t="s">
        <v>47</v>
      </c>
      <c r="B21" s="1" t="s">
        <v>8</v>
      </c>
      <c r="D21" s="1">
        <v>2242</v>
      </c>
      <c r="E21" s="4">
        <v>1000</v>
      </c>
      <c r="F21" s="9">
        <v>3000</v>
      </c>
      <c r="J21" s="2">
        <v>1999</v>
      </c>
      <c r="K21" s="2" t="s">
        <v>24</v>
      </c>
      <c r="L21" s="3">
        <v>44764</v>
      </c>
      <c r="M21" s="3">
        <v>44956</v>
      </c>
      <c r="O21" s="7" t="s">
        <v>26</v>
      </c>
    </row>
    <row r="22" spans="1:15" x14ac:dyDescent="0.3">
      <c r="A22" s="1" t="s">
        <v>48</v>
      </c>
      <c r="B22" s="1" t="s">
        <v>8</v>
      </c>
      <c r="D22" s="1">
        <v>0</v>
      </c>
      <c r="E22" s="6">
        <v>500</v>
      </c>
      <c r="J22" s="2">
        <v>1999</v>
      </c>
      <c r="K22" s="2" t="s">
        <v>12</v>
      </c>
      <c r="L22" s="3">
        <v>44566</v>
      </c>
      <c r="M22" s="3">
        <v>44925</v>
      </c>
    </row>
    <row r="23" spans="1:15" x14ac:dyDescent="0.3">
      <c r="A23" s="1" t="s">
        <v>47</v>
      </c>
      <c r="B23" s="1" t="s">
        <v>8</v>
      </c>
      <c r="D23" s="1">
        <v>0</v>
      </c>
      <c r="E23" s="6">
        <v>1000</v>
      </c>
      <c r="J23" s="2">
        <v>1950</v>
      </c>
      <c r="K23" s="2" t="s">
        <v>14</v>
      </c>
      <c r="L23" s="3">
        <v>44895</v>
      </c>
      <c r="M23" s="3">
        <v>44926</v>
      </c>
    </row>
    <row r="24" spans="1:15" x14ac:dyDescent="0.3">
      <c r="A24" s="1" t="s">
        <v>49</v>
      </c>
      <c r="B24" s="1" t="s">
        <v>8</v>
      </c>
      <c r="D24" s="1">
        <v>125</v>
      </c>
      <c r="E24" s="6">
        <v>500</v>
      </c>
      <c r="J24" s="2">
        <v>1950</v>
      </c>
      <c r="K24" s="2" t="s">
        <v>12</v>
      </c>
      <c r="L24" s="3">
        <v>44711</v>
      </c>
      <c r="M24" s="3">
        <v>45076</v>
      </c>
    </row>
    <row r="25" spans="1:15" x14ac:dyDescent="0.3">
      <c r="A25" s="1" t="s">
        <v>48</v>
      </c>
      <c r="B25" s="1" t="s">
        <v>8</v>
      </c>
      <c r="D25" s="1">
        <v>159</v>
      </c>
      <c r="E25" s="6">
        <v>1200</v>
      </c>
      <c r="J25" s="2">
        <v>1950</v>
      </c>
      <c r="K25" s="2" t="s">
        <v>14</v>
      </c>
      <c r="L25" s="3">
        <v>44895</v>
      </c>
      <c r="M25" s="3">
        <v>44926</v>
      </c>
    </row>
    <row r="26" spans="1:15" x14ac:dyDescent="0.3">
      <c r="A26" s="1" t="s">
        <v>48</v>
      </c>
      <c r="B26" s="1" t="s">
        <v>8</v>
      </c>
      <c r="D26" s="1">
        <v>131</v>
      </c>
      <c r="E26" s="6">
        <v>500</v>
      </c>
      <c r="J26" s="2">
        <v>1950</v>
      </c>
      <c r="K26" s="2" t="s">
        <v>14</v>
      </c>
      <c r="L26" s="3">
        <v>44895</v>
      </c>
      <c r="M26" s="3">
        <v>44926</v>
      </c>
      <c r="N26" s="7" t="s">
        <v>28</v>
      </c>
    </row>
    <row r="27" spans="1:15" x14ac:dyDescent="0.3">
      <c r="A27" s="1" t="s">
        <v>49</v>
      </c>
      <c r="B27" s="1" t="s">
        <v>8</v>
      </c>
      <c r="D27" s="1">
        <v>2364</v>
      </c>
      <c r="E27" s="4">
        <v>200</v>
      </c>
      <c r="F27" s="16" t="s">
        <v>29</v>
      </c>
      <c r="J27" s="2">
        <f>400+((D27-200)*0.5)+131.9</f>
        <v>1613.9</v>
      </c>
      <c r="K27" s="2" t="s">
        <v>14</v>
      </c>
      <c r="L27" s="3">
        <v>44895</v>
      </c>
      <c r="M27" s="3">
        <v>44926</v>
      </c>
    </row>
  </sheetData>
  <phoneticPr fontId="4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</sheetPr>
  <dimension ref="A1"/>
  <sheetViews>
    <sheetView tabSelected="1" workbookViewId="0">
      <selection activeCell="C43" sqref="C43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zoomScale="102" zoomScaleNormal="102" workbookViewId="0">
      <selection activeCell="B10" sqref="B10"/>
    </sheetView>
  </sheetViews>
  <sheetFormatPr baseColWidth="10" defaultRowHeight="14.4" x14ac:dyDescent="0.3"/>
  <sheetData>
    <row r="1" spans="1:9" x14ac:dyDescent="0.3">
      <c r="A1" s="17" t="s">
        <v>30</v>
      </c>
      <c r="B1" s="17" t="s">
        <v>2</v>
      </c>
      <c r="C1" s="17" t="s">
        <v>1</v>
      </c>
      <c r="D1" s="17" t="s">
        <v>4</v>
      </c>
      <c r="E1" s="17" t="s">
        <v>5</v>
      </c>
      <c r="F1" s="17" t="s">
        <v>17</v>
      </c>
      <c r="G1" s="17" t="s">
        <v>18</v>
      </c>
      <c r="H1" s="17" t="s">
        <v>31</v>
      </c>
      <c r="I1" s="17" t="s">
        <v>32</v>
      </c>
    </row>
    <row r="2" spans="1:9" x14ac:dyDescent="0.3">
      <c r="A2" t="str">
        <f>Data!A2</f>
        <v>aaa</v>
      </c>
      <c r="B2">
        <f>VLOOKUP(A2,Data!A:D,4,0)</f>
        <v>0</v>
      </c>
      <c r="C2" s="18">
        <f>VLOOKUP($A2,Data!$A:$I,5,0)</f>
        <v>10000</v>
      </c>
      <c r="D2" s="18">
        <f>VLOOKUP($A2,Data!$A:$I,6,0)</f>
        <v>0</v>
      </c>
      <c r="E2" s="18">
        <f>VLOOKUP($A2,Data!$A:$I,7,0)</f>
        <v>0</v>
      </c>
      <c r="F2" s="18">
        <f>VLOOKUP($A2,Data!$A:$I,8,0)</f>
        <v>0</v>
      </c>
      <c r="G2" s="18">
        <f>VLOOKUP($A2,Data!$A:$I,9,0)</f>
        <v>0</v>
      </c>
      <c r="H2">
        <f>MAX($B$2:$G$24)+50</f>
        <v>25050</v>
      </c>
      <c r="I2">
        <f>H2</f>
        <v>25050</v>
      </c>
    </row>
    <row r="3" spans="1:9" x14ac:dyDescent="0.3">
      <c r="A3" t="str">
        <f>Data!A4</f>
        <v>bbb</v>
      </c>
      <c r="B3">
        <f>VLOOKUP(A3,Data!A:D,4,0)</f>
        <v>6439</v>
      </c>
      <c r="C3" s="18">
        <f>VLOOKUP($A3,Data!$A:$I,5,0)</f>
        <v>100</v>
      </c>
      <c r="D3" s="18">
        <f>VLOOKUP($A3,Data!$A:$I,6,0)</f>
        <v>300</v>
      </c>
      <c r="E3" s="18">
        <v>0</v>
      </c>
      <c r="F3" s="18">
        <f>VLOOKUP($A3,Data!$A:$I,8,0)</f>
        <v>0</v>
      </c>
      <c r="G3" s="18">
        <f>VLOOKUP($A3,Data!$A:$I,9,0)</f>
        <v>0</v>
      </c>
      <c r="H3">
        <f t="shared" ref="H3:H24" si="0">MAX($B$2:$G$24)+50</f>
        <v>25050</v>
      </c>
      <c r="I3">
        <f t="shared" ref="I3:I24" si="1">H3</f>
        <v>25050</v>
      </c>
    </row>
    <row r="4" spans="1:9" x14ac:dyDescent="0.3">
      <c r="A4" t="str">
        <f>Data!A5</f>
        <v>ccc</v>
      </c>
      <c r="B4">
        <f>VLOOKUP(A4,Data!A:D,4,0)</f>
        <v>21</v>
      </c>
      <c r="C4" s="18">
        <f>VLOOKUP($A4,Data!$A:$I,5,0)</f>
        <v>1900</v>
      </c>
      <c r="D4" s="18">
        <f>VLOOKUP($A4,Data!$A:$I,6,0)</f>
        <v>0</v>
      </c>
      <c r="E4" s="18">
        <f>VLOOKUP($A4,Data!$A:$I,7,0)</f>
        <v>0</v>
      </c>
      <c r="F4" s="18">
        <f>VLOOKUP($A4,Data!$A:$I,8,0)</f>
        <v>0</v>
      </c>
      <c r="G4" s="18">
        <f>VLOOKUP($A4,Data!$A:$I,9,0)</f>
        <v>0</v>
      </c>
      <c r="H4">
        <f t="shared" si="0"/>
        <v>25050</v>
      </c>
      <c r="I4">
        <f t="shared" si="1"/>
        <v>25050</v>
      </c>
    </row>
    <row r="5" spans="1:9" x14ac:dyDescent="0.3">
      <c r="A5" t="str">
        <f>Data!A6</f>
        <v>ddd</v>
      </c>
      <c r="B5">
        <f>VLOOKUP(A5,Data!A:D,4,0)</f>
        <v>15302</v>
      </c>
      <c r="C5" s="18">
        <f>VLOOKUP($A5,Data!$A:$I,5,0)</f>
        <v>25000</v>
      </c>
      <c r="D5" s="18">
        <f>VLOOKUP($A5,Data!$A:$I,6,0)</f>
        <v>0</v>
      </c>
      <c r="E5" s="18">
        <f>VLOOKUP($A5,Data!$A:$I,7,0)</f>
        <v>0</v>
      </c>
      <c r="F5" s="18">
        <f>VLOOKUP($A5,Data!$A:$I,8,0)</f>
        <v>0</v>
      </c>
      <c r="G5" s="18">
        <f>VLOOKUP($A5,Data!$A:$I,9,0)</f>
        <v>0</v>
      </c>
      <c r="H5">
        <f t="shared" si="0"/>
        <v>25050</v>
      </c>
      <c r="I5">
        <f t="shared" si="1"/>
        <v>25050</v>
      </c>
    </row>
    <row r="6" spans="1:9" x14ac:dyDescent="0.3">
      <c r="A6" t="str">
        <f>Data!A8</f>
        <v>eee</v>
      </c>
      <c r="B6">
        <f>VLOOKUP(A6,Data!A:D,4,0)</f>
        <v>0</v>
      </c>
      <c r="C6" s="18">
        <f>VLOOKUP($A6,Data!$A:$I,5,0)</f>
        <v>250</v>
      </c>
      <c r="D6" s="18">
        <f>VLOOKUP($A6,Data!$A:$I,6,0)</f>
        <v>0</v>
      </c>
      <c r="E6" s="18">
        <f>VLOOKUP($A6,Data!$A:$I,7,0)</f>
        <v>0</v>
      </c>
      <c r="F6" s="18">
        <f>VLOOKUP($A6,Data!$A:$I,8,0)</f>
        <v>0</v>
      </c>
      <c r="G6" s="18">
        <f>VLOOKUP($A6,Data!$A:$I,9,0)</f>
        <v>0</v>
      </c>
      <c r="H6">
        <f t="shared" si="0"/>
        <v>25050</v>
      </c>
      <c r="I6">
        <f t="shared" si="1"/>
        <v>25050</v>
      </c>
    </row>
    <row r="7" spans="1:9" x14ac:dyDescent="0.3">
      <c r="A7" t="str">
        <f>Data!A9</f>
        <v>fff</v>
      </c>
      <c r="B7">
        <f>VLOOKUP(A7,Data!A:D,4,0)</f>
        <v>5445</v>
      </c>
      <c r="C7" s="18">
        <f>VLOOKUP($A7,Data!$A:$I,5,0)</f>
        <v>500</v>
      </c>
      <c r="D7" s="18">
        <f>VLOOKUP($A7,Data!$A:$I,6,0)</f>
        <v>1000</v>
      </c>
      <c r="E7" s="18">
        <f>VLOOKUP($A7,Data!$A:$I,7,0)</f>
        <v>2000</v>
      </c>
      <c r="F7" s="18">
        <f>VLOOKUP($A7,Data!$A:$I,8,0)</f>
        <v>5000</v>
      </c>
      <c r="G7" s="18">
        <f>VLOOKUP($A7,Data!$A:$I,9,0)</f>
        <v>10000</v>
      </c>
      <c r="H7">
        <f t="shared" si="0"/>
        <v>25050</v>
      </c>
      <c r="I7">
        <f t="shared" si="1"/>
        <v>25050</v>
      </c>
    </row>
    <row r="8" spans="1:9" x14ac:dyDescent="0.3">
      <c r="A8" t="str">
        <f>Data!A10</f>
        <v>ggg</v>
      </c>
      <c r="B8">
        <f>VLOOKUP(A8,Data!A:D,4,0)</f>
        <v>3300</v>
      </c>
      <c r="C8" s="18">
        <f>VLOOKUP($A8,Data!$A:$I,5,0)</f>
        <v>5000</v>
      </c>
      <c r="D8" s="18">
        <f>VLOOKUP($A8,Data!$A:$I,6,0)</f>
        <v>0</v>
      </c>
      <c r="E8" s="18">
        <f>VLOOKUP($A8,Data!$A:$I,7,0)</f>
        <v>0</v>
      </c>
      <c r="F8" s="18">
        <f>VLOOKUP($A8,Data!$A:$I,8,0)</f>
        <v>0</v>
      </c>
      <c r="G8" s="18">
        <f>VLOOKUP($A8,Data!$A:$I,9,0)</f>
        <v>0</v>
      </c>
      <c r="H8">
        <f t="shared" si="0"/>
        <v>25050</v>
      </c>
      <c r="I8">
        <f t="shared" si="1"/>
        <v>25050</v>
      </c>
    </row>
    <row r="9" spans="1:9" x14ac:dyDescent="0.3">
      <c r="A9" t="str">
        <f>Data!A11</f>
        <v>hhh</v>
      </c>
      <c r="B9">
        <f>VLOOKUP(A9,Data!A:D,4,0)</f>
        <v>3320</v>
      </c>
      <c r="C9" s="18">
        <f>VLOOKUP($A9,Data!$A:$I,5,0)</f>
        <v>3000</v>
      </c>
      <c r="D9" s="18">
        <f>VLOOKUP($A9,Data!$A:$I,6,0)</f>
        <v>5000</v>
      </c>
      <c r="E9" s="18">
        <f>VLOOKUP($A9,Data!$A:$I,7,0)</f>
        <v>0</v>
      </c>
      <c r="F9" s="18">
        <f>VLOOKUP($A9,Data!$A:$I,8,0)</f>
        <v>0</v>
      </c>
      <c r="G9" s="18">
        <f>VLOOKUP($A9,Data!$A:$I,9,0)</f>
        <v>0</v>
      </c>
      <c r="H9">
        <f t="shared" si="0"/>
        <v>25050</v>
      </c>
      <c r="I9">
        <f t="shared" si="1"/>
        <v>25050</v>
      </c>
    </row>
    <row r="10" spans="1:9" x14ac:dyDescent="0.3">
      <c r="A10" t="str">
        <f>Data!A12</f>
        <v>jjj</v>
      </c>
      <c r="B10">
        <f>VLOOKUP(A10,Data!A:D,4,0)</f>
        <v>3164</v>
      </c>
      <c r="C10" s="18">
        <f>VLOOKUP($A10,Data!$A:$I,5,0)</f>
        <v>100</v>
      </c>
      <c r="D10" s="18">
        <f>VLOOKUP($A10,Data!$A:$I,6,0)</f>
        <v>1000</v>
      </c>
      <c r="E10" s="18">
        <f>VLOOKUP($A10,Data!$A:$I,7,0)</f>
        <v>5000</v>
      </c>
      <c r="F10" s="18">
        <f>VLOOKUP($A10,Data!$A:$I,8,0)</f>
        <v>0</v>
      </c>
      <c r="G10" s="18">
        <f>VLOOKUP($A10,Data!$A:$I,9,0)</f>
        <v>0</v>
      </c>
      <c r="H10">
        <f t="shared" si="0"/>
        <v>25050</v>
      </c>
      <c r="I10">
        <f t="shared" si="1"/>
        <v>25050</v>
      </c>
    </row>
    <row r="11" spans="1:9" x14ac:dyDescent="0.3">
      <c r="A11" t="str">
        <f>Data!A13</f>
        <v>kkk</v>
      </c>
      <c r="B11">
        <f>VLOOKUP(A11,Data!A:D,4,0)</f>
        <v>469</v>
      </c>
      <c r="C11" s="18">
        <f>VLOOKUP($A11,Data!$A:$I,5,0)</f>
        <v>5000</v>
      </c>
      <c r="D11" s="18">
        <f>VLOOKUP($A11,Data!$A:$I,6,0)</f>
        <v>0</v>
      </c>
      <c r="E11" s="18">
        <f>VLOOKUP($A11,Data!$A:$I,7,0)</f>
        <v>0</v>
      </c>
      <c r="F11" s="18">
        <f>VLOOKUP($A11,Data!$A:$I,8,0)</f>
        <v>0</v>
      </c>
      <c r="G11" s="18">
        <f>VLOOKUP($A11,Data!$A:$I,9,0)</f>
        <v>0</v>
      </c>
      <c r="H11">
        <f t="shared" si="0"/>
        <v>25050</v>
      </c>
      <c r="I11">
        <f t="shared" si="1"/>
        <v>25050</v>
      </c>
    </row>
    <row r="12" spans="1:9" x14ac:dyDescent="0.3">
      <c r="A12" t="str">
        <f>Data!A14</f>
        <v>lll</v>
      </c>
      <c r="B12">
        <f>VLOOKUP(A12,Data!A:D,4,0)</f>
        <v>38</v>
      </c>
      <c r="C12" s="18">
        <f>VLOOKUP($A12,Data!$A:$I,5,0)</f>
        <v>500</v>
      </c>
      <c r="D12" s="18">
        <f>VLOOKUP($A12,Data!$A:$I,6,0)</f>
        <v>0</v>
      </c>
      <c r="E12" s="18">
        <f>VLOOKUP($A12,Data!$A:$I,7,0)</f>
        <v>0</v>
      </c>
      <c r="F12" s="18">
        <f>VLOOKUP($A12,Data!$A:$I,8,0)</f>
        <v>0</v>
      </c>
      <c r="G12" s="18">
        <f>VLOOKUP($A12,Data!$A:$I,9,0)</f>
        <v>0</v>
      </c>
      <c r="H12">
        <f t="shared" si="0"/>
        <v>25050</v>
      </c>
      <c r="I12">
        <f t="shared" si="1"/>
        <v>25050</v>
      </c>
    </row>
    <row r="13" spans="1:9" x14ac:dyDescent="0.3">
      <c r="A13" t="str">
        <f>Data!A15</f>
        <v>mmm</v>
      </c>
      <c r="B13">
        <f>VLOOKUP(A13,Data!A:D,4,0)</f>
        <v>3098</v>
      </c>
      <c r="C13" s="18">
        <f>VLOOKUP($A13,Data!$A:$I,5,0)</f>
        <v>1000</v>
      </c>
      <c r="D13" s="18">
        <f>VLOOKUP($A13,Data!$A:$I,6,0)</f>
        <v>2000</v>
      </c>
      <c r="E13" s="18">
        <f>VLOOKUP($A13,Data!$A:$I,7,0)</f>
        <v>10000</v>
      </c>
      <c r="F13" s="18">
        <f>VLOOKUP($A13,Data!$A:$I,8,0)</f>
        <v>0</v>
      </c>
      <c r="G13" s="18">
        <f>VLOOKUP($A13,Data!$A:$I,9,0)</f>
        <v>0</v>
      </c>
      <c r="H13">
        <f t="shared" si="0"/>
        <v>25050</v>
      </c>
      <c r="I13">
        <f t="shared" si="1"/>
        <v>25050</v>
      </c>
    </row>
    <row r="14" spans="1:9" x14ac:dyDescent="0.3">
      <c r="A14" t="str">
        <f>Data!A16</f>
        <v>aaazde</v>
      </c>
      <c r="B14">
        <f>VLOOKUP(A14,Data!A:D,4,0)</f>
        <v>12</v>
      </c>
      <c r="C14" s="18">
        <f>VLOOKUP($A14,Data!$A:$I,5,0)</f>
        <v>3000</v>
      </c>
      <c r="D14" s="18">
        <f>VLOOKUP($A14,Data!$A:$I,6,0)</f>
        <v>0</v>
      </c>
      <c r="E14" s="18">
        <f>VLOOKUP($A14,Data!$A:$I,7,0)</f>
        <v>0</v>
      </c>
      <c r="F14" s="18">
        <f>VLOOKUP($A14,Data!$A:$I,8,0)</f>
        <v>0</v>
      </c>
      <c r="G14" s="18">
        <f>VLOOKUP($A14,Data!$A:$I,9,0)</f>
        <v>0</v>
      </c>
      <c r="H14">
        <f t="shared" si="0"/>
        <v>25050</v>
      </c>
      <c r="I14">
        <f t="shared" si="1"/>
        <v>25050</v>
      </c>
    </row>
    <row r="15" spans="1:9" x14ac:dyDescent="0.3">
      <c r="A15" t="str">
        <f>Data!A17</f>
        <v>fff</v>
      </c>
      <c r="B15">
        <f>VLOOKUP(A15,Data!A:D,4,0)</f>
        <v>5445</v>
      </c>
      <c r="C15" s="18">
        <f>VLOOKUP($A15,Data!$A:$I,5,0)</f>
        <v>500</v>
      </c>
      <c r="D15" s="18">
        <f>VLOOKUP($A15,Data!$A:$I,6,0)</f>
        <v>1000</v>
      </c>
      <c r="E15" s="18">
        <f>VLOOKUP($A15,Data!$A:$I,7,0)</f>
        <v>2000</v>
      </c>
      <c r="F15" s="18">
        <f>VLOOKUP($A15,Data!$A:$I,8,0)</f>
        <v>5000</v>
      </c>
      <c r="G15" s="18">
        <f>VLOOKUP($A15,Data!$A:$I,9,0)</f>
        <v>10000</v>
      </c>
      <c r="H15">
        <f t="shared" si="0"/>
        <v>25050</v>
      </c>
      <c r="I15">
        <f t="shared" si="1"/>
        <v>25050</v>
      </c>
    </row>
    <row r="16" spans="1:9" x14ac:dyDescent="0.3">
      <c r="A16" t="str">
        <f>Data!A19</f>
        <v>rfez</v>
      </c>
      <c r="B16">
        <f>VLOOKUP(A16,Data!A:D,4,0)</f>
        <v>1368</v>
      </c>
      <c r="C16" s="18">
        <f>VLOOKUP($A16,Data!$A:$I,5,0)</f>
        <v>2000</v>
      </c>
      <c r="D16" s="18">
        <f>VLOOKUP($A16,Data!$A:$I,6,0)</f>
        <v>0</v>
      </c>
      <c r="E16" s="18">
        <f>VLOOKUP($A16,Data!$A:$I,7,0)</f>
        <v>0</v>
      </c>
      <c r="F16" s="18">
        <f>VLOOKUP($A16,Data!$A:$I,8,0)</f>
        <v>0</v>
      </c>
      <c r="G16" s="18">
        <f>VLOOKUP($A16,Data!$A:$I,9,0)</f>
        <v>0</v>
      </c>
      <c r="H16">
        <f t="shared" si="0"/>
        <v>25050</v>
      </c>
      <c r="I16">
        <f t="shared" si="1"/>
        <v>25050</v>
      </c>
    </row>
    <row r="17" spans="1:9" x14ac:dyDescent="0.3">
      <c r="A17" t="str">
        <f>Data!A20</f>
        <v>rfez</v>
      </c>
      <c r="B17">
        <f>VLOOKUP(A17,Data!A:D,4,0)</f>
        <v>1368</v>
      </c>
      <c r="C17" s="18">
        <f>VLOOKUP($A17,Data!$A:$I,5,0)</f>
        <v>2000</v>
      </c>
      <c r="D17" s="18">
        <f>VLOOKUP($A17,Data!$A:$I,6,0)</f>
        <v>0</v>
      </c>
      <c r="E17" s="18">
        <f>VLOOKUP($A17,Data!$A:$I,7,0)</f>
        <v>0</v>
      </c>
      <c r="F17" s="18">
        <f>VLOOKUP($A17,Data!$A:$I,8,0)</f>
        <v>0</v>
      </c>
      <c r="G17" s="18">
        <f>VLOOKUP($A17,Data!$A:$I,9,0)</f>
        <v>0</v>
      </c>
      <c r="H17">
        <f t="shared" si="0"/>
        <v>25050</v>
      </c>
      <c r="I17">
        <f t="shared" si="1"/>
        <v>25050</v>
      </c>
    </row>
    <row r="18" spans="1:9" x14ac:dyDescent="0.3">
      <c r="A18" t="str">
        <f>Data!A21</f>
        <v>fez</v>
      </c>
      <c r="B18">
        <f>VLOOKUP(A18,Data!A:D,4,0)</f>
        <v>2242</v>
      </c>
      <c r="C18" s="18">
        <f>VLOOKUP($A18,Data!$A:$I,5,0)</f>
        <v>1000</v>
      </c>
      <c r="D18" s="18">
        <f>VLOOKUP($A18,Data!$A:$I,6,0)</f>
        <v>3000</v>
      </c>
      <c r="E18" s="18">
        <f>VLOOKUP($A18,Data!$A:$I,7,0)</f>
        <v>0</v>
      </c>
      <c r="F18" s="18">
        <f>VLOOKUP($A18,Data!$A:$I,8,0)</f>
        <v>0</v>
      </c>
      <c r="G18" s="18">
        <f>VLOOKUP($A18,Data!$A:$I,9,0)</f>
        <v>0</v>
      </c>
      <c r="H18">
        <f t="shared" si="0"/>
        <v>25050</v>
      </c>
      <c r="I18">
        <f t="shared" si="1"/>
        <v>25050</v>
      </c>
    </row>
    <row r="19" spans="1:9" x14ac:dyDescent="0.3">
      <c r="A19" t="str">
        <f>Data!A22</f>
        <v>fz</v>
      </c>
      <c r="B19">
        <f>VLOOKUP(A19,Data!A:D,4,0)</f>
        <v>0</v>
      </c>
      <c r="C19" s="18">
        <f>VLOOKUP($A19,Data!$A:$I,5,0)</f>
        <v>500</v>
      </c>
      <c r="D19" s="18">
        <f>VLOOKUP($A19,Data!$A:$I,6,0)</f>
        <v>0</v>
      </c>
      <c r="E19" s="18">
        <f>VLOOKUP($A19,Data!$A:$I,7,0)</f>
        <v>0</v>
      </c>
      <c r="F19" s="18">
        <f>VLOOKUP($A19,Data!$A:$I,8,0)</f>
        <v>0</v>
      </c>
      <c r="G19" s="18">
        <f>VLOOKUP($A19,Data!$A:$I,9,0)</f>
        <v>0</v>
      </c>
      <c r="H19">
        <f t="shared" si="0"/>
        <v>25050</v>
      </c>
      <c r="I19">
        <f t="shared" si="1"/>
        <v>25050</v>
      </c>
    </row>
    <row r="20" spans="1:9" x14ac:dyDescent="0.3">
      <c r="A20" t="str">
        <f>Data!A23</f>
        <v>fez</v>
      </c>
      <c r="B20">
        <f>VLOOKUP(A20,Data!A:D,4,0)</f>
        <v>2242</v>
      </c>
      <c r="C20" s="18">
        <f>VLOOKUP($A20,Data!$A:$I,5,0)</f>
        <v>1000</v>
      </c>
      <c r="D20" s="18">
        <f>VLOOKUP($A20,Data!$A:$I,6,0)</f>
        <v>3000</v>
      </c>
      <c r="E20" s="18">
        <f>VLOOKUP($A20,Data!$A:$I,7,0)</f>
        <v>0</v>
      </c>
      <c r="F20" s="18">
        <f>VLOOKUP($A20,Data!$A:$I,8,0)</f>
        <v>0</v>
      </c>
      <c r="G20" s="18">
        <f>VLOOKUP($A20,Data!$A:$I,9,0)</f>
        <v>0</v>
      </c>
      <c r="H20">
        <f t="shared" si="0"/>
        <v>25050</v>
      </c>
      <c r="I20">
        <f t="shared" si="1"/>
        <v>25050</v>
      </c>
    </row>
    <row r="21" spans="1:9" x14ac:dyDescent="0.3">
      <c r="A21" t="str">
        <f>Data!A24</f>
        <v>f</v>
      </c>
      <c r="B21">
        <f>VLOOKUP(A21,Data!A:D,4,0)</f>
        <v>125</v>
      </c>
      <c r="C21" s="18">
        <f>VLOOKUP($A21,Data!$A:$I,5,0)</f>
        <v>500</v>
      </c>
      <c r="D21" s="18">
        <f>VLOOKUP($A21,Data!$A:$I,6,0)</f>
        <v>0</v>
      </c>
      <c r="E21" s="18">
        <f>VLOOKUP($A21,Data!$A:$I,7,0)</f>
        <v>0</v>
      </c>
      <c r="F21" s="18">
        <f>VLOOKUP($A21,Data!$A:$I,8,0)</f>
        <v>0</v>
      </c>
      <c r="G21" s="18">
        <f>VLOOKUP($A21,Data!$A:$I,9,0)</f>
        <v>0</v>
      </c>
      <c r="H21">
        <f t="shared" si="0"/>
        <v>25050</v>
      </c>
      <c r="I21">
        <f t="shared" si="1"/>
        <v>25050</v>
      </c>
    </row>
    <row r="22" spans="1:9" x14ac:dyDescent="0.3">
      <c r="A22" t="str">
        <f>Data!A25</f>
        <v>fz</v>
      </c>
      <c r="B22">
        <f>VLOOKUP(A22,Data!A:D,4,0)</f>
        <v>0</v>
      </c>
      <c r="C22" s="18">
        <f>VLOOKUP($A22,Data!$A:$I,5,0)</f>
        <v>500</v>
      </c>
      <c r="D22" s="18">
        <f>VLOOKUP($A22,Data!$A:$I,6,0)</f>
        <v>0</v>
      </c>
      <c r="E22" s="18">
        <f>VLOOKUP($A22,Data!$A:$I,7,0)</f>
        <v>0</v>
      </c>
      <c r="F22" s="18">
        <f>VLOOKUP($A22,Data!$A:$I,8,0)</f>
        <v>0</v>
      </c>
      <c r="G22" s="18">
        <f>VLOOKUP($A22,Data!$A:$I,9,0)</f>
        <v>0</v>
      </c>
      <c r="H22">
        <f t="shared" si="0"/>
        <v>25050</v>
      </c>
      <c r="I22">
        <f t="shared" si="1"/>
        <v>25050</v>
      </c>
    </row>
    <row r="23" spans="1:9" x14ac:dyDescent="0.3">
      <c r="A23" t="str">
        <f>Data!A26</f>
        <v>fz</v>
      </c>
      <c r="B23">
        <f>VLOOKUP(A23,Data!A:D,4,0)</f>
        <v>0</v>
      </c>
      <c r="C23" s="18">
        <f>VLOOKUP($A23,Data!$A:$I,5,0)</f>
        <v>500</v>
      </c>
      <c r="D23" s="18">
        <f>VLOOKUP($A23,Data!$A:$I,6,0)</f>
        <v>0</v>
      </c>
      <c r="E23" s="18">
        <f>VLOOKUP($A23,Data!$A:$I,7,0)</f>
        <v>0</v>
      </c>
      <c r="F23" s="18">
        <f>VLOOKUP($A23,Data!$A:$I,8,0)</f>
        <v>0</v>
      </c>
      <c r="G23" s="18">
        <f>VLOOKUP($A23,Data!$A:$I,9,0)</f>
        <v>0</v>
      </c>
      <c r="H23">
        <f t="shared" si="0"/>
        <v>25050</v>
      </c>
      <c r="I23">
        <f t="shared" si="1"/>
        <v>25050</v>
      </c>
    </row>
    <row r="24" spans="1:9" x14ac:dyDescent="0.3">
      <c r="A24" t="str">
        <f>Data!A27</f>
        <v>f</v>
      </c>
      <c r="B24">
        <f>VLOOKUP(A24,Data!A:D,4,0)</f>
        <v>125</v>
      </c>
      <c r="C24" s="18">
        <f>VLOOKUP($A24,Data!$A:$I,5,0)</f>
        <v>500</v>
      </c>
      <c r="D24" s="18">
        <v>0</v>
      </c>
      <c r="E24" s="18">
        <f>VLOOKUP($A24,Data!$A:$I,7,0)</f>
        <v>0</v>
      </c>
      <c r="F24" s="18">
        <f>VLOOKUP($A24,Data!$A:$I,8,0)</f>
        <v>0</v>
      </c>
      <c r="G24" s="18">
        <f>VLOOKUP($A24,Data!$A:$I,9,0)</f>
        <v>0</v>
      </c>
      <c r="H24">
        <f t="shared" si="0"/>
        <v>25050</v>
      </c>
      <c r="I24">
        <f t="shared" si="1"/>
        <v>25050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workbookViewId="0">
      <selection activeCell="A5" sqref="A5:I24"/>
    </sheetView>
  </sheetViews>
  <sheetFormatPr baseColWidth="10" defaultRowHeight="14.4" x14ac:dyDescent="0.3"/>
  <sheetData>
    <row r="1" spans="1:9" x14ac:dyDescent="0.3">
      <c r="A1" s="17" t="s">
        <v>30</v>
      </c>
      <c r="B1" s="17" t="s">
        <v>2</v>
      </c>
      <c r="C1" s="17" t="s">
        <v>1</v>
      </c>
      <c r="D1" s="17" t="s">
        <v>4</v>
      </c>
      <c r="E1" s="17" t="s">
        <v>5</v>
      </c>
      <c r="F1" s="17" t="s">
        <v>17</v>
      </c>
      <c r="G1" s="17" t="s">
        <v>18</v>
      </c>
      <c r="H1" s="17" t="s">
        <v>31</v>
      </c>
      <c r="I1" s="17" t="s">
        <v>32</v>
      </c>
    </row>
    <row r="2" spans="1:9" x14ac:dyDescent="0.3">
      <c r="A2" t="str">
        <f>'Graph Paliers data'!A24</f>
        <v>f</v>
      </c>
      <c r="B2">
        <f>'Graph Paliers data'!B24</f>
        <v>125</v>
      </c>
      <c r="C2">
        <f>'Graph Paliers data'!C24</f>
        <v>500</v>
      </c>
      <c r="D2">
        <f>'Graph Paliers data'!D24</f>
        <v>0</v>
      </c>
      <c r="E2">
        <f>'Graph Paliers data'!E24</f>
        <v>0</v>
      </c>
      <c r="F2">
        <f>'Graph Paliers data'!F24</f>
        <v>0</v>
      </c>
      <c r="G2">
        <f>'Graph Paliers data'!G24</f>
        <v>0</v>
      </c>
      <c r="H2">
        <f>'Graph Paliers data'!H24</f>
        <v>25050</v>
      </c>
      <c r="I2">
        <f>'Graph Paliers data'!I24</f>
        <v>25050</v>
      </c>
    </row>
    <row r="3" spans="1:9" x14ac:dyDescent="0.3">
      <c r="A3" t="str">
        <f>'Graph Paliers data'!A23</f>
        <v>fz</v>
      </c>
      <c r="B3">
        <f>'Graph Paliers data'!B23</f>
        <v>0</v>
      </c>
      <c r="C3">
        <f>'Graph Paliers data'!C23</f>
        <v>500</v>
      </c>
      <c r="D3">
        <f>'Graph Paliers data'!D23</f>
        <v>0</v>
      </c>
      <c r="E3">
        <f>'Graph Paliers data'!E23</f>
        <v>0</v>
      </c>
      <c r="F3">
        <f>'Graph Paliers data'!F23</f>
        <v>0</v>
      </c>
      <c r="G3">
        <f>'Graph Paliers data'!G23</f>
        <v>0</v>
      </c>
      <c r="H3">
        <f>'Graph Paliers data'!H23</f>
        <v>25050</v>
      </c>
      <c r="I3">
        <f>'Graph Paliers data'!I23</f>
        <v>25050</v>
      </c>
    </row>
    <row r="4" spans="1:9" x14ac:dyDescent="0.3">
      <c r="A4" t="str">
        <f>'Graph Paliers data'!A22</f>
        <v>fz</v>
      </c>
      <c r="B4">
        <f>'Graph Paliers data'!B22</f>
        <v>0</v>
      </c>
      <c r="C4">
        <f>'Graph Paliers data'!C22</f>
        <v>500</v>
      </c>
      <c r="D4">
        <f>'Graph Paliers data'!D22</f>
        <v>0</v>
      </c>
      <c r="E4">
        <f>'Graph Paliers data'!E22</f>
        <v>0</v>
      </c>
      <c r="F4">
        <f>'Graph Paliers data'!F22</f>
        <v>0</v>
      </c>
      <c r="G4">
        <f>'Graph Paliers data'!G22</f>
        <v>0</v>
      </c>
      <c r="H4">
        <f>'Graph Paliers data'!H22</f>
        <v>25050</v>
      </c>
      <c r="I4">
        <f>'Graph Paliers data'!I22</f>
        <v>25050</v>
      </c>
    </row>
    <row r="5" spans="1:9" x14ac:dyDescent="0.3">
      <c r="A5" t="str">
        <f>'Graph Paliers data'!A21</f>
        <v>f</v>
      </c>
      <c r="B5">
        <f>'Graph Paliers data'!B21</f>
        <v>125</v>
      </c>
      <c r="C5">
        <f>'Graph Paliers data'!C21</f>
        <v>500</v>
      </c>
      <c r="D5">
        <f>'Graph Paliers data'!D21</f>
        <v>0</v>
      </c>
      <c r="E5">
        <f>'Graph Paliers data'!E21</f>
        <v>0</v>
      </c>
      <c r="F5">
        <f>'Graph Paliers data'!F21</f>
        <v>0</v>
      </c>
      <c r="G5">
        <f>'Graph Paliers data'!G21</f>
        <v>0</v>
      </c>
      <c r="H5">
        <f>'Graph Paliers data'!H21</f>
        <v>25050</v>
      </c>
      <c r="I5">
        <f>'Graph Paliers data'!I21</f>
        <v>25050</v>
      </c>
    </row>
    <row r="6" spans="1:9" x14ac:dyDescent="0.3">
      <c r="A6" t="str">
        <f>'Graph Paliers data'!A20</f>
        <v>fez</v>
      </c>
      <c r="B6">
        <f>'Graph Paliers data'!B20</f>
        <v>2242</v>
      </c>
      <c r="C6">
        <f>'Graph Paliers data'!C20</f>
        <v>1000</v>
      </c>
      <c r="D6">
        <f>'Graph Paliers data'!D20</f>
        <v>3000</v>
      </c>
      <c r="E6">
        <f>'Graph Paliers data'!E20</f>
        <v>0</v>
      </c>
      <c r="F6">
        <f>'Graph Paliers data'!F20</f>
        <v>0</v>
      </c>
      <c r="G6">
        <f>'Graph Paliers data'!G20</f>
        <v>0</v>
      </c>
      <c r="H6">
        <f>'Graph Paliers data'!H20</f>
        <v>25050</v>
      </c>
      <c r="I6">
        <f>'Graph Paliers data'!I20</f>
        <v>25050</v>
      </c>
    </row>
    <row r="7" spans="1:9" x14ac:dyDescent="0.3">
      <c r="A7" t="str">
        <f>'Graph Paliers data'!A19</f>
        <v>fz</v>
      </c>
      <c r="B7">
        <f>'Graph Paliers data'!B19</f>
        <v>0</v>
      </c>
      <c r="C7">
        <f>'Graph Paliers data'!C19</f>
        <v>500</v>
      </c>
      <c r="D7">
        <f>'Graph Paliers data'!D19</f>
        <v>0</v>
      </c>
      <c r="E7">
        <f>'Graph Paliers data'!E19</f>
        <v>0</v>
      </c>
      <c r="F7">
        <f>'Graph Paliers data'!F19</f>
        <v>0</v>
      </c>
      <c r="G7">
        <f>'Graph Paliers data'!G19</f>
        <v>0</v>
      </c>
      <c r="H7">
        <f>'Graph Paliers data'!H19</f>
        <v>25050</v>
      </c>
      <c r="I7">
        <f>'Graph Paliers data'!I19</f>
        <v>25050</v>
      </c>
    </row>
    <row r="8" spans="1:9" x14ac:dyDescent="0.3">
      <c r="A8" t="str">
        <f>'Graph Paliers data'!A18</f>
        <v>fez</v>
      </c>
      <c r="B8">
        <f>'Graph Paliers data'!B18</f>
        <v>2242</v>
      </c>
      <c r="C8">
        <f>'Graph Paliers data'!C18</f>
        <v>1000</v>
      </c>
      <c r="D8">
        <f>'Graph Paliers data'!D18</f>
        <v>3000</v>
      </c>
      <c r="E8">
        <f>'Graph Paliers data'!E18</f>
        <v>0</v>
      </c>
      <c r="F8">
        <f>'Graph Paliers data'!F18</f>
        <v>0</v>
      </c>
      <c r="G8">
        <f>'Graph Paliers data'!G18</f>
        <v>0</v>
      </c>
      <c r="H8">
        <f>'Graph Paliers data'!H18</f>
        <v>25050</v>
      </c>
      <c r="I8">
        <f>'Graph Paliers data'!I18</f>
        <v>25050</v>
      </c>
    </row>
    <row r="9" spans="1:9" x14ac:dyDescent="0.3">
      <c r="A9" t="str">
        <f>'Graph Paliers data'!A17</f>
        <v>rfez</v>
      </c>
      <c r="B9">
        <f>'Graph Paliers data'!B17</f>
        <v>1368</v>
      </c>
      <c r="C9">
        <f>'Graph Paliers data'!C17</f>
        <v>2000</v>
      </c>
      <c r="D9">
        <f>'Graph Paliers data'!D17</f>
        <v>0</v>
      </c>
      <c r="E9">
        <f>'Graph Paliers data'!E17</f>
        <v>0</v>
      </c>
      <c r="F9">
        <f>'Graph Paliers data'!F17</f>
        <v>0</v>
      </c>
      <c r="G9">
        <f>'Graph Paliers data'!G17</f>
        <v>0</v>
      </c>
      <c r="H9">
        <f>'Graph Paliers data'!H17</f>
        <v>25050</v>
      </c>
      <c r="I9">
        <f>'Graph Paliers data'!I17</f>
        <v>25050</v>
      </c>
    </row>
    <row r="10" spans="1:9" x14ac:dyDescent="0.3">
      <c r="A10" t="str">
        <f>'Graph Paliers data'!A16</f>
        <v>rfez</v>
      </c>
      <c r="B10">
        <f>'Graph Paliers data'!B16</f>
        <v>1368</v>
      </c>
      <c r="C10">
        <f>'Graph Paliers data'!C16</f>
        <v>2000</v>
      </c>
      <c r="D10">
        <f>'Graph Paliers data'!D16</f>
        <v>0</v>
      </c>
      <c r="E10">
        <f>'Graph Paliers data'!E16</f>
        <v>0</v>
      </c>
      <c r="F10">
        <f>'Graph Paliers data'!F16</f>
        <v>0</v>
      </c>
      <c r="G10">
        <f>'Graph Paliers data'!G16</f>
        <v>0</v>
      </c>
      <c r="H10">
        <f>'Graph Paliers data'!H16</f>
        <v>25050</v>
      </c>
      <c r="I10">
        <f>'Graph Paliers data'!I16</f>
        <v>25050</v>
      </c>
    </row>
    <row r="11" spans="1:9" x14ac:dyDescent="0.3">
      <c r="A11" t="str">
        <f>'Graph Paliers data'!A15</f>
        <v>fff</v>
      </c>
      <c r="B11">
        <f>'Graph Paliers data'!B15</f>
        <v>5445</v>
      </c>
      <c r="C11">
        <f>'Graph Paliers data'!C15</f>
        <v>500</v>
      </c>
      <c r="D11">
        <f>'Graph Paliers data'!D15</f>
        <v>1000</v>
      </c>
      <c r="E11">
        <f>'Graph Paliers data'!E15</f>
        <v>2000</v>
      </c>
      <c r="F11">
        <f>'Graph Paliers data'!F15</f>
        <v>5000</v>
      </c>
      <c r="G11">
        <f>'Graph Paliers data'!G15</f>
        <v>10000</v>
      </c>
      <c r="H11">
        <f>'Graph Paliers data'!H15</f>
        <v>25050</v>
      </c>
      <c r="I11">
        <f>'Graph Paliers data'!I15</f>
        <v>25050</v>
      </c>
    </row>
    <row r="12" spans="1:9" x14ac:dyDescent="0.3">
      <c r="A12" t="str">
        <f>'Graph Paliers data'!A14</f>
        <v>aaazde</v>
      </c>
      <c r="B12">
        <f>'Graph Paliers data'!B14</f>
        <v>12</v>
      </c>
      <c r="C12">
        <f>'Graph Paliers data'!C14</f>
        <v>3000</v>
      </c>
      <c r="D12">
        <f>'Graph Paliers data'!D14</f>
        <v>0</v>
      </c>
      <c r="E12">
        <f>'Graph Paliers data'!E14</f>
        <v>0</v>
      </c>
      <c r="F12">
        <f>'Graph Paliers data'!F14</f>
        <v>0</v>
      </c>
      <c r="G12">
        <f>'Graph Paliers data'!G14</f>
        <v>0</v>
      </c>
      <c r="H12">
        <f>'Graph Paliers data'!H14</f>
        <v>25050</v>
      </c>
      <c r="I12">
        <f>'Graph Paliers data'!I14</f>
        <v>25050</v>
      </c>
    </row>
    <row r="13" spans="1:9" x14ac:dyDescent="0.3">
      <c r="A13" t="str">
        <f>'Graph Paliers data'!A13</f>
        <v>mmm</v>
      </c>
      <c r="B13">
        <f>'Graph Paliers data'!B13</f>
        <v>3098</v>
      </c>
      <c r="C13">
        <f>'Graph Paliers data'!C13</f>
        <v>1000</v>
      </c>
      <c r="D13">
        <f>'Graph Paliers data'!D13</f>
        <v>2000</v>
      </c>
      <c r="E13">
        <f>'Graph Paliers data'!E13</f>
        <v>10000</v>
      </c>
      <c r="F13">
        <f>'Graph Paliers data'!F13</f>
        <v>0</v>
      </c>
      <c r="G13">
        <f>'Graph Paliers data'!G13</f>
        <v>0</v>
      </c>
      <c r="H13">
        <f>'Graph Paliers data'!H13</f>
        <v>25050</v>
      </c>
      <c r="I13">
        <f>'Graph Paliers data'!I13</f>
        <v>25050</v>
      </c>
    </row>
    <row r="14" spans="1:9" x14ac:dyDescent="0.3">
      <c r="A14" t="str">
        <f>'Graph Paliers data'!A12</f>
        <v>lll</v>
      </c>
      <c r="B14">
        <f>'Graph Paliers data'!B12</f>
        <v>38</v>
      </c>
      <c r="C14">
        <f>'Graph Paliers data'!C12</f>
        <v>500</v>
      </c>
      <c r="D14">
        <f>'Graph Paliers data'!D12</f>
        <v>0</v>
      </c>
      <c r="E14">
        <f>'Graph Paliers data'!E12</f>
        <v>0</v>
      </c>
      <c r="F14">
        <f>'Graph Paliers data'!F12</f>
        <v>0</v>
      </c>
      <c r="G14">
        <f>'Graph Paliers data'!G12</f>
        <v>0</v>
      </c>
      <c r="H14">
        <f>'Graph Paliers data'!H12</f>
        <v>25050</v>
      </c>
      <c r="I14">
        <f>'Graph Paliers data'!I12</f>
        <v>25050</v>
      </c>
    </row>
    <row r="15" spans="1:9" x14ac:dyDescent="0.3">
      <c r="A15" t="str">
        <f>'Graph Paliers data'!A11</f>
        <v>kkk</v>
      </c>
      <c r="B15">
        <f>'Graph Paliers data'!B11</f>
        <v>469</v>
      </c>
      <c r="C15">
        <f>'Graph Paliers data'!C11</f>
        <v>5000</v>
      </c>
      <c r="D15">
        <f>'Graph Paliers data'!D11</f>
        <v>0</v>
      </c>
      <c r="E15">
        <f>'Graph Paliers data'!E11</f>
        <v>0</v>
      </c>
      <c r="F15">
        <f>'Graph Paliers data'!F11</f>
        <v>0</v>
      </c>
      <c r="G15">
        <f>'Graph Paliers data'!G11</f>
        <v>0</v>
      </c>
      <c r="H15">
        <f>'Graph Paliers data'!H11</f>
        <v>25050</v>
      </c>
      <c r="I15">
        <f>'Graph Paliers data'!I11</f>
        <v>25050</v>
      </c>
    </row>
    <row r="16" spans="1:9" x14ac:dyDescent="0.3">
      <c r="A16" t="str">
        <f>'Graph Paliers data'!A10</f>
        <v>jjj</v>
      </c>
      <c r="B16">
        <f>'Graph Paliers data'!B10</f>
        <v>3164</v>
      </c>
      <c r="C16">
        <f>'Graph Paliers data'!C10</f>
        <v>100</v>
      </c>
      <c r="D16">
        <f>'Graph Paliers data'!D10</f>
        <v>1000</v>
      </c>
      <c r="E16">
        <f>'Graph Paliers data'!E10</f>
        <v>5000</v>
      </c>
      <c r="F16">
        <f>'Graph Paliers data'!F10</f>
        <v>0</v>
      </c>
      <c r="G16">
        <f>'Graph Paliers data'!G10</f>
        <v>0</v>
      </c>
      <c r="H16">
        <f>'Graph Paliers data'!H10</f>
        <v>25050</v>
      </c>
      <c r="I16">
        <f>'Graph Paliers data'!I10</f>
        <v>25050</v>
      </c>
    </row>
    <row r="17" spans="1:9" x14ac:dyDescent="0.3">
      <c r="A17" t="str">
        <f>'Graph Paliers data'!A9</f>
        <v>hhh</v>
      </c>
      <c r="B17">
        <f>'Graph Paliers data'!B9</f>
        <v>3320</v>
      </c>
      <c r="C17">
        <f>'Graph Paliers data'!C9</f>
        <v>3000</v>
      </c>
      <c r="D17">
        <f>'Graph Paliers data'!D9</f>
        <v>5000</v>
      </c>
      <c r="E17">
        <f>'Graph Paliers data'!E9</f>
        <v>0</v>
      </c>
      <c r="F17">
        <f>'Graph Paliers data'!F9</f>
        <v>0</v>
      </c>
      <c r="G17">
        <f>'Graph Paliers data'!G9</f>
        <v>0</v>
      </c>
      <c r="H17">
        <f>'Graph Paliers data'!H9</f>
        <v>25050</v>
      </c>
      <c r="I17">
        <f>'Graph Paliers data'!I9</f>
        <v>25050</v>
      </c>
    </row>
    <row r="18" spans="1:9" x14ac:dyDescent="0.3">
      <c r="A18" t="str">
        <f>'Graph Paliers data'!A8</f>
        <v>ggg</v>
      </c>
      <c r="B18">
        <f>'Graph Paliers data'!B8</f>
        <v>3300</v>
      </c>
      <c r="C18">
        <f>'Graph Paliers data'!C8</f>
        <v>5000</v>
      </c>
      <c r="D18">
        <f>'Graph Paliers data'!D8</f>
        <v>0</v>
      </c>
      <c r="E18">
        <f>'Graph Paliers data'!E8</f>
        <v>0</v>
      </c>
      <c r="F18">
        <f>'Graph Paliers data'!F8</f>
        <v>0</v>
      </c>
      <c r="G18">
        <f>'Graph Paliers data'!G8</f>
        <v>0</v>
      </c>
      <c r="H18">
        <f>'Graph Paliers data'!H8</f>
        <v>25050</v>
      </c>
      <c r="I18">
        <f>'Graph Paliers data'!I8</f>
        <v>25050</v>
      </c>
    </row>
    <row r="19" spans="1:9" x14ac:dyDescent="0.3">
      <c r="A19" t="str">
        <f>'Graph Paliers data'!A7</f>
        <v>fff</v>
      </c>
      <c r="B19">
        <f>'Graph Paliers data'!B7</f>
        <v>5445</v>
      </c>
      <c r="C19">
        <f>'Graph Paliers data'!C7</f>
        <v>500</v>
      </c>
      <c r="D19">
        <f>'Graph Paliers data'!D7</f>
        <v>1000</v>
      </c>
      <c r="E19">
        <f>'Graph Paliers data'!E7</f>
        <v>2000</v>
      </c>
      <c r="F19">
        <f>'Graph Paliers data'!F7</f>
        <v>5000</v>
      </c>
      <c r="G19">
        <f>'Graph Paliers data'!G7</f>
        <v>10000</v>
      </c>
      <c r="H19">
        <f>'Graph Paliers data'!H7</f>
        <v>25050</v>
      </c>
      <c r="I19">
        <f>'Graph Paliers data'!I7</f>
        <v>25050</v>
      </c>
    </row>
    <row r="20" spans="1:9" x14ac:dyDescent="0.3">
      <c r="A20" t="str">
        <f>'Graph Paliers data'!A6</f>
        <v>eee</v>
      </c>
      <c r="B20">
        <f>'Graph Paliers data'!B6</f>
        <v>0</v>
      </c>
      <c r="C20">
        <f>'Graph Paliers data'!C6</f>
        <v>250</v>
      </c>
      <c r="D20">
        <f>'Graph Paliers data'!D6</f>
        <v>0</v>
      </c>
      <c r="E20">
        <f>'Graph Paliers data'!E6</f>
        <v>0</v>
      </c>
      <c r="F20">
        <f>'Graph Paliers data'!F6</f>
        <v>0</v>
      </c>
      <c r="G20">
        <f>'Graph Paliers data'!G6</f>
        <v>0</v>
      </c>
      <c r="H20">
        <f>'Graph Paliers data'!H6</f>
        <v>25050</v>
      </c>
      <c r="I20">
        <f>'Graph Paliers data'!I6</f>
        <v>25050</v>
      </c>
    </row>
    <row r="21" spans="1:9" x14ac:dyDescent="0.3">
      <c r="A21" t="str">
        <f>'Graph Paliers data'!A5</f>
        <v>ddd</v>
      </c>
      <c r="B21">
        <f>'Graph Paliers data'!B5</f>
        <v>15302</v>
      </c>
      <c r="C21">
        <f>'Graph Paliers data'!C5</f>
        <v>25000</v>
      </c>
      <c r="D21">
        <f>'Graph Paliers data'!D5</f>
        <v>0</v>
      </c>
      <c r="E21">
        <f>'Graph Paliers data'!E5</f>
        <v>0</v>
      </c>
      <c r="F21">
        <f>'Graph Paliers data'!F5</f>
        <v>0</v>
      </c>
      <c r="G21">
        <f>'Graph Paliers data'!G5</f>
        <v>0</v>
      </c>
      <c r="H21">
        <f>'Graph Paliers data'!H5</f>
        <v>25050</v>
      </c>
      <c r="I21">
        <f>'Graph Paliers data'!I5</f>
        <v>25050</v>
      </c>
    </row>
    <row r="22" spans="1:9" x14ac:dyDescent="0.3">
      <c r="A22" t="str">
        <f>'Graph Paliers data'!A4</f>
        <v>ccc</v>
      </c>
      <c r="B22">
        <f>'Graph Paliers data'!B4</f>
        <v>21</v>
      </c>
      <c r="C22">
        <f>'Graph Paliers data'!C4</f>
        <v>1900</v>
      </c>
      <c r="D22">
        <f>'Graph Paliers data'!D4</f>
        <v>0</v>
      </c>
      <c r="E22">
        <f>'Graph Paliers data'!E4</f>
        <v>0</v>
      </c>
      <c r="F22">
        <f>'Graph Paliers data'!F4</f>
        <v>0</v>
      </c>
      <c r="G22">
        <f>'Graph Paliers data'!G4</f>
        <v>0</v>
      </c>
      <c r="H22">
        <f>'Graph Paliers data'!H4</f>
        <v>25050</v>
      </c>
      <c r="I22">
        <f>'Graph Paliers data'!I4</f>
        <v>25050</v>
      </c>
    </row>
    <row r="23" spans="1:9" x14ac:dyDescent="0.3">
      <c r="A23" t="str">
        <f>'Graph Paliers data'!A3</f>
        <v>bbb</v>
      </c>
      <c r="B23">
        <f>'Graph Paliers data'!B3</f>
        <v>6439</v>
      </c>
      <c r="C23">
        <f>'Graph Paliers data'!C3</f>
        <v>100</v>
      </c>
      <c r="D23">
        <f>'Graph Paliers data'!D3</f>
        <v>300</v>
      </c>
      <c r="E23">
        <f>'Graph Paliers data'!E3</f>
        <v>0</v>
      </c>
      <c r="F23">
        <f>'Graph Paliers data'!F3</f>
        <v>0</v>
      </c>
      <c r="G23">
        <f>'Graph Paliers data'!G3</f>
        <v>0</v>
      </c>
      <c r="H23">
        <f>'Graph Paliers data'!H3</f>
        <v>25050</v>
      </c>
      <c r="I23">
        <f>'Graph Paliers data'!I3</f>
        <v>25050</v>
      </c>
    </row>
    <row r="24" spans="1:9" x14ac:dyDescent="0.3">
      <c r="A24" t="str">
        <f>'Graph Paliers data'!A2</f>
        <v>aaa</v>
      </c>
      <c r="B24">
        <f>'Graph Paliers data'!B2</f>
        <v>0</v>
      </c>
      <c r="C24">
        <f>'Graph Paliers data'!C2</f>
        <v>10000</v>
      </c>
      <c r="D24">
        <f>'Graph Paliers data'!D2</f>
        <v>0</v>
      </c>
      <c r="E24">
        <f>'Graph Paliers data'!E2</f>
        <v>0</v>
      </c>
      <c r="F24">
        <f>'Graph Paliers data'!F2</f>
        <v>0</v>
      </c>
      <c r="G24">
        <f>'Graph Paliers data'!G2</f>
        <v>0</v>
      </c>
      <c r="H24">
        <f>'Graph Paliers data'!H2</f>
        <v>25050</v>
      </c>
      <c r="I24">
        <f>'Graph Paliers data'!I2</f>
        <v>25050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</vt:lpstr>
      <vt:lpstr>Graph Paliers</vt:lpstr>
      <vt:lpstr>Graph Paliers data</vt:lpstr>
      <vt:lpstr>Bar chart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COCHENER</dc:creator>
  <cp:lastModifiedBy>Charles COCHENER</cp:lastModifiedBy>
  <dcterms:created xsi:type="dcterms:W3CDTF">2022-12-29T14:08:42Z</dcterms:created>
  <dcterms:modified xsi:type="dcterms:W3CDTF">2022-12-30T14:18:28Z</dcterms:modified>
</cp:coreProperties>
</file>