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240" yWindow="30" windowWidth="20055" windowHeight="8160" activeTab="1"/>
  </bookViews>
  <sheets>
    <sheet name="matrice" sheetId="1" r:id="rId1"/>
    <sheet name="base" sheetId="2" r:id="rId2"/>
    <sheet name="planning" sheetId="3" r:id="rId3"/>
    <sheet name="heure" sheetId="4" r:id="rId4"/>
  </sheets>
  <definedNames>
    <definedName name="Base">matrice!$A$2:$A$32</definedName>
    <definedName name="Liste_Mois">matrice!$A$1:$X$1</definedName>
    <definedName name="Mois">base!$AL$2:$AL$13</definedName>
  </definedNames>
  <calcPr calcId="125725"/>
</workbook>
</file>

<file path=xl/calcChain.xml><?xml version="1.0" encoding="utf-8"?>
<calcChain xmlns="http://schemas.openxmlformats.org/spreadsheetml/2006/main">
  <c r="E5" i="2"/>
  <c r="C11" s="1"/>
  <c r="K20"/>
  <c r="C8" i="3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B8"/>
  <c r="G14" i="2"/>
  <c r="H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E18" i="4"/>
  <c r="E17"/>
  <c r="E16"/>
  <c r="C18"/>
  <c r="C17"/>
  <c r="C16"/>
  <c r="E4"/>
  <c r="AM3" i="1"/>
  <c r="AM4"/>
  <c r="AM5"/>
  <c r="AM6"/>
  <c r="AM7"/>
  <c r="AM8"/>
  <c r="AM9"/>
  <c r="AM10"/>
  <c r="AM11"/>
  <c r="AM12"/>
  <c r="AM13"/>
  <c r="AM2"/>
  <c r="E5" i="4"/>
  <c r="B10" i="2" l="1"/>
  <c r="B14" s="1"/>
  <c r="AF10"/>
  <c r="AD10"/>
  <c r="AB10"/>
  <c r="Z10"/>
  <c r="X10"/>
  <c r="V10"/>
  <c r="T10"/>
  <c r="R10"/>
  <c r="P10"/>
  <c r="N10"/>
  <c r="L10"/>
  <c r="J10"/>
  <c r="H10"/>
  <c r="F10"/>
  <c r="F14" s="1"/>
  <c r="D10"/>
  <c r="D14" s="1"/>
  <c r="AF11"/>
  <c r="AD11"/>
  <c r="AB11"/>
  <c r="Z11"/>
  <c r="X11"/>
  <c r="V11"/>
  <c r="T11"/>
  <c r="R11"/>
  <c r="P11"/>
  <c r="N11"/>
  <c r="L11"/>
  <c r="J11"/>
  <c r="H11"/>
  <c r="F11"/>
  <c r="D11"/>
  <c r="B11"/>
  <c r="AE10"/>
  <c r="AC10"/>
  <c r="AA10"/>
  <c r="Y10"/>
  <c r="W10"/>
  <c r="U10"/>
  <c r="S10"/>
  <c r="Q10"/>
  <c r="O10"/>
  <c r="M10"/>
  <c r="K10"/>
  <c r="I10"/>
  <c r="I14" s="1"/>
  <c r="G10"/>
  <c r="E10"/>
  <c r="E14" s="1"/>
  <c r="C10"/>
  <c r="C14" s="1"/>
  <c r="AE11"/>
  <c r="AC11"/>
  <c r="AA11"/>
  <c r="Y11"/>
  <c r="W11"/>
  <c r="U11"/>
  <c r="S11"/>
  <c r="Q11"/>
  <c r="O11"/>
  <c r="M11"/>
  <c r="K11"/>
  <c r="I11"/>
  <c r="G11"/>
  <c r="E11"/>
</calcChain>
</file>

<file path=xl/sharedStrings.xml><?xml version="1.0" encoding="utf-8"?>
<sst xmlns="http://schemas.openxmlformats.org/spreadsheetml/2006/main" count="505" uniqueCount="77">
  <si>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</si>
  <si>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</si>
  <si>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</si>
  <si>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</si>
  <si>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</si>
  <si>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</si>
  <si>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</si>
  <si>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</si>
  <si>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</si>
  <si>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dim</t>
  </si>
  <si>
    <t>mer</t>
  </si>
  <si>
    <t>jeu</t>
  </si>
  <si>
    <t>mar</t>
  </si>
  <si>
    <t>ven</t>
  </si>
  <si>
    <t>sam</t>
  </si>
  <si>
    <t>lun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</si>
  <si>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</si>
  <si>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</si>
  <si>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</si>
  <si>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</si>
  <si>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</si>
  <si>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</si>
  <si>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</si>
  <si>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</si>
  <si>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</si>
  <si>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</si>
  <si>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</si>
  <si>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</si>
  <si>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février</t>
  </si>
  <si>
    <t>août</t>
  </si>
  <si>
    <t>décembre</t>
  </si>
  <si>
    <t>Base</t>
  </si>
  <si>
    <t>=matrice!$A$2:$A$32</t>
  </si>
  <si>
    <t>Liste_Mois</t>
  </si>
  <si>
    <t>=matrice!$A$1:$X$1</t>
  </si>
  <si>
    <t>=Feuil2!$AN$2:$AN$13</t>
  </si>
  <si>
    <t>Zones nommées</t>
  </si>
  <si>
    <t>T1</t>
  </si>
  <si>
    <t>T2</t>
  </si>
  <si>
    <t>T3</t>
  </si>
  <si>
    <t>T4</t>
  </si>
  <si>
    <t>S1</t>
  </si>
  <si>
    <t>S2</t>
  </si>
  <si>
    <t>Décembre</t>
  </si>
  <si>
    <t>jours ouvrés:</t>
  </si>
  <si>
    <t>nombres heures travaillés:</t>
  </si>
  <si>
    <t>nombres dim/feriés:</t>
  </si>
  <si>
    <t>réunion:</t>
  </si>
  <si>
    <t>maladie:</t>
  </si>
  <si>
    <t>CA:</t>
  </si>
  <si>
    <t>ecart du mois:</t>
  </si>
  <si>
    <t xml:space="preserve">ecart cumulé: </t>
  </si>
  <si>
    <t>total heures mois</t>
  </si>
  <si>
    <t>nb j ouvrés</t>
  </si>
  <si>
    <t>calcul le nombre de réunion faite</t>
  </si>
  <si>
    <t>calcul le nombre d'heure de réunion faite</t>
  </si>
  <si>
    <t>calcul le nombre de "MA" des cellules D12 à AH12</t>
  </si>
  <si>
    <t>calcul le nombre de "CA" des cellules D12 à AH12</t>
  </si>
  <si>
    <t>calcul le nombre d'heures des CA  1 CA = 6,46</t>
  </si>
  <si>
    <t>heures effectives</t>
  </si>
  <si>
    <t>horaires / jour</t>
  </si>
  <si>
    <t>somme des cellules B8:AF8</t>
  </si>
  <si>
    <t>calcul le nombre de dimanche et jours férié fait</t>
  </si>
  <si>
    <t>calcul le nombre d'heures des dimanche et férié fait</t>
  </si>
  <si>
    <t>E6+F7+F8+F10</t>
  </si>
  <si>
    <t>SI(E13&lt;E5;E13-E5)+SI(E13&gt;E5;E13-E5)</t>
  </si>
  <si>
    <t>C24+E23</t>
  </si>
  <si>
    <t>D1</t>
  </si>
  <si>
    <t>D2</t>
  </si>
  <si>
    <t>TAUX HORAIRE</t>
  </si>
  <si>
    <t xml:space="preserve">PLANNING </t>
  </si>
  <si>
    <t>Comité Cantonal d' Entraide</t>
  </si>
  <si>
    <t>ANNEE</t>
  </si>
  <si>
    <t>CA</t>
  </si>
  <si>
    <t>R</t>
  </si>
  <si>
    <t>MA</t>
  </si>
  <si>
    <t>Dénomination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</si>
</sst>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b/>
      <sz val="11"/>
      <color indexed="56"/>
      <name val="Calibri"/>
      <family val="2"/>
    </font>
    <font>
      <sz val="11"/>
      <color indexed="10"/>
      <name val="Calibri"/>
      <family val="2"/>
    </font>
    <font>
      <sz val="11"/>
      <color indexed="60"/>
      <name val="Calibri"/>
      <family val="2"/>
    </font>
    <font>
      <b/>
      <sz val="11"/>
      <color indexed="36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20"/>
      <color indexed="8"/>
      <name val="Calibri"/>
      <family val="2"/>
    </font>
    <font>
      <b/>
      <i/>
      <sz val="11"/>
      <color indexed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0"/>
      <name val="Calibri"/>
      <family val="2"/>
    </font>
    <font>
      <sz val="28"/>
      <color theme="0"/>
      <name val="Calibri"/>
      <family val="2"/>
    </font>
    <font>
      <sz val="10"/>
      <color theme="0"/>
      <name val="Arial Unicode MS"/>
      <family val="2"/>
    </font>
    <font>
      <sz val="48"/>
      <color rgb="FF00B0F0"/>
      <name val="Calibri"/>
      <family val="2"/>
      <scheme val="minor"/>
    </font>
    <font>
      <sz val="11"/>
      <color rgb="FF66FF33"/>
      <name val="Calibri"/>
      <family val="2"/>
      <scheme val="minor"/>
    </font>
    <font>
      <sz val="28"/>
      <color rgb="FF66FF33"/>
      <name val="Calibri"/>
      <family val="2"/>
    </font>
    <font>
      <sz val="28"/>
      <color rgb="FF00B0F0"/>
      <name val="Calibri"/>
      <family val="2"/>
      <scheme val="minor"/>
    </font>
    <font>
      <b/>
      <sz val="11"/>
      <color rgb="FF00B0F0"/>
      <name val="Calibri"/>
      <family val="2"/>
    </font>
    <font>
      <sz val="11"/>
      <color rgb="FF00B0F0"/>
      <name val="Calibri"/>
      <family val="2"/>
      <scheme val="minor"/>
    </font>
    <font>
      <sz val="20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theme="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rgb="FF66FF33"/>
      </left>
      <right style="hair">
        <color rgb="FF66FF33"/>
      </right>
      <top style="hair">
        <color rgb="FF66FF33"/>
      </top>
      <bottom style="hair">
        <color rgb="FF66FF33"/>
      </bottom>
      <diagonal/>
    </border>
    <border>
      <left style="hair">
        <color rgb="FFFF0000"/>
      </left>
      <right style="hair">
        <color rgb="FFFF0000"/>
      </right>
      <top style="hair">
        <color rgb="FFFF0000"/>
      </top>
      <bottom style="hair">
        <color rgb="FFFF0000"/>
      </bottom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  <border>
      <left style="thick">
        <color indexed="10"/>
      </left>
      <right style="hair">
        <color theme="0"/>
      </right>
      <top style="thick">
        <color indexed="10"/>
      </top>
      <bottom style="hair">
        <color theme="0"/>
      </bottom>
      <diagonal/>
    </border>
    <border>
      <left style="hair">
        <color theme="0"/>
      </left>
      <right style="hair">
        <color theme="0"/>
      </right>
      <top style="thick">
        <color indexed="10"/>
      </top>
      <bottom style="hair">
        <color theme="0"/>
      </bottom>
      <diagonal/>
    </border>
    <border>
      <left style="hair">
        <color theme="0"/>
      </left>
      <right style="thick">
        <color indexed="10"/>
      </right>
      <top style="thick">
        <color indexed="10"/>
      </top>
      <bottom style="hair">
        <color theme="0"/>
      </bottom>
      <diagonal/>
    </border>
    <border>
      <left style="thick">
        <color indexed="10"/>
      </left>
      <right style="hair">
        <color theme="0"/>
      </right>
      <top style="hair">
        <color theme="0"/>
      </top>
      <bottom style="thick">
        <color indexed="10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thick">
        <color indexed="10"/>
      </bottom>
      <diagonal/>
    </border>
    <border>
      <left style="hair">
        <color theme="0"/>
      </left>
      <right style="thick">
        <color indexed="10"/>
      </right>
      <top style="hair">
        <color theme="0"/>
      </top>
      <bottom style="thick">
        <color indexed="10"/>
      </bottom>
      <diagonal/>
    </border>
    <border>
      <left style="hair">
        <color rgb="FF66FF33"/>
      </left>
      <right/>
      <top style="hair">
        <color rgb="FF66FF33"/>
      </top>
      <bottom/>
      <diagonal/>
    </border>
    <border>
      <left/>
      <right style="hair">
        <color rgb="FF66FF33"/>
      </right>
      <top style="hair">
        <color rgb="FF66FF33"/>
      </top>
      <bottom/>
      <diagonal/>
    </border>
    <border>
      <left style="hair">
        <color rgb="FF66FF33"/>
      </left>
      <right/>
      <top/>
      <bottom/>
      <diagonal/>
    </border>
    <border>
      <left/>
      <right style="hair">
        <color rgb="FF66FF33"/>
      </right>
      <top/>
      <bottom/>
      <diagonal/>
    </border>
    <border>
      <left style="hair">
        <color rgb="FF66FF33"/>
      </left>
      <right/>
      <top/>
      <bottom style="hair">
        <color rgb="FF66FF33"/>
      </bottom>
      <diagonal/>
    </border>
    <border>
      <left/>
      <right style="hair">
        <color rgb="FF66FF33"/>
      </right>
      <top/>
      <bottom style="hair">
        <color rgb="FF66FF33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6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NumberFormat="1" applyFill="1"/>
    <xf numFmtId="0" fontId="0" fillId="3" borderId="0" xfId="0" applyFill="1"/>
    <xf numFmtId="0" fontId="0" fillId="0" borderId="0" xfId="0" applyFill="1" applyAlignment="1">
      <alignment horizontal="left"/>
    </xf>
    <xf numFmtId="0" fontId="0" fillId="4" borderId="1" xfId="0" applyFill="1" applyBorder="1" applyAlignment="1"/>
    <xf numFmtId="0" fontId="0" fillId="4" borderId="3" xfId="0" applyFill="1" applyBorder="1" applyAlignment="1"/>
    <xf numFmtId="0" fontId="4" fillId="5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8" fillId="2" borderId="4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2" borderId="9" xfId="0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4" borderId="1" xfId="0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0" fillId="0" borderId="10" xfId="0" applyBorder="1" applyAlignment="1">
      <alignment horizontal="center"/>
    </xf>
    <xf numFmtId="0" fontId="11" fillId="6" borderId="0" xfId="0" applyFont="1" applyFill="1"/>
    <xf numFmtId="0" fontId="10" fillId="6" borderId="0" xfId="0" applyFont="1" applyFill="1"/>
    <xf numFmtId="0" fontId="12" fillId="6" borderId="0" xfId="1" applyFont="1" applyFill="1" applyAlignment="1" applyProtection="1"/>
    <xf numFmtId="0" fontId="10" fillId="6" borderId="0" xfId="0" applyFont="1" applyFill="1" applyBorder="1"/>
    <xf numFmtId="0" fontId="13" fillId="6" borderId="0" xfId="0" applyFont="1" applyFill="1" applyBorder="1" applyAlignment="1">
      <alignment vertical="center"/>
    </xf>
    <xf numFmtId="0" fontId="14" fillId="6" borderId="2" xfId="0" applyFont="1" applyFill="1" applyBorder="1"/>
    <xf numFmtId="0" fontId="15" fillId="6" borderId="0" xfId="0" applyFont="1" applyFill="1" applyAlignment="1">
      <alignment vertical="center"/>
    </xf>
    <xf numFmtId="0" fontId="16" fillId="6" borderId="0" xfId="0" applyFont="1" applyFill="1"/>
    <xf numFmtId="0" fontId="15" fillId="6" borderId="0" xfId="0" applyFont="1" applyFill="1" applyAlignment="1">
      <alignment vertical="top"/>
    </xf>
    <xf numFmtId="0" fontId="18" fillId="6" borderId="0" xfId="0" applyFont="1" applyFill="1" applyAlignment="1">
      <alignment horizontal="center" vertical="center"/>
    </xf>
    <xf numFmtId="0" fontId="10" fillId="6" borderId="0" xfId="0" applyFont="1" applyFill="1" applyProtection="1">
      <protection hidden="1"/>
    </xf>
    <xf numFmtId="0" fontId="14" fillId="6" borderId="0" xfId="0" applyFont="1" applyFill="1" applyProtection="1">
      <protection hidden="1"/>
    </xf>
    <xf numFmtId="0" fontId="10" fillId="6" borderId="0" xfId="0" applyFont="1" applyFill="1" applyBorder="1" applyAlignment="1" applyProtection="1">
      <protection hidden="1"/>
    </xf>
    <xf numFmtId="0" fontId="10" fillId="6" borderId="11" xfId="0" applyFont="1" applyFill="1" applyBorder="1" applyProtection="1">
      <protection locked="0"/>
    </xf>
    <xf numFmtId="0" fontId="10" fillId="6" borderId="15" xfId="0" applyFont="1" applyFill="1" applyBorder="1" applyProtection="1">
      <protection hidden="1"/>
    </xf>
    <xf numFmtId="0" fontId="10" fillId="6" borderId="16" xfId="0" applyFont="1" applyFill="1" applyBorder="1" applyProtection="1">
      <protection hidden="1"/>
    </xf>
    <xf numFmtId="0" fontId="10" fillId="6" borderId="17" xfId="0" applyFont="1" applyFill="1" applyBorder="1" applyProtection="1">
      <protection hidden="1"/>
    </xf>
    <xf numFmtId="0" fontId="10" fillId="6" borderId="18" xfId="0" applyFont="1" applyFill="1" applyBorder="1" applyProtection="1">
      <protection hidden="1"/>
    </xf>
    <xf numFmtId="0" fontId="10" fillId="6" borderId="19" xfId="0" applyFont="1" applyFill="1" applyBorder="1" applyProtection="1">
      <protection hidden="1"/>
    </xf>
    <xf numFmtId="0" fontId="10" fillId="6" borderId="20" xfId="0" applyFont="1" applyFill="1" applyBorder="1" applyProtection="1">
      <protection hidden="1"/>
    </xf>
    <xf numFmtId="0" fontId="16" fillId="6" borderId="12" xfId="0" applyFont="1" applyFill="1" applyBorder="1" applyAlignment="1" applyProtection="1">
      <alignment horizontal="center"/>
      <protection hidden="1"/>
    </xf>
    <xf numFmtId="0" fontId="19" fillId="6" borderId="11" xfId="0" applyFont="1" applyFill="1" applyBorder="1" applyAlignment="1" applyProtection="1">
      <alignment horizontal="center"/>
      <protection hidden="1"/>
    </xf>
    <xf numFmtId="0" fontId="17" fillId="6" borderId="0" xfId="0" applyNumberFormat="1" applyFont="1" applyFill="1" applyBorder="1" applyAlignment="1">
      <alignment vertical="center"/>
    </xf>
    <xf numFmtId="0" fontId="10" fillId="6" borderId="21" xfId="0" applyFont="1" applyFill="1" applyBorder="1" applyAlignment="1">
      <alignment horizontal="center"/>
    </xf>
    <xf numFmtId="0" fontId="10" fillId="6" borderId="22" xfId="0" applyFont="1" applyFill="1" applyBorder="1" applyAlignment="1">
      <alignment horizontal="center"/>
    </xf>
    <xf numFmtId="0" fontId="10" fillId="6" borderId="23" xfId="0" applyFont="1" applyFill="1" applyBorder="1" applyAlignment="1">
      <alignment horizontal="center"/>
    </xf>
    <xf numFmtId="0" fontId="10" fillId="6" borderId="24" xfId="0" applyFont="1" applyFill="1" applyBorder="1" applyAlignment="1">
      <alignment horizontal="center"/>
    </xf>
    <xf numFmtId="0" fontId="10" fillId="6" borderId="25" xfId="0" applyFont="1" applyFill="1" applyBorder="1" applyAlignment="1">
      <alignment horizontal="center"/>
    </xf>
    <xf numFmtId="0" fontId="10" fillId="6" borderId="26" xfId="0" applyFont="1" applyFill="1" applyBorder="1" applyAlignment="1">
      <alignment horizontal="center"/>
    </xf>
    <xf numFmtId="0" fontId="16" fillId="6" borderId="12" xfId="0" applyFont="1" applyFill="1" applyBorder="1" applyAlignment="1">
      <alignment horizontal="center"/>
    </xf>
    <xf numFmtId="0" fontId="20" fillId="6" borderId="12" xfId="0" applyFont="1" applyFill="1" applyBorder="1" applyAlignment="1">
      <alignment horizontal="center" vertical="center"/>
    </xf>
    <xf numFmtId="0" fontId="10" fillId="6" borderId="14" xfId="0" applyFont="1" applyFill="1" applyBorder="1" applyProtection="1">
      <protection locked="0"/>
    </xf>
    <xf numFmtId="0" fontId="10" fillId="6" borderId="12" xfId="0" applyFont="1" applyFill="1" applyBorder="1" applyAlignment="1" applyProtection="1">
      <alignment horizontal="center" vertical="center"/>
      <protection locked="0"/>
    </xf>
    <xf numFmtId="0" fontId="21" fillId="6" borderId="13" xfId="0" applyFont="1" applyFill="1" applyBorder="1" applyAlignment="1" applyProtection="1">
      <alignment horizontal="center" vertical="center"/>
      <protection locked="0"/>
    </xf>
    <xf numFmtId="0" fontId="19" fillId="6" borderId="13" xfId="0" applyFont="1" applyFill="1" applyBorder="1" applyAlignment="1">
      <alignment horizontal="center"/>
    </xf>
    <xf numFmtId="0" fontId="10" fillId="6" borderId="12" xfId="0" applyFont="1" applyFill="1" applyBorder="1" applyAlignment="1" applyProtection="1">
      <alignment horizontal="center" vertical="center"/>
    </xf>
    <xf numFmtId="0" fontId="17" fillId="6" borderId="12" xfId="0" applyNumberFormat="1" applyFont="1" applyFill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1">
    <dxf>
      <font>
        <condense val="0"/>
        <extend val="0"/>
        <color indexed="9"/>
      </font>
    </dxf>
  </dxfs>
  <tableStyles count="0" defaultTableStyle="TableStyleMedium9" defaultPivotStyle="PivotStyleLight16"/>
  <colors>
    <mruColors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2</xdr:row>
      <xdr:rowOff>161925</xdr:rowOff>
    </xdr:from>
    <xdr:to>
      <xdr:col>3</xdr:col>
      <xdr:colOff>371475</xdr:colOff>
      <xdr:row>4</xdr:row>
      <xdr:rowOff>76200</xdr:rowOff>
    </xdr:to>
    <xdr:cxnSp macro="">
      <xdr:nvCxnSpPr>
        <xdr:cNvPr id="4" name="Connecteur droit avec flèche 3"/>
        <xdr:cNvCxnSpPr/>
      </xdr:nvCxnSpPr>
      <xdr:spPr>
        <a:xfrm flipV="1">
          <a:off x="904875" y="542925"/>
          <a:ext cx="647700" cy="295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8</xdr:row>
      <xdr:rowOff>0</xdr:rowOff>
    </xdr:from>
    <xdr:to>
      <xdr:col>25</xdr:col>
      <xdr:colOff>104775</xdr:colOff>
      <xdr:row>9</xdr:row>
      <xdr:rowOff>114300</xdr:rowOff>
    </xdr:to>
    <xdr:sp macro="[0]!DebutClignote" textlink="">
      <xdr:nvSpPr>
        <xdr:cNvPr id="3073" name="Janvier"/>
        <xdr:cNvSpPr txBox="1">
          <a:spLocks noChangeArrowheads="1"/>
        </xdr:cNvSpPr>
      </xdr:nvSpPr>
      <xdr:spPr bwMode="auto">
        <a:xfrm>
          <a:off x="7200900" y="1562100"/>
          <a:ext cx="1476375" cy="30480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FF"/>
              </a:solidFill>
              <a:latin typeface="Calibri"/>
            </a:rPr>
            <a:t>Modifier</a:t>
          </a:r>
        </a:p>
      </xdr:txBody>
    </xdr:sp>
    <xdr:clientData/>
  </xdr:twoCellAnchor>
  <xdr:twoCellAnchor>
    <xdr:from>
      <xdr:col>27</xdr:col>
      <xdr:colOff>0</xdr:colOff>
      <xdr:row>8</xdr:row>
      <xdr:rowOff>0</xdr:rowOff>
    </xdr:from>
    <xdr:to>
      <xdr:col>31</xdr:col>
      <xdr:colOff>104775</xdr:colOff>
      <xdr:row>9</xdr:row>
      <xdr:rowOff>95250</xdr:rowOff>
    </xdr:to>
    <xdr:sp macro="[0]!FinClignote" textlink="">
      <xdr:nvSpPr>
        <xdr:cNvPr id="3074" name="Text Box 4"/>
        <xdr:cNvSpPr txBox="1">
          <a:spLocks noChangeArrowheads="1"/>
        </xdr:cNvSpPr>
      </xdr:nvSpPr>
      <xdr:spPr bwMode="auto">
        <a:xfrm>
          <a:off x="9258300" y="1562100"/>
          <a:ext cx="1476375" cy="2857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Calibri"/>
            </a:rPr>
            <a:t>Valider</a:t>
          </a:r>
        </a:p>
      </xdr:txBody>
    </xdr:sp>
    <xdr:clientData/>
  </xdr:twoCellAnchor>
  <xdr:twoCellAnchor>
    <xdr:from>
      <xdr:col>21</xdr:col>
      <xdr:colOff>0</xdr:colOff>
      <xdr:row>8</xdr:row>
      <xdr:rowOff>0</xdr:rowOff>
    </xdr:from>
    <xdr:to>
      <xdr:col>25</xdr:col>
      <xdr:colOff>104775</xdr:colOff>
      <xdr:row>9</xdr:row>
      <xdr:rowOff>114300</xdr:rowOff>
    </xdr:to>
    <xdr:sp macro="[0]!DebutClignote" textlink="">
      <xdr:nvSpPr>
        <xdr:cNvPr id="6" name="Janvier"/>
        <xdr:cNvSpPr txBox="1">
          <a:spLocks noChangeArrowheads="1"/>
        </xdr:cNvSpPr>
      </xdr:nvSpPr>
      <xdr:spPr bwMode="auto">
        <a:xfrm>
          <a:off x="7200900" y="1571625"/>
          <a:ext cx="1476375" cy="30480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FF"/>
              </a:solidFill>
              <a:latin typeface="Calibri"/>
            </a:rPr>
            <a:t>Modifier</a:t>
          </a:r>
        </a:p>
      </xdr:txBody>
    </xdr:sp>
    <xdr:clientData/>
  </xdr:twoCellAnchor>
  <xdr:twoCellAnchor>
    <xdr:from>
      <xdr:col>27</xdr:col>
      <xdr:colOff>0</xdr:colOff>
      <xdr:row>8</xdr:row>
      <xdr:rowOff>0</xdr:rowOff>
    </xdr:from>
    <xdr:to>
      <xdr:col>31</xdr:col>
      <xdr:colOff>104775</xdr:colOff>
      <xdr:row>9</xdr:row>
      <xdr:rowOff>95250</xdr:rowOff>
    </xdr:to>
    <xdr:sp macro="[0]!FinClignote" textlink="">
      <xdr:nvSpPr>
        <xdr:cNvPr id="7" name="Text Box 4"/>
        <xdr:cNvSpPr txBox="1">
          <a:spLocks noChangeArrowheads="1"/>
        </xdr:cNvSpPr>
      </xdr:nvSpPr>
      <xdr:spPr bwMode="auto">
        <a:xfrm>
          <a:off x="9258300" y="1571625"/>
          <a:ext cx="1476375" cy="2857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Calibri"/>
            </a:rPr>
            <a:t>Valider</a:t>
          </a:r>
        </a:p>
      </xdr:txBody>
    </xdr:sp>
    <xdr:clientData/>
  </xdr:twoCellAnchor>
  <xdr:twoCellAnchor>
    <xdr:from>
      <xdr:col>21</xdr:col>
      <xdr:colOff>0</xdr:colOff>
      <xdr:row>8</xdr:row>
      <xdr:rowOff>0</xdr:rowOff>
    </xdr:from>
    <xdr:to>
      <xdr:col>25</xdr:col>
      <xdr:colOff>104775</xdr:colOff>
      <xdr:row>9</xdr:row>
      <xdr:rowOff>114300</xdr:rowOff>
    </xdr:to>
    <xdr:sp macro="[0]!DebutClignote" textlink="">
      <xdr:nvSpPr>
        <xdr:cNvPr id="8" name="ZoneTexte 7"/>
        <xdr:cNvSpPr txBox="1">
          <a:spLocks noChangeArrowheads="1"/>
        </xdr:cNvSpPr>
      </xdr:nvSpPr>
      <xdr:spPr bwMode="auto">
        <a:xfrm>
          <a:off x="7200900" y="1571625"/>
          <a:ext cx="1476375" cy="30480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FF"/>
              </a:solidFill>
              <a:latin typeface="Calibri"/>
            </a:rPr>
            <a:t>Modifier</a:t>
          </a:r>
        </a:p>
      </xdr:txBody>
    </xdr:sp>
    <xdr:clientData/>
  </xdr:twoCellAnchor>
  <xdr:twoCellAnchor>
    <xdr:from>
      <xdr:col>27</xdr:col>
      <xdr:colOff>0</xdr:colOff>
      <xdr:row>8</xdr:row>
      <xdr:rowOff>0</xdr:rowOff>
    </xdr:from>
    <xdr:to>
      <xdr:col>31</xdr:col>
      <xdr:colOff>104775</xdr:colOff>
      <xdr:row>9</xdr:row>
      <xdr:rowOff>95250</xdr:rowOff>
    </xdr:to>
    <xdr:sp macro="[0]!FinClignote" textlink="">
      <xdr:nvSpPr>
        <xdr:cNvPr id="9" name="Text Box 4"/>
        <xdr:cNvSpPr txBox="1">
          <a:spLocks noChangeArrowheads="1"/>
        </xdr:cNvSpPr>
      </xdr:nvSpPr>
      <xdr:spPr bwMode="auto">
        <a:xfrm>
          <a:off x="9258300" y="1571625"/>
          <a:ext cx="1476375" cy="2857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Calibri"/>
            </a:rPr>
            <a:t>Valider</a:t>
          </a:r>
        </a:p>
      </xdr:txBody>
    </xdr:sp>
    <xdr:clientData/>
  </xdr:twoCellAnchor>
  <xdr:twoCellAnchor>
    <xdr:from>
      <xdr:col>21</xdr:col>
      <xdr:colOff>0</xdr:colOff>
      <xdr:row>8</xdr:row>
      <xdr:rowOff>0</xdr:rowOff>
    </xdr:from>
    <xdr:to>
      <xdr:col>25</xdr:col>
      <xdr:colOff>104775</xdr:colOff>
      <xdr:row>9</xdr:row>
      <xdr:rowOff>114300</xdr:rowOff>
    </xdr:to>
    <xdr:sp macro="[0]!DebutClignote" textlink="">
      <xdr:nvSpPr>
        <xdr:cNvPr id="10" name="Janvier"/>
        <xdr:cNvSpPr txBox="1">
          <a:spLocks noChangeArrowheads="1"/>
        </xdr:cNvSpPr>
      </xdr:nvSpPr>
      <xdr:spPr bwMode="auto">
        <a:xfrm>
          <a:off x="7200900" y="1571625"/>
          <a:ext cx="1476375" cy="304800"/>
        </a:xfrm>
        <a:prstGeom prst="rect">
          <a:avLst/>
        </a:prstGeom>
        <a:solidFill>
          <a:srgbClr val="66FF33"/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FF"/>
              </a:solidFill>
              <a:latin typeface="Calibri"/>
            </a:rPr>
            <a:t>Modifier</a:t>
          </a:r>
        </a:p>
      </xdr:txBody>
    </xdr:sp>
    <xdr:clientData/>
  </xdr:twoCellAnchor>
  <xdr:twoCellAnchor>
    <xdr:from>
      <xdr:col>27</xdr:col>
      <xdr:colOff>0</xdr:colOff>
      <xdr:row>8</xdr:row>
      <xdr:rowOff>0</xdr:rowOff>
    </xdr:from>
    <xdr:to>
      <xdr:col>31</xdr:col>
      <xdr:colOff>104775</xdr:colOff>
      <xdr:row>9</xdr:row>
      <xdr:rowOff>95250</xdr:rowOff>
    </xdr:to>
    <xdr:sp macro="[0]!FinClignote" textlink="">
      <xdr:nvSpPr>
        <xdr:cNvPr id="11" name="Text Box 4"/>
        <xdr:cNvSpPr txBox="1">
          <a:spLocks noChangeArrowheads="1"/>
        </xdr:cNvSpPr>
      </xdr:nvSpPr>
      <xdr:spPr bwMode="auto">
        <a:xfrm>
          <a:off x="9258300" y="1571625"/>
          <a:ext cx="1476375" cy="285750"/>
        </a:xfrm>
        <a:prstGeom prst="rect">
          <a:avLst/>
        </a:prstGeom>
        <a:solidFill>
          <a:srgbClr val="00B0F0"/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 extrusionH="76200" prstMaterial="metal">
          <a:bevelT w="114300" prst="artDeco"/>
          <a:extrusionClr>
            <a:srgbClr val="FFFF00"/>
          </a:extrusionClr>
        </a:sp3d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Calibri"/>
            </a:rPr>
            <a:t>Valider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6</xdr:row>
      <xdr:rowOff>104775</xdr:rowOff>
    </xdr:from>
    <xdr:to>
      <xdr:col>7</xdr:col>
      <xdr:colOff>695325</xdr:colOff>
      <xdr:row>6</xdr:row>
      <xdr:rowOff>114300</xdr:rowOff>
    </xdr:to>
    <xdr:cxnSp macro="">
      <xdr:nvCxnSpPr>
        <xdr:cNvPr id="2" name="Connecteur droit avec flèche 1"/>
        <xdr:cNvCxnSpPr/>
      </xdr:nvCxnSpPr>
      <xdr:spPr>
        <a:xfrm>
          <a:off x="3819525" y="1247775"/>
          <a:ext cx="24479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381000</xdr:colOff>
      <xdr:row>7</xdr:row>
      <xdr:rowOff>95250</xdr:rowOff>
    </xdr:from>
    <xdr:to>
      <xdr:col>7</xdr:col>
      <xdr:colOff>685800</xdr:colOff>
      <xdr:row>7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3552825" y="1428750"/>
          <a:ext cx="25908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466725</xdr:colOff>
      <xdr:row>7</xdr:row>
      <xdr:rowOff>133350</xdr:rowOff>
    </xdr:from>
    <xdr:to>
      <xdr:col>9</xdr:col>
      <xdr:colOff>19050</xdr:colOff>
      <xdr:row>9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4400550" y="1466850"/>
          <a:ext cx="2600325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438150</xdr:colOff>
      <xdr:row>8</xdr:row>
      <xdr:rowOff>104775</xdr:rowOff>
    </xdr:from>
    <xdr:to>
      <xdr:col>8</xdr:col>
      <xdr:colOff>723900</xdr:colOff>
      <xdr:row>11</xdr:row>
      <xdr:rowOff>85725</xdr:rowOff>
    </xdr:to>
    <xdr:cxnSp macro="">
      <xdr:nvCxnSpPr>
        <xdr:cNvPr id="5" name="Connecteur droit avec flèche 4"/>
        <xdr:cNvCxnSpPr/>
      </xdr:nvCxnSpPr>
      <xdr:spPr>
        <a:xfrm>
          <a:off x="4371975" y="1628775"/>
          <a:ext cx="2571750" cy="552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314325</xdr:colOff>
      <xdr:row>9</xdr:row>
      <xdr:rowOff>85725</xdr:rowOff>
    </xdr:from>
    <xdr:to>
      <xdr:col>8</xdr:col>
      <xdr:colOff>742950</xdr:colOff>
      <xdr:row>14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486150" y="1800225"/>
          <a:ext cx="3476625" cy="962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600075</xdr:colOff>
      <xdr:row>9</xdr:row>
      <xdr:rowOff>95250</xdr:rowOff>
    </xdr:from>
    <xdr:to>
      <xdr:col>8</xdr:col>
      <xdr:colOff>695325</xdr:colOff>
      <xdr:row>17</xdr:row>
      <xdr:rowOff>76200</xdr:rowOff>
    </xdr:to>
    <xdr:cxnSp macro="">
      <xdr:nvCxnSpPr>
        <xdr:cNvPr id="7" name="Connecteur droit avec flèche 6"/>
        <xdr:cNvCxnSpPr/>
      </xdr:nvCxnSpPr>
      <xdr:spPr>
        <a:xfrm>
          <a:off x="4533900" y="1809750"/>
          <a:ext cx="2381250" cy="1504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523875</xdr:colOff>
      <xdr:row>3</xdr:row>
      <xdr:rowOff>123825</xdr:rowOff>
    </xdr:from>
    <xdr:to>
      <xdr:col>7</xdr:col>
      <xdr:colOff>714375</xdr:colOff>
      <xdr:row>5</xdr:row>
      <xdr:rowOff>95251</xdr:rowOff>
    </xdr:to>
    <xdr:cxnSp macro="">
      <xdr:nvCxnSpPr>
        <xdr:cNvPr id="18" name="Connecteur droit avec flèche 17"/>
        <xdr:cNvCxnSpPr/>
      </xdr:nvCxnSpPr>
      <xdr:spPr>
        <a:xfrm flipV="1">
          <a:off x="4572000" y="695325"/>
          <a:ext cx="1714500" cy="3524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495300</xdr:colOff>
      <xdr:row>4</xdr:row>
      <xdr:rowOff>95250</xdr:rowOff>
    </xdr:from>
    <xdr:to>
      <xdr:col>11</xdr:col>
      <xdr:colOff>714375</xdr:colOff>
      <xdr:row>6</xdr:row>
      <xdr:rowOff>47626</xdr:rowOff>
    </xdr:to>
    <xdr:cxnSp macro="">
      <xdr:nvCxnSpPr>
        <xdr:cNvPr id="23" name="Connecteur droit avec flèche 22"/>
        <xdr:cNvCxnSpPr/>
      </xdr:nvCxnSpPr>
      <xdr:spPr>
        <a:xfrm flipV="1">
          <a:off x="4543425" y="857250"/>
          <a:ext cx="4791075" cy="3333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romenade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32"/>
  <sheetViews>
    <sheetView workbookViewId="0">
      <selection activeCell="AA15" sqref="AA15"/>
    </sheetView>
  </sheetViews>
  <sheetFormatPr baseColWidth="10" defaultColWidth="5.140625" defaultRowHeight="15"/>
  <sheetData>
    <row r="1" spans="1:41" ht="15.75" thickBot="1">
      <c r="A1" s="11" t="s">
        <v>0</v>
      </c>
      <c r="B1" s="11"/>
      <c r="C1" s="11" t="s">
        <v>28</v>
      </c>
      <c r="D1" s="11"/>
      <c r="E1" s="11" t="s">
        <v>1</v>
      </c>
      <c r="F1" s="11"/>
      <c r="G1" s="11" t="s">
        <v>2</v>
      </c>
      <c r="H1" s="11"/>
      <c r="I1" s="11" t="s">
        <v>3</v>
      </c>
      <c r="J1" s="11"/>
      <c r="K1" s="11" t="s">
        <v>4</v>
      </c>
      <c r="L1" s="11"/>
      <c r="M1" s="11" t="s">
        <v>5</v>
      </c>
      <c r="N1" s="11"/>
      <c r="O1" s="11" t="s">
        <v>29</v>
      </c>
      <c r="P1" s="11"/>
      <c r="Q1" s="11" t="s">
        <v>6</v>
      </c>
      <c r="R1" s="11"/>
      <c r="S1" s="11" t="s">
        <v>7</v>
      </c>
      <c r="T1" s="11"/>
      <c r="U1" s="11" t="s">
        <v>8</v>
      </c>
      <c r="V1" s="11"/>
      <c r="W1" s="11" t="s">
        <v>30</v>
      </c>
      <c r="X1" s="11"/>
      <c r="Z1" t="s">
        <v>37</v>
      </c>
      <c r="AA1">
        <v>4.5</v>
      </c>
      <c r="AD1" s="13" t="s">
        <v>60</v>
      </c>
      <c r="AE1" s="13"/>
      <c r="AF1" s="13"/>
      <c r="AJ1" s="13" t="s">
        <v>53</v>
      </c>
      <c r="AK1" s="13"/>
      <c r="AL1" s="13"/>
      <c r="AM1" t="s">
        <v>59</v>
      </c>
    </row>
    <row r="2" spans="1:41" ht="15" customHeight="1">
      <c r="A2" s="4" t="s">
        <v>9</v>
      </c>
      <c r="B2" s="4">
        <v>1</v>
      </c>
      <c r="C2" s="1" t="s">
        <v>10</v>
      </c>
      <c r="D2" s="1">
        <v>1</v>
      </c>
      <c r="E2" s="1" t="s">
        <v>11</v>
      </c>
      <c r="F2" s="1">
        <v>1</v>
      </c>
      <c r="G2" s="1" t="s">
        <v>9</v>
      </c>
      <c r="H2" s="1">
        <v>1</v>
      </c>
      <c r="I2" s="4" t="s">
        <v>12</v>
      </c>
      <c r="J2" s="4">
        <v>1</v>
      </c>
      <c r="K2" s="1" t="s">
        <v>13</v>
      </c>
      <c r="L2" s="1">
        <v>1</v>
      </c>
      <c r="M2" s="1" t="s">
        <v>9</v>
      </c>
      <c r="N2" s="1">
        <v>1</v>
      </c>
      <c r="O2" s="1" t="s">
        <v>10</v>
      </c>
      <c r="P2" s="1">
        <v>1</v>
      </c>
      <c r="Q2" s="1" t="s">
        <v>14</v>
      </c>
      <c r="R2" s="1">
        <v>1</v>
      </c>
      <c r="S2" s="1" t="s">
        <v>15</v>
      </c>
      <c r="T2" s="1">
        <v>1</v>
      </c>
      <c r="U2" s="4" t="s">
        <v>11</v>
      </c>
      <c r="V2" s="4">
        <v>1</v>
      </c>
      <c r="W2" s="1" t="s">
        <v>14</v>
      </c>
      <c r="X2" s="1">
        <v>1</v>
      </c>
      <c r="Z2" t="s">
        <v>38</v>
      </c>
      <c r="AA2">
        <v>4.5</v>
      </c>
      <c r="AD2" s="14">
        <v>6.46</v>
      </c>
      <c r="AE2" s="15"/>
      <c r="AF2" s="16"/>
      <c r="AJ2" s="12" t="s">
        <v>0</v>
      </c>
      <c r="AK2" s="12"/>
      <c r="AL2" s="5">
        <v>22</v>
      </c>
      <c r="AM2" s="20">
        <f>AL2*$AD$2</f>
        <v>142.12</v>
      </c>
      <c r="AN2" s="20"/>
      <c r="AO2" s="20"/>
    </row>
    <row r="3" spans="1:41" ht="15.75" customHeight="1" thickBot="1">
      <c r="A3" s="1" t="s">
        <v>15</v>
      </c>
      <c r="B3" s="1">
        <v>2</v>
      </c>
      <c r="C3" s="1" t="s">
        <v>11</v>
      </c>
      <c r="D3" s="1">
        <v>2</v>
      </c>
      <c r="E3" s="1" t="s">
        <v>13</v>
      </c>
      <c r="F3" s="1">
        <v>2</v>
      </c>
      <c r="G3" s="1" t="s">
        <v>15</v>
      </c>
      <c r="H3" s="1">
        <v>2</v>
      </c>
      <c r="I3" s="1" t="s">
        <v>10</v>
      </c>
      <c r="J3" s="1">
        <v>2</v>
      </c>
      <c r="K3" s="1" t="s">
        <v>14</v>
      </c>
      <c r="L3" s="1">
        <v>2</v>
      </c>
      <c r="M3" s="1" t="s">
        <v>15</v>
      </c>
      <c r="N3" s="1">
        <v>2</v>
      </c>
      <c r="O3" s="1" t="s">
        <v>11</v>
      </c>
      <c r="P3" s="1">
        <v>2</v>
      </c>
      <c r="Q3" s="1" t="s">
        <v>9</v>
      </c>
      <c r="R3" s="3">
        <v>2</v>
      </c>
      <c r="S3" s="1" t="s">
        <v>12</v>
      </c>
      <c r="T3" s="2">
        <v>2</v>
      </c>
      <c r="U3" s="1" t="s">
        <v>13</v>
      </c>
      <c r="V3" s="1">
        <v>2</v>
      </c>
      <c r="W3" s="1" t="s">
        <v>9</v>
      </c>
      <c r="X3" s="3">
        <v>2</v>
      </c>
      <c r="Z3" t="s">
        <v>39</v>
      </c>
      <c r="AA3">
        <v>4.5</v>
      </c>
      <c r="AD3" s="17"/>
      <c r="AE3" s="18"/>
      <c r="AF3" s="19"/>
      <c r="AJ3" s="12" t="s">
        <v>28</v>
      </c>
      <c r="AK3" s="12"/>
      <c r="AL3" s="5">
        <v>21</v>
      </c>
      <c r="AM3" s="20">
        <f t="shared" ref="AM3:AM13" si="0">AL3*$AD$2</f>
        <v>135.66</v>
      </c>
      <c r="AN3" s="20"/>
      <c r="AO3" s="20"/>
    </row>
    <row r="4" spans="1:41">
      <c r="A4" s="1" t="s">
        <v>12</v>
      </c>
      <c r="B4" s="2">
        <v>3</v>
      </c>
      <c r="C4" s="1" t="s">
        <v>13</v>
      </c>
      <c r="D4" s="1">
        <v>3</v>
      </c>
      <c r="E4" s="1" t="s">
        <v>14</v>
      </c>
      <c r="F4" s="1">
        <v>3</v>
      </c>
      <c r="G4" s="1" t="s">
        <v>12</v>
      </c>
      <c r="H4" s="2">
        <v>3</v>
      </c>
      <c r="I4" s="1" t="s">
        <v>11</v>
      </c>
      <c r="J4" s="1">
        <v>3</v>
      </c>
      <c r="K4" s="1" t="s">
        <v>9</v>
      </c>
      <c r="L4" s="3">
        <v>3</v>
      </c>
      <c r="M4" s="1" t="s">
        <v>12</v>
      </c>
      <c r="N4" s="1">
        <v>3</v>
      </c>
      <c r="O4" s="1" t="s">
        <v>13</v>
      </c>
      <c r="P4" s="1">
        <v>3</v>
      </c>
      <c r="Q4" s="1" t="s">
        <v>15</v>
      </c>
      <c r="R4" s="1">
        <v>3</v>
      </c>
      <c r="S4" s="1" t="s">
        <v>10</v>
      </c>
      <c r="T4" s="1">
        <v>3</v>
      </c>
      <c r="U4" s="1" t="s">
        <v>14</v>
      </c>
      <c r="V4" s="1">
        <v>3</v>
      </c>
      <c r="W4" s="1" t="s">
        <v>15</v>
      </c>
      <c r="X4" s="1">
        <v>3</v>
      </c>
      <c r="Z4" t="s">
        <v>40</v>
      </c>
      <c r="AA4">
        <v>4.5</v>
      </c>
      <c r="AJ4" s="12" t="s">
        <v>1</v>
      </c>
      <c r="AK4" s="12"/>
      <c r="AL4" s="5">
        <v>22</v>
      </c>
      <c r="AM4" s="20">
        <f t="shared" si="0"/>
        <v>142.12</v>
      </c>
      <c r="AN4" s="20"/>
      <c r="AO4" s="20"/>
    </row>
    <row r="5" spans="1:41">
      <c r="A5" s="1" t="s">
        <v>10</v>
      </c>
      <c r="B5" s="1">
        <v>4</v>
      </c>
      <c r="C5" s="1" t="s">
        <v>14</v>
      </c>
      <c r="D5" s="1">
        <v>4</v>
      </c>
      <c r="E5" s="1" t="s">
        <v>9</v>
      </c>
      <c r="F5" s="3">
        <v>4</v>
      </c>
      <c r="G5" s="1" t="s">
        <v>10</v>
      </c>
      <c r="H5" s="1">
        <v>4</v>
      </c>
      <c r="I5" s="1" t="s">
        <v>13</v>
      </c>
      <c r="J5" s="1">
        <v>4</v>
      </c>
      <c r="K5" s="1" t="s">
        <v>15</v>
      </c>
      <c r="L5" s="1">
        <v>4</v>
      </c>
      <c r="M5" s="1" t="s">
        <v>10</v>
      </c>
      <c r="N5" s="1">
        <v>4</v>
      </c>
      <c r="O5" s="1" t="s">
        <v>14</v>
      </c>
      <c r="P5" s="1">
        <v>4</v>
      </c>
      <c r="Q5" s="1" t="s">
        <v>12</v>
      </c>
      <c r="R5" s="2">
        <v>4</v>
      </c>
      <c r="S5" s="1" t="s">
        <v>11</v>
      </c>
      <c r="T5" s="1">
        <v>4</v>
      </c>
      <c r="U5" s="1" t="s">
        <v>9</v>
      </c>
      <c r="V5" s="3">
        <v>4</v>
      </c>
      <c r="W5" s="1" t="s">
        <v>12</v>
      </c>
      <c r="X5" s="2">
        <v>4</v>
      </c>
      <c r="Z5" t="s">
        <v>41</v>
      </c>
      <c r="AA5">
        <v>2</v>
      </c>
      <c r="AJ5" s="12" t="s">
        <v>2</v>
      </c>
      <c r="AK5" s="12"/>
      <c r="AL5" s="5">
        <v>20</v>
      </c>
      <c r="AM5" s="20">
        <f t="shared" si="0"/>
        <v>129.19999999999999</v>
      </c>
      <c r="AN5" s="20"/>
      <c r="AO5" s="20"/>
    </row>
    <row r="6" spans="1:41">
      <c r="A6" s="1" t="s">
        <v>11</v>
      </c>
      <c r="B6" s="1">
        <v>5</v>
      </c>
      <c r="C6" s="1" t="s">
        <v>9</v>
      </c>
      <c r="D6" s="3">
        <v>5</v>
      </c>
      <c r="E6" s="1" t="s">
        <v>15</v>
      </c>
      <c r="F6" s="1">
        <v>5</v>
      </c>
      <c r="G6" s="1" t="s">
        <v>11</v>
      </c>
      <c r="H6" s="1">
        <v>5</v>
      </c>
      <c r="I6" s="1" t="s">
        <v>14</v>
      </c>
      <c r="J6" s="1">
        <v>5</v>
      </c>
      <c r="K6" s="1" t="s">
        <v>12</v>
      </c>
      <c r="L6" s="2">
        <v>5</v>
      </c>
      <c r="M6" s="1" t="s">
        <v>11</v>
      </c>
      <c r="N6" s="1">
        <v>5</v>
      </c>
      <c r="O6" s="1" t="s">
        <v>9</v>
      </c>
      <c r="P6" s="3">
        <v>5</v>
      </c>
      <c r="Q6" s="1" t="s">
        <v>10</v>
      </c>
      <c r="R6" s="1">
        <v>5</v>
      </c>
      <c r="S6" s="1" t="s">
        <v>13</v>
      </c>
      <c r="T6" s="1">
        <v>5</v>
      </c>
      <c r="U6" s="1" t="s">
        <v>15</v>
      </c>
      <c r="V6" s="1">
        <v>5</v>
      </c>
      <c r="W6" s="1" t="s">
        <v>10</v>
      </c>
      <c r="X6" s="1">
        <v>5</v>
      </c>
      <c r="Z6" t="s">
        <v>42</v>
      </c>
      <c r="AA6">
        <v>2.5</v>
      </c>
      <c r="AJ6" s="12" t="s">
        <v>3</v>
      </c>
      <c r="AK6" s="12"/>
      <c r="AL6" s="5">
        <v>19</v>
      </c>
      <c r="AM6" s="20">
        <f t="shared" si="0"/>
        <v>122.74</v>
      </c>
      <c r="AN6" s="20"/>
      <c r="AO6" s="20"/>
    </row>
    <row r="7" spans="1:41">
      <c r="A7" s="1" t="s">
        <v>13</v>
      </c>
      <c r="B7" s="1">
        <v>6</v>
      </c>
      <c r="C7" s="1" t="s">
        <v>15</v>
      </c>
      <c r="D7" s="1">
        <v>6</v>
      </c>
      <c r="E7" s="1" t="s">
        <v>12</v>
      </c>
      <c r="F7" s="2">
        <v>6</v>
      </c>
      <c r="G7" s="1" t="s">
        <v>13</v>
      </c>
      <c r="H7" s="1">
        <v>6</v>
      </c>
      <c r="I7" s="1" t="s">
        <v>9</v>
      </c>
      <c r="J7" s="3">
        <v>6</v>
      </c>
      <c r="K7" s="1" t="s">
        <v>10</v>
      </c>
      <c r="L7" s="1">
        <v>6</v>
      </c>
      <c r="M7" s="1" t="s">
        <v>13</v>
      </c>
      <c r="N7" s="1">
        <v>6</v>
      </c>
      <c r="O7" s="1" t="s">
        <v>15</v>
      </c>
      <c r="P7" s="1">
        <v>6</v>
      </c>
      <c r="Q7" s="1" t="s">
        <v>11</v>
      </c>
      <c r="R7" s="1">
        <v>6</v>
      </c>
      <c r="S7" s="1" t="s">
        <v>14</v>
      </c>
      <c r="T7" s="1">
        <v>6</v>
      </c>
      <c r="U7" s="1" t="s">
        <v>12</v>
      </c>
      <c r="V7" s="2">
        <v>6</v>
      </c>
      <c r="W7" s="1" t="s">
        <v>11</v>
      </c>
      <c r="X7" s="1">
        <v>6</v>
      </c>
      <c r="Z7" t="s">
        <v>12</v>
      </c>
      <c r="AA7">
        <v>1.5</v>
      </c>
      <c r="AJ7" s="12" t="s">
        <v>4</v>
      </c>
      <c r="AK7" s="12"/>
      <c r="AL7" s="5">
        <v>21</v>
      </c>
      <c r="AM7" s="20">
        <f t="shared" si="0"/>
        <v>135.66</v>
      </c>
      <c r="AN7" s="20"/>
      <c r="AO7" s="20"/>
    </row>
    <row r="8" spans="1:41">
      <c r="A8" s="1" t="s">
        <v>14</v>
      </c>
      <c r="B8" s="1">
        <v>7</v>
      </c>
      <c r="C8" s="1" t="s">
        <v>12</v>
      </c>
      <c r="D8" s="2">
        <v>7</v>
      </c>
      <c r="E8" s="1" t="s">
        <v>10</v>
      </c>
      <c r="F8" s="1">
        <v>7</v>
      </c>
      <c r="G8" s="1" t="s">
        <v>14</v>
      </c>
      <c r="H8" s="1">
        <v>7</v>
      </c>
      <c r="I8" s="1" t="s">
        <v>15</v>
      </c>
      <c r="J8" s="1">
        <v>7</v>
      </c>
      <c r="K8" s="1" t="s">
        <v>11</v>
      </c>
      <c r="L8" s="1">
        <v>7</v>
      </c>
      <c r="M8" s="1" t="s">
        <v>14</v>
      </c>
      <c r="N8" s="1">
        <v>7</v>
      </c>
      <c r="O8" s="1" t="s">
        <v>12</v>
      </c>
      <c r="P8" s="2">
        <v>7</v>
      </c>
      <c r="Q8" s="1" t="s">
        <v>13</v>
      </c>
      <c r="R8" s="1">
        <v>7</v>
      </c>
      <c r="S8" s="1" t="s">
        <v>9</v>
      </c>
      <c r="T8" s="3">
        <v>7</v>
      </c>
      <c r="U8" s="1" t="s">
        <v>10</v>
      </c>
      <c r="V8" s="1">
        <v>7</v>
      </c>
      <c r="W8" s="1" t="s">
        <v>13</v>
      </c>
      <c r="X8" s="1">
        <v>7</v>
      </c>
      <c r="Z8" t="s">
        <v>67</v>
      </c>
      <c r="AA8">
        <v>8.25</v>
      </c>
      <c r="AJ8" s="12" t="s">
        <v>5</v>
      </c>
      <c r="AK8" s="12"/>
      <c r="AL8" s="5">
        <v>22</v>
      </c>
      <c r="AM8" s="20">
        <f t="shared" si="0"/>
        <v>142.12</v>
      </c>
      <c r="AN8" s="20"/>
      <c r="AO8" s="20"/>
    </row>
    <row r="9" spans="1:41">
      <c r="A9" s="1" t="s">
        <v>9</v>
      </c>
      <c r="B9" s="3">
        <v>8</v>
      </c>
      <c r="C9" s="1" t="s">
        <v>10</v>
      </c>
      <c r="D9" s="1">
        <v>8</v>
      </c>
      <c r="E9" s="1" t="s">
        <v>11</v>
      </c>
      <c r="F9" s="1">
        <v>8</v>
      </c>
      <c r="G9" s="1" t="s">
        <v>9</v>
      </c>
      <c r="H9" s="3">
        <v>8</v>
      </c>
      <c r="I9" s="4" t="s">
        <v>12</v>
      </c>
      <c r="J9" s="4">
        <v>8</v>
      </c>
      <c r="K9" s="1" t="s">
        <v>13</v>
      </c>
      <c r="L9" s="1">
        <v>8</v>
      </c>
      <c r="M9" s="1" t="s">
        <v>9</v>
      </c>
      <c r="N9" s="1">
        <v>8</v>
      </c>
      <c r="O9" s="1" t="s">
        <v>10</v>
      </c>
      <c r="P9" s="1">
        <v>8</v>
      </c>
      <c r="Q9" s="1" t="s">
        <v>14</v>
      </c>
      <c r="R9" s="1">
        <v>8</v>
      </c>
      <c r="S9" s="1" t="s">
        <v>15</v>
      </c>
      <c r="T9" s="1">
        <v>8</v>
      </c>
      <c r="U9" s="1" t="s">
        <v>11</v>
      </c>
      <c r="V9" s="1">
        <v>8</v>
      </c>
      <c r="W9" s="1" t="s">
        <v>14</v>
      </c>
      <c r="X9" s="1">
        <v>8</v>
      </c>
      <c r="Z9" t="s">
        <v>68</v>
      </c>
      <c r="AA9">
        <v>8.75</v>
      </c>
      <c r="AJ9" s="12" t="s">
        <v>29</v>
      </c>
      <c r="AK9" s="12"/>
      <c r="AL9" s="5">
        <v>22</v>
      </c>
      <c r="AM9" s="20">
        <f t="shared" si="0"/>
        <v>142.12</v>
      </c>
      <c r="AN9" s="20"/>
      <c r="AO9" s="20"/>
    </row>
    <row r="10" spans="1:41">
      <c r="A10" s="1" t="s">
        <v>15</v>
      </c>
      <c r="B10" s="1">
        <v>9</v>
      </c>
      <c r="C10" s="1" t="s">
        <v>11</v>
      </c>
      <c r="D10" s="1">
        <v>9</v>
      </c>
      <c r="E10" s="1" t="s">
        <v>13</v>
      </c>
      <c r="F10" s="1">
        <v>9</v>
      </c>
      <c r="G10" s="4" t="s">
        <v>15</v>
      </c>
      <c r="H10" s="4">
        <v>9</v>
      </c>
      <c r="I10" s="1" t="s">
        <v>10</v>
      </c>
      <c r="J10" s="1">
        <v>9</v>
      </c>
      <c r="K10" s="1" t="s">
        <v>14</v>
      </c>
      <c r="L10" s="1">
        <v>9</v>
      </c>
      <c r="M10" s="1" t="s">
        <v>15</v>
      </c>
      <c r="N10" s="1">
        <v>9</v>
      </c>
      <c r="O10" s="1" t="s">
        <v>11</v>
      </c>
      <c r="P10" s="1">
        <v>9</v>
      </c>
      <c r="Q10" s="1" t="s">
        <v>9</v>
      </c>
      <c r="R10" s="3">
        <v>9</v>
      </c>
      <c r="S10" s="1" t="s">
        <v>12</v>
      </c>
      <c r="T10" s="2">
        <v>9</v>
      </c>
      <c r="U10" s="1" t="s">
        <v>13</v>
      </c>
      <c r="V10" s="1">
        <v>9</v>
      </c>
      <c r="W10" s="1" t="s">
        <v>9</v>
      </c>
      <c r="X10" s="3">
        <v>9</v>
      </c>
      <c r="AJ10" s="12" t="s">
        <v>6</v>
      </c>
      <c r="AK10" s="12"/>
      <c r="AL10" s="5">
        <v>20</v>
      </c>
      <c r="AM10" s="20">
        <f t="shared" si="0"/>
        <v>129.19999999999999</v>
      </c>
      <c r="AN10" s="20"/>
      <c r="AO10" s="20"/>
    </row>
    <row r="11" spans="1:41">
      <c r="A11" s="1" t="s">
        <v>12</v>
      </c>
      <c r="B11" s="2">
        <v>10</v>
      </c>
      <c r="C11" s="1" t="s">
        <v>13</v>
      </c>
      <c r="D11" s="1">
        <v>10</v>
      </c>
      <c r="E11" s="1" t="s">
        <v>14</v>
      </c>
      <c r="F11" s="1">
        <v>10</v>
      </c>
      <c r="G11" s="1" t="s">
        <v>12</v>
      </c>
      <c r="H11" s="2">
        <v>10</v>
      </c>
      <c r="I11" s="1" t="s">
        <v>11</v>
      </c>
      <c r="J11" s="1">
        <v>10</v>
      </c>
      <c r="K11" s="1" t="s">
        <v>9</v>
      </c>
      <c r="L11" s="3">
        <v>10</v>
      </c>
      <c r="M11" s="1" t="s">
        <v>12</v>
      </c>
      <c r="N11" s="2">
        <v>10</v>
      </c>
      <c r="O11" s="1" t="s">
        <v>13</v>
      </c>
      <c r="P11" s="1">
        <v>10</v>
      </c>
      <c r="Q11" s="1" t="s">
        <v>15</v>
      </c>
      <c r="R11" s="1">
        <v>10</v>
      </c>
      <c r="S11" s="1" t="s">
        <v>10</v>
      </c>
      <c r="T11" s="1">
        <v>10</v>
      </c>
      <c r="U11" s="1" t="s">
        <v>14</v>
      </c>
      <c r="V11" s="1">
        <v>10</v>
      </c>
      <c r="W11" s="1" t="s">
        <v>15</v>
      </c>
      <c r="X11" s="1">
        <v>10</v>
      </c>
      <c r="AJ11" s="12" t="s">
        <v>7</v>
      </c>
      <c r="AK11" s="12"/>
      <c r="AL11" s="5">
        <v>23</v>
      </c>
      <c r="AM11" s="20">
        <f t="shared" si="0"/>
        <v>148.58000000000001</v>
      </c>
      <c r="AN11" s="20"/>
      <c r="AO11" s="20"/>
    </row>
    <row r="12" spans="1:41">
      <c r="A12" s="1" t="s">
        <v>10</v>
      </c>
      <c r="B12" s="1">
        <v>11</v>
      </c>
      <c r="C12" s="1" t="s">
        <v>14</v>
      </c>
      <c r="D12" s="1">
        <v>11</v>
      </c>
      <c r="E12" s="1" t="s">
        <v>9</v>
      </c>
      <c r="F12" s="3">
        <v>11</v>
      </c>
      <c r="G12" s="1" t="s">
        <v>10</v>
      </c>
      <c r="H12" s="1">
        <v>11</v>
      </c>
      <c r="I12" s="1" t="s">
        <v>13</v>
      </c>
      <c r="J12" s="1">
        <v>11</v>
      </c>
      <c r="K12" s="1" t="s">
        <v>15</v>
      </c>
      <c r="L12" s="1">
        <v>11</v>
      </c>
      <c r="M12" s="1" t="s">
        <v>10</v>
      </c>
      <c r="N12" s="1">
        <v>11</v>
      </c>
      <c r="O12" s="1" t="s">
        <v>14</v>
      </c>
      <c r="P12" s="1">
        <v>11</v>
      </c>
      <c r="Q12" s="1" t="s">
        <v>12</v>
      </c>
      <c r="R12" s="2">
        <v>11</v>
      </c>
      <c r="S12" s="1" t="s">
        <v>11</v>
      </c>
      <c r="T12" s="1">
        <v>11</v>
      </c>
      <c r="U12" s="4" t="s">
        <v>9</v>
      </c>
      <c r="V12" s="4">
        <v>11</v>
      </c>
      <c r="W12" s="1" t="s">
        <v>12</v>
      </c>
      <c r="X12" s="2">
        <v>11</v>
      </c>
      <c r="AJ12" s="12" t="s">
        <v>8</v>
      </c>
      <c r="AK12" s="12"/>
      <c r="AL12" s="5">
        <v>21</v>
      </c>
      <c r="AM12" s="20">
        <f t="shared" si="0"/>
        <v>135.66</v>
      </c>
      <c r="AN12" s="20"/>
      <c r="AO12" s="20"/>
    </row>
    <row r="13" spans="1:41">
      <c r="A13" s="1" t="s">
        <v>11</v>
      </c>
      <c r="B13" s="1">
        <v>12</v>
      </c>
      <c r="C13" s="1" t="s">
        <v>9</v>
      </c>
      <c r="D13" s="3">
        <v>12</v>
      </c>
      <c r="E13" s="1" t="s">
        <v>15</v>
      </c>
      <c r="F13" s="1">
        <v>12</v>
      </c>
      <c r="G13" s="1" t="s">
        <v>11</v>
      </c>
      <c r="H13" s="1">
        <v>12</v>
      </c>
      <c r="I13" s="1" t="s">
        <v>14</v>
      </c>
      <c r="J13" s="1">
        <v>12</v>
      </c>
      <c r="K13" s="1" t="s">
        <v>12</v>
      </c>
      <c r="L13" s="2">
        <v>12</v>
      </c>
      <c r="M13" s="1" t="s">
        <v>11</v>
      </c>
      <c r="N13" s="1">
        <v>12</v>
      </c>
      <c r="O13" s="1" t="s">
        <v>9</v>
      </c>
      <c r="P13" s="3">
        <v>12</v>
      </c>
      <c r="Q13" s="1" t="s">
        <v>10</v>
      </c>
      <c r="R13" s="1">
        <v>12</v>
      </c>
      <c r="S13" s="1" t="s">
        <v>13</v>
      </c>
      <c r="T13" s="1">
        <v>12</v>
      </c>
      <c r="U13" s="1" t="s">
        <v>15</v>
      </c>
      <c r="V13" s="1">
        <v>12</v>
      </c>
      <c r="W13" s="1" t="s">
        <v>10</v>
      </c>
      <c r="X13" s="1">
        <v>12</v>
      </c>
      <c r="AJ13" s="12" t="s">
        <v>30</v>
      </c>
      <c r="AK13" s="12"/>
      <c r="AL13" s="5">
        <v>20</v>
      </c>
      <c r="AM13" s="20">
        <f t="shared" si="0"/>
        <v>129.19999999999999</v>
      </c>
      <c r="AN13" s="20"/>
      <c r="AO13" s="20"/>
    </row>
    <row r="14" spans="1:41">
      <c r="A14" s="1" t="s">
        <v>13</v>
      </c>
      <c r="B14" s="1">
        <v>13</v>
      </c>
      <c r="C14" s="1" t="s">
        <v>15</v>
      </c>
      <c r="D14" s="1">
        <v>13</v>
      </c>
      <c r="E14" s="1" t="s">
        <v>12</v>
      </c>
      <c r="F14" s="2">
        <v>13</v>
      </c>
      <c r="G14" s="1" t="s">
        <v>13</v>
      </c>
      <c r="H14" s="1">
        <v>13</v>
      </c>
      <c r="I14" s="1" t="s">
        <v>9</v>
      </c>
      <c r="J14" s="3">
        <v>13</v>
      </c>
      <c r="K14" s="1" t="s">
        <v>10</v>
      </c>
      <c r="L14" s="1">
        <v>13</v>
      </c>
      <c r="M14" s="1" t="s">
        <v>13</v>
      </c>
      <c r="N14" s="1">
        <v>13</v>
      </c>
      <c r="O14" s="1" t="s">
        <v>15</v>
      </c>
      <c r="P14" s="1">
        <v>13</v>
      </c>
      <c r="Q14" s="1" t="s">
        <v>11</v>
      </c>
      <c r="R14" s="1">
        <v>13</v>
      </c>
      <c r="S14" s="1" t="s">
        <v>14</v>
      </c>
      <c r="T14" s="1">
        <v>13</v>
      </c>
      <c r="U14" s="1" t="s">
        <v>12</v>
      </c>
      <c r="V14" s="2">
        <v>13</v>
      </c>
      <c r="W14" s="1" t="s">
        <v>11</v>
      </c>
      <c r="X14" s="1">
        <v>13</v>
      </c>
      <c r="AD14" s="5" t="s">
        <v>36</v>
      </c>
      <c r="AE14" s="5"/>
      <c r="AF14" s="5"/>
      <c r="AG14" s="5"/>
      <c r="AH14" s="5"/>
    </row>
    <row r="15" spans="1:41">
      <c r="A15" s="1" t="s">
        <v>14</v>
      </c>
      <c r="B15" s="1">
        <v>14</v>
      </c>
      <c r="C15" s="1" t="s">
        <v>12</v>
      </c>
      <c r="D15" s="2">
        <v>14</v>
      </c>
      <c r="E15" s="1" t="s">
        <v>10</v>
      </c>
      <c r="F15" s="1">
        <v>14</v>
      </c>
      <c r="G15" s="1" t="s">
        <v>14</v>
      </c>
      <c r="H15" s="1">
        <v>14</v>
      </c>
      <c r="I15" s="1" t="s">
        <v>15</v>
      </c>
      <c r="J15" s="1">
        <v>14</v>
      </c>
      <c r="K15" s="1" t="s">
        <v>11</v>
      </c>
      <c r="L15" s="1">
        <v>14</v>
      </c>
      <c r="M15" s="4" t="s">
        <v>14</v>
      </c>
      <c r="N15" s="4">
        <v>14</v>
      </c>
      <c r="O15" s="1" t="s">
        <v>12</v>
      </c>
      <c r="P15" s="2">
        <v>14</v>
      </c>
      <c r="Q15" s="1" t="s">
        <v>13</v>
      </c>
      <c r="R15" s="1">
        <v>14</v>
      </c>
      <c r="S15" s="1" t="s">
        <v>9</v>
      </c>
      <c r="T15" s="3">
        <v>14</v>
      </c>
      <c r="U15" s="1" t="s">
        <v>10</v>
      </c>
      <c r="V15" s="1">
        <v>14</v>
      </c>
      <c r="W15" s="1" t="s">
        <v>13</v>
      </c>
      <c r="X15" s="1">
        <v>14</v>
      </c>
      <c r="AD15" s="6" t="s">
        <v>31</v>
      </c>
      <c r="AE15" s="6" t="s">
        <v>32</v>
      </c>
      <c r="AF15" s="7"/>
      <c r="AG15" s="7"/>
      <c r="AH15" s="7"/>
    </row>
    <row r="16" spans="1:41">
      <c r="A16" s="1" t="s">
        <v>9</v>
      </c>
      <c r="B16" s="3">
        <v>15</v>
      </c>
      <c r="C16" s="1" t="s">
        <v>10</v>
      </c>
      <c r="D16" s="1">
        <v>15</v>
      </c>
      <c r="E16" s="1" t="s">
        <v>11</v>
      </c>
      <c r="F16" s="1">
        <v>15</v>
      </c>
      <c r="G16" s="1" t="s">
        <v>9</v>
      </c>
      <c r="H16" s="3">
        <v>15</v>
      </c>
      <c r="I16" s="1" t="s">
        <v>12</v>
      </c>
      <c r="J16" s="2">
        <v>15</v>
      </c>
      <c r="K16" s="1" t="s">
        <v>13</v>
      </c>
      <c r="L16" s="1">
        <v>15</v>
      </c>
      <c r="M16" s="1" t="s">
        <v>9</v>
      </c>
      <c r="N16" s="1">
        <v>15</v>
      </c>
      <c r="O16" s="4" t="s">
        <v>10</v>
      </c>
      <c r="P16" s="4">
        <v>15</v>
      </c>
      <c r="Q16" s="1" t="s">
        <v>14</v>
      </c>
      <c r="R16" s="1">
        <v>15</v>
      </c>
      <c r="S16" s="1" t="s">
        <v>15</v>
      </c>
      <c r="T16" s="1">
        <v>15</v>
      </c>
      <c r="U16" s="1" t="s">
        <v>11</v>
      </c>
      <c r="V16" s="1">
        <v>15</v>
      </c>
      <c r="W16" s="1" t="s">
        <v>14</v>
      </c>
      <c r="X16" s="1">
        <v>15</v>
      </c>
      <c r="AD16" s="6" t="s">
        <v>33</v>
      </c>
      <c r="AE16" s="6" t="s">
        <v>34</v>
      </c>
      <c r="AF16" s="7"/>
      <c r="AG16" s="7"/>
      <c r="AH16" s="7"/>
    </row>
    <row r="17" spans="1:34">
      <c r="A17" s="1" t="s">
        <v>15</v>
      </c>
      <c r="B17" s="1">
        <v>16</v>
      </c>
      <c r="C17" s="1" t="s">
        <v>11</v>
      </c>
      <c r="D17" s="1">
        <v>16</v>
      </c>
      <c r="E17" s="1" t="s">
        <v>13</v>
      </c>
      <c r="F17" s="1">
        <v>16</v>
      </c>
      <c r="G17" s="1" t="s">
        <v>15</v>
      </c>
      <c r="H17" s="1">
        <v>16</v>
      </c>
      <c r="I17" s="1" t="s">
        <v>10</v>
      </c>
      <c r="J17" s="1">
        <v>16</v>
      </c>
      <c r="K17" s="1" t="s">
        <v>14</v>
      </c>
      <c r="L17" s="1">
        <v>16</v>
      </c>
      <c r="M17" s="1" t="s">
        <v>15</v>
      </c>
      <c r="N17" s="1">
        <v>16</v>
      </c>
      <c r="O17" s="1" t="s">
        <v>11</v>
      </c>
      <c r="P17" s="1">
        <v>16</v>
      </c>
      <c r="Q17" s="1" t="s">
        <v>9</v>
      </c>
      <c r="R17" s="3">
        <v>16</v>
      </c>
      <c r="S17" s="1" t="s">
        <v>12</v>
      </c>
      <c r="T17" s="2">
        <v>16</v>
      </c>
      <c r="U17" s="1" t="s">
        <v>13</v>
      </c>
      <c r="V17" s="1">
        <v>16</v>
      </c>
      <c r="W17" s="1" t="s">
        <v>9</v>
      </c>
      <c r="X17" s="3">
        <v>16</v>
      </c>
      <c r="AD17" s="6" t="s">
        <v>16</v>
      </c>
      <c r="AE17" s="6" t="s">
        <v>35</v>
      </c>
      <c r="AF17" s="7"/>
      <c r="AG17" s="7"/>
      <c r="AH17" s="7"/>
    </row>
    <row r="18" spans="1:34">
      <c r="A18" s="1" t="s">
        <v>12</v>
      </c>
      <c r="B18" s="2">
        <v>17</v>
      </c>
      <c r="C18" s="1" t="s">
        <v>13</v>
      </c>
      <c r="D18" s="1">
        <v>17</v>
      </c>
      <c r="E18" s="1" t="s">
        <v>14</v>
      </c>
      <c r="F18" s="1">
        <v>17</v>
      </c>
      <c r="G18" s="1" t="s">
        <v>12</v>
      </c>
      <c r="H18" s="2">
        <v>17</v>
      </c>
      <c r="I18" s="4" t="s">
        <v>11</v>
      </c>
      <c r="J18" s="4">
        <v>17</v>
      </c>
      <c r="K18" s="1" t="s">
        <v>9</v>
      </c>
      <c r="L18" s="3">
        <v>17</v>
      </c>
      <c r="M18" s="1" t="s">
        <v>12</v>
      </c>
      <c r="N18" s="2">
        <v>17</v>
      </c>
      <c r="O18" s="1" t="s">
        <v>13</v>
      </c>
      <c r="P18" s="1">
        <v>17</v>
      </c>
      <c r="Q18" s="1" t="s">
        <v>15</v>
      </c>
      <c r="R18" s="1">
        <v>17</v>
      </c>
      <c r="S18" s="1" t="s">
        <v>10</v>
      </c>
      <c r="T18" s="1">
        <v>17</v>
      </c>
      <c r="U18" s="1" t="s">
        <v>14</v>
      </c>
      <c r="V18" s="1">
        <v>17</v>
      </c>
      <c r="W18" s="1" t="s">
        <v>15</v>
      </c>
      <c r="X18" s="1">
        <v>17</v>
      </c>
    </row>
    <row r="19" spans="1:34">
      <c r="A19" s="1" t="s">
        <v>10</v>
      </c>
      <c r="B19" s="1">
        <v>18</v>
      </c>
      <c r="C19" s="1" t="s">
        <v>14</v>
      </c>
      <c r="D19" s="1">
        <v>18</v>
      </c>
      <c r="E19" s="1" t="s">
        <v>9</v>
      </c>
      <c r="F19" s="3">
        <v>18</v>
      </c>
      <c r="G19" s="1" t="s">
        <v>10</v>
      </c>
      <c r="H19" s="1">
        <v>18</v>
      </c>
      <c r="I19" s="1" t="s">
        <v>13</v>
      </c>
      <c r="J19" s="1">
        <v>18</v>
      </c>
      <c r="K19" s="1" t="s">
        <v>15</v>
      </c>
      <c r="L19" s="1">
        <v>18</v>
      </c>
      <c r="M19" s="1" t="s">
        <v>10</v>
      </c>
      <c r="N19" s="1">
        <v>18</v>
      </c>
      <c r="O19" s="1" t="s">
        <v>14</v>
      </c>
      <c r="P19" s="1">
        <v>18</v>
      </c>
      <c r="Q19" s="1" t="s">
        <v>12</v>
      </c>
      <c r="R19" s="2">
        <v>18</v>
      </c>
      <c r="S19" s="1" t="s">
        <v>11</v>
      </c>
      <c r="T19" s="1">
        <v>18</v>
      </c>
      <c r="U19" s="1" t="s">
        <v>9</v>
      </c>
      <c r="V19" s="3">
        <v>18</v>
      </c>
      <c r="W19" s="1" t="s">
        <v>12</v>
      </c>
      <c r="X19" s="2">
        <v>18</v>
      </c>
    </row>
    <row r="20" spans="1:34">
      <c r="A20" s="1" t="s">
        <v>11</v>
      </c>
      <c r="B20" s="1">
        <v>19</v>
      </c>
      <c r="C20" s="1" t="s">
        <v>9</v>
      </c>
      <c r="D20" s="3">
        <v>19</v>
      </c>
      <c r="E20" s="1" t="s">
        <v>15</v>
      </c>
      <c r="F20" s="1">
        <v>19</v>
      </c>
      <c r="G20" s="1" t="s">
        <v>11</v>
      </c>
      <c r="H20" s="1">
        <v>19</v>
      </c>
      <c r="I20" s="1" t="s">
        <v>14</v>
      </c>
      <c r="J20" s="1">
        <v>19</v>
      </c>
      <c r="K20" s="1" t="s">
        <v>12</v>
      </c>
      <c r="L20" s="2">
        <v>19</v>
      </c>
      <c r="M20" s="1" t="s">
        <v>11</v>
      </c>
      <c r="N20" s="1">
        <v>19</v>
      </c>
      <c r="O20" s="1" t="s">
        <v>9</v>
      </c>
      <c r="P20" s="3">
        <v>19</v>
      </c>
      <c r="Q20" s="1" t="s">
        <v>10</v>
      </c>
      <c r="R20" s="1">
        <v>19</v>
      </c>
      <c r="S20" s="1" t="s">
        <v>13</v>
      </c>
      <c r="T20" s="1">
        <v>19</v>
      </c>
      <c r="U20" s="1" t="s">
        <v>15</v>
      </c>
      <c r="V20" s="1">
        <v>19</v>
      </c>
      <c r="W20" s="1" t="s">
        <v>10</v>
      </c>
      <c r="X20" s="1">
        <v>19</v>
      </c>
    </row>
    <row r="21" spans="1:34">
      <c r="A21" s="1" t="s">
        <v>13</v>
      </c>
      <c r="B21" s="1">
        <v>20</v>
      </c>
      <c r="C21" s="1" t="s">
        <v>15</v>
      </c>
      <c r="D21" s="1">
        <v>20</v>
      </c>
      <c r="E21" s="1" t="s">
        <v>12</v>
      </c>
      <c r="F21" s="2">
        <v>20</v>
      </c>
      <c r="G21" s="1" t="s">
        <v>13</v>
      </c>
      <c r="H21" s="1">
        <v>20</v>
      </c>
      <c r="I21" s="1" t="s">
        <v>9</v>
      </c>
      <c r="J21" s="3">
        <v>20</v>
      </c>
      <c r="K21" s="1" t="s">
        <v>10</v>
      </c>
      <c r="L21" s="1">
        <v>20</v>
      </c>
      <c r="M21" s="1" t="s">
        <v>13</v>
      </c>
      <c r="N21" s="1">
        <v>20</v>
      </c>
      <c r="O21" s="1" t="s">
        <v>15</v>
      </c>
      <c r="P21" s="1">
        <v>20</v>
      </c>
      <c r="Q21" s="1" t="s">
        <v>11</v>
      </c>
      <c r="R21" s="1">
        <v>20</v>
      </c>
      <c r="S21" s="1" t="s">
        <v>14</v>
      </c>
      <c r="T21" s="1">
        <v>20</v>
      </c>
      <c r="U21" s="1" t="s">
        <v>12</v>
      </c>
      <c r="V21" s="2">
        <v>20</v>
      </c>
      <c r="W21" s="1" t="s">
        <v>11</v>
      </c>
      <c r="X21" s="1">
        <v>20</v>
      </c>
    </row>
    <row r="22" spans="1:34">
      <c r="A22" s="1" t="s">
        <v>14</v>
      </c>
      <c r="B22" s="1">
        <v>21</v>
      </c>
      <c r="C22" s="1" t="s">
        <v>12</v>
      </c>
      <c r="D22" s="2">
        <v>21</v>
      </c>
      <c r="E22" s="1" t="s">
        <v>10</v>
      </c>
      <c r="F22" s="1">
        <v>21</v>
      </c>
      <c r="G22" s="1" t="s">
        <v>14</v>
      </c>
      <c r="H22" s="1">
        <v>21</v>
      </c>
      <c r="I22" s="1" t="s">
        <v>15</v>
      </c>
      <c r="J22" s="1">
        <v>21</v>
      </c>
      <c r="K22" s="1" t="s">
        <v>11</v>
      </c>
      <c r="L22" s="1">
        <v>21</v>
      </c>
      <c r="M22" s="1" t="s">
        <v>14</v>
      </c>
      <c r="N22" s="1">
        <v>21</v>
      </c>
      <c r="O22" s="1" t="s">
        <v>12</v>
      </c>
      <c r="P22" s="2">
        <v>21</v>
      </c>
      <c r="Q22" s="1" t="s">
        <v>13</v>
      </c>
      <c r="R22" s="1">
        <v>21</v>
      </c>
      <c r="S22" s="1" t="s">
        <v>9</v>
      </c>
      <c r="T22" s="3">
        <v>21</v>
      </c>
      <c r="U22" s="1" t="s">
        <v>10</v>
      </c>
      <c r="V22" s="1">
        <v>21</v>
      </c>
      <c r="W22" s="1" t="s">
        <v>13</v>
      </c>
      <c r="X22" s="1">
        <v>21</v>
      </c>
    </row>
    <row r="23" spans="1:34">
      <c r="A23" s="1" t="s">
        <v>9</v>
      </c>
      <c r="B23" s="3">
        <v>22</v>
      </c>
      <c r="C23" s="1" t="s">
        <v>10</v>
      </c>
      <c r="D23" s="1">
        <v>22</v>
      </c>
      <c r="E23" s="1" t="s">
        <v>11</v>
      </c>
      <c r="F23" s="1">
        <v>22</v>
      </c>
      <c r="G23" s="1" t="s">
        <v>9</v>
      </c>
      <c r="H23" s="3">
        <v>22</v>
      </c>
      <c r="I23" s="1" t="s">
        <v>12</v>
      </c>
      <c r="J23" s="2">
        <v>22</v>
      </c>
      <c r="K23" s="1" t="s">
        <v>13</v>
      </c>
      <c r="L23" s="1">
        <v>22</v>
      </c>
      <c r="M23" s="1" t="s">
        <v>9</v>
      </c>
      <c r="N23" s="1">
        <v>22</v>
      </c>
      <c r="O23" s="1" t="s">
        <v>10</v>
      </c>
      <c r="P23" s="1">
        <v>22</v>
      </c>
      <c r="Q23" s="1" t="s">
        <v>14</v>
      </c>
      <c r="R23" s="1">
        <v>22</v>
      </c>
      <c r="S23" s="1" t="s">
        <v>15</v>
      </c>
      <c r="T23" s="1">
        <v>22</v>
      </c>
      <c r="U23" s="1" t="s">
        <v>11</v>
      </c>
      <c r="V23" s="1">
        <v>22</v>
      </c>
      <c r="W23" s="1" t="s">
        <v>14</v>
      </c>
      <c r="X23" s="1">
        <v>22</v>
      </c>
    </row>
    <row r="24" spans="1:34">
      <c r="A24" s="1" t="s">
        <v>15</v>
      </c>
      <c r="B24" s="1">
        <v>23</v>
      </c>
      <c r="C24" s="1" t="s">
        <v>11</v>
      </c>
      <c r="D24" s="1">
        <v>23</v>
      </c>
      <c r="E24" s="1" t="s">
        <v>13</v>
      </c>
      <c r="F24" s="1">
        <v>23</v>
      </c>
      <c r="G24" s="1" t="s">
        <v>15</v>
      </c>
      <c r="H24" s="1">
        <v>23</v>
      </c>
      <c r="I24" s="1" t="s">
        <v>10</v>
      </c>
      <c r="J24" s="1">
        <v>23</v>
      </c>
      <c r="K24" s="1" t="s">
        <v>14</v>
      </c>
      <c r="L24" s="1">
        <v>23</v>
      </c>
      <c r="M24" s="1" t="s">
        <v>15</v>
      </c>
      <c r="N24" s="1">
        <v>23</v>
      </c>
      <c r="O24" s="1" t="s">
        <v>11</v>
      </c>
      <c r="P24" s="1">
        <v>23</v>
      </c>
      <c r="Q24" s="1" t="s">
        <v>9</v>
      </c>
      <c r="R24" s="3">
        <v>23</v>
      </c>
      <c r="S24" s="1" t="s">
        <v>12</v>
      </c>
      <c r="T24" s="2">
        <v>23</v>
      </c>
      <c r="U24" s="1" t="s">
        <v>13</v>
      </c>
      <c r="V24" s="1">
        <v>23</v>
      </c>
      <c r="W24" s="1" t="s">
        <v>9</v>
      </c>
      <c r="X24" s="3">
        <v>23</v>
      </c>
    </row>
    <row r="25" spans="1:34">
      <c r="A25" s="1" t="s">
        <v>12</v>
      </c>
      <c r="B25" s="2">
        <v>24</v>
      </c>
      <c r="C25" s="1" t="s">
        <v>13</v>
      </c>
      <c r="D25" s="1">
        <v>24</v>
      </c>
      <c r="E25" s="1" t="s">
        <v>14</v>
      </c>
      <c r="F25" s="1">
        <v>24</v>
      </c>
      <c r="G25" s="1" t="s">
        <v>12</v>
      </c>
      <c r="H25" s="2">
        <v>24</v>
      </c>
      <c r="I25" s="1" t="s">
        <v>11</v>
      </c>
      <c r="J25" s="1">
        <v>24</v>
      </c>
      <c r="K25" s="1" t="s">
        <v>9</v>
      </c>
      <c r="L25" s="3">
        <v>24</v>
      </c>
      <c r="M25" s="1" t="s">
        <v>12</v>
      </c>
      <c r="N25" s="2">
        <v>24</v>
      </c>
      <c r="O25" s="1" t="s">
        <v>13</v>
      </c>
      <c r="P25" s="1">
        <v>24</v>
      </c>
      <c r="Q25" s="1" t="s">
        <v>15</v>
      </c>
      <c r="R25" s="1">
        <v>24</v>
      </c>
      <c r="S25" s="1" t="s">
        <v>10</v>
      </c>
      <c r="T25" s="1">
        <v>24</v>
      </c>
      <c r="U25" s="1" t="s">
        <v>14</v>
      </c>
      <c r="V25" s="1">
        <v>24</v>
      </c>
      <c r="W25" s="1" t="s">
        <v>15</v>
      </c>
      <c r="X25" s="1">
        <v>24</v>
      </c>
    </row>
    <row r="26" spans="1:34">
      <c r="A26" s="1" t="s">
        <v>10</v>
      </c>
      <c r="B26" s="1">
        <v>25</v>
      </c>
      <c r="C26" s="1" t="s">
        <v>14</v>
      </c>
      <c r="D26" s="1">
        <v>25</v>
      </c>
      <c r="E26" s="1" t="s">
        <v>9</v>
      </c>
      <c r="F26" s="3">
        <v>25</v>
      </c>
      <c r="G26" s="1" t="s">
        <v>10</v>
      </c>
      <c r="H26" s="1">
        <v>25</v>
      </c>
      <c r="I26" s="1" t="s">
        <v>13</v>
      </c>
      <c r="J26" s="1">
        <v>25</v>
      </c>
      <c r="K26" s="1" t="s">
        <v>15</v>
      </c>
      <c r="L26" s="1">
        <v>25</v>
      </c>
      <c r="M26" s="1" t="s">
        <v>10</v>
      </c>
      <c r="N26" s="1">
        <v>25</v>
      </c>
      <c r="O26" s="1" t="s">
        <v>14</v>
      </c>
      <c r="P26" s="1">
        <v>25</v>
      </c>
      <c r="Q26" s="1" t="s">
        <v>12</v>
      </c>
      <c r="R26" s="2">
        <v>25</v>
      </c>
      <c r="S26" s="1" t="s">
        <v>11</v>
      </c>
      <c r="T26" s="1">
        <v>25</v>
      </c>
      <c r="U26" s="1" t="s">
        <v>9</v>
      </c>
      <c r="V26" s="1">
        <v>25</v>
      </c>
      <c r="W26" s="4" t="s">
        <v>12</v>
      </c>
      <c r="X26" s="4">
        <v>25</v>
      </c>
    </row>
    <row r="27" spans="1:34">
      <c r="A27" s="1" t="s">
        <v>11</v>
      </c>
      <c r="B27" s="1">
        <v>26</v>
      </c>
      <c r="C27" s="1" t="s">
        <v>9</v>
      </c>
      <c r="D27" s="3">
        <v>26</v>
      </c>
      <c r="E27" s="1" t="s">
        <v>15</v>
      </c>
      <c r="F27" s="1">
        <v>26</v>
      </c>
      <c r="G27" s="1" t="s">
        <v>11</v>
      </c>
      <c r="H27" s="1">
        <v>26</v>
      </c>
      <c r="I27" s="1" t="s">
        <v>14</v>
      </c>
      <c r="J27" s="1">
        <v>26</v>
      </c>
      <c r="K27" s="1" t="s">
        <v>12</v>
      </c>
      <c r="L27" s="2">
        <v>26</v>
      </c>
      <c r="M27" s="1" t="s">
        <v>11</v>
      </c>
      <c r="N27" s="1">
        <v>26</v>
      </c>
      <c r="O27" s="1" t="s">
        <v>9</v>
      </c>
      <c r="P27" s="1">
        <v>26</v>
      </c>
      <c r="Q27" s="1" t="s">
        <v>10</v>
      </c>
      <c r="R27" s="1">
        <v>26</v>
      </c>
      <c r="S27" s="1" t="s">
        <v>13</v>
      </c>
      <c r="T27" s="1">
        <v>26</v>
      </c>
      <c r="U27" s="1" t="s">
        <v>15</v>
      </c>
      <c r="V27" s="1">
        <v>26</v>
      </c>
      <c r="W27" s="1" t="s">
        <v>10</v>
      </c>
      <c r="X27" s="1">
        <v>26</v>
      </c>
    </row>
    <row r="28" spans="1:34">
      <c r="A28" s="1" t="s">
        <v>13</v>
      </c>
      <c r="B28" s="1">
        <v>27</v>
      </c>
      <c r="C28" s="1" t="s">
        <v>15</v>
      </c>
      <c r="D28" s="1">
        <v>27</v>
      </c>
      <c r="E28" s="1" t="s">
        <v>12</v>
      </c>
      <c r="F28" s="2">
        <v>27</v>
      </c>
      <c r="G28" s="1" t="s">
        <v>13</v>
      </c>
      <c r="H28" s="1">
        <v>27</v>
      </c>
      <c r="I28" s="1" t="s">
        <v>9</v>
      </c>
      <c r="J28" s="3">
        <v>27</v>
      </c>
      <c r="K28" s="1" t="s">
        <v>10</v>
      </c>
      <c r="L28" s="1">
        <v>27</v>
      </c>
      <c r="M28" s="1" t="s">
        <v>13</v>
      </c>
      <c r="N28" s="1">
        <v>27</v>
      </c>
      <c r="O28" s="1" t="s">
        <v>15</v>
      </c>
      <c r="P28" s="1">
        <v>27</v>
      </c>
      <c r="Q28" s="1" t="s">
        <v>11</v>
      </c>
      <c r="R28" s="1">
        <v>27</v>
      </c>
      <c r="S28" s="1" t="s">
        <v>14</v>
      </c>
      <c r="T28" s="1">
        <v>27</v>
      </c>
      <c r="U28" s="1" t="s">
        <v>12</v>
      </c>
      <c r="V28" s="2">
        <v>27</v>
      </c>
      <c r="W28" s="1" t="s">
        <v>11</v>
      </c>
      <c r="X28" s="1">
        <v>27</v>
      </c>
    </row>
    <row r="29" spans="1:34">
      <c r="A29" s="1" t="s">
        <v>14</v>
      </c>
      <c r="B29" s="1">
        <v>28</v>
      </c>
      <c r="C29" s="1" t="s">
        <v>12</v>
      </c>
      <c r="D29" s="2">
        <v>28</v>
      </c>
      <c r="E29" s="1" t="s">
        <v>10</v>
      </c>
      <c r="F29" s="1">
        <v>28</v>
      </c>
      <c r="G29" s="1" t="s">
        <v>14</v>
      </c>
      <c r="H29" s="1">
        <v>28</v>
      </c>
      <c r="I29" s="4" t="s">
        <v>15</v>
      </c>
      <c r="J29" s="4">
        <v>28</v>
      </c>
      <c r="K29" s="1" t="s">
        <v>11</v>
      </c>
      <c r="L29" s="1">
        <v>28</v>
      </c>
      <c r="M29" s="1" t="s">
        <v>14</v>
      </c>
      <c r="N29" s="1">
        <v>28</v>
      </c>
      <c r="O29" s="1" t="s">
        <v>12</v>
      </c>
      <c r="P29" s="2">
        <v>28</v>
      </c>
      <c r="Q29" s="1" t="s">
        <v>13</v>
      </c>
      <c r="R29" s="1">
        <v>28</v>
      </c>
      <c r="S29" s="1" t="s">
        <v>9</v>
      </c>
      <c r="T29" s="1">
        <v>28</v>
      </c>
      <c r="U29" s="1" t="s">
        <v>10</v>
      </c>
      <c r="V29" s="1">
        <v>28</v>
      </c>
      <c r="W29" s="1" t="s">
        <v>13</v>
      </c>
      <c r="X29" s="1">
        <v>28</v>
      </c>
    </row>
    <row r="30" spans="1:34">
      <c r="A30" s="1" t="s">
        <v>9</v>
      </c>
      <c r="B30" s="3">
        <v>29</v>
      </c>
      <c r="C30" s="1" t="s">
        <v>10</v>
      </c>
      <c r="D30" s="1">
        <v>29</v>
      </c>
      <c r="E30" s="1" t="s">
        <v>11</v>
      </c>
      <c r="F30" s="1">
        <v>29</v>
      </c>
      <c r="G30" s="1" t="s">
        <v>9</v>
      </c>
      <c r="H30" s="3">
        <v>29</v>
      </c>
      <c r="I30" s="1" t="s">
        <v>12</v>
      </c>
      <c r="J30" s="2">
        <v>29</v>
      </c>
      <c r="K30" s="1" t="s">
        <v>13</v>
      </c>
      <c r="L30" s="1">
        <v>29</v>
      </c>
      <c r="M30" s="1" t="s">
        <v>9</v>
      </c>
      <c r="N30" s="1">
        <v>29</v>
      </c>
      <c r="O30" s="1" t="s">
        <v>10</v>
      </c>
      <c r="P30" s="1">
        <v>29</v>
      </c>
      <c r="Q30" s="1" t="s">
        <v>14</v>
      </c>
      <c r="R30" s="1">
        <v>29</v>
      </c>
      <c r="S30" s="1" t="s">
        <v>15</v>
      </c>
      <c r="T30" s="1">
        <v>29</v>
      </c>
      <c r="U30" s="1" t="s">
        <v>11</v>
      </c>
      <c r="V30" s="1">
        <v>29</v>
      </c>
      <c r="W30" s="1" t="s">
        <v>14</v>
      </c>
      <c r="X30" s="1">
        <v>29</v>
      </c>
    </row>
    <row r="31" spans="1:34">
      <c r="A31" s="1" t="s">
        <v>15</v>
      </c>
      <c r="B31" s="1">
        <v>30</v>
      </c>
      <c r="E31" s="1" t="s">
        <v>13</v>
      </c>
      <c r="F31" s="1">
        <v>30</v>
      </c>
      <c r="G31" s="1" t="s">
        <v>15</v>
      </c>
      <c r="H31" s="1">
        <v>30</v>
      </c>
      <c r="I31" s="1" t="s">
        <v>10</v>
      </c>
      <c r="J31" s="1">
        <v>30</v>
      </c>
      <c r="K31" s="1" t="s">
        <v>14</v>
      </c>
      <c r="L31" s="1">
        <v>30</v>
      </c>
      <c r="M31" s="1" t="s">
        <v>15</v>
      </c>
      <c r="N31" s="1">
        <v>30</v>
      </c>
      <c r="O31" s="1" t="s">
        <v>11</v>
      </c>
      <c r="P31" s="1">
        <v>30</v>
      </c>
      <c r="Q31" s="1" t="s">
        <v>9</v>
      </c>
      <c r="R31" s="1">
        <v>30</v>
      </c>
      <c r="S31" s="1" t="s">
        <v>12</v>
      </c>
      <c r="T31" s="2">
        <v>30</v>
      </c>
      <c r="U31" s="1" t="s">
        <v>13</v>
      </c>
      <c r="V31" s="1">
        <v>30</v>
      </c>
      <c r="W31" s="1" t="s">
        <v>9</v>
      </c>
      <c r="X31" s="3">
        <v>30</v>
      </c>
    </row>
    <row r="32" spans="1:34">
      <c r="A32" s="1" t="s">
        <v>12</v>
      </c>
      <c r="B32" s="2">
        <v>31</v>
      </c>
      <c r="E32" s="1" t="s">
        <v>14</v>
      </c>
      <c r="F32" s="1">
        <v>31</v>
      </c>
      <c r="I32" s="1" t="s">
        <v>11</v>
      </c>
      <c r="J32" s="1">
        <v>31</v>
      </c>
      <c r="M32" s="1" t="s">
        <v>12</v>
      </c>
      <c r="N32" s="2">
        <v>31</v>
      </c>
      <c r="O32" s="1" t="s">
        <v>13</v>
      </c>
      <c r="P32" s="1">
        <v>31</v>
      </c>
      <c r="S32" s="1" t="s">
        <v>10</v>
      </c>
      <c r="T32" s="1">
        <v>31</v>
      </c>
      <c r="W32" s="4" t="s">
        <v>15</v>
      </c>
      <c r="X32" s="4">
        <v>31</v>
      </c>
    </row>
  </sheetData>
  <mergeCells count="39">
    <mergeCell ref="AM2:AO2"/>
    <mergeCell ref="AM3:AO3"/>
    <mergeCell ref="AM4:AO4"/>
    <mergeCell ref="AM5:AO5"/>
    <mergeCell ref="AJ1:AL1"/>
    <mergeCell ref="AJ2:AK2"/>
    <mergeCell ref="AJ3:AK3"/>
    <mergeCell ref="AJ4:AK4"/>
    <mergeCell ref="AJ5:AK5"/>
    <mergeCell ref="AM8:AO8"/>
    <mergeCell ref="AM6:AO6"/>
    <mergeCell ref="AM13:AO13"/>
    <mergeCell ref="AM9:AO9"/>
    <mergeCell ref="AM7:AO7"/>
    <mergeCell ref="AM11:AO11"/>
    <mergeCell ref="AM10:AO10"/>
    <mergeCell ref="AM12:AO12"/>
    <mergeCell ref="AD1:AF1"/>
    <mergeCell ref="AD2:AF3"/>
    <mergeCell ref="K1:L1"/>
    <mergeCell ref="U1:V1"/>
    <mergeCell ref="W1:X1"/>
    <mergeCell ref="AJ13:AK13"/>
    <mergeCell ref="AJ10:AK10"/>
    <mergeCell ref="AJ11:AK11"/>
    <mergeCell ref="AJ12:AK12"/>
    <mergeCell ref="AJ6:AK6"/>
    <mergeCell ref="AJ7:AK7"/>
    <mergeCell ref="AJ8:AK8"/>
    <mergeCell ref="AJ9:AK9"/>
    <mergeCell ref="I1:J1"/>
    <mergeCell ref="O1:P1"/>
    <mergeCell ref="Q1:R1"/>
    <mergeCell ref="S1:T1"/>
    <mergeCell ref="A1:B1"/>
    <mergeCell ref="C1:D1"/>
    <mergeCell ref="E1:F1"/>
    <mergeCell ref="G1:H1"/>
    <mergeCell ref="M1:N1"/>
  </mergeCells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L20"/>
  <sheetViews>
    <sheetView showGridLines="0" tabSelected="1" workbookViewId="0">
      <selection activeCell="K7" sqref="K7"/>
    </sheetView>
  </sheetViews>
  <sheetFormatPr baseColWidth="10" defaultColWidth="5.140625" defaultRowHeight="15"/>
  <cols>
    <col min="1" max="1" width="5.140625" style="26"/>
    <col min="2" max="5" width="6.28515625" style="26" customWidth="1"/>
    <col min="6" max="32" width="5.85546875" style="26" customWidth="1"/>
    <col min="33" max="16384" width="5.140625" style="26"/>
  </cols>
  <sheetData>
    <row r="1" spans="1:38">
      <c r="R1" s="27"/>
      <c r="U1" s="27"/>
      <c r="AL1" s="26" t="s">
        <v>16</v>
      </c>
    </row>
    <row r="2" spans="1:38" ht="15" customHeight="1">
      <c r="E2" s="28"/>
      <c r="I2" s="34" t="s">
        <v>71</v>
      </c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3"/>
      <c r="X2" s="31"/>
      <c r="Y2" s="31"/>
      <c r="Z2" s="31"/>
      <c r="AA2" s="31"/>
      <c r="AK2" s="26">
        <v>1</v>
      </c>
      <c r="AL2" s="26" t="s">
        <v>17</v>
      </c>
    </row>
    <row r="3" spans="1:38" ht="15" customHeight="1">
      <c r="B3" s="25">
        <v>1</v>
      </c>
      <c r="E3" s="28" t="s">
        <v>72</v>
      </c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3"/>
      <c r="X3" s="31"/>
      <c r="Y3" s="31"/>
      <c r="Z3" s="31"/>
      <c r="AA3" s="31"/>
      <c r="AK3" s="26">
        <v>2</v>
      </c>
      <c r="AL3" s="26" t="s">
        <v>18</v>
      </c>
    </row>
    <row r="4" spans="1:38" ht="15" customHeight="1">
      <c r="A4" s="28"/>
      <c r="E4" s="28"/>
      <c r="I4" s="34" t="s">
        <v>70</v>
      </c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3"/>
      <c r="X4" s="31"/>
      <c r="Y4" s="31"/>
      <c r="Z4" s="31"/>
      <c r="AA4" s="31"/>
      <c r="AK4" s="26">
        <v>3</v>
      </c>
      <c r="AL4" s="26" t="s">
        <v>19</v>
      </c>
    </row>
    <row r="5" spans="1:38" ht="15" customHeight="1">
      <c r="A5" s="29"/>
      <c r="B5" s="48"/>
      <c r="C5" s="49"/>
      <c r="D5" s="47"/>
      <c r="E5" s="61" t="str">
        <f>VLOOKUP(B3,AK2:AL13,2,0)</f>
        <v>Janvier</v>
      </c>
      <c r="F5" s="61"/>
      <c r="G5" s="61"/>
      <c r="H5" s="61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3"/>
      <c r="X5" s="31"/>
      <c r="Y5" s="31"/>
      <c r="Z5" s="31"/>
      <c r="AA5" s="31"/>
      <c r="AK5" s="26">
        <v>4</v>
      </c>
      <c r="AL5" s="26" t="s">
        <v>20</v>
      </c>
    </row>
    <row r="6" spans="1:38" ht="15" customHeight="1">
      <c r="A6" s="29"/>
      <c r="B6" s="50"/>
      <c r="C6" s="51"/>
      <c r="D6" s="47"/>
      <c r="E6" s="61"/>
      <c r="F6" s="61"/>
      <c r="G6" s="61"/>
      <c r="H6" s="61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1"/>
      <c r="Y6" s="31"/>
      <c r="Z6" s="31"/>
      <c r="AA6" s="31"/>
      <c r="AK6" s="26">
        <v>5</v>
      </c>
      <c r="AL6" s="26" t="s">
        <v>21</v>
      </c>
    </row>
    <row r="7" spans="1:38" ht="15.75" customHeight="1">
      <c r="A7" s="29"/>
      <c r="B7" s="52"/>
      <c r="C7" s="53"/>
      <c r="D7" s="47"/>
      <c r="E7" s="61"/>
      <c r="F7" s="61"/>
      <c r="G7" s="61"/>
      <c r="H7" s="6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K7" s="26">
        <v>6</v>
      </c>
      <c r="AL7" s="26" t="s">
        <v>22</v>
      </c>
    </row>
    <row r="8" spans="1:38">
      <c r="AK8" s="26">
        <v>7</v>
      </c>
      <c r="AL8" s="26" t="s">
        <v>23</v>
      </c>
    </row>
    <row r="9" spans="1:38">
      <c r="AK9" s="26">
        <v>8</v>
      </c>
      <c r="AL9" s="26" t="s">
        <v>24</v>
      </c>
    </row>
    <row r="10" spans="1:38">
      <c r="B10" s="59" t="str">
        <f ca="1">INDEX(OFFSET(Base,,MATCH($E$5,Liste_Mois,0)-1),COLUMN()-1)</f>
        <v>dim</v>
      </c>
      <c r="C10" s="59" t="str">
        <f ca="1">INDEX(OFFSET(Base,,MATCH($E$5,Liste_Mois,0)-1),COLUMN()-1)</f>
        <v>lun</v>
      </c>
      <c r="D10" s="59" t="str">
        <f ca="1">INDEX(OFFSET(Base,,MATCH($E$5,Liste_Mois,0)-1),COLUMN()-1)</f>
        <v>mar</v>
      </c>
      <c r="E10" s="59" t="str">
        <f ca="1">INDEX(OFFSET(Base,,MATCH($E$5,Liste_Mois,0)-1),COLUMN()-1)</f>
        <v>mer</v>
      </c>
      <c r="F10" s="59" t="str">
        <f ca="1">INDEX(OFFSET(Base,,MATCH($E$5,Liste_Mois,0)-1),COLUMN()-1)</f>
        <v>jeu</v>
      </c>
      <c r="G10" s="59" t="str">
        <f ca="1">INDEX(OFFSET(Base,,MATCH($E$5,Liste_Mois,0)-1),COLUMN()-1)</f>
        <v>ven</v>
      </c>
      <c r="H10" s="59" t="str">
        <f ca="1">INDEX(OFFSET(Base,,MATCH($E$5,Liste_Mois,0)-1),COLUMN()-1)</f>
        <v>sam</v>
      </c>
      <c r="I10" s="59" t="str">
        <f ca="1">INDEX(OFFSET(Base,,MATCH($E$5,Liste_Mois,0)-1),COLUMN()-1)</f>
        <v>dim</v>
      </c>
      <c r="J10" s="59" t="str">
        <f ca="1">INDEX(OFFSET(Base,,MATCH($E$5,Liste_Mois,0)-1),COLUMN()-1)</f>
        <v>lun</v>
      </c>
      <c r="K10" s="59" t="str">
        <f ca="1">INDEX(OFFSET(Base,,MATCH($E$5,Liste_Mois,0)-1),COLUMN()-1)</f>
        <v>mar</v>
      </c>
      <c r="L10" s="59" t="str">
        <f ca="1">INDEX(OFFSET(Base,,MATCH($E$5,Liste_Mois,0)-1),COLUMN()-1)</f>
        <v>mer</v>
      </c>
      <c r="M10" s="59" t="str">
        <f ca="1">INDEX(OFFSET(Base,,MATCH($E$5,Liste_Mois,0)-1),COLUMN()-1)</f>
        <v>jeu</v>
      </c>
      <c r="N10" s="59" t="str">
        <f ca="1">INDEX(OFFSET(Base,,MATCH($E$5,Liste_Mois,0)-1),COLUMN()-1)</f>
        <v>ven</v>
      </c>
      <c r="O10" s="59" t="str">
        <f ca="1">INDEX(OFFSET(Base,,MATCH($E$5,Liste_Mois,0)-1),COLUMN()-1)</f>
        <v>sam</v>
      </c>
      <c r="P10" s="59" t="str">
        <f ca="1">INDEX(OFFSET(Base,,MATCH($E$5,Liste_Mois,0)-1),COLUMN()-1)</f>
        <v>dim</v>
      </c>
      <c r="Q10" s="59" t="str">
        <f ca="1">INDEX(OFFSET(Base,,MATCH($E$5,Liste_Mois,0)-1),COLUMN()-1)</f>
        <v>lun</v>
      </c>
      <c r="R10" s="59" t="str">
        <f ca="1">INDEX(OFFSET(Base,,MATCH($E$5,Liste_Mois,0)-1),COLUMN()-1)</f>
        <v>mar</v>
      </c>
      <c r="S10" s="59" t="str">
        <f ca="1">INDEX(OFFSET(Base,,MATCH($E$5,Liste_Mois,0)-1),COLUMN()-1)</f>
        <v>mer</v>
      </c>
      <c r="T10" s="59" t="str">
        <f ca="1">INDEX(OFFSET(Base,,MATCH($E$5,Liste_Mois,0)-1),COLUMN()-1)</f>
        <v>jeu</v>
      </c>
      <c r="U10" s="59" t="str">
        <f ca="1">INDEX(OFFSET(Base,,MATCH($E$5,Liste_Mois,0)-1),COLUMN()-1)</f>
        <v>ven</v>
      </c>
      <c r="V10" s="59" t="str">
        <f ca="1">INDEX(OFFSET(Base,,MATCH($E$5,Liste_Mois,0)-1),COLUMN()-1)</f>
        <v>sam</v>
      </c>
      <c r="W10" s="59" t="str">
        <f ca="1">INDEX(OFFSET(Base,,MATCH($E$5,Liste_Mois,0)-1),COLUMN()-1)</f>
        <v>dim</v>
      </c>
      <c r="X10" s="59" t="str">
        <f ca="1">INDEX(OFFSET(Base,,MATCH($E$5,Liste_Mois,0)-1),COLUMN()-1)</f>
        <v>lun</v>
      </c>
      <c r="Y10" s="59" t="str">
        <f ca="1">INDEX(OFFSET(Base,,MATCH($E$5,Liste_Mois,0)-1),COLUMN()-1)</f>
        <v>mar</v>
      </c>
      <c r="Z10" s="59" t="str">
        <f ca="1">INDEX(OFFSET(Base,,MATCH($E$5,Liste_Mois,0)-1),COLUMN()-1)</f>
        <v>mer</v>
      </c>
      <c r="AA10" s="59" t="str">
        <f ca="1">INDEX(OFFSET(Base,,MATCH($E$5,Liste_Mois,0)-1),COLUMN()-1)</f>
        <v>jeu</v>
      </c>
      <c r="AB10" s="59" t="str">
        <f ca="1">INDEX(OFFSET(Base,,MATCH($E$5,Liste_Mois,0)-1),COLUMN()-1)</f>
        <v>ven</v>
      </c>
      <c r="AC10" s="59" t="str">
        <f ca="1">INDEX(OFFSET(Base,,MATCH($E$5,Liste_Mois,0)-1),COLUMN()-1)</f>
        <v>sam</v>
      </c>
      <c r="AD10" s="59" t="str">
        <f ca="1">INDEX(OFFSET(Base,,MATCH($E$5,Liste_Mois,0)-1),COLUMN()-1)</f>
        <v>dim</v>
      </c>
      <c r="AE10" s="59" t="str">
        <f ca="1">INDEX(OFFSET(Base,,MATCH($E$5,Liste_Mois,0)-1),COLUMN()-1)</f>
        <v>lun</v>
      </c>
      <c r="AF10" s="59" t="str">
        <f ca="1">INDEX(OFFSET(Base,,MATCH($E$5,Liste_Mois,0)-1),COLUMN()-1)</f>
        <v>mar</v>
      </c>
      <c r="AK10" s="26">
        <v>9</v>
      </c>
      <c r="AL10" s="26" t="s">
        <v>25</v>
      </c>
    </row>
    <row r="11" spans="1:38">
      <c r="B11" s="59">
        <f ca="1">INDEX(OFFSET(Base,,MATCH($E$5,Liste_Mois,0)),COLUMN()-1)</f>
        <v>1</v>
      </c>
      <c r="C11" s="59">
        <f ca="1">INDEX(OFFSET(Base,,MATCH($E$5,Liste_Mois,0)),COLUMN()-1)</f>
        <v>2</v>
      </c>
      <c r="D11" s="59">
        <f ca="1">INDEX(OFFSET(Base,,MATCH($E$5,Liste_Mois,0)),COLUMN()-1)</f>
        <v>3</v>
      </c>
      <c r="E11" s="59">
        <f ca="1">INDEX(OFFSET(Base,,MATCH($E$5,Liste_Mois,0)),COLUMN()-1)</f>
        <v>4</v>
      </c>
      <c r="F11" s="59">
        <f ca="1">INDEX(OFFSET(Base,,MATCH($E$5,Liste_Mois,0)),COLUMN()-1)</f>
        <v>5</v>
      </c>
      <c r="G11" s="59">
        <f ca="1">INDEX(OFFSET(Base,,MATCH($E$5,Liste_Mois,0)),COLUMN()-1)</f>
        <v>6</v>
      </c>
      <c r="H11" s="59">
        <f ca="1">INDEX(OFFSET(Base,,MATCH($E$5,Liste_Mois,0)),COLUMN()-1)</f>
        <v>7</v>
      </c>
      <c r="I11" s="59">
        <f ca="1">INDEX(OFFSET(Base,,MATCH($E$5,Liste_Mois,0)),COLUMN()-1)</f>
        <v>8</v>
      </c>
      <c r="J11" s="59">
        <f ca="1">INDEX(OFFSET(Base,,MATCH($E$5,Liste_Mois,0)),COLUMN()-1)</f>
        <v>9</v>
      </c>
      <c r="K11" s="59">
        <f ca="1">INDEX(OFFSET(Base,,MATCH($E$5,Liste_Mois,0)),COLUMN()-1)</f>
        <v>10</v>
      </c>
      <c r="L11" s="59">
        <f ca="1">INDEX(OFFSET(Base,,MATCH($E$5,Liste_Mois,0)),COLUMN()-1)</f>
        <v>11</v>
      </c>
      <c r="M11" s="59">
        <f ca="1">INDEX(OFFSET(Base,,MATCH($E$5,Liste_Mois,0)),COLUMN()-1)</f>
        <v>12</v>
      </c>
      <c r="N11" s="59">
        <f ca="1">INDEX(OFFSET(Base,,MATCH($E$5,Liste_Mois,0)),COLUMN()-1)</f>
        <v>13</v>
      </c>
      <c r="O11" s="59">
        <f ca="1">INDEX(OFFSET(Base,,MATCH($E$5,Liste_Mois,0)),COLUMN()-1)</f>
        <v>14</v>
      </c>
      <c r="P11" s="59">
        <f ca="1">INDEX(OFFSET(Base,,MATCH($E$5,Liste_Mois,0)),COLUMN()-1)</f>
        <v>15</v>
      </c>
      <c r="Q11" s="59">
        <f ca="1">INDEX(OFFSET(Base,,MATCH($E$5,Liste_Mois,0)),COLUMN()-1)</f>
        <v>16</v>
      </c>
      <c r="R11" s="59">
        <f ca="1">INDEX(OFFSET(Base,,MATCH($E$5,Liste_Mois,0)),COLUMN()-1)</f>
        <v>17</v>
      </c>
      <c r="S11" s="59">
        <f ca="1">INDEX(OFFSET(Base,,MATCH($E$5,Liste_Mois,0)),COLUMN()-1)</f>
        <v>18</v>
      </c>
      <c r="T11" s="59">
        <f ca="1">INDEX(OFFSET(Base,,MATCH($E$5,Liste_Mois,0)),COLUMN()-1)</f>
        <v>19</v>
      </c>
      <c r="U11" s="59">
        <f ca="1">INDEX(OFFSET(Base,,MATCH($E$5,Liste_Mois,0)),COLUMN()-1)</f>
        <v>20</v>
      </c>
      <c r="V11" s="59">
        <f ca="1">INDEX(OFFSET(Base,,MATCH($E$5,Liste_Mois,0)),COLUMN()-1)</f>
        <v>21</v>
      </c>
      <c r="W11" s="59">
        <f ca="1">INDEX(OFFSET(Base,,MATCH($E$5,Liste_Mois,0)),COLUMN()-1)</f>
        <v>22</v>
      </c>
      <c r="X11" s="59">
        <f ca="1">INDEX(OFFSET(Base,,MATCH($E$5,Liste_Mois,0)),COLUMN()-1)</f>
        <v>23</v>
      </c>
      <c r="Y11" s="59">
        <f ca="1">INDEX(OFFSET(Base,,MATCH($E$5,Liste_Mois,0)),COLUMN()-1)</f>
        <v>24</v>
      </c>
      <c r="Z11" s="59">
        <f ca="1">INDEX(OFFSET(Base,,MATCH($E$5,Liste_Mois,0)),COLUMN()-1)</f>
        <v>25</v>
      </c>
      <c r="AA11" s="59">
        <f ca="1">INDEX(OFFSET(Base,,MATCH($E$5,Liste_Mois,0)),COLUMN()-1)</f>
        <v>26</v>
      </c>
      <c r="AB11" s="59">
        <f ca="1">INDEX(OFFSET(Base,,MATCH($E$5,Liste_Mois,0)),COLUMN()-1)</f>
        <v>27</v>
      </c>
      <c r="AC11" s="59">
        <f ca="1">INDEX(OFFSET(Base,,MATCH($E$5,Liste_Mois,0)),COLUMN()-1)</f>
        <v>28</v>
      </c>
      <c r="AD11" s="59">
        <f ca="1">INDEX(OFFSET(Base,,MATCH($E$5,Liste_Mois,0)),COLUMN()-1)</f>
        <v>29</v>
      </c>
      <c r="AE11" s="59">
        <f ca="1">INDEX(OFFSET(Base,,MATCH($E$5,Liste_Mois,0)),COLUMN()-1)</f>
        <v>30</v>
      </c>
      <c r="AF11" s="59">
        <f ca="1">INDEX(OFFSET(Base,,MATCH($E$5,Liste_Mois,0)),COLUMN()-1)</f>
        <v>31</v>
      </c>
      <c r="AK11" s="26">
        <v>10</v>
      </c>
      <c r="AL11" s="26" t="s">
        <v>26</v>
      </c>
    </row>
    <row r="12" spans="1:38">
      <c r="B12" s="56"/>
      <c r="C12" s="56"/>
      <c r="D12" s="56"/>
      <c r="E12" s="56"/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6"/>
      <c r="AK12" s="26">
        <v>11</v>
      </c>
      <c r="AL12" s="26" t="s">
        <v>27</v>
      </c>
    </row>
    <row r="13" spans="1:38"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K13" s="26">
        <v>12</v>
      </c>
      <c r="AL13" s="26" t="s">
        <v>43</v>
      </c>
    </row>
    <row r="14" spans="1:38" ht="15.75">
      <c r="B14" s="30" t="str">
        <f>IF(B12="","",VLOOKUP(B12,matrice!$Z$1:$AA$9,2,0)+(B10="mar")*1.5+IF(ISERROR(VLOOKUP(B13,matrice!$Z$1:$AA$9,2,0)),0,VLOOKUP(B13,matrice!$Z$1:$AA$9,2,0)))</f>
        <v/>
      </c>
      <c r="C14" s="30" t="str">
        <f>IF(C12="","",VLOOKUP(C12,matrice!$Z$1:$AA$9,2,0)+(C10="mar")*1.5+IF(ISERROR(VLOOKUP(C13,matrice!$Z$1:$AA$9,2,0)),0,VLOOKUP(C13,matrice!$Z$1:$AA$9,2,0)))</f>
        <v/>
      </c>
      <c r="D14" s="30" t="str">
        <f>IF(D12="","",VLOOKUP(D12,matrice!$Z$1:$AA$9,2,0)+(D10="mar")*1.5+IF(ISERROR(VLOOKUP(D13,matrice!$Z$1:$AA$9,2,0)),0,VLOOKUP(D13,matrice!$Z$1:$AA$9,2,0)))</f>
        <v/>
      </c>
      <c r="E14" s="30" t="str">
        <f>IF(E12="","",VLOOKUP(E12,matrice!$Z$1:$AA$9,2,0)+(E10="mar")*1.5+IF(ISERROR(VLOOKUP(E13,matrice!$Z$1:$AA$9,2,0)),0,VLOOKUP(E13,matrice!$Z$1:$AA$9,2,0)))</f>
        <v/>
      </c>
      <c r="F14" s="30" t="str">
        <f>IF(F12="","",VLOOKUP(F12,matrice!$Z$1:$AA$9,2,0)+(F10="mar")*1.5+IF(ISERROR(VLOOKUP(F13,matrice!$Z$1:$AA$9,2,0)),0,VLOOKUP(F13,matrice!$Z$1:$AA$9,2,0)))</f>
        <v/>
      </c>
      <c r="G14" s="30" t="str">
        <f>IF(G12="","",VLOOKUP(G12,matrice!$Z$1:$AA$9,2,0)+(G10="mar")*1.5+IF(ISERROR(VLOOKUP(G13,matrice!$Z$1:$AA$9,2,0)),0,VLOOKUP(G13,matrice!$Z$1:$AA$9,2,0)))</f>
        <v/>
      </c>
      <c r="H14" s="30" t="str">
        <f>IF(H12="","",VLOOKUP(H12,matrice!$Z$1:$AA$9,2,0)+(H10="mar")*1.5+IF(ISERROR(VLOOKUP(H13,matrice!$Z$1:$AA$9,2,0)),0,VLOOKUP(H13,matrice!$Z$1:$AA$9,2,0)))</f>
        <v/>
      </c>
      <c r="I14" s="30" t="str">
        <f>IF(I12="","",VLOOKUP(I12,matrice!$Z$1:$AA$9,2,0)+(I10="mar")*1.5+IF(ISERROR(VLOOKUP(I13,matrice!$Z$1:$AA$9,2,0)),0,VLOOKUP(I13,matrice!$Z$1:$AA$9,2,0)))</f>
        <v/>
      </c>
      <c r="J14" s="30" t="str">
        <f>IF(J12="","",VLOOKUP(J12,matrice!$Z$1:$AA$9,2,0)+(J10="mar")*1.5+IF(ISERROR(VLOOKUP(J13,matrice!$Z$1:$AA$9,2,0)),0,VLOOKUP(J13,matrice!$Z$1:$AA$9,2,0)))</f>
        <v/>
      </c>
      <c r="K14" s="30" t="str">
        <f>IF(K12="","",VLOOKUP(K12,matrice!$Z$1:$AA$9,2,0)+(K10="mar")*1.5+IF(ISERROR(VLOOKUP(K13,matrice!$Z$1:$AA$9,2,0)),0,VLOOKUP(K13,matrice!$Z$1:$AA$9,2,0)))</f>
        <v/>
      </c>
      <c r="L14" s="30" t="str">
        <f>IF(L12="","",VLOOKUP(L12,matrice!$Z$1:$AA$9,2,0)+(L10="mar")*1.5+IF(ISERROR(VLOOKUP(L13,matrice!$Z$1:$AA$9,2,0)),0,VLOOKUP(L13,matrice!$Z$1:$AA$9,2,0)))</f>
        <v/>
      </c>
      <c r="M14" s="30" t="str">
        <f>IF(M12="","",VLOOKUP(M12,matrice!$Z$1:$AA$9,2,0)+(M10="mar")*1.5+IF(ISERROR(VLOOKUP(M13,matrice!$Z$1:$AA$9,2,0)),0,VLOOKUP(M13,matrice!$Z$1:$AA$9,2,0)))</f>
        <v/>
      </c>
      <c r="N14" s="30" t="str">
        <f>IF(N12="","",VLOOKUP(N12,matrice!$Z$1:$AA$9,2,0)+(N10="mar")*1.5+IF(ISERROR(VLOOKUP(N13,matrice!$Z$1:$AA$9,2,0)),0,VLOOKUP(N13,matrice!$Z$1:$AA$9,2,0)))</f>
        <v/>
      </c>
      <c r="O14" s="30" t="str">
        <f>IF(O12="","",VLOOKUP(O12,matrice!$Z$1:$AA$9,2,0)+(O10="mar")*1.5+IF(ISERROR(VLOOKUP(O13,matrice!$Z$1:$AA$9,2,0)),0,VLOOKUP(O13,matrice!$Z$1:$AA$9,2,0)))</f>
        <v/>
      </c>
      <c r="P14" s="30" t="str">
        <f>IF(P12="","",VLOOKUP(P12,matrice!$Z$1:$AA$9,2,0)+(P10="mar")*1.5+IF(ISERROR(VLOOKUP(P13,matrice!$Z$1:$AA$9,2,0)),0,VLOOKUP(P13,matrice!$Z$1:$AA$9,2,0)))</f>
        <v/>
      </c>
      <c r="Q14" s="30" t="str">
        <f>IF(Q12="","",VLOOKUP(Q12,matrice!$Z$1:$AA$9,2,0)+(Q10="mar")*1.5+IF(ISERROR(VLOOKUP(Q13,matrice!$Z$1:$AA$9,2,0)),0,VLOOKUP(Q13,matrice!$Z$1:$AA$9,2,0)))</f>
        <v/>
      </c>
      <c r="R14" s="30" t="str">
        <f>IF(R12="","",VLOOKUP(R12,matrice!$Z$1:$AA$9,2,0)+(R10="mar")*1.5+IF(ISERROR(VLOOKUP(R13,matrice!$Z$1:$AA$9,2,0)),0,VLOOKUP(R13,matrice!$Z$1:$AA$9,2,0)))</f>
        <v/>
      </c>
      <c r="S14" s="30" t="str">
        <f>IF(S12="","",VLOOKUP(S12,matrice!$Z$1:$AA$9,2,0)+(S10="mar")*1.5+IF(ISERROR(VLOOKUP(S13,matrice!$Z$1:$AA$9,2,0)),0,VLOOKUP(S13,matrice!$Z$1:$AA$9,2,0)))</f>
        <v/>
      </c>
      <c r="T14" s="30" t="str">
        <f>IF(T12="","",VLOOKUP(T12,matrice!$Z$1:$AA$9,2,0)+(T10="mar")*1.5+IF(ISERROR(VLOOKUP(T13,matrice!$Z$1:$AA$9,2,0)),0,VLOOKUP(T13,matrice!$Z$1:$AA$9,2,0)))</f>
        <v/>
      </c>
      <c r="U14" s="30" t="str">
        <f>IF(U12="","",VLOOKUP(U12,matrice!$Z$1:$AA$9,2,0)+(U10="mar")*1.5+IF(ISERROR(VLOOKUP(U13,matrice!$Z$1:$AA$9,2,0)),0,VLOOKUP(U13,matrice!$Z$1:$AA$9,2,0)))</f>
        <v/>
      </c>
      <c r="V14" s="30" t="str">
        <f>IF(V12="","",VLOOKUP(V12,matrice!$Z$1:$AA$9,2,0)+(V10="mar")*1.5+IF(ISERROR(VLOOKUP(V13,matrice!$Z$1:$AA$9,2,0)),0,VLOOKUP(V13,matrice!$Z$1:$AA$9,2,0)))</f>
        <v/>
      </c>
      <c r="W14" s="30" t="str">
        <f>IF(W12="","",VLOOKUP(W12,matrice!$Z$1:$AA$9,2,0)+(W10="mar")*1.5+IF(ISERROR(VLOOKUP(W13,matrice!$Z$1:$AA$9,2,0)),0,VLOOKUP(W13,matrice!$Z$1:$AA$9,2,0)))</f>
        <v/>
      </c>
      <c r="X14" s="30" t="str">
        <f>IF(X12="","",VLOOKUP(X12,matrice!$Z$1:$AA$9,2,0)+(X10="mar")*1.5+IF(ISERROR(VLOOKUP(X13,matrice!$Z$1:$AA$9,2,0)),0,VLOOKUP(X13,matrice!$Z$1:$AA$9,2,0)))</f>
        <v/>
      </c>
      <c r="Y14" s="30" t="str">
        <f>IF(Y12="","",VLOOKUP(Y12,matrice!$Z$1:$AA$9,2,0)+(Y10="mar")*1.5+IF(ISERROR(VLOOKUP(Y13,matrice!$Z$1:$AA$9,2,0)),0,VLOOKUP(Y13,matrice!$Z$1:$AA$9,2,0)))</f>
        <v/>
      </c>
      <c r="Z14" s="30" t="str">
        <f>IF(Z12="","",VLOOKUP(Z12,matrice!$Z$1:$AA$9,2,0)+(Z10="mar")*1.5+IF(ISERROR(VLOOKUP(Z13,matrice!$Z$1:$AA$9,2,0)),0,VLOOKUP(Z13,matrice!$Z$1:$AA$9,2,0)))</f>
        <v/>
      </c>
      <c r="AA14" s="30" t="str">
        <f>IF(AA12="","",VLOOKUP(AA12,matrice!$Z$1:$AA$9,2,0)+(AA10="mar")*1.5+IF(ISERROR(VLOOKUP(AA13,matrice!$Z$1:$AA$9,2,0)),0,VLOOKUP(AA13,matrice!$Z$1:$AA$9,2,0)))</f>
        <v/>
      </c>
      <c r="AB14" s="30" t="str">
        <f>IF(AB12="","",VLOOKUP(AB12,matrice!$Z$1:$AA$9,2,0)+(AB10="mar")*1.5+IF(ISERROR(VLOOKUP(AB13,matrice!$Z$1:$AA$9,2,0)),0,VLOOKUP(AB13,matrice!$Z$1:$AA$9,2,0)))</f>
        <v/>
      </c>
      <c r="AC14" s="30" t="str">
        <f>IF(AC12="","",VLOOKUP(AC12,matrice!$Z$1:$AA$9,2,0)+(AC10="mar")*1.5+IF(ISERROR(VLOOKUP(AC13,matrice!$Z$1:$AA$9,2,0)),0,VLOOKUP(AC13,matrice!$Z$1:$AA$9,2,0)))</f>
        <v/>
      </c>
      <c r="AD14" s="30" t="str">
        <f>IF(AD12="","",VLOOKUP(AD12,matrice!$Z$1:$AA$9,2,0)+(AD10="mar")*1.5+IF(ISERROR(VLOOKUP(AD13,matrice!$Z$1:$AA$9,2,0)),0,VLOOKUP(AD13,matrice!$Z$1:$AA$9,2,0)))</f>
        <v/>
      </c>
      <c r="AE14" s="30" t="str">
        <f>IF(AE12="","",VLOOKUP(AE12,matrice!$Z$1:$AA$9,2,0)+(AE10="mar")*1.5+IF(ISERROR(VLOOKUP(AE13,matrice!$Z$1:$AA$9,2,0)),0,VLOOKUP(AE13,matrice!$Z$1:$AA$9,2,0)))</f>
        <v/>
      </c>
      <c r="AF14" s="30" t="str">
        <f>IF(AF12="","",VLOOKUP(AF12,matrice!$Z$1:$AA$9,2,0)+(AF10="mar")*1.5+IF(ISERROR(VLOOKUP(AF13,matrice!$Z$1:$AA$9,2,0)),0,VLOOKUP(AF13,matrice!$Z$1:$AA$9,2,0)))</f>
        <v/>
      </c>
    </row>
    <row r="18" spans="4:17">
      <c r="D18" s="32" t="s">
        <v>69</v>
      </c>
      <c r="G18" s="54" t="s">
        <v>76</v>
      </c>
      <c r="H18" s="54"/>
      <c r="I18" s="54"/>
      <c r="J18" s="54"/>
      <c r="K18" s="54"/>
      <c r="L18" s="54"/>
      <c r="M18" s="54"/>
      <c r="N18" s="54"/>
      <c r="O18" s="54"/>
      <c r="P18" s="54"/>
      <c r="Q18" s="54"/>
    </row>
    <row r="19" spans="4:17">
      <c r="D19" s="58">
        <v>6.46</v>
      </c>
      <c r="E19" s="58"/>
      <c r="G19" s="55" t="s">
        <v>37</v>
      </c>
      <c r="H19" s="55" t="s">
        <v>38</v>
      </c>
      <c r="I19" s="55" t="s">
        <v>39</v>
      </c>
      <c r="J19" s="55" t="s">
        <v>40</v>
      </c>
      <c r="K19" s="55" t="s">
        <v>73</v>
      </c>
      <c r="L19" s="55" t="s">
        <v>74</v>
      </c>
      <c r="M19" s="55" t="s">
        <v>75</v>
      </c>
      <c r="N19" s="55" t="s">
        <v>41</v>
      </c>
      <c r="O19" s="55" t="s">
        <v>42</v>
      </c>
      <c r="P19" s="55" t="s">
        <v>67</v>
      </c>
      <c r="Q19" s="55" t="s">
        <v>68</v>
      </c>
    </row>
    <row r="20" spans="4:17">
      <c r="D20" s="58"/>
      <c r="E20" s="58"/>
      <c r="G20" s="57">
        <v>4.5</v>
      </c>
      <c r="H20" s="57">
        <v>4.5</v>
      </c>
      <c r="I20" s="57">
        <v>4.5</v>
      </c>
      <c r="J20" s="57">
        <v>4.5</v>
      </c>
      <c r="K20" s="60">
        <f>D19</f>
        <v>6.46</v>
      </c>
      <c r="L20" s="57">
        <v>1.5</v>
      </c>
      <c r="M20" s="57">
        <v>0</v>
      </c>
      <c r="N20" s="57">
        <v>2</v>
      </c>
      <c r="O20" s="57">
        <v>2.5</v>
      </c>
      <c r="P20" s="57">
        <v>8.25</v>
      </c>
      <c r="Q20" s="57">
        <v>8.75</v>
      </c>
    </row>
  </sheetData>
  <mergeCells count="6">
    <mergeCell ref="D19:E20"/>
    <mergeCell ref="I2:V3"/>
    <mergeCell ref="I4:V5"/>
    <mergeCell ref="E5:H7"/>
    <mergeCell ref="B5:C7"/>
    <mergeCell ref="G18:Q18"/>
  </mergeCells>
  <phoneticPr fontId="6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AF9"/>
  <sheetViews>
    <sheetView workbookViewId="0">
      <selection activeCell="B4" sqref="B4:AF7"/>
    </sheetView>
  </sheetViews>
  <sheetFormatPr baseColWidth="10" defaultColWidth="5.140625" defaultRowHeight="15"/>
  <cols>
    <col min="1" max="16384" width="5.140625" style="35"/>
  </cols>
  <sheetData>
    <row r="2" spans="2:32">
      <c r="B2" s="45" t="s">
        <v>17</v>
      </c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</row>
    <row r="4" spans="2:32">
      <c r="B4" s="46" t="s">
        <v>9</v>
      </c>
      <c r="C4" s="46" t="s">
        <v>15</v>
      </c>
      <c r="D4" s="46" t="s">
        <v>12</v>
      </c>
      <c r="E4" s="46" t="s">
        <v>10</v>
      </c>
      <c r="F4" s="46" t="s">
        <v>11</v>
      </c>
      <c r="G4" s="46" t="s">
        <v>13</v>
      </c>
      <c r="H4" s="46" t="s">
        <v>14</v>
      </c>
      <c r="I4" s="46" t="s">
        <v>9</v>
      </c>
      <c r="J4" s="46" t="s">
        <v>15</v>
      </c>
      <c r="K4" s="46" t="s">
        <v>12</v>
      </c>
      <c r="L4" s="46" t="s">
        <v>10</v>
      </c>
      <c r="M4" s="46" t="s">
        <v>11</v>
      </c>
      <c r="N4" s="46" t="s">
        <v>13</v>
      </c>
      <c r="O4" s="46" t="s">
        <v>14</v>
      </c>
      <c r="P4" s="46" t="s">
        <v>9</v>
      </c>
      <c r="Q4" s="46" t="s">
        <v>15</v>
      </c>
      <c r="R4" s="46" t="s">
        <v>12</v>
      </c>
      <c r="S4" s="46" t="s">
        <v>10</v>
      </c>
      <c r="T4" s="46" t="s">
        <v>11</v>
      </c>
      <c r="U4" s="46" t="s">
        <v>13</v>
      </c>
      <c r="V4" s="46" t="s">
        <v>14</v>
      </c>
      <c r="W4" s="46" t="s">
        <v>9</v>
      </c>
      <c r="X4" s="46" t="s">
        <v>15</v>
      </c>
      <c r="Y4" s="46" t="s">
        <v>12</v>
      </c>
      <c r="Z4" s="46" t="s">
        <v>10</v>
      </c>
      <c r="AA4" s="46" t="s">
        <v>11</v>
      </c>
      <c r="AB4" s="46" t="s">
        <v>13</v>
      </c>
      <c r="AC4" s="46" t="s">
        <v>14</v>
      </c>
      <c r="AD4" s="46" t="s">
        <v>9</v>
      </c>
      <c r="AE4" s="46" t="s">
        <v>15</v>
      </c>
      <c r="AF4" s="46" t="s">
        <v>12</v>
      </c>
    </row>
    <row r="5" spans="2:32" ht="15.75" thickBot="1">
      <c r="B5" s="46">
        <v>1</v>
      </c>
      <c r="C5" s="46">
        <v>2</v>
      </c>
      <c r="D5" s="46">
        <v>3</v>
      </c>
      <c r="E5" s="46">
        <v>4</v>
      </c>
      <c r="F5" s="46">
        <v>5</v>
      </c>
      <c r="G5" s="46">
        <v>6</v>
      </c>
      <c r="H5" s="46">
        <v>7</v>
      </c>
      <c r="I5" s="46">
        <v>8</v>
      </c>
      <c r="J5" s="46">
        <v>9</v>
      </c>
      <c r="K5" s="46">
        <v>10</v>
      </c>
      <c r="L5" s="46">
        <v>11</v>
      </c>
      <c r="M5" s="46">
        <v>12</v>
      </c>
      <c r="N5" s="46">
        <v>13</v>
      </c>
      <c r="O5" s="46">
        <v>14</v>
      </c>
      <c r="P5" s="46">
        <v>15</v>
      </c>
      <c r="Q5" s="46">
        <v>16</v>
      </c>
      <c r="R5" s="46">
        <v>17</v>
      </c>
      <c r="S5" s="46">
        <v>18</v>
      </c>
      <c r="T5" s="46">
        <v>19</v>
      </c>
      <c r="U5" s="46">
        <v>20</v>
      </c>
      <c r="V5" s="46">
        <v>21</v>
      </c>
      <c r="W5" s="46">
        <v>22</v>
      </c>
      <c r="X5" s="46">
        <v>23</v>
      </c>
      <c r="Y5" s="46">
        <v>24</v>
      </c>
      <c r="Z5" s="46">
        <v>25</v>
      </c>
      <c r="AA5" s="46">
        <v>26</v>
      </c>
      <c r="AB5" s="46">
        <v>27</v>
      </c>
      <c r="AC5" s="46">
        <v>28</v>
      </c>
      <c r="AD5" s="46">
        <v>29</v>
      </c>
      <c r="AE5" s="46">
        <v>30</v>
      </c>
      <c r="AF5" s="46">
        <v>31</v>
      </c>
    </row>
    <row r="6" spans="2:32" ht="15.75" thickTop="1">
      <c r="B6" s="39" t="s">
        <v>37</v>
      </c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1"/>
    </row>
    <row r="7" spans="2:32" ht="15.75" thickBot="1">
      <c r="B7" s="42"/>
      <c r="C7" s="43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  <c r="AF7" s="44"/>
    </row>
    <row r="8" spans="2:32" ht="16.5" thickTop="1">
      <c r="B8" s="36">
        <f>IF(B6="","",VLOOKUP(B6,matrice!$Z$1:$AA$9,2,0)+(B4="mar")*1.5+IF(ISERROR(VLOOKUP(B7,matrice!$Z$1:$AA$9,2,0)),0,VLOOKUP(B7,matrice!$Z$1:$AA$9,2,0)))</f>
        <v>4.5</v>
      </c>
      <c r="C8" s="36" t="str">
        <f>IF(C6="","",VLOOKUP(C6,matrice!$Z$1:$AA$9,2,0)+(C4="mar")*1.5+IF(ISERROR(VLOOKUP(C7,matrice!$Z$1:$AA$9,2,0)),0,VLOOKUP(C7,matrice!$Z$1:$AA$9,2,0)))</f>
        <v/>
      </c>
      <c r="D8" s="36" t="str">
        <f>IF(D6="","",VLOOKUP(D6,matrice!$Z$1:$AA$9,2,0)+(D4="mar")*1.5+IF(ISERROR(VLOOKUP(D7,matrice!$Z$1:$AA$9,2,0)),0,VLOOKUP(D7,matrice!$Z$1:$AA$9,2,0)))</f>
        <v/>
      </c>
      <c r="E8" s="36" t="str">
        <f>IF(E6="","",VLOOKUP(E6,matrice!$Z$1:$AA$9,2,0)+(E4="mar")*1.5+IF(ISERROR(VLOOKUP(E7,matrice!$Z$1:$AA$9,2,0)),0,VLOOKUP(E7,matrice!$Z$1:$AA$9,2,0)))</f>
        <v/>
      </c>
      <c r="F8" s="36" t="str">
        <f>IF(F6="","",VLOOKUP(F6,matrice!$Z$1:$AA$9,2,0)+(F4="mar")*1.5+IF(ISERROR(VLOOKUP(F7,matrice!$Z$1:$AA$9,2,0)),0,VLOOKUP(F7,matrice!$Z$1:$AA$9,2,0)))</f>
        <v/>
      </c>
      <c r="G8" s="36" t="str">
        <f>IF(G6="","",VLOOKUP(G6,matrice!$Z$1:$AA$9,2,0)+(G4="mar")*1.5+IF(ISERROR(VLOOKUP(G7,matrice!$Z$1:$AA$9,2,0)),0,VLOOKUP(G7,matrice!$Z$1:$AA$9,2,0)))</f>
        <v/>
      </c>
      <c r="H8" s="36" t="str">
        <f>IF(H6="","",VLOOKUP(H6,matrice!$Z$1:$AA$9,2,0)+(H4="mar")*1.5+IF(ISERROR(VLOOKUP(H7,matrice!$Z$1:$AA$9,2,0)),0,VLOOKUP(H7,matrice!$Z$1:$AA$9,2,0)))</f>
        <v/>
      </c>
      <c r="I8" s="36" t="str">
        <f>IF(I6="","",VLOOKUP(I6,matrice!$Z$1:$AA$9,2,0)+(I4="mar")*1.5+IF(ISERROR(VLOOKUP(I7,matrice!$Z$1:$AA$9,2,0)),0,VLOOKUP(I7,matrice!$Z$1:$AA$9,2,0)))</f>
        <v/>
      </c>
      <c r="J8" s="36" t="str">
        <f>IF(J6="","",VLOOKUP(J6,matrice!$Z$1:$AA$9,2,0)+(J4="mar")*1.5+IF(ISERROR(VLOOKUP(J7,matrice!$Z$1:$AA$9,2,0)),0,VLOOKUP(J7,matrice!$Z$1:$AA$9,2,0)))</f>
        <v/>
      </c>
      <c r="K8" s="36" t="str">
        <f>IF(K6="","",VLOOKUP(K6,matrice!$Z$1:$AA$9,2,0)+(K4="mar")*1.5+IF(ISERROR(VLOOKUP(K7,matrice!$Z$1:$AA$9,2,0)),0,VLOOKUP(K7,matrice!$Z$1:$AA$9,2,0)))</f>
        <v/>
      </c>
      <c r="L8" s="36" t="str">
        <f>IF(L6="","",VLOOKUP(L6,matrice!$Z$1:$AA$9,2,0)+(L4="mar")*1.5+IF(ISERROR(VLOOKUP(L7,matrice!$Z$1:$AA$9,2,0)),0,VLOOKUP(L7,matrice!$Z$1:$AA$9,2,0)))</f>
        <v/>
      </c>
      <c r="M8" s="36" t="str">
        <f>IF(M6="","",VLOOKUP(M6,matrice!$Z$1:$AA$9,2,0)+(M4="mar")*1.5+IF(ISERROR(VLOOKUP(M7,matrice!$Z$1:$AA$9,2,0)),0,VLOOKUP(M7,matrice!$Z$1:$AA$9,2,0)))</f>
        <v/>
      </c>
      <c r="N8" s="36" t="str">
        <f>IF(N6="","",VLOOKUP(N6,matrice!$Z$1:$AA$9,2,0)+(N4="mar")*1.5+IF(ISERROR(VLOOKUP(N7,matrice!$Z$1:$AA$9,2,0)),0,VLOOKUP(N7,matrice!$Z$1:$AA$9,2,0)))</f>
        <v/>
      </c>
      <c r="O8" s="36" t="str">
        <f>IF(O6="","",VLOOKUP(O6,matrice!$Z$1:$AA$9,2,0)+(O4="mar")*1.5+IF(ISERROR(VLOOKUP(O7,matrice!$Z$1:$AA$9,2,0)),0,VLOOKUP(O7,matrice!$Z$1:$AA$9,2,0)))</f>
        <v/>
      </c>
      <c r="P8" s="36" t="str">
        <f>IF(P6="","",VLOOKUP(P6,matrice!$Z$1:$AA$9,2,0)+(P4="mar")*1.5+IF(ISERROR(VLOOKUP(P7,matrice!$Z$1:$AA$9,2,0)),0,VLOOKUP(P7,matrice!$Z$1:$AA$9,2,0)))</f>
        <v/>
      </c>
      <c r="Q8" s="36" t="str">
        <f>IF(Q6="","",VLOOKUP(Q6,matrice!$Z$1:$AA$9,2,0)+(Q4="mar")*1.5+IF(ISERROR(VLOOKUP(Q7,matrice!$Z$1:$AA$9,2,0)),0,VLOOKUP(Q7,matrice!$Z$1:$AA$9,2,0)))</f>
        <v/>
      </c>
      <c r="R8" s="36" t="str">
        <f>IF(R6="","",VLOOKUP(R6,matrice!$Z$1:$AA$9,2,0)+(R4="mar")*1.5+IF(ISERROR(VLOOKUP(R7,matrice!$Z$1:$AA$9,2,0)),0,VLOOKUP(R7,matrice!$Z$1:$AA$9,2,0)))</f>
        <v/>
      </c>
      <c r="S8" s="36" t="str">
        <f>IF(S6="","",VLOOKUP(S6,matrice!$Z$1:$AA$9,2,0)+(S4="mar")*1.5+IF(ISERROR(VLOOKUP(S7,matrice!$Z$1:$AA$9,2,0)),0,VLOOKUP(S7,matrice!$Z$1:$AA$9,2,0)))</f>
        <v/>
      </c>
      <c r="T8" s="36" t="str">
        <f>IF(T6="","",VLOOKUP(T6,matrice!$Z$1:$AA$9,2,0)+(T4="mar")*1.5+IF(ISERROR(VLOOKUP(T7,matrice!$Z$1:$AA$9,2,0)),0,VLOOKUP(T7,matrice!$Z$1:$AA$9,2,0)))</f>
        <v/>
      </c>
      <c r="U8" s="36" t="str">
        <f>IF(U6="","",VLOOKUP(U6,matrice!$Z$1:$AA$9,2,0)+(U4="mar")*1.5+IF(ISERROR(VLOOKUP(U7,matrice!$Z$1:$AA$9,2,0)),0,VLOOKUP(U7,matrice!$Z$1:$AA$9,2,0)))</f>
        <v/>
      </c>
      <c r="V8" s="36" t="str">
        <f>IF(V6="","",VLOOKUP(V6,matrice!$Z$1:$AA$9,2,0)+(V4="mar")*1.5+IF(ISERROR(VLOOKUP(V7,matrice!$Z$1:$AA$9,2,0)),0,VLOOKUP(V7,matrice!$Z$1:$AA$9,2,0)))</f>
        <v/>
      </c>
      <c r="W8" s="36" t="str">
        <f>IF(W6="","",VLOOKUP(W6,matrice!$Z$1:$AA$9,2,0)+(W4="mar")*1.5+IF(ISERROR(VLOOKUP(W7,matrice!$Z$1:$AA$9,2,0)),0,VLOOKUP(W7,matrice!$Z$1:$AA$9,2,0)))</f>
        <v/>
      </c>
      <c r="X8" s="36" t="str">
        <f>IF(X6="","",VLOOKUP(X6,matrice!$Z$1:$AA$9,2,0)+(X4="mar")*1.5+IF(ISERROR(VLOOKUP(X7,matrice!$Z$1:$AA$9,2,0)),0,VLOOKUP(X7,matrice!$Z$1:$AA$9,2,0)))</f>
        <v/>
      </c>
      <c r="Y8" s="36" t="str">
        <f>IF(Y6="","",VLOOKUP(Y6,matrice!$Z$1:$AA$9,2,0)+(Y4="mar")*1.5+IF(ISERROR(VLOOKUP(Y7,matrice!$Z$1:$AA$9,2,0)),0,VLOOKUP(Y7,matrice!$Z$1:$AA$9,2,0)))</f>
        <v/>
      </c>
      <c r="Z8" s="36" t="str">
        <f>IF(Z6="","",VLOOKUP(Z6,matrice!$Z$1:$AA$9,2,0)+(Z4="mar")*1.5+IF(ISERROR(VLOOKUP(Z7,matrice!$Z$1:$AA$9,2,0)),0,VLOOKUP(Z7,matrice!$Z$1:$AA$9,2,0)))</f>
        <v/>
      </c>
      <c r="AA8" s="36" t="str">
        <f>IF(AA6="","",VLOOKUP(AA6,matrice!$Z$1:$AA$9,2,0)+(AA4="mar")*1.5+IF(ISERROR(VLOOKUP(AA7,matrice!$Z$1:$AA$9,2,0)),0,VLOOKUP(AA7,matrice!$Z$1:$AA$9,2,0)))</f>
        <v/>
      </c>
      <c r="AB8" s="36" t="str">
        <f>IF(AB6="","",VLOOKUP(AB6,matrice!$Z$1:$AA$9,2,0)+(AB4="mar")*1.5+IF(ISERROR(VLOOKUP(AB7,matrice!$Z$1:$AA$9,2,0)),0,VLOOKUP(AB7,matrice!$Z$1:$AA$9,2,0)))</f>
        <v/>
      </c>
      <c r="AC8" s="36" t="str">
        <f>IF(AC6="","",VLOOKUP(AC6,matrice!$Z$1:$AA$9,2,0)+(AC4="mar")*1.5+IF(ISERROR(VLOOKUP(AC7,matrice!$Z$1:$AA$9,2,0)),0,VLOOKUP(AC7,matrice!$Z$1:$AA$9,2,0)))</f>
        <v/>
      </c>
      <c r="AD8" s="36" t="str">
        <f>IF(AD6="","",VLOOKUP(AD6,matrice!$Z$1:$AA$9,2,0)+(AD4="mar")*1.5+IF(ISERROR(VLOOKUP(AD7,matrice!$Z$1:$AA$9,2,0)),0,VLOOKUP(AD7,matrice!$Z$1:$AA$9,2,0)))</f>
        <v/>
      </c>
      <c r="AE8" s="36" t="str">
        <f>IF(AE6="","",VLOOKUP(AE6,matrice!$Z$1:$AA$9,2,0)+(AE4="mar")*1.5+IF(ISERROR(VLOOKUP(AE7,matrice!$Z$1:$AA$9,2,0)),0,VLOOKUP(AE7,matrice!$Z$1:$AA$9,2,0)))</f>
        <v/>
      </c>
      <c r="AF8" s="36" t="str">
        <f>IF(AF6="","",VLOOKUP(AF6,matrice!$Z$1:$AA$9,2,0)+(AF4="mar")*1.5+IF(ISERROR(VLOOKUP(AF7,matrice!$Z$1:$AA$9,2,0)),0,VLOOKUP(AF7,matrice!$Z$1:$AA$9,2,0)))</f>
        <v/>
      </c>
    </row>
    <row r="9" spans="2:32">
      <c r="X9" s="37"/>
      <c r="Y9" s="37"/>
      <c r="Z9" s="37"/>
      <c r="AB9" s="37"/>
      <c r="AC9" s="37"/>
      <c r="AD9" s="37"/>
    </row>
  </sheetData>
  <sheetProtection sheet="1" objects="1" scenarios="1"/>
  <mergeCells count="1">
    <mergeCell ref="B2:AF2"/>
  </mergeCells>
  <phoneticPr fontId="6" type="noConversion"/>
  <conditionalFormatting sqref="AD4:AF5">
    <cfRule type="cellIs" dxfId="0" priority="6" stopIfTrue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4:M25"/>
  <sheetViews>
    <sheetView topLeftCell="A3" workbookViewId="0">
      <selection activeCell="C38" sqref="C38"/>
    </sheetView>
  </sheetViews>
  <sheetFormatPr baseColWidth="10" defaultRowHeight="15"/>
  <cols>
    <col min="2" max="2" width="13.140625" customWidth="1"/>
    <col min="4" max="4" width="13.28515625" customWidth="1"/>
  </cols>
  <sheetData>
    <row r="4" spans="1:13">
      <c r="C4" s="23" t="s">
        <v>44</v>
      </c>
      <c r="D4" s="23"/>
      <c r="E4" s="21">
        <f>matrice!AL2</f>
        <v>22</v>
      </c>
      <c r="F4" s="21"/>
      <c r="I4" t="s">
        <v>61</v>
      </c>
    </row>
    <row r="5" spans="1:13">
      <c r="C5" s="23" t="s">
        <v>59</v>
      </c>
      <c r="D5" s="23"/>
      <c r="E5" s="22">
        <f>matrice!AM2</f>
        <v>142.12</v>
      </c>
      <c r="F5" s="21"/>
      <c r="M5" t="s">
        <v>63</v>
      </c>
    </row>
    <row r="6" spans="1:13">
      <c r="C6" s="8" t="s">
        <v>45</v>
      </c>
      <c r="D6" s="8"/>
      <c r="E6" s="21"/>
      <c r="F6" s="21"/>
    </row>
    <row r="7" spans="1:13">
      <c r="C7" s="23" t="s">
        <v>46</v>
      </c>
      <c r="D7" s="23"/>
      <c r="E7" s="9"/>
      <c r="F7" s="10"/>
      <c r="I7" t="s">
        <v>62</v>
      </c>
    </row>
    <row r="8" spans="1:13">
      <c r="C8" s="23" t="s">
        <v>47</v>
      </c>
      <c r="D8" s="23"/>
      <c r="E8" s="9"/>
      <c r="F8" s="9"/>
      <c r="I8" t="s">
        <v>54</v>
      </c>
    </row>
    <row r="9" spans="1:13">
      <c r="C9" s="23" t="s">
        <v>48</v>
      </c>
      <c r="D9" s="23"/>
      <c r="E9" s="21"/>
      <c r="F9" s="21"/>
    </row>
    <row r="10" spans="1:13">
      <c r="C10" s="23" t="s">
        <v>49</v>
      </c>
      <c r="D10" s="23"/>
      <c r="E10" s="9"/>
      <c r="F10" s="9"/>
      <c r="J10" t="s">
        <v>55</v>
      </c>
    </row>
    <row r="11" spans="1:13">
      <c r="C11" s="23" t="s">
        <v>50</v>
      </c>
      <c r="D11" s="23"/>
      <c r="E11" s="21" t="s">
        <v>65</v>
      </c>
      <c r="F11" s="21"/>
    </row>
    <row r="12" spans="1:13">
      <c r="C12" s="23" t="s">
        <v>51</v>
      </c>
      <c r="D12" s="23"/>
      <c r="E12" s="21"/>
      <c r="F12" s="21"/>
      <c r="J12" t="s">
        <v>56</v>
      </c>
    </row>
    <row r="13" spans="1:13">
      <c r="C13" s="23" t="s">
        <v>52</v>
      </c>
      <c r="D13" s="23"/>
      <c r="E13" s="21" t="s">
        <v>64</v>
      </c>
      <c r="F13" s="21"/>
    </row>
    <row r="15" spans="1:13">
      <c r="C15" s="24" t="s">
        <v>0</v>
      </c>
      <c r="D15" s="24"/>
      <c r="E15" s="24" t="s">
        <v>28</v>
      </c>
      <c r="F15" s="24"/>
      <c r="G15" s="24" t="s">
        <v>1</v>
      </c>
      <c r="H15" s="24"/>
      <c r="J15" t="s">
        <v>57</v>
      </c>
    </row>
    <row r="16" spans="1:13">
      <c r="A16" s="23" t="s">
        <v>44</v>
      </c>
      <c r="B16" s="23"/>
      <c r="C16" s="21">
        <f>matrice!AJ14</f>
        <v>0</v>
      </c>
      <c r="D16" s="21"/>
      <c r="E16" s="21">
        <f>matrice!AL14</f>
        <v>0</v>
      </c>
      <c r="F16" s="21"/>
    </row>
    <row r="17" spans="1:10">
      <c r="A17" s="23" t="s">
        <v>59</v>
      </c>
      <c r="B17" s="23"/>
      <c r="C17" s="22">
        <f>matrice!AK14</f>
        <v>0</v>
      </c>
      <c r="D17" s="21"/>
      <c r="E17" s="22">
        <f>matrice!AM14</f>
        <v>0</v>
      </c>
      <c r="F17" s="21"/>
    </row>
    <row r="18" spans="1:10">
      <c r="A18" s="8" t="s">
        <v>45</v>
      </c>
      <c r="B18" s="8"/>
      <c r="C18" s="21">
        <f>SUM(base!A26:AD26)</f>
        <v>0</v>
      </c>
      <c r="D18" s="21"/>
      <c r="E18" s="21">
        <f>SUM(base!B26:AF26)</f>
        <v>0</v>
      </c>
      <c r="F18" s="21"/>
      <c r="J18" t="s">
        <v>58</v>
      </c>
    </row>
    <row r="19" spans="1:10">
      <c r="A19" s="23" t="s">
        <v>46</v>
      </c>
      <c r="B19" s="23"/>
      <c r="C19" s="9"/>
      <c r="D19" s="10"/>
      <c r="E19" s="9"/>
      <c r="F19" s="10"/>
    </row>
    <row r="20" spans="1:10">
      <c r="A20" s="23" t="s">
        <v>47</v>
      </c>
      <c r="B20" s="23"/>
      <c r="C20" s="9"/>
      <c r="D20" s="9"/>
      <c r="E20" s="9"/>
      <c r="F20" s="9"/>
    </row>
    <row r="21" spans="1:10">
      <c r="A21" s="23" t="s">
        <v>48</v>
      </c>
      <c r="B21" s="23"/>
      <c r="C21" s="21"/>
      <c r="D21" s="21"/>
      <c r="E21" s="21"/>
      <c r="F21" s="21"/>
    </row>
    <row r="22" spans="1:10">
      <c r="A22" s="23" t="s">
        <v>49</v>
      </c>
      <c r="B22" s="23"/>
      <c r="C22" s="9"/>
      <c r="D22" s="9"/>
      <c r="E22" s="9"/>
      <c r="F22" s="9"/>
    </row>
    <row r="23" spans="1:10">
      <c r="A23" s="23" t="s">
        <v>50</v>
      </c>
      <c r="B23" s="23"/>
      <c r="C23" s="21"/>
      <c r="D23" s="21"/>
      <c r="E23" s="21"/>
      <c r="F23" s="21"/>
    </row>
    <row r="24" spans="1:10">
      <c r="A24" s="23" t="s">
        <v>51</v>
      </c>
      <c r="B24" s="23"/>
      <c r="C24" s="21"/>
      <c r="D24" s="21"/>
      <c r="E24" s="21" t="s">
        <v>66</v>
      </c>
      <c r="F24" s="21"/>
    </row>
    <row r="25" spans="1:10">
      <c r="A25" s="23" t="s">
        <v>52</v>
      </c>
      <c r="B25" s="23"/>
      <c r="C25" s="21"/>
      <c r="D25" s="21"/>
      <c r="E25" s="21"/>
      <c r="F25" s="21"/>
    </row>
  </sheetData>
  <mergeCells count="42">
    <mergeCell ref="A25:B25"/>
    <mergeCell ref="E25:F25"/>
    <mergeCell ref="G15:H15"/>
    <mergeCell ref="C24:D24"/>
    <mergeCell ref="C25:D25"/>
    <mergeCell ref="C15:D15"/>
    <mergeCell ref="E15:F15"/>
    <mergeCell ref="C16:D16"/>
    <mergeCell ref="C17:D17"/>
    <mergeCell ref="C18:D18"/>
    <mergeCell ref="E21:F21"/>
    <mergeCell ref="E16:F16"/>
    <mergeCell ref="E17:F17"/>
    <mergeCell ref="E23:F23"/>
    <mergeCell ref="E24:F24"/>
    <mergeCell ref="A24:B24"/>
    <mergeCell ref="E18:F18"/>
    <mergeCell ref="C4:D4"/>
    <mergeCell ref="A16:B16"/>
    <mergeCell ref="A17:B17"/>
    <mergeCell ref="A19:B19"/>
    <mergeCell ref="C5:D5"/>
    <mergeCell ref="C7:D7"/>
    <mergeCell ref="C9:D9"/>
    <mergeCell ref="C10:D10"/>
    <mergeCell ref="C11:D11"/>
    <mergeCell ref="C12:D12"/>
    <mergeCell ref="C13:D13"/>
    <mergeCell ref="C8:D8"/>
    <mergeCell ref="E13:F13"/>
    <mergeCell ref="E11:F11"/>
    <mergeCell ref="C23:D23"/>
    <mergeCell ref="A21:B21"/>
    <mergeCell ref="A22:B22"/>
    <mergeCell ref="A23:B23"/>
    <mergeCell ref="A20:B20"/>
    <mergeCell ref="C21:D21"/>
    <mergeCell ref="E4:F4"/>
    <mergeCell ref="E5:F5"/>
    <mergeCell ref="E6:F6"/>
    <mergeCell ref="E9:F9"/>
    <mergeCell ref="E12:F12"/>
  </mergeCells>
  <phoneticPr fontId="6" type="noConversion"/>
  <conditionalFormatting sqref="E12:F12">
    <cfRule type="iconSet" priority="5">
      <iconSet iconSet="4Arrows">
        <cfvo type="percent" val="0"/>
        <cfvo type="num" val="0"/>
        <cfvo type="num" val="0"/>
        <cfvo type="num" val="0"/>
      </iconSet>
    </cfRule>
  </conditionalFormatting>
  <conditionalFormatting sqref="C24:D24">
    <cfRule type="iconSet" priority="2">
      <iconSet iconSet="4Arrows">
        <cfvo type="percent" val="0"/>
        <cfvo type="num" val="0"/>
        <cfvo type="num" val="0"/>
        <cfvo type="num" val="0"/>
      </iconSet>
    </cfRule>
  </conditionalFormatting>
  <conditionalFormatting sqref="E24:F24">
    <cfRule type="iconSet" priority="1">
      <iconSet iconSet="4Arrows">
        <cfvo type="percent" val="0"/>
        <cfvo type="num" val="0"/>
        <cfvo type="num" val="0"/>
        <cfvo type="num" val="0"/>
      </iconSet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matrice</vt:lpstr>
      <vt:lpstr>base</vt:lpstr>
      <vt:lpstr>planning</vt:lpstr>
      <vt:lpstr>heure</vt:lpstr>
      <vt:lpstr>Base</vt:lpstr>
      <vt:lpstr>Liste_Mois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ludo</cp:lastModifiedBy>
  <cp:lastPrinted>2011-12-16T16:28:49Z</cp:lastPrinted>
  <dcterms:created xsi:type="dcterms:W3CDTF">2011-12-10T10:35:12Z</dcterms:created>
  <dcterms:modified xsi:type="dcterms:W3CDTF">2011-12-21T20:06:03Z</dcterms:modified>
</cp:coreProperties>
</file>