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240" yWindow="30" windowWidth="20055" windowHeight="8160" activeTab="3"/>
  </bookViews>
  <sheets>
    <sheet name="matrice" sheetId="1" r:id="rId1"/>
    <sheet name="base" sheetId="2" r:id="rId2"/>
    <sheet name="planning" sheetId="3" r:id="rId3"/>
    <sheet name="heure" sheetId="4" r:id="rId4"/>
    <sheet name="Feuil1" sheetId="5" r:id="rId5"/>
  </sheets>
  <definedNames>
    <definedName name="mar">matrice!$AA$9</definedName>
    <definedName name="Mois">matrice!$AQ$2:$AQ$13</definedName>
  </definedNames>
  <calcPr calcId="125725"/>
</workbook>
</file>

<file path=xl/calcChain.xml><?xml version="1.0" encoding="utf-8"?>
<calcChain xmlns="http://schemas.openxmlformats.org/spreadsheetml/2006/main">
  <c r="AF118" i="3"/>
  <c r="AE118"/>
  <c r="AD118"/>
  <c r="AC118"/>
  <c r="AB118"/>
  <c r="AA118"/>
  <c r="Z118"/>
  <c r="Y118"/>
  <c r="X118"/>
  <c r="W118"/>
  <c r="V118"/>
  <c r="U118"/>
  <c r="T118"/>
  <c r="S118"/>
  <c r="R118"/>
  <c r="Q118"/>
  <c r="P118"/>
  <c r="O118"/>
  <c r="N118"/>
  <c r="M118"/>
  <c r="L118"/>
  <c r="K118"/>
  <c r="J118"/>
  <c r="I118"/>
  <c r="H118"/>
  <c r="G118"/>
  <c r="F118"/>
  <c r="E118"/>
  <c r="D118"/>
  <c r="C118"/>
  <c r="B118"/>
  <c r="AF108"/>
  <c r="AE108"/>
  <c r="AD108"/>
  <c r="AC108"/>
  <c r="AB108"/>
  <c r="AA108"/>
  <c r="Z108"/>
  <c r="Y108"/>
  <c r="X108"/>
  <c r="W108"/>
  <c r="V108"/>
  <c r="U108"/>
  <c r="T108"/>
  <c r="S108"/>
  <c r="R108"/>
  <c r="Q108"/>
  <c r="P108"/>
  <c r="O108"/>
  <c r="N108"/>
  <c r="M108"/>
  <c r="L108"/>
  <c r="K108"/>
  <c r="J108"/>
  <c r="I108"/>
  <c r="H108"/>
  <c r="G108"/>
  <c r="F108"/>
  <c r="E108"/>
  <c r="D108"/>
  <c r="C108"/>
  <c r="B108"/>
  <c r="AF98"/>
  <c r="AE98"/>
  <c r="AD98"/>
  <c r="AC98"/>
  <c r="AB98"/>
  <c r="AA98"/>
  <c r="Z98"/>
  <c r="Y98"/>
  <c r="X98"/>
  <c r="W98"/>
  <c r="V98"/>
  <c r="U98"/>
  <c r="T98"/>
  <c r="S98"/>
  <c r="R98"/>
  <c r="Q98"/>
  <c r="P98"/>
  <c r="O98"/>
  <c r="N98"/>
  <c r="M98"/>
  <c r="L98"/>
  <c r="K98"/>
  <c r="J98"/>
  <c r="I98"/>
  <c r="H98"/>
  <c r="G98"/>
  <c r="F98"/>
  <c r="E98"/>
  <c r="D98"/>
  <c r="C98"/>
  <c r="B98"/>
  <c r="AF88"/>
  <c r="AE88"/>
  <c r="AD88"/>
  <c r="AC88"/>
  <c r="AB88"/>
  <c r="AA88"/>
  <c r="Z88"/>
  <c r="Y88"/>
  <c r="X88"/>
  <c r="W88"/>
  <c r="V88"/>
  <c r="U88"/>
  <c r="T88"/>
  <c r="S88"/>
  <c r="R88"/>
  <c r="Q88"/>
  <c r="P88"/>
  <c r="O88"/>
  <c r="N88"/>
  <c r="M88"/>
  <c r="L88"/>
  <c r="K88"/>
  <c r="J88"/>
  <c r="I88"/>
  <c r="H88"/>
  <c r="G88"/>
  <c r="F88"/>
  <c r="E88"/>
  <c r="D88"/>
  <c r="C88"/>
  <c r="B88"/>
  <c r="AF78"/>
  <c r="AE78"/>
  <c r="AD78"/>
  <c r="AC78"/>
  <c r="AB78"/>
  <c r="AA78"/>
  <c r="Z78"/>
  <c r="Y78"/>
  <c r="X78"/>
  <c r="W78"/>
  <c r="V78"/>
  <c r="U78"/>
  <c r="T78"/>
  <c r="S78"/>
  <c r="R78"/>
  <c r="Q78"/>
  <c r="P78"/>
  <c r="O78"/>
  <c r="N78"/>
  <c r="M78"/>
  <c r="L78"/>
  <c r="K78"/>
  <c r="J78"/>
  <c r="I78"/>
  <c r="H78"/>
  <c r="G78"/>
  <c r="F78"/>
  <c r="E78"/>
  <c r="D78"/>
  <c r="C78"/>
  <c r="B78"/>
  <c r="AF68"/>
  <c r="AE68"/>
  <c r="AD68"/>
  <c r="AC68"/>
  <c r="AB68"/>
  <c r="AA68"/>
  <c r="Z68"/>
  <c r="Y68"/>
  <c r="X68"/>
  <c r="W68"/>
  <c r="V68"/>
  <c r="U68"/>
  <c r="T68"/>
  <c r="S68"/>
  <c r="R68"/>
  <c r="Q68"/>
  <c r="P68"/>
  <c r="O68"/>
  <c r="N68"/>
  <c r="M68"/>
  <c r="L68"/>
  <c r="K68"/>
  <c r="J68"/>
  <c r="I68"/>
  <c r="H68"/>
  <c r="G68"/>
  <c r="F68"/>
  <c r="E68"/>
  <c r="D68"/>
  <c r="C68"/>
  <c r="B68"/>
  <c r="AF58"/>
  <c r="AE58"/>
  <c r="AD58"/>
  <c r="AC58"/>
  <c r="AB58"/>
  <c r="AA58"/>
  <c r="Z58"/>
  <c r="Y58"/>
  <c r="X58"/>
  <c r="W58"/>
  <c r="V58"/>
  <c r="U58"/>
  <c r="T58"/>
  <c r="S58"/>
  <c r="R58"/>
  <c r="Q58"/>
  <c r="P58"/>
  <c r="O58"/>
  <c r="N58"/>
  <c r="M58"/>
  <c r="L58"/>
  <c r="K58"/>
  <c r="J58"/>
  <c r="I58"/>
  <c r="H58"/>
  <c r="G58"/>
  <c r="F58"/>
  <c r="E58"/>
  <c r="D58"/>
  <c r="C58"/>
  <c r="B58"/>
  <c r="AF48"/>
  <c r="AE48"/>
  <c r="AD48"/>
  <c r="AC48"/>
  <c r="AB48"/>
  <c r="AA48"/>
  <c r="Z48"/>
  <c r="Y48"/>
  <c r="X48"/>
  <c r="W48"/>
  <c r="V48"/>
  <c r="U48"/>
  <c r="T48"/>
  <c r="S48"/>
  <c r="R48"/>
  <c r="Q48"/>
  <c r="P48"/>
  <c r="O48"/>
  <c r="N48"/>
  <c r="M48"/>
  <c r="L48"/>
  <c r="K48"/>
  <c r="J48"/>
  <c r="I48"/>
  <c r="H48"/>
  <c r="G48"/>
  <c r="F48"/>
  <c r="E48"/>
  <c r="D48"/>
  <c r="C48"/>
  <c r="B4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E38"/>
  <c r="D38"/>
  <c r="C38"/>
  <c r="B3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C28"/>
  <c r="B2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E4" i="5"/>
  <c r="C8" i="3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B8"/>
  <c r="C17" i="2"/>
  <c r="D17"/>
  <c r="E17"/>
  <c r="F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B17"/>
  <c r="B13"/>
  <c r="D13" s="1"/>
  <c r="D14" s="1"/>
  <c r="E8"/>
  <c r="AM3" i="1"/>
  <c r="AM4"/>
  <c r="AM5"/>
  <c r="AM6"/>
  <c r="AM7"/>
  <c r="AM8"/>
  <c r="AM9"/>
  <c r="AM10"/>
  <c r="AM11"/>
  <c r="AM12"/>
  <c r="AM13"/>
  <c r="K13" i="2" l="1"/>
  <c r="K14" s="1"/>
  <c r="AM2" i="1"/>
  <c r="E5" i="5" s="1"/>
  <c r="S13" i="2"/>
  <c r="S14" s="1"/>
  <c r="B14"/>
  <c r="AA13"/>
  <c r="AA14" s="1"/>
  <c r="AE13"/>
  <c r="AE14" s="1"/>
  <c r="W13"/>
  <c r="W14" s="1"/>
  <c r="O13"/>
  <c r="O14" s="1"/>
  <c r="G13"/>
  <c r="G17" s="1"/>
  <c r="C13"/>
  <c r="C14" s="1"/>
  <c r="AC13"/>
  <c r="AC14" s="1"/>
  <c r="Y13"/>
  <c r="Y14" s="1"/>
  <c r="U13"/>
  <c r="U14" s="1"/>
  <c r="Q13"/>
  <c r="Q14" s="1"/>
  <c r="M13"/>
  <c r="M14" s="1"/>
  <c r="I13"/>
  <c r="I14" s="1"/>
  <c r="E13"/>
  <c r="E14" s="1"/>
  <c r="AF13"/>
  <c r="AF14" s="1"/>
  <c r="AD13"/>
  <c r="AD14" s="1"/>
  <c r="AB13"/>
  <c r="AB14" s="1"/>
  <c r="Z13"/>
  <c r="Z14" s="1"/>
  <c r="X13"/>
  <c r="X14" s="1"/>
  <c r="V13"/>
  <c r="V14" s="1"/>
  <c r="T13"/>
  <c r="T14" s="1"/>
  <c r="R13"/>
  <c r="R14" s="1"/>
  <c r="P13"/>
  <c r="P14" s="1"/>
  <c r="N13"/>
  <c r="N14" s="1"/>
  <c r="L13"/>
  <c r="L14" s="1"/>
  <c r="J13"/>
  <c r="J14" s="1"/>
  <c r="H13"/>
  <c r="F13"/>
  <c r="F14" s="1"/>
  <c r="G14" l="1"/>
  <c r="H17"/>
  <c r="H14"/>
</calcChain>
</file>

<file path=xl/sharedStrings.xml><?xml version="1.0" encoding="utf-8"?>
<sst xmlns="http://schemas.openxmlformats.org/spreadsheetml/2006/main" count="165" uniqueCount="88">
  <si>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</si>
  <si>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</si>
  <si>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</si>
  <si>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</si>
  <si>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</si>
  <si>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</si>
  <si>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</si>
  <si>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</si>
  <si>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</si>
  <si>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mar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</si>
  <si>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</si>
  <si>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</si>
  <si>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</si>
  <si>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</si>
  <si>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</si>
  <si>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</si>
  <si>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</si>
  <si>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</si>
  <si>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</si>
  <si>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</si>
  <si>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</si>
  <si>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</si>
  <si>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février</t>
  </si>
  <si>
    <t>août</t>
  </si>
  <si>
    <t>décembre</t>
  </si>
  <si>
    <t>T1</t>
  </si>
  <si>
    <t>T2</t>
  </si>
  <si>
    <t>T3</t>
  </si>
  <si>
    <t>T4</t>
  </si>
  <si>
    <t>S1</t>
  </si>
  <si>
    <t>S2</t>
  </si>
  <si>
    <t>Décembre</t>
  </si>
  <si>
    <t>jours ouvrés:</t>
  </si>
  <si>
    <t>nombres heures travaillés:</t>
  </si>
  <si>
    <t>nombres dim/feriés:</t>
  </si>
  <si>
    <t>réunion:</t>
  </si>
  <si>
    <t>maladie:</t>
  </si>
  <si>
    <t>CA:</t>
  </si>
  <si>
    <t>ecart du mois:</t>
  </si>
  <si>
    <t xml:space="preserve">ecart cumulé: </t>
  </si>
  <si>
    <t>total heures mois</t>
  </si>
  <si>
    <t>nb j ouvrés</t>
  </si>
  <si>
    <t>calcul le nombre de réunion faite</t>
  </si>
  <si>
    <t>calcul le nombre d'heure de réunion faite</t>
  </si>
  <si>
    <t>calcul le nombre de "MA" des cellules D12 à AH12</t>
  </si>
  <si>
    <t>calcul le nombre de "CA" des cellules D12 à AH12</t>
  </si>
  <si>
    <t>calcul le nombre d'heures des CA  1 CA = 6,46</t>
  </si>
  <si>
    <t>heures effectives</t>
  </si>
  <si>
    <t>horaires / jour</t>
  </si>
  <si>
    <t>somme des cellules B8:AF8</t>
  </si>
  <si>
    <t>calcul le nombre de dimanche et jours férié fait</t>
  </si>
  <si>
    <t>calcul le nombre d'heures des dimanche et férié fait</t>
  </si>
  <si>
    <t>E6+F7+F8+F10</t>
  </si>
  <si>
    <t>SI(E13&lt;E5;E13-E5)+SI(E13&gt;E5;E13-E5)</t>
  </si>
  <si>
    <t>D1</t>
  </si>
  <si>
    <t>D2</t>
  </si>
  <si>
    <t xml:space="preserve">PLANNING </t>
  </si>
  <si>
    <t>Comité Cantonal d' Entraide</t>
  </si>
  <si>
    <t>janvier 2012</t>
  </si>
  <si>
    <t xml:space="preserve">CA </t>
  </si>
  <si>
    <t>Zones nommées</t>
  </si>
  <si>
    <t>=matrice!$AA$9</t>
  </si>
  <si>
    <t>=matrice!$AQ$2:$AQ$13</t>
  </si>
  <si>
    <t>février 2012</t>
  </si>
  <si>
    <t/>
  </si>
  <si>
    <t>TOTAUX DES HEURES DE L'ANNEE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</si>
  <si>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</si>
  <si>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</si>
  <si>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</si>
  <si>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</si>
  <si>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</si>
  <si>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</si>
  <si>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</si>
  <si>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</si>
  <si>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</si>
  <si>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</si>
  <si>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</si>
  <si>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</si>
  <si>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mars 2012</t>
  </si>
  <si>
    <t>avril 2012</t>
  </si>
  <si>
    <t>mai 2012</t>
  </si>
  <si>
    <t>juin 2012</t>
  </si>
  <si>
    <t>juillet 2012</t>
  </si>
  <si>
    <t>août 2012</t>
  </si>
  <si>
    <t>septembre 2012</t>
  </si>
  <si>
    <t>octobre 2012</t>
  </si>
  <si>
    <t>novembre 2012</t>
  </si>
  <si>
    <t>décembre 2012</t>
  </si>
</sst>
</file>

<file path=xl/styles.xml><?xml version="1.0" encoding="utf-8"?>
<styleSheet xmlns="http://schemas.openxmlformats.org/spreadsheetml/2006/main">
  <numFmts count="3">
    <numFmt numFmtId="164" formatCode="ddd"/>
    <numFmt numFmtId="165" formatCode="dd"/>
    <numFmt numFmtId="166" formatCode="mmmm\ yyyy"/>
  </numFmts>
  <fonts count="23">
    <font>
      <sz val="11"/>
      <color theme="1"/>
      <name val="Calibri"/>
      <family val="2"/>
      <scheme val="minor"/>
    </font>
    <font>
      <b/>
      <sz val="11"/>
      <color indexed="56"/>
      <name val="Calibri"/>
      <family val="2"/>
    </font>
    <font>
      <sz val="11"/>
      <color indexed="10"/>
      <name val="Calibri"/>
      <family val="2"/>
    </font>
    <font>
      <sz val="11"/>
      <color indexed="60"/>
      <name val="Calibri"/>
      <family val="2"/>
    </font>
    <font>
      <b/>
      <sz val="11"/>
      <color indexed="36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20"/>
      <color indexed="8"/>
      <name val="Calibri"/>
      <family val="2"/>
    </font>
    <font>
      <sz val="11"/>
      <color indexed="9"/>
      <name val="Calibri"/>
      <family val="2"/>
    </font>
    <font>
      <sz val="11"/>
      <name val="Calibri"/>
      <family val="2"/>
    </font>
    <font>
      <sz val="28"/>
      <color indexed="9"/>
      <name val="Calibri"/>
      <family val="2"/>
    </font>
    <font>
      <sz val="10"/>
      <color indexed="9"/>
      <name val="Arial Unicode MS"/>
      <family val="2"/>
    </font>
    <font>
      <sz val="48"/>
      <color indexed="40"/>
      <name val="Calibri"/>
      <family val="2"/>
    </font>
    <font>
      <sz val="11"/>
      <color indexed="11"/>
      <name val="Calibri"/>
      <family val="2"/>
    </font>
    <font>
      <sz val="28"/>
      <color indexed="11"/>
      <name val="Calibri"/>
      <family val="2"/>
    </font>
    <font>
      <sz val="28"/>
      <color indexed="40"/>
      <name val="Calibri"/>
      <family val="2"/>
    </font>
    <font>
      <b/>
      <sz val="11"/>
      <color indexed="40"/>
      <name val="Calibri"/>
      <family val="2"/>
    </font>
    <font>
      <sz val="22"/>
      <color indexed="11"/>
      <name val="Calibri"/>
      <family val="2"/>
    </font>
    <font>
      <sz val="11"/>
      <color rgb="FF00FF00"/>
      <name val="Calibri"/>
      <family val="2"/>
    </font>
    <font>
      <sz val="11"/>
      <color rgb="FF00B0F0"/>
      <name val="Calibri"/>
      <family val="2"/>
    </font>
    <font>
      <sz val="11"/>
      <color rgb="FF00B0F0"/>
      <name val="Calibri"/>
      <family val="2"/>
      <scheme val="minor"/>
    </font>
    <font>
      <sz val="14"/>
      <color rgb="FF00B0F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</fills>
  <borders count="28">
    <border>
      <left/>
      <right/>
      <top/>
      <bottom/>
      <diagonal/>
    </border>
    <border>
      <left style="hair">
        <color indexed="9"/>
      </left>
      <right style="hair">
        <color indexed="9"/>
      </right>
      <top style="hair">
        <color indexed="9"/>
      </top>
      <bottom style="hair">
        <color indexed="9"/>
      </bottom>
      <diagonal/>
    </border>
    <border>
      <left style="hair">
        <color indexed="11"/>
      </left>
      <right style="hair">
        <color indexed="11"/>
      </right>
      <top style="hair">
        <color indexed="11"/>
      </top>
      <bottom style="hair">
        <color indexed="11"/>
      </bottom>
      <diagonal/>
    </border>
    <border>
      <left style="hair">
        <color indexed="9"/>
      </left>
      <right style="hair">
        <color indexed="9"/>
      </right>
      <top/>
      <bottom style="hair">
        <color indexed="9"/>
      </bottom>
      <diagonal/>
    </border>
    <border>
      <left style="hair">
        <color indexed="16"/>
      </left>
      <right style="hair">
        <color indexed="16"/>
      </right>
      <top style="hair">
        <color indexed="16"/>
      </top>
      <bottom style="hair">
        <color indexed="16"/>
      </bottom>
      <diagonal/>
    </border>
    <border>
      <left style="thick">
        <color indexed="10"/>
      </left>
      <right style="hair">
        <color indexed="9"/>
      </right>
      <top style="thick">
        <color indexed="10"/>
      </top>
      <bottom style="hair">
        <color indexed="9"/>
      </bottom>
      <diagonal/>
    </border>
    <border>
      <left style="hair">
        <color indexed="9"/>
      </left>
      <right style="hair">
        <color indexed="9"/>
      </right>
      <top style="thick">
        <color indexed="10"/>
      </top>
      <bottom style="hair">
        <color indexed="9"/>
      </bottom>
      <diagonal/>
    </border>
    <border>
      <left style="hair">
        <color indexed="9"/>
      </left>
      <right style="thick">
        <color indexed="10"/>
      </right>
      <top style="thick">
        <color indexed="10"/>
      </top>
      <bottom style="hair">
        <color indexed="9"/>
      </bottom>
      <diagonal/>
    </border>
    <border>
      <left style="thick">
        <color indexed="10"/>
      </left>
      <right style="hair">
        <color indexed="9"/>
      </right>
      <top style="hair">
        <color indexed="9"/>
      </top>
      <bottom style="thick">
        <color indexed="10"/>
      </bottom>
      <diagonal/>
    </border>
    <border>
      <left style="hair">
        <color indexed="9"/>
      </left>
      <right style="hair">
        <color indexed="9"/>
      </right>
      <top style="hair">
        <color indexed="9"/>
      </top>
      <bottom style="thick">
        <color indexed="10"/>
      </bottom>
      <diagonal/>
    </border>
    <border>
      <left style="hair">
        <color indexed="9"/>
      </left>
      <right style="thick">
        <color indexed="10"/>
      </right>
      <top style="hair">
        <color indexed="9"/>
      </top>
      <bottom style="thick">
        <color indexed="1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11"/>
      </left>
      <right/>
      <top style="hair">
        <color indexed="11"/>
      </top>
      <bottom/>
      <diagonal/>
    </border>
    <border>
      <left/>
      <right style="hair">
        <color indexed="11"/>
      </right>
      <top style="hair">
        <color indexed="11"/>
      </top>
      <bottom/>
      <diagonal/>
    </border>
    <border>
      <left style="hair">
        <color indexed="11"/>
      </left>
      <right/>
      <top/>
      <bottom/>
      <diagonal/>
    </border>
    <border>
      <left/>
      <right style="hair">
        <color indexed="11"/>
      </right>
      <top/>
      <bottom/>
      <diagonal/>
    </border>
    <border>
      <left style="hair">
        <color indexed="11"/>
      </left>
      <right/>
      <top/>
      <bottom style="hair">
        <color indexed="11"/>
      </bottom>
      <diagonal/>
    </border>
    <border>
      <left/>
      <right style="hair">
        <color indexed="11"/>
      </right>
      <top/>
      <bottom style="hair">
        <color indexed="1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FF00"/>
      </left>
      <right style="thin">
        <color rgb="FF00FF00"/>
      </right>
      <top style="thin">
        <color rgb="FF00FF00"/>
      </top>
      <bottom style="thin">
        <color rgb="FF00FF00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3" borderId="0" xfId="0" applyFont="1" applyFill="1"/>
    <xf numFmtId="0" fontId="8" fillId="3" borderId="0" xfId="0" applyFont="1" applyFill="1"/>
    <xf numFmtId="0" fontId="8" fillId="3" borderId="0" xfId="0" applyFont="1" applyFill="1" applyBorder="1"/>
    <xf numFmtId="0" fontId="12" fillId="3" borderId="0" xfId="0" applyFont="1" applyFill="1" applyAlignment="1">
      <alignment vertical="center"/>
    </xf>
    <xf numFmtId="0" fontId="12" fillId="3" borderId="0" xfId="0" applyFont="1" applyFill="1" applyAlignment="1">
      <alignment vertical="top"/>
    </xf>
    <xf numFmtId="0" fontId="8" fillId="3" borderId="1" xfId="0" applyFont="1" applyFill="1" applyBorder="1" applyProtection="1">
      <protection locked="0"/>
    </xf>
    <xf numFmtId="0" fontId="6" fillId="0" borderId="0" xfId="0" applyFont="1" applyFill="1"/>
    <xf numFmtId="164" fontId="8" fillId="3" borderId="0" xfId="0" applyNumberFormat="1" applyFont="1" applyFill="1" applyAlignment="1">
      <alignment horizontal="center"/>
    </xf>
    <xf numFmtId="165" fontId="8" fillId="3" borderId="0" xfId="0" applyNumberFormat="1" applyFont="1" applyFill="1" applyAlignment="1">
      <alignment horizontal="center"/>
    </xf>
    <xf numFmtId="0" fontId="8" fillId="3" borderId="3" xfId="0" applyFont="1" applyFill="1" applyBorder="1" applyProtection="1">
      <protection locked="0"/>
    </xf>
    <xf numFmtId="0" fontId="0" fillId="0" borderId="0" xfId="0" applyFill="1"/>
    <xf numFmtId="0" fontId="4" fillId="0" borderId="0" xfId="0" applyFont="1" applyFill="1" applyAlignment="1"/>
    <xf numFmtId="0" fontId="15" fillId="3" borderId="0" xfId="0" applyFont="1" applyFill="1" applyAlignment="1">
      <alignment vertical="center"/>
    </xf>
    <xf numFmtId="0" fontId="10" fillId="4" borderId="0" xfId="0" applyFont="1" applyFill="1" applyBorder="1" applyAlignment="1">
      <alignment vertical="center"/>
    </xf>
    <xf numFmtId="0" fontId="14" fillId="4" borderId="0" xfId="0" applyNumberFormat="1" applyFont="1" applyFill="1" applyBorder="1" applyAlignment="1">
      <alignment vertical="center"/>
    </xf>
    <xf numFmtId="0" fontId="8" fillId="4" borderId="0" xfId="0" applyFont="1" applyFill="1"/>
    <xf numFmtId="0" fontId="12" fillId="4" borderId="0" xfId="0" applyFont="1" applyFill="1" applyAlignment="1">
      <alignment vertical="top"/>
    </xf>
    <xf numFmtId="0" fontId="12" fillId="4" borderId="0" xfId="0" applyFont="1" applyFill="1" applyAlignment="1">
      <alignment vertical="center"/>
    </xf>
    <xf numFmtId="0" fontId="8" fillId="4" borderId="0" xfId="0" applyFont="1" applyFill="1" applyBorder="1"/>
    <xf numFmtId="0" fontId="8" fillId="3" borderId="0" xfId="0" applyFont="1" applyFill="1" applyProtection="1">
      <protection hidden="1"/>
    </xf>
    <xf numFmtId="164" fontId="16" fillId="3" borderId="1" xfId="0" applyNumberFormat="1" applyFont="1" applyFill="1" applyBorder="1" applyAlignment="1" applyProtection="1">
      <alignment horizontal="center"/>
      <protection hidden="1"/>
    </xf>
    <xf numFmtId="165" fontId="16" fillId="3" borderId="1" xfId="0" applyNumberFormat="1" applyFont="1" applyFill="1" applyBorder="1" applyAlignment="1" applyProtection="1">
      <alignment horizontal="center"/>
      <protection hidden="1"/>
    </xf>
    <xf numFmtId="0" fontId="8" fillId="3" borderId="5" xfId="0" applyFont="1" applyFill="1" applyBorder="1" applyProtection="1">
      <protection hidden="1"/>
    </xf>
    <xf numFmtId="0" fontId="8" fillId="3" borderId="6" xfId="0" applyFont="1" applyFill="1" applyBorder="1" applyProtection="1">
      <protection hidden="1"/>
    </xf>
    <xf numFmtId="0" fontId="8" fillId="3" borderId="7" xfId="0" applyFont="1" applyFill="1" applyBorder="1" applyProtection="1">
      <protection hidden="1"/>
    </xf>
    <xf numFmtId="0" fontId="8" fillId="3" borderId="8" xfId="0" applyFont="1" applyFill="1" applyBorder="1" applyProtection="1">
      <protection hidden="1"/>
    </xf>
    <xf numFmtId="0" fontId="8" fillId="3" borderId="9" xfId="0" applyFont="1" applyFill="1" applyBorder="1" applyProtection="1">
      <protection hidden="1"/>
    </xf>
    <xf numFmtId="0" fontId="8" fillId="3" borderId="10" xfId="0" applyFont="1" applyFill="1" applyBorder="1" applyProtection="1">
      <protection hidden="1"/>
    </xf>
    <xf numFmtId="0" fontId="8" fillId="3" borderId="0" xfId="0" applyFont="1" applyFill="1" applyBorder="1" applyAlignment="1" applyProtection="1">
      <protection hidden="1"/>
    </xf>
    <xf numFmtId="0" fontId="0" fillId="0" borderId="0" xfId="0" applyNumberFormat="1" applyFill="1"/>
    <xf numFmtId="0" fontId="0" fillId="4" borderId="0" xfId="0" applyFill="1"/>
    <xf numFmtId="0" fontId="0" fillId="0" borderId="0" xfId="0" applyNumberFormat="1"/>
    <xf numFmtId="0" fontId="0" fillId="5" borderId="0" xfId="0" applyNumberFormat="1" applyFill="1"/>
    <xf numFmtId="0" fontId="0" fillId="5" borderId="0" xfId="0" applyFill="1"/>
    <xf numFmtId="0" fontId="0" fillId="6" borderId="0" xfId="0" applyFill="1"/>
    <xf numFmtId="0" fontId="6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0" fontId="15" fillId="3" borderId="0" xfId="0" applyFont="1" applyFill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17" fillId="3" borderId="18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17" fillId="3" borderId="20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horizontal="center" vertical="center"/>
    </xf>
    <xf numFmtId="0" fontId="14" fillId="3" borderId="2" xfId="0" applyNumberFormat="1" applyFont="1" applyFill="1" applyBorder="1" applyAlignment="1" applyProtection="1">
      <alignment horizontal="center" vertical="center"/>
      <protection hidden="1"/>
    </xf>
    <xf numFmtId="166" fontId="13" fillId="3" borderId="2" xfId="0" applyNumberFormat="1" applyFont="1" applyFill="1" applyBorder="1" applyAlignment="1" applyProtection="1">
      <alignment horizontal="center"/>
      <protection hidden="1"/>
    </xf>
    <xf numFmtId="0" fontId="18" fillId="8" borderId="0" xfId="0" applyFont="1" applyFill="1"/>
    <xf numFmtId="0" fontId="8" fillId="9" borderId="0" xfId="0" applyFont="1" applyFill="1"/>
    <xf numFmtId="0" fontId="11" fillId="9" borderId="23" xfId="0" applyFont="1" applyFill="1" applyBorder="1" applyAlignment="1">
      <alignment horizontal="center"/>
    </xf>
    <xf numFmtId="164" fontId="19" fillId="3" borderId="4" xfId="0" applyNumberFormat="1" applyFont="1" applyFill="1" applyBorder="1" applyAlignment="1">
      <alignment horizontal="center"/>
    </xf>
    <xf numFmtId="165" fontId="19" fillId="3" borderId="4" xfId="0" applyNumberFormat="1" applyFont="1" applyFill="1" applyBorder="1" applyAlignment="1">
      <alignment horizontal="center"/>
    </xf>
    <xf numFmtId="0" fontId="8" fillId="9" borderId="0" xfId="0" applyFont="1" applyFill="1" applyProtection="1">
      <protection hidden="1"/>
    </xf>
    <xf numFmtId="0" fontId="20" fillId="9" borderId="0" xfId="0" applyFont="1" applyFill="1"/>
    <xf numFmtId="0" fontId="20" fillId="9" borderId="0" xfId="0" applyFont="1" applyFill="1" applyAlignment="1">
      <alignment horizontal="left"/>
    </xf>
    <xf numFmtId="0" fontId="20" fillId="9" borderId="0" xfId="0" applyFont="1" applyFill="1" applyAlignment="1">
      <alignment horizontal="left"/>
    </xf>
    <xf numFmtId="0" fontId="20" fillId="9" borderId="24" xfId="0" applyFont="1" applyFill="1" applyBorder="1" applyAlignment="1">
      <alignment horizontal="center"/>
    </xf>
    <xf numFmtId="1" fontId="20" fillId="9" borderId="24" xfId="0" applyNumberFormat="1" applyFont="1" applyFill="1" applyBorder="1" applyAlignment="1">
      <alignment horizontal="center"/>
    </xf>
    <xf numFmtId="0" fontId="20" fillId="9" borderId="24" xfId="0" applyFont="1" applyFill="1" applyBorder="1" applyAlignment="1"/>
    <xf numFmtId="0" fontId="20" fillId="9" borderId="24" xfId="0" applyFont="1" applyFill="1" applyBorder="1"/>
    <xf numFmtId="0" fontId="20" fillId="9" borderId="0" xfId="0" applyFont="1" applyFill="1" applyBorder="1" applyAlignment="1">
      <alignment horizontal="center"/>
    </xf>
    <xf numFmtId="0" fontId="20" fillId="9" borderId="0" xfId="0" applyFont="1" applyFill="1" applyBorder="1" applyAlignment="1">
      <alignment horizontal="center"/>
    </xf>
    <xf numFmtId="0" fontId="20" fillId="9" borderId="0" xfId="0" applyFont="1" applyFill="1" applyBorder="1"/>
    <xf numFmtId="1" fontId="20" fillId="9" borderId="0" xfId="0" applyNumberFormat="1" applyFont="1" applyFill="1" applyBorder="1" applyAlignment="1">
      <alignment horizontal="center"/>
    </xf>
    <xf numFmtId="0" fontId="20" fillId="9" borderId="0" xfId="0" applyFont="1" applyFill="1" applyBorder="1" applyAlignment="1">
      <alignment horizontal="center" vertical="center"/>
    </xf>
    <xf numFmtId="0" fontId="20" fillId="9" borderId="0" xfId="0" applyFont="1" applyFill="1" applyBorder="1" applyAlignment="1">
      <alignment wrapText="1"/>
    </xf>
    <xf numFmtId="0" fontId="20" fillId="9" borderId="24" xfId="0" applyFont="1" applyFill="1" applyBorder="1" applyAlignment="1">
      <alignment wrapText="1"/>
    </xf>
    <xf numFmtId="0" fontId="20" fillId="9" borderId="0" xfId="0" applyFont="1" applyFill="1" applyAlignment="1">
      <alignment wrapText="1"/>
    </xf>
    <xf numFmtId="0" fontId="21" fillId="9" borderId="27" xfId="0" applyFont="1" applyFill="1" applyBorder="1" applyAlignment="1">
      <alignment horizontal="center" vertical="center"/>
    </xf>
    <xf numFmtId="0" fontId="20" fillId="9" borderId="24" xfId="0" applyFont="1" applyFill="1" applyBorder="1" applyAlignment="1">
      <alignment horizontal="center" vertical="center"/>
    </xf>
    <xf numFmtId="0" fontId="20" fillId="9" borderId="2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0" fillId="9" borderId="26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 wrapText="1"/>
    </xf>
    <xf numFmtId="0" fontId="21" fillId="9" borderId="0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4" xfId="0" applyFont="1" applyFill="1" applyBorder="1" applyAlignment="1">
      <alignment horizontal="center" vertical="center"/>
    </xf>
    <xf numFmtId="0" fontId="20" fillId="7" borderId="24" xfId="0" applyFont="1" applyFill="1" applyBorder="1"/>
  </cellXfs>
  <cellStyles count="1">
    <cellStyle name="Normal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0</xdr:row>
      <xdr:rowOff>47625</xdr:rowOff>
    </xdr:from>
    <xdr:to>
      <xdr:col>24</xdr:col>
      <xdr:colOff>123825</xdr:colOff>
      <xdr:row>9</xdr:row>
      <xdr:rowOff>180975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5486400" y="47625"/>
          <a:ext cx="2867025" cy="186690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FF"/>
              </a:solidFill>
              <a:latin typeface="Calibri"/>
            </a:rPr>
            <a:t>Les 10  valeurs correspondent aux 10 Textbox (TextBox1 à TextBox10)</a:t>
          </a:r>
        </a:p>
      </xdr:txBody>
    </xdr:sp>
    <xdr:clientData/>
  </xdr:twoCellAnchor>
  <xdr:twoCellAnchor>
    <xdr:from>
      <xdr:col>14</xdr:col>
      <xdr:colOff>314325</xdr:colOff>
      <xdr:row>20</xdr:row>
      <xdr:rowOff>0</xdr:rowOff>
    </xdr:from>
    <xdr:to>
      <xdr:col>26</xdr:col>
      <xdr:colOff>104775</xdr:colOff>
      <xdr:row>30</xdr:row>
      <xdr:rowOff>57150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5114925" y="3829050"/>
          <a:ext cx="3905250" cy="1962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textbox dans l'userform sont renumérotés (plus facile avec les boucles)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TextBox1 correspond à AA1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TextBox2 correspond à AA2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……………..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TextBox10 correspond à AA10</a:t>
          </a:r>
        </a:p>
      </xdr:txBody>
    </xdr:sp>
    <xdr:clientData/>
  </xdr:twoCellAnchor>
  <xdr:twoCellAnchor>
    <xdr:from>
      <xdr:col>28</xdr:col>
      <xdr:colOff>304800</xdr:colOff>
      <xdr:row>15</xdr:row>
      <xdr:rowOff>19050</xdr:rowOff>
    </xdr:from>
    <xdr:to>
      <xdr:col>37</xdr:col>
      <xdr:colOff>200025</xdr:colOff>
      <xdr:row>22</xdr:row>
      <xdr:rowOff>171450</xdr:rowOff>
    </xdr:to>
    <xdr:sp macro="" textlink="">
      <xdr:nvSpPr>
        <xdr:cNvPr id="3075" name="Text Box 3"/>
        <xdr:cNvSpPr txBox="1">
          <a:spLocks noChangeArrowheads="1"/>
        </xdr:cNvSpPr>
      </xdr:nvSpPr>
      <xdr:spPr bwMode="auto">
        <a:xfrm>
          <a:off x="9906000" y="2895600"/>
          <a:ext cx="2981325" cy="1485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Cette cellule est nommée pour l'utiliser dans les formules</a:t>
          </a:r>
        </a:p>
      </xdr:txBody>
    </xdr:sp>
    <xdr:clientData/>
  </xdr:twoCellAnchor>
  <xdr:twoCellAnchor>
    <xdr:from>
      <xdr:col>26</xdr:col>
      <xdr:colOff>304800</xdr:colOff>
      <xdr:row>8</xdr:row>
      <xdr:rowOff>142875</xdr:rowOff>
    </xdr:from>
    <xdr:to>
      <xdr:col>29</xdr:col>
      <xdr:colOff>247650</xdr:colOff>
      <xdr:row>15</xdr:row>
      <xdr:rowOff>0</xdr:rowOff>
    </xdr:to>
    <xdr:sp macro="" textlink="">
      <xdr:nvSpPr>
        <xdr:cNvPr id="3076" name="Line 4"/>
        <xdr:cNvSpPr>
          <a:spLocks noChangeShapeType="1"/>
        </xdr:cNvSpPr>
      </xdr:nvSpPr>
      <xdr:spPr bwMode="auto">
        <a:xfrm flipH="1" flipV="1">
          <a:off x="9220200" y="1685925"/>
          <a:ext cx="971550" cy="1190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179154</xdr:colOff>
      <xdr:row>7</xdr:row>
      <xdr:rowOff>27274</xdr:rowOff>
    </xdr:from>
    <xdr:ext cx="1413417" cy="536049"/>
    <xdr:sp macro="[0]!Enregister" textlink="">
      <xdr:nvSpPr>
        <xdr:cNvPr id="2059" name="AutoShape 11"/>
        <xdr:cNvSpPr>
          <a:spLocks noChangeArrowheads="1"/>
        </xdr:cNvSpPr>
      </xdr:nvSpPr>
      <xdr:spPr bwMode="auto">
        <a:xfrm>
          <a:off x="3760554" y="1627474"/>
          <a:ext cx="1384767" cy="526477"/>
        </a:xfrm>
        <a:prstGeom prst="bevel">
          <a:avLst>
            <a:gd name="adj" fmla="val 125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sunset" dir="t"/>
        </a:scene3d>
        <a:sp3d prstMaterial="powder"/>
      </xdr:spPr>
      <xdr:txBody>
        <a:bodyPr vertOverflow="clip" wrap="none" lIns="45720" tIns="41148" rIns="45720" bIns="41148" anchor="ctr" upright="1">
          <a:spAutoFit/>
        </a:bodyPr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chemeClr val="bg1"/>
              </a:solidFill>
              <a:latin typeface="Calibri"/>
            </a:rPr>
            <a:t>Enregistrer</a:t>
          </a:r>
        </a:p>
      </xdr:txBody>
    </xdr:sp>
    <xdr:clientData/>
  </xdr:oneCellAnchor>
  <xdr:twoCellAnchor>
    <xdr:from>
      <xdr:col>13</xdr:col>
      <xdr:colOff>142875</xdr:colOff>
      <xdr:row>7</xdr:row>
      <xdr:rowOff>28575</xdr:rowOff>
    </xdr:from>
    <xdr:to>
      <xdr:col>16</xdr:col>
      <xdr:colOff>180975</xdr:colOff>
      <xdr:row>9</xdr:row>
      <xdr:rowOff>171450</xdr:rowOff>
    </xdr:to>
    <xdr:sp macro="" textlink="">
      <xdr:nvSpPr>
        <xdr:cNvPr id="10" name="Rectangle à coins arrondis 9"/>
        <xdr:cNvSpPr/>
      </xdr:nvSpPr>
      <xdr:spPr>
        <a:xfrm>
          <a:off x="5286375" y="1628775"/>
          <a:ext cx="1209675" cy="523875"/>
        </a:xfrm>
        <a:prstGeom prst="roundRect">
          <a:avLst/>
        </a:prstGeom>
      </xdr:spPr>
      <xdr:style>
        <a:lnRef idx="2">
          <a:schemeClr val="dk1"/>
        </a:lnRef>
        <a:fillRef idx="100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13</xdr:col>
      <xdr:colOff>190500</xdr:colOff>
      <xdr:row>7</xdr:row>
      <xdr:rowOff>76200</xdr:rowOff>
    </xdr:from>
    <xdr:to>
      <xdr:col>16</xdr:col>
      <xdr:colOff>152400</xdr:colOff>
      <xdr:row>9</xdr:row>
      <xdr:rowOff>142875</xdr:rowOff>
    </xdr:to>
    <xdr:sp macro="[0]!ZoneTexte10_Clic" textlink="">
      <xdr:nvSpPr>
        <xdr:cNvPr id="11" name="ZoneTexte 10"/>
        <xdr:cNvSpPr txBox="1"/>
      </xdr:nvSpPr>
      <xdr:spPr>
        <a:xfrm>
          <a:off x="5334000" y="1676400"/>
          <a:ext cx="1133475" cy="447675"/>
        </a:xfrm>
        <a:prstGeom prst="rect">
          <a:avLst/>
        </a:prstGeom>
        <a:solidFill>
          <a:schemeClr val="tx1"/>
        </a:solidFill>
        <a:ln w="9525" cmpd="sng">
          <a:noFill/>
        </a:ln>
        <a:scene3d>
          <a:camera prst="orthographicFront"/>
          <a:lightRig rig="threePt" dir="t"/>
        </a:scene3d>
        <a:sp3d>
          <a:bevelT w="139700" prst="cross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400">
              <a:solidFill>
                <a:srgbClr val="00FF00"/>
              </a:solidFill>
            </a:rPr>
            <a:t>Taux horaire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47625</xdr:colOff>
      <xdr:row>8</xdr:row>
      <xdr:rowOff>85725</xdr:rowOff>
    </xdr:from>
    <xdr:to>
      <xdr:col>30</xdr:col>
      <xdr:colOff>152400</xdr:colOff>
      <xdr:row>10</xdr:row>
      <xdr:rowOff>9525</xdr:rowOff>
    </xdr:to>
    <xdr:sp macro="[0]!FinClignote" textlink="">
      <xdr:nvSpPr>
        <xdr:cNvPr id="3080" name="Text Box 4"/>
        <xdr:cNvSpPr txBox="1">
          <a:spLocks noChangeArrowheads="1"/>
        </xdr:cNvSpPr>
      </xdr:nvSpPr>
      <xdr:spPr bwMode="auto">
        <a:xfrm>
          <a:off x="8915400" y="1562100"/>
          <a:ext cx="1476375" cy="304800"/>
        </a:xfrm>
        <a:prstGeom prst="rect">
          <a:avLst/>
        </a:prstGeom>
        <a:solidFill>
          <a:srgbClr val="00B0F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  <xdr:twoCellAnchor>
    <xdr:from>
      <xdr:col>21</xdr:col>
      <xdr:colOff>123825</xdr:colOff>
      <xdr:row>8</xdr:row>
      <xdr:rowOff>85725</xdr:rowOff>
    </xdr:from>
    <xdr:to>
      <xdr:col>25</xdr:col>
      <xdr:colOff>228600</xdr:colOff>
      <xdr:row>10</xdr:row>
      <xdr:rowOff>9525</xdr:rowOff>
    </xdr:to>
    <xdr:sp macro="[0]!DebutClignote" textlink="">
      <xdr:nvSpPr>
        <xdr:cNvPr id="10" name="Janvier2012"/>
        <xdr:cNvSpPr txBox="1">
          <a:spLocks noChangeArrowheads="1"/>
        </xdr:cNvSpPr>
      </xdr:nvSpPr>
      <xdr:spPr bwMode="auto">
        <a:xfrm>
          <a:off x="7200900" y="1571625"/>
          <a:ext cx="1476375" cy="304800"/>
        </a:xfrm>
        <a:prstGeom prst="rect">
          <a:avLst/>
        </a:prstGeom>
        <a:solidFill>
          <a:srgbClr val="66FF33"/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  <xdr:twoCellAnchor>
    <xdr:from>
      <xdr:col>26</xdr:col>
      <xdr:colOff>47625</xdr:colOff>
      <xdr:row>11</xdr:row>
      <xdr:rowOff>0</xdr:rowOff>
    </xdr:from>
    <xdr:to>
      <xdr:col>30</xdr:col>
      <xdr:colOff>152400</xdr:colOff>
      <xdr:row>11</xdr:row>
      <xdr:rowOff>9525</xdr:rowOff>
    </xdr:to>
    <xdr:sp macro="[0]!FinClignote" textlink="">
      <xdr:nvSpPr>
        <xdr:cNvPr id="4" name="Text Box 4"/>
        <xdr:cNvSpPr txBox="1">
          <a:spLocks noChangeArrowheads="1"/>
        </xdr:cNvSpPr>
      </xdr:nvSpPr>
      <xdr:spPr bwMode="auto">
        <a:xfrm>
          <a:off x="8963025" y="1657350"/>
          <a:ext cx="1476375" cy="304800"/>
        </a:xfrm>
        <a:prstGeom prst="rect">
          <a:avLst/>
        </a:prstGeom>
        <a:solidFill>
          <a:srgbClr val="00B0F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  <xdr:twoCellAnchor>
    <xdr:from>
      <xdr:col>21</xdr:col>
      <xdr:colOff>123825</xdr:colOff>
      <xdr:row>11</xdr:row>
      <xdr:rowOff>0</xdr:rowOff>
    </xdr:from>
    <xdr:to>
      <xdr:col>25</xdr:col>
      <xdr:colOff>228600</xdr:colOff>
      <xdr:row>11</xdr:row>
      <xdr:rowOff>9525</xdr:rowOff>
    </xdr:to>
    <xdr:sp macro="[0]!DebutClignote" textlink="">
      <xdr:nvSpPr>
        <xdr:cNvPr id="5" name="Février2012"/>
        <xdr:cNvSpPr txBox="1">
          <a:spLocks noChangeArrowheads="1"/>
        </xdr:cNvSpPr>
      </xdr:nvSpPr>
      <xdr:spPr bwMode="auto">
        <a:xfrm>
          <a:off x="7324725" y="1657350"/>
          <a:ext cx="1476375" cy="304800"/>
        </a:xfrm>
        <a:prstGeom prst="rect">
          <a:avLst/>
        </a:prstGeom>
        <a:solidFill>
          <a:srgbClr val="66FF33"/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  <xdr:twoCellAnchor>
    <xdr:from>
      <xdr:col>26</xdr:col>
      <xdr:colOff>47625</xdr:colOff>
      <xdr:row>18</xdr:row>
      <xdr:rowOff>85725</xdr:rowOff>
    </xdr:from>
    <xdr:to>
      <xdr:col>30</xdr:col>
      <xdr:colOff>152400</xdr:colOff>
      <xdr:row>20</xdr:row>
      <xdr:rowOff>9525</xdr:rowOff>
    </xdr:to>
    <xdr:sp macro="[0]!FinClignote" textlink="">
      <xdr:nvSpPr>
        <xdr:cNvPr id="6" name="Text Box 4"/>
        <xdr:cNvSpPr txBox="1">
          <a:spLocks noChangeArrowheads="1"/>
        </xdr:cNvSpPr>
      </xdr:nvSpPr>
      <xdr:spPr bwMode="auto">
        <a:xfrm>
          <a:off x="8963025" y="1657350"/>
          <a:ext cx="1476375" cy="304800"/>
        </a:xfrm>
        <a:prstGeom prst="rect">
          <a:avLst/>
        </a:prstGeom>
        <a:solidFill>
          <a:srgbClr val="00B0F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  <xdr:twoCellAnchor>
    <xdr:from>
      <xdr:col>21</xdr:col>
      <xdr:colOff>123825</xdr:colOff>
      <xdr:row>18</xdr:row>
      <xdr:rowOff>85725</xdr:rowOff>
    </xdr:from>
    <xdr:to>
      <xdr:col>25</xdr:col>
      <xdr:colOff>228600</xdr:colOff>
      <xdr:row>20</xdr:row>
      <xdr:rowOff>9525</xdr:rowOff>
    </xdr:to>
    <xdr:sp macro="[0]!DebutClignote" textlink="">
      <xdr:nvSpPr>
        <xdr:cNvPr id="7" name="Février2012"/>
        <xdr:cNvSpPr txBox="1">
          <a:spLocks noChangeArrowheads="1"/>
        </xdr:cNvSpPr>
      </xdr:nvSpPr>
      <xdr:spPr bwMode="auto">
        <a:xfrm>
          <a:off x="7324725" y="1657350"/>
          <a:ext cx="1476375" cy="304800"/>
        </a:xfrm>
        <a:prstGeom prst="rect">
          <a:avLst/>
        </a:prstGeom>
        <a:solidFill>
          <a:srgbClr val="66FF33"/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  <xdr:twoCellAnchor>
    <xdr:from>
      <xdr:col>26</xdr:col>
      <xdr:colOff>47625</xdr:colOff>
      <xdr:row>28</xdr:row>
      <xdr:rowOff>85725</xdr:rowOff>
    </xdr:from>
    <xdr:to>
      <xdr:col>30</xdr:col>
      <xdr:colOff>152400</xdr:colOff>
      <xdr:row>30</xdr:row>
      <xdr:rowOff>9525</xdr:rowOff>
    </xdr:to>
    <xdr:sp macro="[0]!FinClignote" textlink="">
      <xdr:nvSpPr>
        <xdr:cNvPr id="8" name="Text Box 4"/>
        <xdr:cNvSpPr txBox="1">
          <a:spLocks noChangeArrowheads="1"/>
        </xdr:cNvSpPr>
      </xdr:nvSpPr>
      <xdr:spPr bwMode="auto">
        <a:xfrm>
          <a:off x="8963025" y="1657350"/>
          <a:ext cx="1476375" cy="304800"/>
        </a:xfrm>
        <a:prstGeom prst="rect">
          <a:avLst/>
        </a:prstGeom>
        <a:solidFill>
          <a:srgbClr val="00B0F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  <xdr:twoCellAnchor>
    <xdr:from>
      <xdr:col>21</xdr:col>
      <xdr:colOff>123825</xdr:colOff>
      <xdr:row>28</xdr:row>
      <xdr:rowOff>85725</xdr:rowOff>
    </xdr:from>
    <xdr:to>
      <xdr:col>25</xdr:col>
      <xdr:colOff>228600</xdr:colOff>
      <xdr:row>30</xdr:row>
      <xdr:rowOff>9525</xdr:rowOff>
    </xdr:to>
    <xdr:sp macro="[0]!DebutClignote" textlink="">
      <xdr:nvSpPr>
        <xdr:cNvPr id="9" name="Mars2012"/>
        <xdr:cNvSpPr txBox="1">
          <a:spLocks noChangeArrowheads="1"/>
        </xdr:cNvSpPr>
      </xdr:nvSpPr>
      <xdr:spPr bwMode="auto">
        <a:xfrm>
          <a:off x="7324725" y="1657350"/>
          <a:ext cx="1476375" cy="304800"/>
        </a:xfrm>
        <a:prstGeom prst="rect">
          <a:avLst/>
        </a:prstGeom>
        <a:solidFill>
          <a:srgbClr val="66FF33"/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  <xdr:twoCellAnchor>
    <xdr:from>
      <xdr:col>26</xdr:col>
      <xdr:colOff>47625</xdr:colOff>
      <xdr:row>38</xdr:row>
      <xdr:rowOff>85725</xdr:rowOff>
    </xdr:from>
    <xdr:to>
      <xdr:col>30</xdr:col>
      <xdr:colOff>152400</xdr:colOff>
      <xdr:row>40</xdr:row>
      <xdr:rowOff>9525</xdr:rowOff>
    </xdr:to>
    <xdr:sp macro="[0]!FinClignote" textlink="">
      <xdr:nvSpPr>
        <xdr:cNvPr id="11" name="Text Box 4"/>
        <xdr:cNvSpPr txBox="1">
          <a:spLocks noChangeArrowheads="1"/>
        </xdr:cNvSpPr>
      </xdr:nvSpPr>
      <xdr:spPr bwMode="auto">
        <a:xfrm>
          <a:off x="8963025" y="1657350"/>
          <a:ext cx="1476375" cy="304800"/>
        </a:xfrm>
        <a:prstGeom prst="rect">
          <a:avLst/>
        </a:prstGeom>
        <a:solidFill>
          <a:srgbClr val="00B0F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  <xdr:twoCellAnchor>
    <xdr:from>
      <xdr:col>21</xdr:col>
      <xdr:colOff>123825</xdr:colOff>
      <xdr:row>38</xdr:row>
      <xdr:rowOff>85725</xdr:rowOff>
    </xdr:from>
    <xdr:to>
      <xdr:col>25</xdr:col>
      <xdr:colOff>228600</xdr:colOff>
      <xdr:row>40</xdr:row>
      <xdr:rowOff>9525</xdr:rowOff>
    </xdr:to>
    <xdr:sp macro="[0]!DebutClignote" textlink="">
      <xdr:nvSpPr>
        <xdr:cNvPr id="12" name="Avril2012"/>
        <xdr:cNvSpPr txBox="1">
          <a:spLocks noChangeArrowheads="1"/>
        </xdr:cNvSpPr>
      </xdr:nvSpPr>
      <xdr:spPr bwMode="auto">
        <a:xfrm>
          <a:off x="7324725" y="1657350"/>
          <a:ext cx="1476375" cy="304800"/>
        </a:xfrm>
        <a:prstGeom prst="rect">
          <a:avLst/>
        </a:prstGeom>
        <a:solidFill>
          <a:srgbClr val="66FF33"/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  <xdr:twoCellAnchor>
    <xdr:from>
      <xdr:col>26</xdr:col>
      <xdr:colOff>47625</xdr:colOff>
      <xdr:row>48</xdr:row>
      <xdr:rowOff>85725</xdr:rowOff>
    </xdr:from>
    <xdr:to>
      <xdr:col>30</xdr:col>
      <xdr:colOff>152400</xdr:colOff>
      <xdr:row>50</xdr:row>
      <xdr:rowOff>9525</xdr:rowOff>
    </xdr:to>
    <xdr:sp macro="[0]!FinClignote" textlink="">
      <xdr:nvSpPr>
        <xdr:cNvPr id="13" name="Text Box 4"/>
        <xdr:cNvSpPr txBox="1">
          <a:spLocks noChangeArrowheads="1"/>
        </xdr:cNvSpPr>
      </xdr:nvSpPr>
      <xdr:spPr bwMode="auto">
        <a:xfrm>
          <a:off x="8963025" y="1657350"/>
          <a:ext cx="1476375" cy="304800"/>
        </a:xfrm>
        <a:prstGeom prst="rect">
          <a:avLst/>
        </a:prstGeom>
        <a:solidFill>
          <a:srgbClr val="00B0F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  <xdr:twoCellAnchor>
    <xdr:from>
      <xdr:col>21</xdr:col>
      <xdr:colOff>123825</xdr:colOff>
      <xdr:row>48</xdr:row>
      <xdr:rowOff>85725</xdr:rowOff>
    </xdr:from>
    <xdr:to>
      <xdr:col>25</xdr:col>
      <xdr:colOff>228600</xdr:colOff>
      <xdr:row>50</xdr:row>
      <xdr:rowOff>9525</xdr:rowOff>
    </xdr:to>
    <xdr:sp macro="[0]!DebutClignote" textlink="">
      <xdr:nvSpPr>
        <xdr:cNvPr id="14" name="Mai2012"/>
        <xdr:cNvSpPr txBox="1">
          <a:spLocks noChangeArrowheads="1"/>
        </xdr:cNvSpPr>
      </xdr:nvSpPr>
      <xdr:spPr bwMode="auto">
        <a:xfrm>
          <a:off x="7324725" y="1657350"/>
          <a:ext cx="1476375" cy="304800"/>
        </a:xfrm>
        <a:prstGeom prst="rect">
          <a:avLst/>
        </a:prstGeom>
        <a:solidFill>
          <a:srgbClr val="66FF33"/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  <xdr:twoCellAnchor>
    <xdr:from>
      <xdr:col>26</xdr:col>
      <xdr:colOff>47625</xdr:colOff>
      <xdr:row>58</xdr:row>
      <xdr:rowOff>85725</xdr:rowOff>
    </xdr:from>
    <xdr:to>
      <xdr:col>30</xdr:col>
      <xdr:colOff>152400</xdr:colOff>
      <xdr:row>60</xdr:row>
      <xdr:rowOff>9525</xdr:rowOff>
    </xdr:to>
    <xdr:sp macro="[0]!FinClignote" textlink="">
      <xdr:nvSpPr>
        <xdr:cNvPr id="15" name="Text Box 4"/>
        <xdr:cNvSpPr txBox="1">
          <a:spLocks noChangeArrowheads="1"/>
        </xdr:cNvSpPr>
      </xdr:nvSpPr>
      <xdr:spPr bwMode="auto">
        <a:xfrm>
          <a:off x="8963025" y="1657350"/>
          <a:ext cx="1476375" cy="304800"/>
        </a:xfrm>
        <a:prstGeom prst="rect">
          <a:avLst/>
        </a:prstGeom>
        <a:solidFill>
          <a:srgbClr val="00B0F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  <xdr:twoCellAnchor>
    <xdr:from>
      <xdr:col>21</xdr:col>
      <xdr:colOff>123825</xdr:colOff>
      <xdr:row>58</xdr:row>
      <xdr:rowOff>85725</xdr:rowOff>
    </xdr:from>
    <xdr:to>
      <xdr:col>25</xdr:col>
      <xdr:colOff>228600</xdr:colOff>
      <xdr:row>60</xdr:row>
      <xdr:rowOff>9525</xdr:rowOff>
    </xdr:to>
    <xdr:sp macro="[0]!DebutClignote" textlink="">
      <xdr:nvSpPr>
        <xdr:cNvPr id="16" name="Juin2012"/>
        <xdr:cNvSpPr txBox="1">
          <a:spLocks noChangeArrowheads="1"/>
        </xdr:cNvSpPr>
      </xdr:nvSpPr>
      <xdr:spPr bwMode="auto">
        <a:xfrm>
          <a:off x="7324725" y="1657350"/>
          <a:ext cx="1476375" cy="304800"/>
        </a:xfrm>
        <a:prstGeom prst="rect">
          <a:avLst/>
        </a:prstGeom>
        <a:solidFill>
          <a:srgbClr val="66FF33"/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  <xdr:twoCellAnchor>
    <xdr:from>
      <xdr:col>26</xdr:col>
      <xdr:colOff>47625</xdr:colOff>
      <xdr:row>68</xdr:row>
      <xdr:rowOff>85725</xdr:rowOff>
    </xdr:from>
    <xdr:to>
      <xdr:col>30</xdr:col>
      <xdr:colOff>152400</xdr:colOff>
      <xdr:row>70</xdr:row>
      <xdr:rowOff>9525</xdr:rowOff>
    </xdr:to>
    <xdr:sp macro="[0]!FinClignote" textlink="">
      <xdr:nvSpPr>
        <xdr:cNvPr id="17" name="Text Box 4"/>
        <xdr:cNvSpPr txBox="1">
          <a:spLocks noChangeArrowheads="1"/>
        </xdr:cNvSpPr>
      </xdr:nvSpPr>
      <xdr:spPr bwMode="auto">
        <a:xfrm>
          <a:off x="8963025" y="1657350"/>
          <a:ext cx="1476375" cy="304800"/>
        </a:xfrm>
        <a:prstGeom prst="rect">
          <a:avLst/>
        </a:prstGeom>
        <a:solidFill>
          <a:srgbClr val="00B0F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  <xdr:twoCellAnchor>
    <xdr:from>
      <xdr:col>21</xdr:col>
      <xdr:colOff>123825</xdr:colOff>
      <xdr:row>68</xdr:row>
      <xdr:rowOff>85725</xdr:rowOff>
    </xdr:from>
    <xdr:to>
      <xdr:col>25</xdr:col>
      <xdr:colOff>228600</xdr:colOff>
      <xdr:row>70</xdr:row>
      <xdr:rowOff>9525</xdr:rowOff>
    </xdr:to>
    <xdr:sp macro="[0]!DebutClignote" textlink="">
      <xdr:nvSpPr>
        <xdr:cNvPr id="18" name="Juillet2012"/>
        <xdr:cNvSpPr txBox="1">
          <a:spLocks noChangeArrowheads="1"/>
        </xdr:cNvSpPr>
      </xdr:nvSpPr>
      <xdr:spPr bwMode="auto">
        <a:xfrm>
          <a:off x="7324725" y="1657350"/>
          <a:ext cx="1476375" cy="304800"/>
        </a:xfrm>
        <a:prstGeom prst="rect">
          <a:avLst/>
        </a:prstGeom>
        <a:solidFill>
          <a:srgbClr val="66FF33"/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  <xdr:twoCellAnchor>
    <xdr:from>
      <xdr:col>26</xdr:col>
      <xdr:colOff>47625</xdr:colOff>
      <xdr:row>78</xdr:row>
      <xdr:rowOff>85725</xdr:rowOff>
    </xdr:from>
    <xdr:to>
      <xdr:col>30</xdr:col>
      <xdr:colOff>152400</xdr:colOff>
      <xdr:row>80</xdr:row>
      <xdr:rowOff>9525</xdr:rowOff>
    </xdr:to>
    <xdr:sp macro="[0]!FinClignote" textlink="">
      <xdr:nvSpPr>
        <xdr:cNvPr id="19" name="Text Box 4"/>
        <xdr:cNvSpPr txBox="1">
          <a:spLocks noChangeArrowheads="1"/>
        </xdr:cNvSpPr>
      </xdr:nvSpPr>
      <xdr:spPr bwMode="auto">
        <a:xfrm>
          <a:off x="8963025" y="1657350"/>
          <a:ext cx="1476375" cy="304800"/>
        </a:xfrm>
        <a:prstGeom prst="rect">
          <a:avLst/>
        </a:prstGeom>
        <a:solidFill>
          <a:srgbClr val="00B0F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  <xdr:twoCellAnchor>
    <xdr:from>
      <xdr:col>21</xdr:col>
      <xdr:colOff>123825</xdr:colOff>
      <xdr:row>78</xdr:row>
      <xdr:rowOff>85725</xdr:rowOff>
    </xdr:from>
    <xdr:to>
      <xdr:col>25</xdr:col>
      <xdr:colOff>228600</xdr:colOff>
      <xdr:row>80</xdr:row>
      <xdr:rowOff>9525</xdr:rowOff>
    </xdr:to>
    <xdr:sp macro="[0]!DebutClignote" textlink="">
      <xdr:nvSpPr>
        <xdr:cNvPr id="20" name="Août2012"/>
        <xdr:cNvSpPr txBox="1">
          <a:spLocks noChangeArrowheads="1"/>
        </xdr:cNvSpPr>
      </xdr:nvSpPr>
      <xdr:spPr bwMode="auto">
        <a:xfrm>
          <a:off x="7324725" y="1657350"/>
          <a:ext cx="1476375" cy="304800"/>
        </a:xfrm>
        <a:prstGeom prst="rect">
          <a:avLst/>
        </a:prstGeom>
        <a:solidFill>
          <a:srgbClr val="66FF33"/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  <xdr:twoCellAnchor>
    <xdr:from>
      <xdr:col>26</xdr:col>
      <xdr:colOff>47625</xdr:colOff>
      <xdr:row>88</xdr:row>
      <xdr:rowOff>85725</xdr:rowOff>
    </xdr:from>
    <xdr:to>
      <xdr:col>30</xdr:col>
      <xdr:colOff>152400</xdr:colOff>
      <xdr:row>90</xdr:row>
      <xdr:rowOff>9525</xdr:rowOff>
    </xdr:to>
    <xdr:sp macro="[0]!FinClignote" textlink="">
      <xdr:nvSpPr>
        <xdr:cNvPr id="21" name="Text Box 4"/>
        <xdr:cNvSpPr txBox="1">
          <a:spLocks noChangeArrowheads="1"/>
        </xdr:cNvSpPr>
      </xdr:nvSpPr>
      <xdr:spPr bwMode="auto">
        <a:xfrm>
          <a:off x="8963025" y="1657350"/>
          <a:ext cx="1476375" cy="304800"/>
        </a:xfrm>
        <a:prstGeom prst="rect">
          <a:avLst/>
        </a:prstGeom>
        <a:solidFill>
          <a:srgbClr val="00B0F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  <xdr:twoCellAnchor>
    <xdr:from>
      <xdr:col>21</xdr:col>
      <xdr:colOff>123825</xdr:colOff>
      <xdr:row>88</xdr:row>
      <xdr:rowOff>85725</xdr:rowOff>
    </xdr:from>
    <xdr:to>
      <xdr:col>25</xdr:col>
      <xdr:colOff>228600</xdr:colOff>
      <xdr:row>90</xdr:row>
      <xdr:rowOff>9525</xdr:rowOff>
    </xdr:to>
    <xdr:sp macro="[0]!DebutClignote" textlink="">
      <xdr:nvSpPr>
        <xdr:cNvPr id="22" name="Septembre2012"/>
        <xdr:cNvSpPr txBox="1">
          <a:spLocks noChangeArrowheads="1"/>
        </xdr:cNvSpPr>
      </xdr:nvSpPr>
      <xdr:spPr bwMode="auto">
        <a:xfrm>
          <a:off x="7324725" y="1657350"/>
          <a:ext cx="1476375" cy="304800"/>
        </a:xfrm>
        <a:prstGeom prst="rect">
          <a:avLst/>
        </a:prstGeom>
        <a:solidFill>
          <a:srgbClr val="66FF33"/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  <xdr:twoCellAnchor>
    <xdr:from>
      <xdr:col>26</xdr:col>
      <xdr:colOff>47625</xdr:colOff>
      <xdr:row>98</xdr:row>
      <xdr:rowOff>85725</xdr:rowOff>
    </xdr:from>
    <xdr:to>
      <xdr:col>30</xdr:col>
      <xdr:colOff>152400</xdr:colOff>
      <xdr:row>100</xdr:row>
      <xdr:rowOff>9525</xdr:rowOff>
    </xdr:to>
    <xdr:sp macro="[0]!FinClignote" textlink="">
      <xdr:nvSpPr>
        <xdr:cNvPr id="23" name="Text Box 4"/>
        <xdr:cNvSpPr txBox="1">
          <a:spLocks noChangeArrowheads="1"/>
        </xdr:cNvSpPr>
      </xdr:nvSpPr>
      <xdr:spPr bwMode="auto">
        <a:xfrm>
          <a:off x="8963025" y="1657350"/>
          <a:ext cx="1476375" cy="304800"/>
        </a:xfrm>
        <a:prstGeom prst="rect">
          <a:avLst/>
        </a:prstGeom>
        <a:solidFill>
          <a:srgbClr val="00B0F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  <xdr:twoCellAnchor>
    <xdr:from>
      <xdr:col>21</xdr:col>
      <xdr:colOff>123825</xdr:colOff>
      <xdr:row>98</xdr:row>
      <xdr:rowOff>85725</xdr:rowOff>
    </xdr:from>
    <xdr:to>
      <xdr:col>25</xdr:col>
      <xdr:colOff>228600</xdr:colOff>
      <xdr:row>100</xdr:row>
      <xdr:rowOff>9525</xdr:rowOff>
    </xdr:to>
    <xdr:sp macro="[0]!DebutClignote" textlink="">
      <xdr:nvSpPr>
        <xdr:cNvPr id="24" name="Octobre2012"/>
        <xdr:cNvSpPr txBox="1">
          <a:spLocks noChangeArrowheads="1"/>
        </xdr:cNvSpPr>
      </xdr:nvSpPr>
      <xdr:spPr bwMode="auto">
        <a:xfrm>
          <a:off x="7324725" y="1657350"/>
          <a:ext cx="1476375" cy="304800"/>
        </a:xfrm>
        <a:prstGeom prst="rect">
          <a:avLst/>
        </a:prstGeom>
        <a:solidFill>
          <a:srgbClr val="66FF33"/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  <xdr:twoCellAnchor>
    <xdr:from>
      <xdr:col>26</xdr:col>
      <xdr:colOff>47625</xdr:colOff>
      <xdr:row>108</xdr:row>
      <xdr:rowOff>85725</xdr:rowOff>
    </xdr:from>
    <xdr:to>
      <xdr:col>30</xdr:col>
      <xdr:colOff>152400</xdr:colOff>
      <xdr:row>110</xdr:row>
      <xdr:rowOff>9525</xdr:rowOff>
    </xdr:to>
    <xdr:sp macro="[0]!FinClignote" textlink="">
      <xdr:nvSpPr>
        <xdr:cNvPr id="25" name="Text Box 4"/>
        <xdr:cNvSpPr txBox="1">
          <a:spLocks noChangeArrowheads="1"/>
        </xdr:cNvSpPr>
      </xdr:nvSpPr>
      <xdr:spPr bwMode="auto">
        <a:xfrm>
          <a:off x="8963025" y="1657350"/>
          <a:ext cx="1476375" cy="304800"/>
        </a:xfrm>
        <a:prstGeom prst="rect">
          <a:avLst/>
        </a:prstGeom>
        <a:solidFill>
          <a:srgbClr val="00B0F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  <xdr:twoCellAnchor>
    <xdr:from>
      <xdr:col>21</xdr:col>
      <xdr:colOff>123825</xdr:colOff>
      <xdr:row>108</xdr:row>
      <xdr:rowOff>85725</xdr:rowOff>
    </xdr:from>
    <xdr:to>
      <xdr:col>25</xdr:col>
      <xdr:colOff>228600</xdr:colOff>
      <xdr:row>110</xdr:row>
      <xdr:rowOff>9525</xdr:rowOff>
    </xdr:to>
    <xdr:sp macro="[0]!DebutClignote" textlink="">
      <xdr:nvSpPr>
        <xdr:cNvPr id="26" name="Novembre2012"/>
        <xdr:cNvSpPr txBox="1">
          <a:spLocks noChangeArrowheads="1"/>
        </xdr:cNvSpPr>
      </xdr:nvSpPr>
      <xdr:spPr bwMode="auto">
        <a:xfrm>
          <a:off x="7324725" y="1657350"/>
          <a:ext cx="1476375" cy="304800"/>
        </a:xfrm>
        <a:prstGeom prst="rect">
          <a:avLst/>
        </a:prstGeom>
        <a:solidFill>
          <a:srgbClr val="66FF33"/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  <xdr:twoCellAnchor>
    <xdr:from>
      <xdr:col>26</xdr:col>
      <xdr:colOff>47625</xdr:colOff>
      <xdr:row>118</xdr:row>
      <xdr:rowOff>85725</xdr:rowOff>
    </xdr:from>
    <xdr:to>
      <xdr:col>30</xdr:col>
      <xdr:colOff>152400</xdr:colOff>
      <xdr:row>120</xdr:row>
      <xdr:rowOff>9525</xdr:rowOff>
    </xdr:to>
    <xdr:sp macro="[0]!FinClignote" textlink="">
      <xdr:nvSpPr>
        <xdr:cNvPr id="27" name="Text Box 4"/>
        <xdr:cNvSpPr txBox="1">
          <a:spLocks noChangeArrowheads="1"/>
        </xdr:cNvSpPr>
      </xdr:nvSpPr>
      <xdr:spPr bwMode="auto">
        <a:xfrm>
          <a:off x="8963025" y="1657350"/>
          <a:ext cx="1476375" cy="304800"/>
        </a:xfrm>
        <a:prstGeom prst="rect">
          <a:avLst/>
        </a:prstGeom>
        <a:solidFill>
          <a:srgbClr val="00B0F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  <xdr:twoCellAnchor>
    <xdr:from>
      <xdr:col>21</xdr:col>
      <xdr:colOff>123825</xdr:colOff>
      <xdr:row>118</xdr:row>
      <xdr:rowOff>85725</xdr:rowOff>
    </xdr:from>
    <xdr:to>
      <xdr:col>25</xdr:col>
      <xdr:colOff>228600</xdr:colOff>
      <xdr:row>120</xdr:row>
      <xdr:rowOff>9525</xdr:rowOff>
    </xdr:to>
    <xdr:sp macro="[0]!DebutClignote" textlink="">
      <xdr:nvSpPr>
        <xdr:cNvPr id="28" name="Décembre2012"/>
        <xdr:cNvSpPr txBox="1">
          <a:spLocks noChangeArrowheads="1"/>
        </xdr:cNvSpPr>
      </xdr:nvSpPr>
      <xdr:spPr bwMode="auto">
        <a:xfrm>
          <a:off x="7324725" y="1657350"/>
          <a:ext cx="1476375" cy="304800"/>
        </a:xfrm>
        <a:prstGeom prst="rect">
          <a:avLst/>
        </a:prstGeom>
        <a:solidFill>
          <a:srgbClr val="66FF33"/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527565</xdr:colOff>
      <xdr:row>3</xdr:row>
      <xdr:rowOff>3628</xdr:rowOff>
    </xdr:from>
    <xdr:to>
      <xdr:col>2</xdr:col>
      <xdr:colOff>128598</xdr:colOff>
      <xdr:row>9</xdr:row>
      <xdr:rowOff>20149</xdr:rowOff>
    </xdr:to>
    <xdr:sp macro="" textlink="">
      <xdr:nvSpPr>
        <xdr:cNvPr id="10" name="ZoneTexte 9"/>
        <xdr:cNvSpPr txBox="1"/>
      </xdr:nvSpPr>
      <xdr:spPr>
        <a:xfrm rot="18424699">
          <a:off x="834171" y="6936022"/>
          <a:ext cx="1159521" cy="248733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bg1"/>
              </a:solidFill>
              <a:latin typeface="+mn-lt"/>
              <a:ea typeface="+mn-ea"/>
              <a:cs typeface="+mn-cs"/>
            </a:rPr>
            <a:t>jours ouvrés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422711</xdr:colOff>
      <xdr:row>3</xdr:row>
      <xdr:rowOff>9507</xdr:rowOff>
    </xdr:from>
    <xdr:to>
      <xdr:col>3</xdr:col>
      <xdr:colOff>23744</xdr:colOff>
      <xdr:row>9</xdr:row>
      <xdr:rowOff>25707</xdr:rowOff>
    </xdr:to>
    <xdr:sp macro="" textlink="">
      <xdr:nvSpPr>
        <xdr:cNvPr id="13" name="ZoneTexte 12"/>
        <xdr:cNvSpPr txBox="1"/>
      </xdr:nvSpPr>
      <xdr:spPr>
        <a:xfrm rot="18424699">
          <a:off x="1377178" y="6941740"/>
          <a:ext cx="1159200" cy="248733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bg1"/>
              </a:solidFill>
              <a:latin typeface="+mn-lt"/>
              <a:ea typeface="+mn-ea"/>
              <a:cs typeface="+mn-cs"/>
            </a:rPr>
            <a:t>heures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i="0" u="none" strike="noStrike">
              <a:solidFill>
                <a:schemeClr val="bg1"/>
              </a:solidFill>
              <a:latin typeface="+mn-lt"/>
              <a:ea typeface="+mn-ea"/>
              <a:cs typeface="+mn-cs"/>
            </a:rPr>
            <a:t>effectives</a:t>
          </a:r>
          <a:r>
            <a:rPr lang="fr-FR"/>
            <a:t> </a:t>
          </a:r>
          <a:endParaRPr lang="fr-FR" sz="1100"/>
        </a:p>
      </xdr:txBody>
    </xdr:sp>
    <xdr:clientData/>
  </xdr:twoCellAnchor>
  <xdr:twoCellAnchor>
    <xdr:from>
      <xdr:col>3</xdr:col>
      <xdr:colOff>485439</xdr:colOff>
      <xdr:row>3</xdr:row>
      <xdr:rowOff>29403</xdr:rowOff>
    </xdr:from>
    <xdr:to>
      <xdr:col>4</xdr:col>
      <xdr:colOff>86472</xdr:colOff>
      <xdr:row>9</xdr:row>
      <xdr:rowOff>45603</xdr:rowOff>
    </xdr:to>
    <xdr:sp macro="" textlink="">
      <xdr:nvSpPr>
        <xdr:cNvPr id="14" name="ZoneTexte 13"/>
        <xdr:cNvSpPr txBox="1"/>
      </xdr:nvSpPr>
      <xdr:spPr>
        <a:xfrm rot="18424699">
          <a:off x="2087606" y="6961636"/>
          <a:ext cx="1159200" cy="248733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bg1"/>
              </a:solidFill>
              <a:latin typeface="+mn-lt"/>
              <a:ea typeface="+mn-ea"/>
              <a:cs typeface="+mn-cs"/>
            </a:rPr>
            <a:t>heures travaillés</a:t>
          </a:r>
          <a:r>
            <a:rPr lang="fr-FR">
              <a:solidFill>
                <a:schemeClr val="bg1"/>
              </a:solidFill>
            </a:rPr>
            <a:t> 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539717</xdr:colOff>
      <xdr:row>3</xdr:row>
      <xdr:rowOff>18916</xdr:rowOff>
    </xdr:from>
    <xdr:to>
      <xdr:col>5</xdr:col>
      <xdr:colOff>140750</xdr:colOff>
      <xdr:row>9</xdr:row>
      <xdr:rowOff>35116</xdr:rowOff>
    </xdr:to>
    <xdr:sp macro="" textlink="">
      <xdr:nvSpPr>
        <xdr:cNvPr id="15" name="ZoneTexte 14"/>
        <xdr:cNvSpPr txBox="1"/>
      </xdr:nvSpPr>
      <xdr:spPr>
        <a:xfrm rot="18424699">
          <a:off x="2789584" y="6951149"/>
          <a:ext cx="1159200" cy="248733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bg1"/>
              </a:solidFill>
              <a:latin typeface="+mn-lt"/>
              <a:ea typeface="+mn-ea"/>
              <a:cs typeface="+mn-cs"/>
            </a:rPr>
            <a:t>dim/feriés</a:t>
          </a:r>
          <a:r>
            <a:rPr lang="fr-FR">
              <a:solidFill>
                <a:schemeClr val="bg1"/>
              </a:solidFill>
            </a:rPr>
            <a:t> 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5</xdr:col>
      <xdr:colOff>517471</xdr:colOff>
      <xdr:row>3</xdr:row>
      <xdr:rowOff>6649</xdr:rowOff>
    </xdr:from>
    <xdr:to>
      <xdr:col>6</xdr:col>
      <xdr:colOff>118504</xdr:colOff>
      <xdr:row>9</xdr:row>
      <xdr:rowOff>22849</xdr:rowOff>
    </xdr:to>
    <xdr:sp macro="" textlink="">
      <xdr:nvSpPr>
        <xdr:cNvPr id="16" name="ZoneTexte 15"/>
        <xdr:cNvSpPr txBox="1"/>
      </xdr:nvSpPr>
      <xdr:spPr>
        <a:xfrm rot="18424699">
          <a:off x="3415038" y="6938882"/>
          <a:ext cx="1159200" cy="248733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bg1"/>
              </a:solidFill>
              <a:latin typeface="+mn-lt"/>
              <a:ea typeface="+mn-ea"/>
              <a:cs typeface="+mn-cs"/>
            </a:rPr>
            <a:t>réunion</a:t>
          </a:r>
          <a:r>
            <a:rPr lang="fr-FR">
              <a:solidFill>
                <a:schemeClr val="bg1"/>
              </a:solidFill>
            </a:rPr>
            <a:t> 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479306</xdr:colOff>
      <xdr:row>3</xdr:row>
      <xdr:rowOff>19289</xdr:rowOff>
    </xdr:from>
    <xdr:to>
      <xdr:col>7</xdr:col>
      <xdr:colOff>80339</xdr:colOff>
      <xdr:row>9</xdr:row>
      <xdr:rowOff>35489</xdr:rowOff>
    </xdr:to>
    <xdr:sp macro="" textlink="">
      <xdr:nvSpPr>
        <xdr:cNvPr id="17" name="ZoneTexte 16"/>
        <xdr:cNvSpPr txBox="1"/>
      </xdr:nvSpPr>
      <xdr:spPr>
        <a:xfrm rot="18424699">
          <a:off x="4024573" y="6951522"/>
          <a:ext cx="1159200" cy="248733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bg1"/>
              </a:solidFill>
              <a:latin typeface="+mn-lt"/>
              <a:ea typeface="+mn-ea"/>
              <a:cs typeface="+mn-cs"/>
            </a:rPr>
            <a:t>maladie</a:t>
          </a:r>
          <a:r>
            <a:rPr lang="fr-FR"/>
            <a:t> </a:t>
          </a:r>
          <a:endParaRPr lang="fr-FR" sz="1100"/>
        </a:p>
      </xdr:txBody>
    </xdr:sp>
    <xdr:clientData/>
  </xdr:twoCellAnchor>
  <xdr:twoCellAnchor>
    <xdr:from>
      <xdr:col>7</xdr:col>
      <xdr:colOff>460255</xdr:colOff>
      <xdr:row>3</xdr:row>
      <xdr:rowOff>9765</xdr:rowOff>
    </xdr:from>
    <xdr:to>
      <xdr:col>8</xdr:col>
      <xdr:colOff>61288</xdr:colOff>
      <xdr:row>9</xdr:row>
      <xdr:rowOff>25965</xdr:rowOff>
    </xdr:to>
    <xdr:sp macro="" textlink="">
      <xdr:nvSpPr>
        <xdr:cNvPr id="19" name="ZoneTexte 18"/>
        <xdr:cNvSpPr txBox="1"/>
      </xdr:nvSpPr>
      <xdr:spPr>
        <a:xfrm rot="18424699">
          <a:off x="4653222" y="6941998"/>
          <a:ext cx="1159200" cy="248733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bg1"/>
              </a:solidFill>
              <a:latin typeface="+mn-lt"/>
              <a:ea typeface="+mn-ea"/>
              <a:cs typeface="+mn-cs"/>
            </a:rPr>
            <a:t>CA</a:t>
          </a:r>
          <a:r>
            <a:rPr lang="fr-FR">
              <a:solidFill>
                <a:schemeClr val="bg1"/>
              </a:solidFill>
            </a:rPr>
            <a:t> 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488830</xdr:colOff>
      <xdr:row>3</xdr:row>
      <xdr:rowOff>9765</xdr:rowOff>
    </xdr:from>
    <xdr:to>
      <xdr:col>9</xdr:col>
      <xdr:colOff>89863</xdr:colOff>
      <xdr:row>9</xdr:row>
      <xdr:rowOff>25965</xdr:rowOff>
    </xdr:to>
    <xdr:sp macro="" textlink="">
      <xdr:nvSpPr>
        <xdr:cNvPr id="20" name="ZoneTexte 19"/>
        <xdr:cNvSpPr txBox="1"/>
      </xdr:nvSpPr>
      <xdr:spPr>
        <a:xfrm rot="18424699">
          <a:off x="5329497" y="6941998"/>
          <a:ext cx="1159200" cy="248733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bg1"/>
              </a:solidFill>
              <a:latin typeface="+mn-lt"/>
              <a:ea typeface="+mn-ea"/>
              <a:cs typeface="+mn-cs"/>
            </a:rPr>
            <a:t>ecart du mois</a:t>
          </a:r>
          <a:r>
            <a:rPr lang="fr-FR">
              <a:solidFill>
                <a:schemeClr val="bg1"/>
              </a:solidFill>
            </a:rPr>
            <a:t> 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488831</xdr:colOff>
      <xdr:row>3</xdr:row>
      <xdr:rowOff>9766</xdr:rowOff>
    </xdr:from>
    <xdr:to>
      <xdr:col>10</xdr:col>
      <xdr:colOff>89864</xdr:colOff>
      <xdr:row>9</xdr:row>
      <xdr:rowOff>25966</xdr:rowOff>
    </xdr:to>
    <xdr:sp macro="" textlink="">
      <xdr:nvSpPr>
        <xdr:cNvPr id="21" name="ZoneTexte 20"/>
        <xdr:cNvSpPr txBox="1"/>
      </xdr:nvSpPr>
      <xdr:spPr>
        <a:xfrm rot="18424699">
          <a:off x="5977198" y="6941999"/>
          <a:ext cx="1159200" cy="248733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bg1"/>
              </a:solidFill>
              <a:latin typeface="+mn-lt"/>
              <a:ea typeface="+mn-ea"/>
              <a:cs typeface="+mn-cs"/>
            </a:rPr>
            <a:t>ecart cumulé</a:t>
          </a:r>
          <a:r>
            <a:rPr lang="fr-FR">
              <a:solidFill>
                <a:schemeClr val="bg1"/>
              </a:solidFill>
            </a:rPr>
            <a:t> 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469780</xdr:colOff>
      <xdr:row>3</xdr:row>
      <xdr:rowOff>9766</xdr:rowOff>
    </xdr:from>
    <xdr:to>
      <xdr:col>11</xdr:col>
      <xdr:colOff>70813</xdr:colOff>
      <xdr:row>9</xdr:row>
      <xdr:rowOff>25966</xdr:rowOff>
    </xdr:to>
    <xdr:sp macro="" textlink="">
      <xdr:nvSpPr>
        <xdr:cNvPr id="22" name="ZoneTexte 21"/>
        <xdr:cNvSpPr txBox="1"/>
      </xdr:nvSpPr>
      <xdr:spPr>
        <a:xfrm rot="18424699">
          <a:off x="6605847" y="6941999"/>
          <a:ext cx="1159200" cy="248733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bg1"/>
              </a:solidFill>
              <a:latin typeface="+mn-lt"/>
              <a:ea typeface="+mn-ea"/>
              <a:cs typeface="+mn-cs"/>
            </a:rPr>
            <a:t>total heures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mois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6</xdr:row>
      <xdr:rowOff>104775</xdr:rowOff>
    </xdr:from>
    <xdr:to>
      <xdr:col>7</xdr:col>
      <xdr:colOff>695325</xdr:colOff>
      <xdr:row>6</xdr:row>
      <xdr:rowOff>114300</xdr:rowOff>
    </xdr:to>
    <xdr:cxnSp macro="">
      <xdr:nvCxnSpPr>
        <xdr:cNvPr id="2" name="Connecteur droit avec flèche 1"/>
        <xdr:cNvCxnSpPr/>
      </xdr:nvCxnSpPr>
      <xdr:spPr>
        <a:xfrm>
          <a:off x="3819525" y="1247775"/>
          <a:ext cx="24479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7</xdr:row>
      <xdr:rowOff>95250</xdr:rowOff>
    </xdr:from>
    <xdr:to>
      <xdr:col>7</xdr:col>
      <xdr:colOff>685800</xdr:colOff>
      <xdr:row>7</xdr:row>
      <xdr:rowOff>104775</xdr:rowOff>
    </xdr:to>
    <xdr:cxnSp macro="">
      <xdr:nvCxnSpPr>
        <xdr:cNvPr id="3" name="Connecteur droit avec flèche 2"/>
        <xdr:cNvCxnSpPr/>
      </xdr:nvCxnSpPr>
      <xdr:spPr>
        <a:xfrm flipV="1">
          <a:off x="3667125" y="1428750"/>
          <a:ext cx="25908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466725</xdr:colOff>
      <xdr:row>7</xdr:row>
      <xdr:rowOff>133350</xdr:rowOff>
    </xdr:from>
    <xdr:to>
      <xdr:col>9</xdr:col>
      <xdr:colOff>19050</xdr:colOff>
      <xdr:row>9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4514850" y="1466850"/>
          <a:ext cx="2600325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438150</xdr:colOff>
      <xdr:row>8</xdr:row>
      <xdr:rowOff>104775</xdr:rowOff>
    </xdr:from>
    <xdr:to>
      <xdr:col>8</xdr:col>
      <xdr:colOff>723900</xdr:colOff>
      <xdr:row>11</xdr:row>
      <xdr:rowOff>85725</xdr:rowOff>
    </xdr:to>
    <xdr:cxnSp macro="">
      <xdr:nvCxnSpPr>
        <xdr:cNvPr id="5" name="Connecteur droit avec flèche 4"/>
        <xdr:cNvCxnSpPr/>
      </xdr:nvCxnSpPr>
      <xdr:spPr>
        <a:xfrm>
          <a:off x="4486275" y="1628775"/>
          <a:ext cx="2571750" cy="552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314325</xdr:colOff>
      <xdr:row>9</xdr:row>
      <xdr:rowOff>85725</xdr:rowOff>
    </xdr:from>
    <xdr:to>
      <xdr:col>8</xdr:col>
      <xdr:colOff>742950</xdr:colOff>
      <xdr:row>17</xdr:row>
      <xdr:rowOff>95250</xdr:rowOff>
    </xdr:to>
    <xdr:cxnSp macro="">
      <xdr:nvCxnSpPr>
        <xdr:cNvPr id="6" name="Connecteur droit avec flèche 5"/>
        <xdr:cNvCxnSpPr/>
      </xdr:nvCxnSpPr>
      <xdr:spPr>
        <a:xfrm>
          <a:off x="3600450" y="1800225"/>
          <a:ext cx="3476625" cy="1533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600075</xdr:colOff>
      <xdr:row>9</xdr:row>
      <xdr:rowOff>95250</xdr:rowOff>
    </xdr:from>
    <xdr:to>
      <xdr:col>8</xdr:col>
      <xdr:colOff>695325</xdr:colOff>
      <xdr:row>20</xdr:row>
      <xdr:rowOff>76200</xdr:rowOff>
    </xdr:to>
    <xdr:cxnSp macro="">
      <xdr:nvCxnSpPr>
        <xdr:cNvPr id="7" name="Connecteur droit avec flèche 6"/>
        <xdr:cNvCxnSpPr/>
      </xdr:nvCxnSpPr>
      <xdr:spPr>
        <a:xfrm>
          <a:off x="4648200" y="1809750"/>
          <a:ext cx="2381250" cy="2076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523875</xdr:colOff>
      <xdr:row>3</xdr:row>
      <xdr:rowOff>123825</xdr:rowOff>
    </xdr:from>
    <xdr:to>
      <xdr:col>7</xdr:col>
      <xdr:colOff>714375</xdr:colOff>
      <xdr:row>5</xdr:row>
      <xdr:rowOff>95251</xdr:rowOff>
    </xdr:to>
    <xdr:cxnSp macro="">
      <xdr:nvCxnSpPr>
        <xdr:cNvPr id="8" name="Connecteur droit avec flèche 7"/>
        <xdr:cNvCxnSpPr/>
      </xdr:nvCxnSpPr>
      <xdr:spPr>
        <a:xfrm flipV="1">
          <a:off x="4572000" y="695325"/>
          <a:ext cx="1714500" cy="3524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495300</xdr:colOff>
      <xdr:row>4</xdr:row>
      <xdr:rowOff>95250</xdr:rowOff>
    </xdr:from>
    <xdr:to>
      <xdr:col>11</xdr:col>
      <xdr:colOff>714375</xdr:colOff>
      <xdr:row>6</xdr:row>
      <xdr:rowOff>47626</xdr:rowOff>
    </xdr:to>
    <xdr:cxnSp macro="">
      <xdr:nvCxnSpPr>
        <xdr:cNvPr id="9" name="Connecteur droit avec flèche 8"/>
        <xdr:cNvCxnSpPr/>
      </xdr:nvCxnSpPr>
      <xdr:spPr>
        <a:xfrm flipV="1">
          <a:off x="4543425" y="857250"/>
          <a:ext cx="4791075" cy="3333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romenade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32"/>
  <sheetViews>
    <sheetView workbookViewId="0">
      <selection activeCell="E5" sqref="E5"/>
    </sheetView>
  </sheetViews>
  <sheetFormatPr baseColWidth="10" defaultColWidth="5.140625" defaultRowHeight="15"/>
  <cols>
    <col min="43" max="43" width="10.85546875" bestFit="1" customWidth="1"/>
  </cols>
  <sheetData>
    <row r="1" spans="1:43" s="15" customFormat="1" ht="15.75" thickBot="1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Z1" s="15" t="s">
        <v>25</v>
      </c>
      <c r="AA1" s="15">
        <v>4.5</v>
      </c>
      <c r="AD1" s="41" t="s">
        <v>48</v>
      </c>
      <c r="AE1" s="41"/>
      <c r="AF1" s="41"/>
      <c r="AJ1" s="41" t="s">
        <v>41</v>
      </c>
      <c r="AK1" s="41"/>
      <c r="AL1" s="41"/>
      <c r="AM1" s="15" t="s">
        <v>47</v>
      </c>
      <c r="AQ1" s="11" t="s">
        <v>10</v>
      </c>
    </row>
    <row r="2" spans="1:43" ht="15" customHeight="1">
      <c r="A2" s="4"/>
      <c r="B2" s="82"/>
      <c r="C2" s="15"/>
      <c r="D2" s="1"/>
      <c r="E2" s="1"/>
      <c r="F2" s="1"/>
      <c r="G2" s="1"/>
      <c r="H2" s="1"/>
      <c r="I2" s="4"/>
      <c r="J2" s="4"/>
      <c r="K2" s="1"/>
      <c r="L2" s="1"/>
      <c r="M2" s="1"/>
      <c r="N2" s="1"/>
      <c r="O2" s="1"/>
      <c r="P2" s="1"/>
      <c r="Q2" s="1"/>
      <c r="R2" s="1"/>
      <c r="S2" s="1"/>
      <c r="T2" s="1"/>
      <c r="U2" s="4"/>
      <c r="V2" s="4"/>
      <c r="W2" s="1"/>
      <c r="X2" s="1"/>
      <c r="Z2" t="s">
        <v>26</v>
      </c>
      <c r="AA2">
        <v>4.5</v>
      </c>
      <c r="AD2" s="42">
        <v>6.46</v>
      </c>
      <c r="AE2" s="43"/>
      <c r="AF2" s="44"/>
      <c r="AJ2" s="40" t="s">
        <v>0</v>
      </c>
      <c r="AK2" s="40"/>
      <c r="AM2" s="48">
        <f>C2*$AD$2</f>
        <v>0</v>
      </c>
      <c r="AN2" s="48"/>
      <c r="AO2" s="48"/>
      <c r="AQ2" s="11" t="s">
        <v>11</v>
      </c>
    </row>
    <row r="3" spans="1:43" ht="15.75" customHeight="1" thickBot="1">
      <c r="A3" s="1"/>
      <c r="B3" s="82"/>
      <c r="C3" s="1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"/>
      <c r="S3" s="1"/>
      <c r="T3" s="2"/>
      <c r="U3" s="1"/>
      <c r="V3" s="1"/>
      <c r="W3" s="1"/>
      <c r="X3" s="3"/>
      <c r="Z3" t="s">
        <v>27</v>
      </c>
      <c r="AA3">
        <v>4.5</v>
      </c>
      <c r="AD3" s="45"/>
      <c r="AE3" s="46"/>
      <c r="AF3" s="47"/>
      <c r="AJ3" s="40" t="s">
        <v>22</v>
      </c>
      <c r="AK3" s="40"/>
      <c r="AM3" s="48">
        <f>C3*$AD$2</f>
        <v>0</v>
      </c>
      <c r="AN3" s="48"/>
      <c r="AO3" s="48"/>
      <c r="AQ3" s="11" t="s">
        <v>12</v>
      </c>
    </row>
    <row r="4" spans="1:43">
      <c r="A4" s="1"/>
      <c r="B4" s="82"/>
      <c r="C4" s="15"/>
      <c r="D4" s="1"/>
      <c r="E4" s="1"/>
      <c r="F4" s="1"/>
      <c r="G4" s="1"/>
      <c r="H4" s="2"/>
      <c r="I4" s="1"/>
      <c r="J4" s="1"/>
      <c r="K4" s="1"/>
      <c r="L4" s="3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Z4" t="s">
        <v>28</v>
      </c>
      <c r="AA4">
        <v>4.5</v>
      </c>
      <c r="AJ4" s="40" t="s">
        <v>1</v>
      </c>
      <c r="AK4" s="40"/>
      <c r="AM4" s="48">
        <f>C4*$AD$2</f>
        <v>0</v>
      </c>
      <c r="AN4" s="48"/>
      <c r="AO4" s="48"/>
      <c r="AQ4" s="11" t="s">
        <v>13</v>
      </c>
    </row>
    <row r="5" spans="1:43">
      <c r="A5" s="1"/>
      <c r="B5" s="82"/>
      <c r="C5" s="15"/>
      <c r="D5" s="1"/>
      <c r="E5" s="1"/>
      <c r="F5" s="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2"/>
      <c r="S5" s="1"/>
      <c r="T5" s="1"/>
      <c r="U5" s="1"/>
      <c r="V5" s="3"/>
      <c r="W5" s="1"/>
      <c r="X5" s="2"/>
      <c r="Z5" t="s">
        <v>29</v>
      </c>
      <c r="AA5">
        <v>2</v>
      </c>
      <c r="AJ5" s="40" t="s">
        <v>2</v>
      </c>
      <c r="AK5" s="40"/>
      <c r="AM5" s="48">
        <f>C5*$AD$2</f>
        <v>0</v>
      </c>
      <c r="AN5" s="48"/>
      <c r="AO5" s="48"/>
      <c r="AQ5" s="11" t="s">
        <v>14</v>
      </c>
    </row>
    <row r="6" spans="1:43">
      <c r="A6" s="1"/>
      <c r="B6" s="83"/>
      <c r="C6" s="15"/>
      <c r="D6" s="3"/>
      <c r="E6" s="1"/>
      <c r="F6" s="1"/>
      <c r="G6" s="1"/>
      <c r="H6" s="1"/>
      <c r="I6" s="1"/>
      <c r="J6" s="1"/>
      <c r="K6" s="1"/>
      <c r="L6" s="2"/>
      <c r="M6" s="1"/>
      <c r="N6" s="1"/>
      <c r="O6" s="1"/>
      <c r="P6" s="3"/>
      <c r="Q6" s="1"/>
      <c r="R6" s="1"/>
      <c r="S6" s="1"/>
      <c r="T6" s="1"/>
      <c r="U6" s="1"/>
      <c r="V6" s="1"/>
      <c r="W6" s="1"/>
      <c r="X6" s="1"/>
      <c r="Z6" t="s">
        <v>30</v>
      </c>
      <c r="AA6">
        <v>2.5</v>
      </c>
      <c r="AJ6" s="40" t="s">
        <v>3</v>
      </c>
      <c r="AK6" s="40"/>
      <c r="AM6" s="48">
        <f>C6*$AD$2</f>
        <v>0</v>
      </c>
      <c r="AN6" s="48"/>
      <c r="AO6" s="48"/>
      <c r="AQ6" s="11" t="s">
        <v>15</v>
      </c>
    </row>
    <row r="7" spans="1:43">
      <c r="A7" s="1"/>
      <c r="B7" s="83"/>
      <c r="C7" s="15"/>
      <c r="D7" s="1"/>
      <c r="E7" s="1"/>
      <c r="F7" s="2"/>
      <c r="G7" s="1"/>
      <c r="H7" s="1"/>
      <c r="I7" s="1"/>
      <c r="J7" s="3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2"/>
      <c r="W7" s="1"/>
      <c r="X7" s="1"/>
      <c r="Z7" t="s">
        <v>54</v>
      </c>
      <c r="AA7">
        <v>8.25</v>
      </c>
      <c r="AJ7" s="40" t="s">
        <v>4</v>
      </c>
      <c r="AK7" s="40"/>
      <c r="AM7" s="48">
        <f>C7*$AD$2</f>
        <v>0</v>
      </c>
      <c r="AN7" s="48"/>
      <c r="AO7" s="48"/>
      <c r="AQ7" s="11" t="s">
        <v>16</v>
      </c>
    </row>
    <row r="8" spans="1:43">
      <c r="A8" s="1"/>
      <c r="B8" s="83"/>
      <c r="C8" s="15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2"/>
      <c r="Q8" s="1"/>
      <c r="R8" s="1"/>
      <c r="S8" s="1"/>
      <c r="T8" s="3"/>
      <c r="U8" s="1"/>
      <c r="V8" s="1"/>
      <c r="W8" s="1"/>
      <c r="X8" s="1"/>
      <c r="Z8" t="s">
        <v>55</v>
      </c>
      <c r="AA8">
        <v>8.75</v>
      </c>
      <c r="AJ8" s="40" t="s">
        <v>5</v>
      </c>
      <c r="AK8" s="40"/>
      <c r="AM8" s="48">
        <f>C8*$AD$2</f>
        <v>0</v>
      </c>
      <c r="AN8" s="48"/>
      <c r="AO8" s="48"/>
      <c r="AQ8" s="11" t="s">
        <v>17</v>
      </c>
    </row>
    <row r="9" spans="1:43">
      <c r="A9" s="1"/>
      <c r="B9" s="82"/>
      <c r="C9" s="15"/>
      <c r="D9" s="1"/>
      <c r="E9" s="1"/>
      <c r="F9" s="1"/>
      <c r="G9" s="1"/>
      <c r="H9" s="3"/>
      <c r="I9" s="4"/>
      <c r="J9" s="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Z9" t="s">
        <v>9</v>
      </c>
      <c r="AA9" s="35">
        <v>1.5</v>
      </c>
      <c r="AJ9" s="40" t="s">
        <v>23</v>
      </c>
      <c r="AK9" s="40"/>
      <c r="AM9" s="48">
        <f>C9*$AD$2</f>
        <v>0</v>
      </c>
      <c r="AN9" s="48"/>
      <c r="AO9" s="48"/>
      <c r="AQ9" s="11" t="s">
        <v>18</v>
      </c>
    </row>
    <row r="10" spans="1:43">
      <c r="A10" s="1"/>
      <c r="B10" s="83"/>
      <c r="C10" s="15"/>
      <c r="D10" s="1"/>
      <c r="E10" s="1"/>
      <c r="F10" s="1"/>
      <c r="G10" s="4"/>
      <c r="H10" s="4"/>
      <c r="I10" s="1"/>
      <c r="J10" s="1"/>
      <c r="K10" s="1"/>
      <c r="L10" s="1"/>
      <c r="M10" s="1"/>
      <c r="N10" s="1"/>
      <c r="O10" s="1"/>
      <c r="P10" s="1"/>
      <c r="Q10" s="1"/>
      <c r="R10" s="3"/>
      <c r="S10" s="1"/>
      <c r="T10" s="2"/>
      <c r="U10" s="1"/>
      <c r="V10" s="1"/>
      <c r="W10" s="1"/>
      <c r="X10" s="3"/>
      <c r="Z10" t="s">
        <v>59</v>
      </c>
      <c r="AA10">
        <v>6.46</v>
      </c>
      <c r="AJ10" s="40" t="s">
        <v>6</v>
      </c>
      <c r="AK10" s="40"/>
      <c r="AM10" s="48">
        <f>C10*$AD$2</f>
        <v>0</v>
      </c>
      <c r="AN10" s="48"/>
      <c r="AO10" s="48"/>
      <c r="AQ10" s="11" t="s">
        <v>19</v>
      </c>
    </row>
    <row r="11" spans="1:43">
      <c r="A11" s="1"/>
      <c r="B11" s="82"/>
      <c r="C11" s="15"/>
      <c r="D11" s="1"/>
      <c r="E11" s="1"/>
      <c r="F11" s="1"/>
      <c r="G11" s="1"/>
      <c r="H11" s="2"/>
      <c r="I11" s="1"/>
      <c r="J11" s="1"/>
      <c r="K11" s="1"/>
      <c r="L11" s="3"/>
      <c r="M11" s="1"/>
      <c r="N11" s="2"/>
      <c r="O11" s="1"/>
      <c r="P11" s="1"/>
      <c r="Q11" s="1"/>
      <c r="R11" s="1"/>
      <c r="S11" s="1"/>
      <c r="T11" s="1"/>
      <c r="U11" s="1"/>
      <c r="V11" s="1"/>
      <c r="W11" s="1"/>
      <c r="X11" s="1"/>
      <c r="AJ11" s="40" t="s">
        <v>7</v>
      </c>
      <c r="AK11" s="40"/>
      <c r="AM11" s="48">
        <f>C11*$AD$2</f>
        <v>0</v>
      </c>
      <c r="AN11" s="48"/>
      <c r="AO11" s="48"/>
      <c r="AQ11" s="11" t="s">
        <v>20</v>
      </c>
    </row>
    <row r="12" spans="1:43">
      <c r="A12" s="1"/>
      <c r="B12" s="83"/>
      <c r="C12" s="15"/>
      <c r="D12" s="1"/>
      <c r="E12" s="1"/>
      <c r="F12" s="3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2"/>
      <c r="S12" s="1"/>
      <c r="T12" s="1"/>
      <c r="U12" s="4"/>
      <c r="V12" s="4"/>
      <c r="W12" s="1"/>
      <c r="X12" s="2"/>
      <c r="AJ12" s="40" t="s">
        <v>8</v>
      </c>
      <c r="AK12" s="40"/>
      <c r="AM12" s="48">
        <f>C12*$AD$2</f>
        <v>0</v>
      </c>
      <c r="AN12" s="48"/>
      <c r="AO12" s="48"/>
      <c r="AQ12" s="11" t="s">
        <v>21</v>
      </c>
    </row>
    <row r="13" spans="1:43">
      <c r="A13" s="1"/>
      <c r="B13" s="1"/>
      <c r="C13" s="15"/>
      <c r="D13" s="3"/>
      <c r="E13" s="1"/>
      <c r="F13" s="1"/>
      <c r="G13" s="1"/>
      <c r="H13" s="1"/>
      <c r="I13" s="1"/>
      <c r="J13" s="1"/>
      <c r="K13" s="1"/>
      <c r="L13" s="2"/>
      <c r="M13" s="1"/>
      <c r="N13" s="1"/>
      <c r="O13" s="1"/>
      <c r="P13" s="3"/>
      <c r="Q13" s="1"/>
      <c r="R13" s="1"/>
      <c r="S13" s="1"/>
      <c r="T13" s="1"/>
      <c r="U13" s="1"/>
      <c r="V13" s="1"/>
      <c r="W13" s="1"/>
      <c r="X13" s="1"/>
      <c r="AJ13" s="40" t="s">
        <v>24</v>
      </c>
      <c r="AK13" s="40"/>
      <c r="AM13" s="48">
        <f>C13*$AD$2</f>
        <v>0</v>
      </c>
      <c r="AN13" s="48"/>
      <c r="AO13" s="48"/>
      <c r="AQ13" s="11" t="s">
        <v>31</v>
      </c>
    </row>
    <row r="14" spans="1:43">
      <c r="A14" s="1"/>
      <c r="B14" s="1"/>
      <c r="C14" s="1"/>
      <c r="D14" s="1"/>
      <c r="E14" s="1"/>
      <c r="F14" s="2"/>
      <c r="G14" s="1"/>
      <c r="H14" s="1"/>
      <c r="I14" s="1"/>
      <c r="J14" s="3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2"/>
      <c r="W14" s="1"/>
      <c r="X14" s="1"/>
      <c r="AB14" s="15"/>
      <c r="AC14" s="15"/>
      <c r="AD14" s="15"/>
      <c r="AE14" s="15"/>
      <c r="AF14" s="15"/>
      <c r="AG14" s="15"/>
      <c r="AH14" s="15"/>
      <c r="AI14" s="15"/>
    </row>
    <row r="15" spans="1:43">
      <c r="A15" s="1"/>
      <c r="B15" s="1"/>
      <c r="C15" s="1"/>
      <c r="D15" s="2"/>
      <c r="E15" s="1"/>
      <c r="F15" s="1"/>
      <c r="G15" s="1"/>
      <c r="H15" s="1"/>
      <c r="I15" s="1"/>
      <c r="J15" s="1"/>
      <c r="K15" s="1"/>
      <c r="L15" s="1"/>
      <c r="M15" s="4"/>
      <c r="N15" s="4"/>
      <c r="O15" s="1"/>
      <c r="P15" s="2"/>
      <c r="Q15" s="1"/>
      <c r="R15" s="1"/>
      <c r="S15" s="1"/>
      <c r="T15" s="3"/>
      <c r="U15" s="1"/>
      <c r="V15" s="1"/>
      <c r="W15" s="1"/>
      <c r="X15" s="1"/>
      <c r="AB15" s="15"/>
      <c r="AC15" s="15"/>
      <c r="AD15" s="34"/>
      <c r="AE15" s="34"/>
      <c r="AF15" s="15"/>
      <c r="AG15" s="15"/>
      <c r="AH15" s="15"/>
      <c r="AI15" s="15"/>
    </row>
    <row r="16" spans="1:43">
      <c r="A16" s="1"/>
      <c r="B16" s="3"/>
      <c r="C16" s="1"/>
      <c r="D16" s="1"/>
      <c r="E16" s="1"/>
      <c r="F16" s="1"/>
      <c r="G16" s="1"/>
      <c r="H16" s="3"/>
      <c r="I16" s="1"/>
      <c r="J16" s="2"/>
      <c r="K16" s="1"/>
      <c r="L16" s="1"/>
      <c r="M16" s="1"/>
      <c r="N16" s="1"/>
      <c r="O16" s="4"/>
      <c r="P16" s="4"/>
      <c r="Q16" s="1"/>
      <c r="R16" s="1"/>
      <c r="S16" s="1"/>
      <c r="T16" s="1"/>
      <c r="U16" s="1"/>
      <c r="V16" s="1"/>
      <c r="W16" s="1"/>
      <c r="X16" s="1"/>
      <c r="AB16" s="15"/>
      <c r="AC16" s="15"/>
      <c r="AD16" s="34"/>
      <c r="AE16" s="34"/>
      <c r="AF16" s="15"/>
      <c r="AG16" s="15"/>
      <c r="AH16" s="15"/>
      <c r="AI16" s="15"/>
    </row>
    <row r="17" spans="1:37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3"/>
      <c r="S17" s="1"/>
      <c r="T17" s="2"/>
      <c r="U17" s="1"/>
      <c r="V17" s="1"/>
      <c r="W17" s="1"/>
      <c r="X17" s="3"/>
      <c r="AB17" s="15"/>
      <c r="AC17" s="15"/>
      <c r="AD17" s="34"/>
      <c r="AE17" s="34"/>
      <c r="AF17" s="15"/>
      <c r="AG17" s="15"/>
      <c r="AH17" s="15"/>
      <c r="AI17" s="15"/>
    </row>
    <row r="18" spans="1:37">
      <c r="A18" s="1"/>
      <c r="B18" s="2"/>
      <c r="C18" s="1"/>
      <c r="D18" s="1"/>
      <c r="E18" s="1"/>
      <c r="F18" s="1"/>
      <c r="G18" s="1"/>
      <c r="H18" s="2"/>
      <c r="I18" s="4"/>
      <c r="J18" s="4"/>
      <c r="K18" s="1"/>
      <c r="L18" s="3"/>
      <c r="M18" s="1"/>
      <c r="N18" s="2"/>
      <c r="O18" s="1"/>
      <c r="P18" s="1"/>
      <c r="Q18" s="1"/>
      <c r="R18" s="1"/>
      <c r="S18" s="1"/>
      <c r="T18" s="1"/>
      <c r="U18" s="1"/>
      <c r="V18" s="1"/>
      <c r="W18" s="1"/>
      <c r="X18" s="1"/>
      <c r="AB18" s="15"/>
      <c r="AC18" s="15"/>
      <c r="AD18" s="15"/>
      <c r="AE18" s="15"/>
      <c r="AF18" s="15"/>
      <c r="AG18" s="15"/>
      <c r="AH18" s="15"/>
      <c r="AI18" s="15"/>
    </row>
    <row r="19" spans="1:37">
      <c r="A19" s="1"/>
      <c r="B19" s="1"/>
      <c r="C19" s="1"/>
      <c r="D19" s="1"/>
      <c r="E19" s="1"/>
      <c r="F19" s="3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2"/>
      <c r="S19" s="1"/>
      <c r="T19" s="1"/>
      <c r="U19" s="1"/>
      <c r="V19" s="3"/>
      <c r="W19" s="1"/>
      <c r="X19" s="2"/>
      <c r="AB19" s="15"/>
      <c r="AC19" s="15"/>
      <c r="AD19" s="15"/>
      <c r="AE19" s="15"/>
      <c r="AF19" s="15"/>
      <c r="AG19" s="15"/>
      <c r="AH19" s="15"/>
      <c r="AI19" s="15"/>
    </row>
    <row r="20" spans="1:37">
      <c r="A20" s="1"/>
      <c r="B20" s="1"/>
      <c r="C20" s="1"/>
      <c r="D20" s="3"/>
      <c r="E20" s="1"/>
      <c r="F20" s="1"/>
      <c r="G20" s="1"/>
      <c r="H20" s="1"/>
      <c r="I20" s="1"/>
      <c r="J20" s="1"/>
      <c r="K20" s="1"/>
      <c r="L20" s="2"/>
      <c r="M20" s="1"/>
      <c r="N20" s="1"/>
      <c r="O20" s="1"/>
      <c r="P20" s="3"/>
      <c r="Q20" s="1"/>
      <c r="R20" s="1"/>
      <c r="S20" s="1"/>
      <c r="T20" s="1"/>
      <c r="U20" s="1"/>
      <c r="V20" s="1"/>
      <c r="W20" s="1"/>
      <c r="X20" s="1"/>
    </row>
    <row r="21" spans="1:37">
      <c r="A21" s="1"/>
      <c r="B21" s="1"/>
      <c r="C21" s="1"/>
      <c r="D21" s="1"/>
      <c r="E21" s="1"/>
      <c r="F21" s="2"/>
      <c r="G21" s="1"/>
      <c r="H21" s="1"/>
      <c r="I21" s="1"/>
      <c r="J21" s="3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2"/>
      <c r="W21" s="1"/>
      <c r="X21" s="1"/>
    </row>
    <row r="22" spans="1:37">
      <c r="A22" s="1"/>
      <c r="B22" s="1"/>
      <c r="C22" s="1"/>
      <c r="D22" s="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2"/>
      <c r="Q22" s="1"/>
      <c r="R22" s="1"/>
      <c r="S22" s="1"/>
      <c r="T22" s="3"/>
      <c r="U22" s="1"/>
      <c r="V22" s="1"/>
      <c r="W22" s="1"/>
      <c r="X22" s="1"/>
    </row>
    <row r="23" spans="1:37">
      <c r="A23" s="1"/>
      <c r="B23" s="3"/>
      <c r="C23" s="1"/>
      <c r="D23" s="1"/>
      <c r="E23" s="1"/>
      <c r="F23" s="1"/>
      <c r="G23" s="1"/>
      <c r="H23" s="3"/>
      <c r="I23" s="1"/>
      <c r="J23" s="2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37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3"/>
      <c r="S24" s="1"/>
      <c r="T24" s="2"/>
      <c r="U24" s="1"/>
      <c r="V24" s="1"/>
      <c r="W24" s="1"/>
      <c r="X24" s="3"/>
    </row>
    <row r="25" spans="1:37">
      <c r="A25" s="1"/>
      <c r="B25" s="2"/>
      <c r="C25" s="1"/>
      <c r="D25" s="1"/>
      <c r="E25" s="1"/>
      <c r="F25" s="1"/>
      <c r="G25" s="1"/>
      <c r="H25" s="2"/>
      <c r="I25" s="1"/>
      <c r="J25" s="1"/>
      <c r="K25" s="1"/>
      <c r="L25" s="3"/>
      <c r="M25" s="1"/>
      <c r="N25" s="2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37">
      <c r="A26" s="1"/>
      <c r="B26" s="1"/>
      <c r="C26" s="1"/>
      <c r="D26" s="1"/>
      <c r="E26" s="1"/>
      <c r="F26" s="3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2"/>
      <c r="S26" s="1"/>
      <c r="T26" s="1"/>
      <c r="U26" s="1"/>
      <c r="V26" s="1"/>
      <c r="W26" s="4"/>
      <c r="X26" s="4"/>
    </row>
    <row r="27" spans="1:37">
      <c r="A27" s="1"/>
      <c r="B27" s="1"/>
      <c r="C27" s="1"/>
      <c r="D27" s="3"/>
      <c r="E27" s="1"/>
      <c r="F27" s="1"/>
      <c r="G27" s="1"/>
      <c r="H27" s="1"/>
      <c r="I27" s="1"/>
      <c r="J27" s="1"/>
      <c r="K27" s="1"/>
      <c r="L27" s="2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AF27" s="39" t="s">
        <v>60</v>
      </c>
      <c r="AG27" s="39"/>
      <c r="AH27" s="39"/>
      <c r="AI27" s="39"/>
      <c r="AJ27" s="39"/>
      <c r="AK27" s="39"/>
    </row>
    <row r="28" spans="1:37">
      <c r="A28" s="1"/>
      <c r="B28" s="1"/>
      <c r="C28" s="1"/>
      <c r="D28" s="1"/>
      <c r="E28" s="1"/>
      <c r="F28" s="2"/>
      <c r="G28" s="1"/>
      <c r="H28" s="1"/>
      <c r="I28" s="1"/>
      <c r="J28" s="3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2"/>
      <c r="W28" s="1"/>
      <c r="X28" s="1"/>
      <c r="AF28" s="37" t="s">
        <v>9</v>
      </c>
      <c r="AG28" s="37" t="s">
        <v>61</v>
      </c>
      <c r="AH28" s="38"/>
      <c r="AI28" s="38"/>
      <c r="AJ28" s="38"/>
      <c r="AK28" s="38"/>
    </row>
    <row r="29" spans="1:37">
      <c r="A29" s="1"/>
      <c r="B29" s="1"/>
      <c r="C29" s="1"/>
      <c r="D29" s="2"/>
      <c r="E29" s="1"/>
      <c r="F29" s="1"/>
      <c r="G29" s="1"/>
      <c r="H29" s="1"/>
      <c r="I29" s="4"/>
      <c r="J29" s="4"/>
      <c r="K29" s="1"/>
      <c r="L29" s="1"/>
      <c r="M29" s="1"/>
      <c r="N29" s="1"/>
      <c r="O29" s="1"/>
      <c r="P29" s="2"/>
      <c r="Q29" s="1"/>
      <c r="R29" s="1"/>
      <c r="S29" s="1"/>
      <c r="T29" s="1"/>
      <c r="U29" s="1"/>
      <c r="V29" s="1"/>
      <c r="W29" s="1"/>
      <c r="X29" s="1"/>
      <c r="AF29" s="37" t="s">
        <v>10</v>
      </c>
      <c r="AG29" s="37" t="s">
        <v>62</v>
      </c>
      <c r="AH29" s="38"/>
      <c r="AI29" s="38"/>
      <c r="AJ29" s="38"/>
      <c r="AK29" s="38"/>
    </row>
    <row r="30" spans="1:37">
      <c r="A30" s="1"/>
      <c r="B30" s="3"/>
      <c r="C30" s="1"/>
      <c r="D30" s="1"/>
      <c r="E30" s="1"/>
      <c r="F30" s="1"/>
      <c r="G30" s="1"/>
      <c r="H30" s="3"/>
      <c r="I30" s="1"/>
      <c r="J30" s="2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AF30" s="36"/>
      <c r="AG30" s="36"/>
    </row>
    <row r="31" spans="1:37">
      <c r="A31" s="1"/>
      <c r="B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2"/>
      <c r="U31" s="1"/>
      <c r="V31" s="1"/>
      <c r="W31" s="1"/>
      <c r="X31" s="3"/>
    </row>
    <row r="32" spans="1:37">
      <c r="A32" s="1"/>
      <c r="B32" s="2"/>
      <c r="E32" s="1"/>
      <c r="F32" s="1"/>
      <c r="I32" s="1"/>
      <c r="J32" s="1"/>
      <c r="M32" s="1"/>
      <c r="N32" s="2"/>
      <c r="O32" s="1"/>
      <c r="P32" s="1"/>
      <c r="S32" s="1"/>
      <c r="T32" s="1"/>
      <c r="W32" s="4"/>
      <c r="X32" s="4"/>
    </row>
  </sheetData>
  <mergeCells count="27">
    <mergeCell ref="AJ6:AK6"/>
    <mergeCell ref="AM2:AO2"/>
    <mergeCell ref="AM3:AO3"/>
    <mergeCell ref="AM4:AO4"/>
    <mergeCell ref="AM5:AO5"/>
    <mergeCell ref="AJ5:AK5"/>
    <mergeCell ref="AM8:AO8"/>
    <mergeCell ref="AM6:AO6"/>
    <mergeCell ref="AM13:AO13"/>
    <mergeCell ref="AM9:AO9"/>
    <mergeCell ref="AM7:AO7"/>
    <mergeCell ref="AM11:AO11"/>
    <mergeCell ref="AM10:AO10"/>
    <mergeCell ref="AM12:AO12"/>
    <mergeCell ref="AJ1:AL1"/>
    <mergeCell ref="AJ2:AK2"/>
    <mergeCell ref="AD2:AF3"/>
    <mergeCell ref="AJ4:AK4"/>
    <mergeCell ref="AD1:AF1"/>
    <mergeCell ref="AJ3:AK3"/>
    <mergeCell ref="AJ7:AK7"/>
    <mergeCell ref="AJ8:AK8"/>
    <mergeCell ref="AJ9:AK9"/>
    <mergeCell ref="AJ13:AK13"/>
    <mergeCell ref="AJ10:AK10"/>
    <mergeCell ref="AJ11:AK11"/>
    <mergeCell ref="AJ12:AK12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F25"/>
  <sheetViews>
    <sheetView showGridLines="0" workbookViewId="0">
      <selection activeCell="H19" sqref="H19"/>
    </sheetView>
  </sheetViews>
  <sheetFormatPr baseColWidth="10" defaultColWidth="5.140625" defaultRowHeight="15"/>
  <cols>
    <col min="1" max="1" width="5.140625" style="6"/>
    <col min="2" max="5" width="6.28515625" style="6" customWidth="1"/>
    <col min="6" max="32" width="5.85546875" style="6" customWidth="1"/>
    <col min="33" max="16384" width="5.140625" style="6"/>
  </cols>
  <sheetData>
    <row r="1" spans="1:32" ht="36">
      <c r="I1" s="49" t="s">
        <v>57</v>
      </c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</row>
    <row r="2" spans="1:32" ht="15" customHeight="1">
      <c r="E2" s="7"/>
      <c r="I2" s="49" t="s">
        <v>56</v>
      </c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9"/>
      <c r="X2" s="8"/>
      <c r="Y2" s="8"/>
      <c r="Z2" s="8"/>
      <c r="AA2" s="8"/>
    </row>
    <row r="3" spans="1:32" ht="15" customHeight="1">
      <c r="E3" s="7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9"/>
      <c r="X3" s="8"/>
      <c r="Y3" s="8"/>
      <c r="Z3" s="8"/>
      <c r="AA3" s="8"/>
    </row>
    <row r="4" spans="1:32" ht="15" customHeight="1">
      <c r="E4" s="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9"/>
      <c r="X4" s="8"/>
      <c r="Y4" s="8"/>
      <c r="Z4" s="8"/>
      <c r="AA4" s="8"/>
    </row>
    <row r="5" spans="1:32" ht="15" customHeight="1">
      <c r="E5" s="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9"/>
      <c r="X5" s="8"/>
      <c r="Y5" s="8"/>
      <c r="Z5" s="8"/>
      <c r="AA5" s="8"/>
    </row>
    <row r="6" spans="1:32" ht="15" customHeight="1">
      <c r="B6" s="5"/>
      <c r="E6" s="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9"/>
      <c r="X6" s="8"/>
      <c r="Y6" s="8"/>
      <c r="Z6" s="8"/>
      <c r="AA6" s="8"/>
    </row>
    <row r="7" spans="1:32" ht="15" customHeight="1">
      <c r="A7" s="23"/>
      <c r="B7" s="20"/>
      <c r="C7" s="20"/>
      <c r="D7" s="20"/>
      <c r="E7" s="23"/>
      <c r="F7" s="20"/>
      <c r="G7" s="20"/>
      <c r="H7" s="58">
        <v>12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W7" s="9"/>
      <c r="X7" s="8"/>
      <c r="Y7" s="8"/>
      <c r="Z7" s="8"/>
      <c r="AA7" s="8"/>
    </row>
    <row r="8" spans="1:32" ht="15" customHeight="1">
      <c r="A8" s="18"/>
      <c r="B8" s="50">
        <v>2012</v>
      </c>
      <c r="C8" s="51"/>
      <c r="D8" s="19"/>
      <c r="E8" s="56" t="str">
        <f>INDEX(Mois,H7)</f>
        <v>Décembre</v>
      </c>
      <c r="F8" s="56"/>
      <c r="G8" s="56"/>
      <c r="H8" s="56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W8" s="9"/>
      <c r="X8" s="8"/>
      <c r="Y8" s="8"/>
      <c r="Z8" s="8"/>
      <c r="AA8" s="8"/>
    </row>
    <row r="9" spans="1:32" ht="15" customHeight="1">
      <c r="A9" s="18"/>
      <c r="B9" s="52"/>
      <c r="C9" s="53"/>
      <c r="D9" s="19"/>
      <c r="E9" s="56"/>
      <c r="F9" s="56"/>
      <c r="G9" s="56"/>
      <c r="H9" s="56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9"/>
      <c r="V9" s="9"/>
      <c r="W9" s="9"/>
      <c r="X9" s="8"/>
      <c r="Y9" s="8"/>
      <c r="Z9" s="8"/>
      <c r="AA9" s="8"/>
    </row>
    <row r="10" spans="1:32" ht="15.75" customHeight="1">
      <c r="A10" s="18"/>
      <c r="B10" s="54"/>
      <c r="C10" s="55"/>
      <c r="D10" s="19"/>
      <c r="E10" s="56"/>
      <c r="F10" s="56"/>
      <c r="G10" s="56"/>
      <c r="H10" s="56"/>
      <c r="I10" s="20"/>
      <c r="J10" s="20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8"/>
      <c r="V10" s="8"/>
      <c r="W10" s="8"/>
      <c r="X10" s="8"/>
      <c r="Y10" s="8"/>
      <c r="Z10" s="8"/>
      <c r="AA10" s="8"/>
    </row>
    <row r="11" spans="1:32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3" spans="1:32">
      <c r="B13" s="61">
        <f>DATE($B$8,$H$7,1)</f>
        <v>41244</v>
      </c>
      <c r="C13" s="61">
        <f>IF(MONTH($B13+COLUMN()-2)=$H$7,$B13+COLUMN()-2,"")</f>
        <v>41245</v>
      </c>
      <c r="D13" s="61">
        <f t="shared" ref="D13:AF13" si="0">IF(MONTH($B13+COLUMN()-2)=$H$7,$B13+COLUMN()-2,"")</f>
        <v>41246</v>
      </c>
      <c r="E13" s="61">
        <f t="shared" si="0"/>
        <v>41247</v>
      </c>
      <c r="F13" s="61">
        <f t="shared" si="0"/>
        <v>41248</v>
      </c>
      <c r="G13" s="61">
        <f t="shared" si="0"/>
        <v>41249</v>
      </c>
      <c r="H13" s="61">
        <f t="shared" si="0"/>
        <v>41250</v>
      </c>
      <c r="I13" s="61">
        <f t="shared" si="0"/>
        <v>41251</v>
      </c>
      <c r="J13" s="61">
        <f t="shared" si="0"/>
        <v>41252</v>
      </c>
      <c r="K13" s="61">
        <f t="shared" si="0"/>
        <v>41253</v>
      </c>
      <c r="L13" s="61">
        <f t="shared" si="0"/>
        <v>41254</v>
      </c>
      <c r="M13" s="61">
        <f t="shared" si="0"/>
        <v>41255</v>
      </c>
      <c r="N13" s="61">
        <f t="shared" si="0"/>
        <v>41256</v>
      </c>
      <c r="O13" s="61">
        <f t="shared" si="0"/>
        <v>41257</v>
      </c>
      <c r="P13" s="61">
        <f t="shared" si="0"/>
        <v>41258</v>
      </c>
      <c r="Q13" s="61">
        <f t="shared" si="0"/>
        <v>41259</v>
      </c>
      <c r="R13" s="61">
        <f t="shared" si="0"/>
        <v>41260</v>
      </c>
      <c r="S13" s="61">
        <f t="shared" si="0"/>
        <v>41261</v>
      </c>
      <c r="T13" s="61">
        <f t="shared" si="0"/>
        <v>41262</v>
      </c>
      <c r="U13" s="61">
        <f t="shared" si="0"/>
        <v>41263</v>
      </c>
      <c r="V13" s="61">
        <f t="shared" si="0"/>
        <v>41264</v>
      </c>
      <c r="W13" s="61">
        <f t="shared" si="0"/>
        <v>41265</v>
      </c>
      <c r="X13" s="61">
        <f t="shared" si="0"/>
        <v>41266</v>
      </c>
      <c r="Y13" s="61">
        <f t="shared" si="0"/>
        <v>41267</v>
      </c>
      <c r="Z13" s="61">
        <f t="shared" si="0"/>
        <v>41268</v>
      </c>
      <c r="AA13" s="61">
        <f t="shared" si="0"/>
        <v>41269</v>
      </c>
      <c r="AB13" s="61">
        <f t="shared" si="0"/>
        <v>41270</v>
      </c>
      <c r="AC13" s="61">
        <f t="shared" si="0"/>
        <v>41271</v>
      </c>
      <c r="AD13" s="61">
        <f t="shared" si="0"/>
        <v>41272</v>
      </c>
      <c r="AE13" s="61">
        <f t="shared" si="0"/>
        <v>41273</v>
      </c>
      <c r="AF13" s="61">
        <f t="shared" si="0"/>
        <v>41274</v>
      </c>
    </row>
    <row r="14" spans="1:32">
      <c r="B14" s="62">
        <f t="shared" ref="B14:AF14" si="1">B13</f>
        <v>41244</v>
      </c>
      <c r="C14" s="62">
        <f t="shared" si="1"/>
        <v>41245</v>
      </c>
      <c r="D14" s="62">
        <f t="shared" si="1"/>
        <v>41246</v>
      </c>
      <c r="E14" s="62">
        <f t="shared" si="1"/>
        <v>41247</v>
      </c>
      <c r="F14" s="62">
        <f t="shared" si="1"/>
        <v>41248</v>
      </c>
      <c r="G14" s="62">
        <f t="shared" si="1"/>
        <v>41249</v>
      </c>
      <c r="H14" s="62">
        <f t="shared" si="1"/>
        <v>41250</v>
      </c>
      <c r="I14" s="62">
        <f t="shared" si="1"/>
        <v>41251</v>
      </c>
      <c r="J14" s="62">
        <f t="shared" si="1"/>
        <v>41252</v>
      </c>
      <c r="K14" s="62">
        <f t="shared" si="1"/>
        <v>41253</v>
      </c>
      <c r="L14" s="62">
        <f t="shared" si="1"/>
        <v>41254</v>
      </c>
      <c r="M14" s="62">
        <f t="shared" si="1"/>
        <v>41255</v>
      </c>
      <c r="N14" s="62">
        <f t="shared" si="1"/>
        <v>41256</v>
      </c>
      <c r="O14" s="62">
        <f t="shared" si="1"/>
        <v>41257</v>
      </c>
      <c r="P14" s="62">
        <f t="shared" si="1"/>
        <v>41258</v>
      </c>
      <c r="Q14" s="62">
        <f t="shared" si="1"/>
        <v>41259</v>
      </c>
      <c r="R14" s="62">
        <f t="shared" si="1"/>
        <v>41260</v>
      </c>
      <c r="S14" s="62">
        <f t="shared" si="1"/>
        <v>41261</v>
      </c>
      <c r="T14" s="62">
        <f t="shared" si="1"/>
        <v>41262</v>
      </c>
      <c r="U14" s="62">
        <f t="shared" si="1"/>
        <v>41263</v>
      </c>
      <c r="V14" s="62">
        <f t="shared" si="1"/>
        <v>41264</v>
      </c>
      <c r="W14" s="62">
        <f t="shared" si="1"/>
        <v>41265</v>
      </c>
      <c r="X14" s="62">
        <f t="shared" si="1"/>
        <v>41266</v>
      </c>
      <c r="Y14" s="62">
        <f t="shared" si="1"/>
        <v>41267</v>
      </c>
      <c r="Z14" s="62">
        <f t="shared" si="1"/>
        <v>41268</v>
      </c>
      <c r="AA14" s="62">
        <f t="shared" si="1"/>
        <v>41269</v>
      </c>
      <c r="AB14" s="62">
        <f t="shared" si="1"/>
        <v>41270</v>
      </c>
      <c r="AC14" s="62">
        <f t="shared" si="1"/>
        <v>41271</v>
      </c>
      <c r="AD14" s="62">
        <f t="shared" si="1"/>
        <v>41272</v>
      </c>
      <c r="AE14" s="62">
        <f t="shared" si="1"/>
        <v>41273</v>
      </c>
      <c r="AF14" s="62">
        <f t="shared" si="1"/>
        <v>41274</v>
      </c>
    </row>
    <row r="15" spans="1:32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</row>
    <row r="16" spans="1:32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2:32" s="59" customFormat="1" ht="15.75">
      <c r="B17" s="60" t="str">
        <f>IF(B15="","",VLOOKUP(B15,matrice!$Z$1:$AA$9,2,0)+(WEEKDAY(B13,2)=2)*mar+IF(ISERROR(VLOOKUP(B16,matrice!$Z$1:$AA$9,2,0)),0,VLOOKUP(B16,matrice!$Z$1:$AA$9,2,0)))</f>
        <v/>
      </c>
      <c r="C17" s="60" t="str">
        <f>IF(C15="","",VLOOKUP(C15,matrice!$Z$1:$AA$9,2,0)+(WEEKDAY(C13,2)=2)*mar+IF(ISERROR(VLOOKUP(C16,matrice!$Z$1:$AA$9,2,0)),0,VLOOKUP(C16,matrice!$Z$1:$AA$9,2,0)))</f>
        <v/>
      </c>
      <c r="D17" s="60" t="str">
        <f>IF(D15="","",VLOOKUP(D15,matrice!$Z$1:$AA$9,2,0)+(WEEKDAY(D13,2)=2)*mar+IF(ISERROR(VLOOKUP(D16,matrice!$Z$1:$AA$9,2,0)),0,VLOOKUP(D16,matrice!$Z$1:$AA$9,2,0)))</f>
        <v/>
      </c>
      <c r="E17" s="60" t="str">
        <f>IF(E15="","",VLOOKUP(E15,matrice!$Z$1:$AA$9,2,0)+(WEEKDAY(E13,2)=2)*mar+IF(ISERROR(VLOOKUP(E16,matrice!$Z$1:$AA$9,2,0)),0,VLOOKUP(E16,matrice!$Z$1:$AA$9,2,0)))</f>
        <v/>
      </c>
      <c r="F17" s="60" t="str">
        <f>IF(F15="","",VLOOKUP(F15,matrice!$Z$1:$AA$9,2,0)+(WEEKDAY(F13,2)=2)*mar+IF(ISERROR(VLOOKUP(F16,matrice!$Z$1:$AA$9,2,0)),0,VLOOKUP(F16,matrice!$Z$1:$AA$9,2,0)))</f>
        <v/>
      </c>
      <c r="G17" s="60" t="str">
        <f>IF(G15="","",VLOOKUP(G15,matrice!$Z$1:$AA$9,2,0)+(WEEKDAY(G13,2)=2)*mar+IF(ISERROR(VLOOKUP(G16,matrice!$Z$1:$AA$9,2,0)),0,VLOOKUP(G16,matrice!$Z$1:$AA$9,2,0)))</f>
        <v/>
      </c>
      <c r="H17" s="60" t="str">
        <f>IF(H15="","",VLOOKUP(H15,matrice!$Z$1:$AA$9,2,0)+(WEEKDAY(H13,2)=2)*mar+IF(ISERROR(VLOOKUP(H16,matrice!$Z$1:$AA$9,2,0)),0,VLOOKUP(H16,matrice!$Z$1:$AA$9,2,0)))</f>
        <v/>
      </c>
      <c r="I17" s="60" t="str">
        <f>IF(I15="","",VLOOKUP(I15,matrice!$Z$1:$AA$9,2,0)+(WEEKDAY(I13,2)=2)*mar+IF(ISERROR(VLOOKUP(I16,matrice!$Z$1:$AA$9,2,0)),0,VLOOKUP(I16,matrice!$Z$1:$AA$9,2,0)))</f>
        <v/>
      </c>
      <c r="J17" s="60" t="str">
        <f>IF(J15="","",VLOOKUP(J15,matrice!$Z$1:$AA$9,2,0)+(WEEKDAY(J13,2)=2)*mar+IF(ISERROR(VLOOKUP(J16,matrice!$Z$1:$AA$9,2,0)),0,VLOOKUP(J16,matrice!$Z$1:$AA$9,2,0)))</f>
        <v/>
      </c>
      <c r="K17" s="60" t="str">
        <f>IF(K15="","",VLOOKUP(K15,matrice!$Z$1:$AA$9,2,0)+(WEEKDAY(K13,2)=2)*mar+IF(ISERROR(VLOOKUP(K16,matrice!$Z$1:$AA$9,2,0)),0,VLOOKUP(K16,matrice!$Z$1:$AA$9,2,0)))</f>
        <v/>
      </c>
      <c r="L17" s="60" t="str">
        <f>IF(L15="","",VLOOKUP(L15,matrice!$Z$1:$AA$9,2,0)+(WEEKDAY(L13,2)=2)*mar+IF(ISERROR(VLOOKUP(L16,matrice!$Z$1:$AA$9,2,0)),0,VLOOKUP(L16,matrice!$Z$1:$AA$9,2,0)))</f>
        <v/>
      </c>
      <c r="M17" s="60" t="str">
        <f>IF(M15="","",VLOOKUP(M15,matrice!$Z$1:$AA$9,2,0)+(WEEKDAY(M13,2)=2)*mar+IF(ISERROR(VLOOKUP(M16,matrice!$Z$1:$AA$9,2,0)),0,VLOOKUP(M16,matrice!$Z$1:$AA$9,2,0)))</f>
        <v/>
      </c>
      <c r="N17" s="60" t="str">
        <f>IF(N15="","",VLOOKUP(N15,matrice!$Z$1:$AA$9,2,0)+(WEEKDAY(N13,2)=2)*mar+IF(ISERROR(VLOOKUP(N16,matrice!$Z$1:$AA$9,2,0)),0,VLOOKUP(N16,matrice!$Z$1:$AA$9,2,0)))</f>
        <v/>
      </c>
      <c r="O17" s="60" t="str">
        <f>IF(O15="","",VLOOKUP(O15,matrice!$Z$1:$AA$9,2,0)+(WEEKDAY(O13,2)=2)*mar+IF(ISERROR(VLOOKUP(O16,matrice!$Z$1:$AA$9,2,0)),0,VLOOKUP(O16,matrice!$Z$1:$AA$9,2,0)))</f>
        <v/>
      </c>
      <c r="P17" s="60" t="str">
        <f>IF(P15="","",VLOOKUP(P15,matrice!$Z$1:$AA$9,2,0)+(WEEKDAY(P13,2)=2)*mar+IF(ISERROR(VLOOKUP(P16,matrice!$Z$1:$AA$9,2,0)),0,VLOOKUP(P16,matrice!$Z$1:$AA$9,2,0)))</f>
        <v/>
      </c>
      <c r="Q17" s="60" t="str">
        <f>IF(Q15="","",VLOOKUP(Q15,matrice!$Z$1:$AA$9,2,0)+(WEEKDAY(Q13,2)=2)*mar+IF(ISERROR(VLOOKUP(Q16,matrice!$Z$1:$AA$9,2,0)),0,VLOOKUP(Q16,matrice!$Z$1:$AA$9,2,0)))</f>
        <v/>
      </c>
      <c r="R17" s="60" t="str">
        <f>IF(R15="","",VLOOKUP(R15,matrice!$Z$1:$AA$9,2,0)+(WEEKDAY(R13,2)=2)*mar+IF(ISERROR(VLOOKUP(R16,matrice!$Z$1:$AA$9,2,0)),0,VLOOKUP(R16,matrice!$Z$1:$AA$9,2,0)))</f>
        <v/>
      </c>
      <c r="S17" s="60" t="str">
        <f>IF(S15="","",VLOOKUP(S15,matrice!$Z$1:$AA$9,2,0)+(WEEKDAY(S13,2)=2)*mar+IF(ISERROR(VLOOKUP(S16,matrice!$Z$1:$AA$9,2,0)),0,VLOOKUP(S16,matrice!$Z$1:$AA$9,2,0)))</f>
        <v/>
      </c>
      <c r="T17" s="60" t="str">
        <f>IF(T15="","",VLOOKUP(T15,matrice!$Z$1:$AA$9,2,0)+(WEEKDAY(T13,2)=2)*mar+IF(ISERROR(VLOOKUP(T16,matrice!$Z$1:$AA$9,2,0)),0,VLOOKUP(T16,matrice!$Z$1:$AA$9,2,0)))</f>
        <v/>
      </c>
      <c r="U17" s="60" t="str">
        <f>IF(U15="","",VLOOKUP(U15,matrice!$Z$1:$AA$9,2,0)+(WEEKDAY(U13,2)=2)*mar+IF(ISERROR(VLOOKUP(U16,matrice!$Z$1:$AA$9,2,0)),0,VLOOKUP(U16,matrice!$Z$1:$AA$9,2,0)))</f>
        <v/>
      </c>
      <c r="V17" s="60" t="str">
        <f>IF(V15="","",VLOOKUP(V15,matrice!$Z$1:$AA$9,2,0)+(WEEKDAY(V13,2)=2)*mar+IF(ISERROR(VLOOKUP(V16,matrice!$Z$1:$AA$9,2,0)),0,VLOOKUP(V16,matrice!$Z$1:$AA$9,2,0)))</f>
        <v/>
      </c>
      <c r="W17" s="60" t="str">
        <f>IF(W15="","",VLOOKUP(W15,matrice!$Z$1:$AA$9,2,0)+(WEEKDAY(W13,2)=2)*mar+IF(ISERROR(VLOOKUP(W16,matrice!$Z$1:$AA$9,2,0)),0,VLOOKUP(W16,matrice!$Z$1:$AA$9,2,0)))</f>
        <v/>
      </c>
      <c r="X17" s="60" t="str">
        <f>IF(X15="","",VLOOKUP(X15,matrice!$Z$1:$AA$9,2,0)+(WEEKDAY(X13,2)=2)*mar+IF(ISERROR(VLOOKUP(X16,matrice!$Z$1:$AA$9,2,0)),0,VLOOKUP(X16,matrice!$Z$1:$AA$9,2,0)))</f>
        <v/>
      </c>
      <c r="Y17" s="60" t="str">
        <f>IF(Y15="","",VLOOKUP(Y15,matrice!$Z$1:$AA$9,2,0)+(WEEKDAY(Y13,2)=2)*mar+IF(ISERROR(VLOOKUP(Y16,matrice!$Z$1:$AA$9,2,0)),0,VLOOKUP(Y16,matrice!$Z$1:$AA$9,2,0)))</f>
        <v/>
      </c>
      <c r="Z17" s="60" t="str">
        <f>IF(Z15="","",VLOOKUP(Z15,matrice!$Z$1:$AA$9,2,0)+(WEEKDAY(Z13,2)=2)*mar+IF(ISERROR(VLOOKUP(Z16,matrice!$Z$1:$AA$9,2,0)),0,VLOOKUP(Z16,matrice!$Z$1:$AA$9,2,0)))</f>
        <v/>
      </c>
      <c r="AA17" s="60" t="str">
        <f>IF(AA15="","",VLOOKUP(AA15,matrice!$Z$1:$AA$9,2,0)+(WEEKDAY(AA13,2)=2)*mar+IF(ISERROR(VLOOKUP(AA16,matrice!$Z$1:$AA$9,2,0)),0,VLOOKUP(AA16,matrice!$Z$1:$AA$9,2,0)))</f>
        <v/>
      </c>
      <c r="AB17" s="60" t="str">
        <f>IF(AB15="","",VLOOKUP(AB15,matrice!$Z$1:$AA$9,2,0)+(WEEKDAY(AB13,2)=2)*mar+IF(ISERROR(VLOOKUP(AB16,matrice!$Z$1:$AA$9,2,0)),0,VLOOKUP(AB16,matrice!$Z$1:$AA$9,2,0)))</f>
        <v/>
      </c>
      <c r="AC17" s="60" t="str">
        <f>IF(AC15="","",VLOOKUP(AC15,matrice!$Z$1:$AA$9,2,0)+(WEEKDAY(AC13,2)=2)*mar+IF(ISERROR(VLOOKUP(AC16,matrice!$Z$1:$AA$9,2,0)),0,VLOOKUP(AC16,matrice!$Z$1:$AA$9,2,0)))</f>
        <v/>
      </c>
      <c r="AD17" s="60" t="str">
        <f>IF(AD15="","",VLOOKUP(AD15,matrice!$Z$1:$AA$9,2,0)+(WEEKDAY(AD13,2)=2)*mar+IF(ISERROR(VLOOKUP(AD16,matrice!$Z$1:$AA$9,2,0)),0,VLOOKUP(AD16,matrice!$Z$1:$AA$9,2,0)))</f>
        <v/>
      </c>
      <c r="AE17" s="60" t="str">
        <f>IF(AE15="","",VLOOKUP(AE15,matrice!$Z$1:$AA$9,2,0)+(WEEKDAY(AE13,2)=2)*mar+IF(ISERROR(VLOOKUP(AE16,matrice!$Z$1:$AA$9,2,0)),0,VLOOKUP(AE16,matrice!$Z$1:$AA$9,2,0)))</f>
        <v/>
      </c>
      <c r="AF17" s="60" t="str">
        <f>IF(AF15="","",VLOOKUP(AF15,matrice!$Z$1:$AA$9,2,0)+(WEEKDAY(AF13,2)=2)*mar+IF(ISERROR(VLOOKUP(AF16,matrice!$Z$1:$AA$9,2,0)),0,VLOOKUP(AF16,matrice!$Z$1:$AA$9,2,0)))</f>
        <v/>
      </c>
    </row>
    <row r="24" spans="2:32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</row>
    <row r="25" spans="2:32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</sheetData>
  <mergeCells count="4">
    <mergeCell ref="I1:V1"/>
    <mergeCell ref="B8:C10"/>
    <mergeCell ref="I2:V3"/>
    <mergeCell ref="E8:H10"/>
  </mergeCells>
  <phoneticPr fontId="5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AF119"/>
  <sheetViews>
    <sheetView topLeftCell="A40" workbookViewId="0">
      <selection activeCell="AE55" sqref="AE55"/>
    </sheetView>
  </sheetViews>
  <sheetFormatPr baseColWidth="10" defaultColWidth="5.140625" defaultRowHeight="15"/>
  <cols>
    <col min="1" max="16384" width="5.140625" style="24"/>
  </cols>
  <sheetData>
    <row r="2" spans="2:32">
      <c r="B2" s="57" t="s">
        <v>58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</row>
    <row r="4" spans="2:32">
      <c r="B4" s="25">
        <v>40909</v>
      </c>
      <c r="C4" s="25">
        <v>40910</v>
      </c>
      <c r="D4" s="25">
        <v>40911</v>
      </c>
      <c r="E4" s="25">
        <v>40912</v>
      </c>
      <c r="F4" s="25">
        <v>40913</v>
      </c>
      <c r="G4" s="25">
        <v>40914</v>
      </c>
      <c r="H4" s="25">
        <v>40915</v>
      </c>
      <c r="I4" s="25">
        <v>40916</v>
      </c>
      <c r="J4" s="25">
        <v>40917</v>
      </c>
      <c r="K4" s="25">
        <v>40918</v>
      </c>
      <c r="L4" s="25">
        <v>40919</v>
      </c>
      <c r="M4" s="25">
        <v>40920</v>
      </c>
      <c r="N4" s="25">
        <v>40921</v>
      </c>
      <c r="O4" s="25">
        <v>40922</v>
      </c>
      <c r="P4" s="25">
        <v>40923</v>
      </c>
      <c r="Q4" s="25">
        <v>40924</v>
      </c>
      <c r="R4" s="25">
        <v>40925</v>
      </c>
      <c r="S4" s="25">
        <v>40926</v>
      </c>
      <c r="T4" s="25">
        <v>40927</v>
      </c>
      <c r="U4" s="25">
        <v>40928</v>
      </c>
      <c r="V4" s="25">
        <v>40929</v>
      </c>
      <c r="W4" s="25">
        <v>40930</v>
      </c>
      <c r="X4" s="25">
        <v>40931</v>
      </c>
      <c r="Y4" s="25">
        <v>40932</v>
      </c>
      <c r="Z4" s="25">
        <v>40933</v>
      </c>
      <c r="AA4" s="25">
        <v>40934</v>
      </c>
      <c r="AB4" s="25">
        <v>40935</v>
      </c>
      <c r="AC4" s="25">
        <v>40936</v>
      </c>
      <c r="AD4" s="25">
        <v>40937</v>
      </c>
      <c r="AE4" s="25">
        <v>40938</v>
      </c>
      <c r="AF4" s="25">
        <v>40939</v>
      </c>
    </row>
    <row r="5" spans="2:32" ht="15.75" thickBot="1">
      <c r="B5" s="26">
        <v>40909</v>
      </c>
      <c r="C5" s="26">
        <v>40910</v>
      </c>
      <c r="D5" s="26">
        <v>40911</v>
      </c>
      <c r="E5" s="26">
        <v>40912</v>
      </c>
      <c r="F5" s="26">
        <v>40913</v>
      </c>
      <c r="G5" s="26">
        <v>40914</v>
      </c>
      <c r="H5" s="26">
        <v>40915</v>
      </c>
      <c r="I5" s="26">
        <v>40916</v>
      </c>
      <c r="J5" s="26">
        <v>40917</v>
      </c>
      <c r="K5" s="26">
        <v>40918</v>
      </c>
      <c r="L5" s="26">
        <v>40919</v>
      </c>
      <c r="M5" s="26">
        <v>40920</v>
      </c>
      <c r="N5" s="26">
        <v>40921</v>
      </c>
      <c r="O5" s="26">
        <v>40922</v>
      </c>
      <c r="P5" s="26">
        <v>40923</v>
      </c>
      <c r="Q5" s="26">
        <v>40924</v>
      </c>
      <c r="R5" s="26">
        <v>40925</v>
      </c>
      <c r="S5" s="26">
        <v>40926</v>
      </c>
      <c r="T5" s="26">
        <v>40927</v>
      </c>
      <c r="U5" s="26">
        <v>40928</v>
      </c>
      <c r="V5" s="26">
        <v>40929</v>
      </c>
      <c r="W5" s="26">
        <v>40930</v>
      </c>
      <c r="X5" s="26">
        <v>40931</v>
      </c>
      <c r="Y5" s="26">
        <v>40932</v>
      </c>
      <c r="Z5" s="26">
        <v>40933</v>
      </c>
      <c r="AA5" s="26">
        <v>40934</v>
      </c>
      <c r="AB5" s="26">
        <v>40935</v>
      </c>
      <c r="AC5" s="26">
        <v>40936</v>
      </c>
      <c r="AD5" s="26">
        <v>40937</v>
      </c>
      <c r="AE5" s="26">
        <v>40938</v>
      </c>
      <c r="AF5" s="26">
        <v>40939</v>
      </c>
    </row>
    <row r="6" spans="2:32" ht="15.75" thickTop="1">
      <c r="B6" s="27" t="s">
        <v>54</v>
      </c>
      <c r="C6" s="28"/>
      <c r="D6" s="28" t="s">
        <v>25</v>
      </c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 t="s">
        <v>25</v>
      </c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9"/>
    </row>
    <row r="7" spans="2:32" ht="15.75" thickBot="1">
      <c r="B7" s="30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2"/>
    </row>
    <row r="8" spans="2:32" ht="16.5" thickTop="1">
      <c r="B8" s="60">
        <f>IF(B6="","",VLOOKUP(B6,matrice!$Z$1:$AA$9,2,0)+(WEEKDAY(B4,2)=2)*mar+IF(ISERROR(VLOOKUP(B7,matrice!$Z$1:$AA$9,2,0)),0,VLOOKUP(B7,matrice!$Z$1:$AA$9,2,0)))</f>
        <v>8.25</v>
      </c>
      <c r="C8" s="60" t="str">
        <f>IF(C6="","",VLOOKUP(C6,matrice!$Z$1:$AA$9,2,0)+(WEEKDAY(C4,2)=2)*mar+IF(ISERROR(VLOOKUP(C7,matrice!$Z$1:$AA$9,2,0)),0,VLOOKUP(C7,matrice!$Z$1:$AA$9,2,0)))</f>
        <v/>
      </c>
      <c r="D8" s="60">
        <f>IF(D6="","",VLOOKUP(D6,matrice!$Z$1:$AA$9,2,0)+(WEEKDAY(D4,2)=2)*mar+IF(ISERROR(VLOOKUP(D7,matrice!$Z$1:$AA$9,2,0)),0,VLOOKUP(D7,matrice!$Z$1:$AA$9,2,0)))</f>
        <v>6</v>
      </c>
      <c r="E8" s="60" t="str">
        <f>IF(E6="","",VLOOKUP(E6,matrice!$Z$1:$AA$9,2,0)+(WEEKDAY(E4,2)=2)*mar+IF(ISERROR(VLOOKUP(E7,matrice!$Z$1:$AA$9,2,0)),0,VLOOKUP(E7,matrice!$Z$1:$AA$9,2,0)))</f>
        <v/>
      </c>
      <c r="F8" s="60" t="str">
        <f>IF(F6="","",VLOOKUP(F6,matrice!$Z$1:$AA$9,2,0)+(WEEKDAY(F4,2)=2)*mar+IF(ISERROR(VLOOKUP(F7,matrice!$Z$1:$AA$9,2,0)),0,VLOOKUP(F7,matrice!$Z$1:$AA$9,2,0)))</f>
        <v/>
      </c>
      <c r="G8" s="60" t="str">
        <f>IF(G6="","",VLOOKUP(G6,matrice!$Z$1:$AA$9,2,0)+(WEEKDAY(G4,2)=2)*mar+IF(ISERROR(VLOOKUP(G7,matrice!$Z$1:$AA$9,2,0)),0,VLOOKUP(G7,matrice!$Z$1:$AA$9,2,0)))</f>
        <v/>
      </c>
      <c r="H8" s="60" t="str">
        <f>IF(H6="","",VLOOKUP(H6,matrice!$Z$1:$AA$9,2,0)+(WEEKDAY(H4,2)=2)*mar+IF(ISERROR(VLOOKUP(H7,matrice!$Z$1:$AA$9,2,0)),0,VLOOKUP(H7,matrice!$Z$1:$AA$9,2,0)))</f>
        <v/>
      </c>
      <c r="I8" s="60" t="str">
        <f>IF(I6="","",VLOOKUP(I6,matrice!$Z$1:$AA$9,2,0)+(WEEKDAY(I4,2)=2)*mar+IF(ISERROR(VLOOKUP(I7,matrice!$Z$1:$AA$9,2,0)),0,VLOOKUP(I7,matrice!$Z$1:$AA$9,2,0)))</f>
        <v/>
      </c>
      <c r="J8" s="60" t="str">
        <f>IF(J6="","",VLOOKUP(J6,matrice!$Z$1:$AA$9,2,0)+(WEEKDAY(J4,2)=2)*mar+IF(ISERROR(VLOOKUP(J7,matrice!$Z$1:$AA$9,2,0)),0,VLOOKUP(J7,matrice!$Z$1:$AA$9,2,0)))</f>
        <v/>
      </c>
      <c r="K8" s="60" t="str">
        <f>IF(K6="","",VLOOKUP(K6,matrice!$Z$1:$AA$9,2,0)+(WEEKDAY(K4,2)=2)*mar+IF(ISERROR(VLOOKUP(K7,matrice!$Z$1:$AA$9,2,0)),0,VLOOKUP(K7,matrice!$Z$1:$AA$9,2,0)))</f>
        <v/>
      </c>
      <c r="L8" s="60" t="str">
        <f>IF(L6="","",VLOOKUP(L6,matrice!$Z$1:$AA$9,2,0)+(WEEKDAY(L4,2)=2)*mar+IF(ISERROR(VLOOKUP(L7,matrice!$Z$1:$AA$9,2,0)),0,VLOOKUP(L7,matrice!$Z$1:$AA$9,2,0)))</f>
        <v/>
      </c>
      <c r="M8" s="60" t="str">
        <f>IF(M6="","",VLOOKUP(M6,matrice!$Z$1:$AA$9,2,0)+(WEEKDAY(M4,2)=2)*mar+IF(ISERROR(VLOOKUP(M7,matrice!$Z$1:$AA$9,2,0)),0,VLOOKUP(M7,matrice!$Z$1:$AA$9,2,0)))</f>
        <v/>
      </c>
      <c r="N8" s="60" t="str">
        <f>IF(N6="","",VLOOKUP(N6,matrice!$Z$1:$AA$9,2,0)+(WEEKDAY(N4,2)=2)*mar+IF(ISERROR(VLOOKUP(N7,matrice!$Z$1:$AA$9,2,0)),0,VLOOKUP(N7,matrice!$Z$1:$AA$9,2,0)))</f>
        <v/>
      </c>
      <c r="O8" s="60" t="str">
        <f>IF(O6="","",VLOOKUP(O6,matrice!$Z$1:$AA$9,2,0)+(WEEKDAY(O4,2)=2)*mar+IF(ISERROR(VLOOKUP(O7,matrice!$Z$1:$AA$9,2,0)),0,VLOOKUP(O7,matrice!$Z$1:$AA$9,2,0)))</f>
        <v/>
      </c>
      <c r="P8" s="60" t="str">
        <f>IF(P6="","",VLOOKUP(P6,matrice!$Z$1:$AA$9,2,0)+(WEEKDAY(P4,2)=2)*mar+IF(ISERROR(VLOOKUP(P7,matrice!$Z$1:$AA$9,2,0)),0,VLOOKUP(P7,matrice!$Z$1:$AA$9,2,0)))</f>
        <v/>
      </c>
      <c r="Q8" s="60" t="str">
        <f>IF(Q6="","",VLOOKUP(Q6,matrice!$Z$1:$AA$9,2,0)+(WEEKDAY(Q4,2)=2)*mar+IF(ISERROR(VLOOKUP(Q7,matrice!$Z$1:$AA$9,2,0)),0,VLOOKUP(Q7,matrice!$Z$1:$AA$9,2,0)))</f>
        <v/>
      </c>
      <c r="R8" s="60">
        <f>IF(R6="","",VLOOKUP(R6,matrice!$Z$1:$AA$9,2,0)+(WEEKDAY(R4,2)=2)*mar+IF(ISERROR(VLOOKUP(R7,matrice!$Z$1:$AA$9,2,0)),0,VLOOKUP(R7,matrice!$Z$1:$AA$9,2,0)))</f>
        <v>6</v>
      </c>
      <c r="S8" s="60" t="str">
        <f>IF(S6="","",VLOOKUP(S6,matrice!$Z$1:$AA$9,2,0)+(WEEKDAY(S4,2)=2)*mar+IF(ISERROR(VLOOKUP(S7,matrice!$Z$1:$AA$9,2,0)),0,VLOOKUP(S7,matrice!$Z$1:$AA$9,2,0)))</f>
        <v/>
      </c>
      <c r="T8" s="60" t="str">
        <f>IF(T6="","",VLOOKUP(T6,matrice!$Z$1:$AA$9,2,0)+(WEEKDAY(T4,2)=2)*mar+IF(ISERROR(VLOOKUP(T7,matrice!$Z$1:$AA$9,2,0)),0,VLOOKUP(T7,matrice!$Z$1:$AA$9,2,0)))</f>
        <v/>
      </c>
      <c r="U8" s="60" t="str">
        <f>IF(U6="","",VLOOKUP(U6,matrice!$Z$1:$AA$9,2,0)+(WEEKDAY(U4,2)=2)*mar+IF(ISERROR(VLOOKUP(U7,matrice!$Z$1:$AA$9,2,0)),0,VLOOKUP(U7,matrice!$Z$1:$AA$9,2,0)))</f>
        <v/>
      </c>
      <c r="V8" s="60" t="str">
        <f>IF(V6="","",VLOOKUP(V6,matrice!$Z$1:$AA$9,2,0)+(WEEKDAY(V4,2)=2)*mar+IF(ISERROR(VLOOKUP(V7,matrice!$Z$1:$AA$9,2,0)),0,VLOOKUP(V7,matrice!$Z$1:$AA$9,2,0)))</f>
        <v/>
      </c>
      <c r="W8" s="60" t="str">
        <f>IF(W6="","",VLOOKUP(W6,matrice!$Z$1:$AA$9,2,0)+(WEEKDAY(W4,2)=2)*mar+IF(ISERROR(VLOOKUP(W7,matrice!$Z$1:$AA$9,2,0)),0,VLOOKUP(W7,matrice!$Z$1:$AA$9,2,0)))</f>
        <v/>
      </c>
      <c r="X8" s="60" t="str">
        <f>IF(X6="","",VLOOKUP(X6,matrice!$Z$1:$AA$9,2,0)+(WEEKDAY(X4,2)=2)*mar+IF(ISERROR(VLOOKUP(X7,matrice!$Z$1:$AA$9,2,0)),0,VLOOKUP(X7,matrice!$Z$1:$AA$9,2,0)))</f>
        <v/>
      </c>
      <c r="Y8" s="60" t="str">
        <f>IF(Y6="","",VLOOKUP(Y6,matrice!$Z$1:$AA$9,2,0)+(WEEKDAY(Y4,2)=2)*mar+IF(ISERROR(VLOOKUP(Y7,matrice!$Z$1:$AA$9,2,0)),0,VLOOKUP(Y7,matrice!$Z$1:$AA$9,2,0)))</f>
        <v/>
      </c>
      <c r="Z8" s="60" t="str">
        <f>IF(Z6="","",VLOOKUP(Z6,matrice!$Z$1:$AA$9,2,0)+(WEEKDAY(Z4,2)=2)*mar+IF(ISERROR(VLOOKUP(Z7,matrice!$Z$1:$AA$9,2,0)),0,VLOOKUP(Z7,matrice!$Z$1:$AA$9,2,0)))</f>
        <v/>
      </c>
      <c r="AA8" s="60" t="str">
        <f>IF(AA6="","",VLOOKUP(AA6,matrice!$Z$1:$AA$9,2,0)+(WEEKDAY(AA4,2)=2)*mar+IF(ISERROR(VLOOKUP(AA7,matrice!$Z$1:$AA$9,2,0)),0,VLOOKUP(AA7,matrice!$Z$1:$AA$9,2,0)))</f>
        <v/>
      </c>
      <c r="AB8" s="60" t="str">
        <f>IF(AB6="","",VLOOKUP(AB6,matrice!$Z$1:$AA$9,2,0)+(WEEKDAY(AB4,2)=2)*mar+IF(ISERROR(VLOOKUP(AB7,matrice!$Z$1:$AA$9,2,0)),0,VLOOKUP(AB7,matrice!$Z$1:$AA$9,2,0)))</f>
        <v/>
      </c>
      <c r="AC8" s="60" t="str">
        <f>IF(AC6="","",VLOOKUP(AC6,matrice!$Z$1:$AA$9,2,0)+(WEEKDAY(AC4,2)=2)*mar+IF(ISERROR(VLOOKUP(AC7,matrice!$Z$1:$AA$9,2,0)),0,VLOOKUP(AC7,matrice!$Z$1:$AA$9,2,0)))</f>
        <v/>
      </c>
      <c r="AD8" s="60" t="str">
        <f>IF(AD6="","",VLOOKUP(AD6,matrice!$Z$1:$AA$9,2,0)+(WEEKDAY(AD4,2)=2)*mar+IF(ISERROR(VLOOKUP(AD7,matrice!$Z$1:$AA$9,2,0)),0,VLOOKUP(AD7,matrice!$Z$1:$AA$9,2,0)))</f>
        <v/>
      </c>
      <c r="AE8" s="60" t="str">
        <f>IF(AE6="","",VLOOKUP(AE6,matrice!$Z$1:$AA$9,2,0)+(WEEKDAY(AE4,2)=2)*mar+IF(ISERROR(VLOOKUP(AE7,matrice!$Z$1:$AA$9,2,0)),0,VLOOKUP(AE7,matrice!$Z$1:$AA$9,2,0)))</f>
        <v/>
      </c>
      <c r="AF8" s="60" t="str">
        <f>IF(AF6="","",VLOOKUP(AF6,matrice!$Z$1:$AA$9,2,0)+(WEEKDAY(AF4,2)=2)*mar+IF(ISERROR(VLOOKUP(AF7,matrice!$Z$1:$AA$9,2,0)),0,VLOOKUP(AF7,matrice!$Z$1:$AA$9,2,0)))</f>
        <v/>
      </c>
    </row>
    <row r="9" spans="2:32">
      <c r="V9" s="63"/>
      <c r="X9" s="33"/>
      <c r="Y9" s="33"/>
      <c r="Z9" s="33"/>
      <c r="AB9" s="33"/>
      <c r="AC9" s="33"/>
      <c r="AD9" s="33"/>
    </row>
    <row r="12" spans="2:32">
      <c r="B12" s="57" t="s">
        <v>63</v>
      </c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</row>
    <row r="14" spans="2:32">
      <c r="B14" s="25">
        <v>40940</v>
      </c>
      <c r="C14" s="25">
        <v>40941</v>
      </c>
      <c r="D14" s="25">
        <v>40942</v>
      </c>
      <c r="E14" s="25">
        <v>40943</v>
      </c>
      <c r="F14" s="25">
        <v>40944</v>
      </c>
      <c r="G14" s="25">
        <v>40945</v>
      </c>
      <c r="H14" s="25">
        <v>40946</v>
      </c>
      <c r="I14" s="25">
        <v>40947</v>
      </c>
      <c r="J14" s="25">
        <v>40948</v>
      </c>
      <c r="K14" s="25">
        <v>40949</v>
      </c>
      <c r="L14" s="25">
        <v>40950</v>
      </c>
      <c r="M14" s="25">
        <v>40951</v>
      </c>
      <c r="N14" s="25">
        <v>40952</v>
      </c>
      <c r="O14" s="25">
        <v>40953</v>
      </c>
      <c r="P14" s="25">
        <v>40954</v>
      </c>
      <c r="Q14" s="25">
        <v>40955</v>
      </c>
      <c r="R14" s="25">
        <v>40956</v>
      </c>
      <c r="S14" s="25">
        <v>40957</v>
      </c>
      <c r="T14" s="25">
        <v>40958</v>
      </c>
      <c r="U14" s="25">
        <v>40959</v>
      </c>
      <c r="V14" s="25">
        <v>40960</v>
      </c>
      <c r="W14" s="25">
        <v>40961</v>
      </c>
      <c r="X14" s="25">
        <v>40962</v>
      </c>
      <c r="Y14" s="25">
        <v>40963</v>
      </c>
      <c r="Z14" s="25">
        <v>40964</v>
      </c>
      <c r="AA14" s="25">
        <v>40965</v>
      </c>
      <c r="AB14" s="25">
        <v>40966</v>
      </c>
      <c r="AC14" s="25">
        <v>40967</v>
      </c>
      <c r="AD14" s="25">
        <v>40968</v>
      </c>
      <c r="AE14" s="25" t="s">
        <v>64</v>
      </c>
      <c r="AF14" s="25" t="s">
        <v>64</v>
      </c>
    </row>
    <row r="15" spans="2:32" ht="15.75" thickBot="1">
      <c r="B15" s="26">
        <v>40940</v>
      </c>
      <c r="C15" s="26">
        <v>40941</v>
      </c>
      <c r="D15" s="26">
        <v>40942</v>
      </c>
      <c r="E15" s="26">
        <v>40943</v>
      </c>
      <c r="F15" s="26">
        <v>40944</v>
      </c>
      <c r="G15" s="26">
        <v>40945</v>
      </c>
      <c r="H15" s="26">
        <v>40946</v>
      </c>
      <c r="I15" s="26">
        <v>40947</v>
      </c>
      <c r="J15" s="26">
        <v>40948</v>
      </c>
      <c r="K15" s="26">
        <v>40949</v>
      </c>
      <c r="L15" s="26">
        <v>40950</v>
      </c>
      <c r="M15" s="26">
        <v>40951</v>
      </c>
      <c r="N15" s="26">
        <v>40952</v>
      </c>
      <c r="O15" s="26">
        <v>40953</v>
      </c>
      <c r="P15" s="26">
        <v>40954</v>
      </c>
      <c r="Q15" s="26">
        <v>40955</v>
      </c>
      <c r="R15" s="26">
        <v>40956</v>
      </c>
      <c r="S15" s="26">
        <v>40957</v>
      </c>
      <c r="T15" s="26">
        <v>40958</v>
      </c>
      <c r="U15" s="26">
        <v>40959</v>
      </c>
      <c r="V15" s="26">
        <v>40960</v>
      </c>
      <c r="W15" s="26">
        <v>40961</v>
      </c>
      <c r="X15" s="26">
        <v>40962</v>
      </c>
      <c r="Y15" s="26">
        <v>40963</v>
      </c>
      <c r="Z15" s="26">
        <v>40964</v>
      </c>
      <c r="AA15" s="26">
        <v>40965</v>
      </c>
      <c r="AB15" s="26">
        <v>40966</v>
      </c>
      <c r="AC15" s="26">
        <v>40967</v>
      </c>
      <c r="AD15" s="26">
        <v>40968</v>
      </c>
      <c r="AE15" s="26" t="s">
        <v>64</v>
      </c>
      <c r="AF15" s="26" t="s">
        <v>64</v>
      </c>
    </row>
    <row r="16" spans="2:32" ht="15.75" thickTop="1">
      <c r="B16" s="27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9"/>
    </row>
    <row r="17" spans="2:32" ht="15.75" thickBot="1">
      <c r="B17" s="30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2"/>
    </row>
    <row r="18" spans="2:32" ht="16.5" thickTop="1">
      <c r="B18" s="60" t="str">
        <f>IF(B16="","",VLOOKUP(B16,matrice!$Z$1:$AA$9,2,0)+(WEEKDAY(B14,2)=2)*mar+IF(ISERROR(VLOOKUP(B17,matrice!$Z$1:$AA$9,2,0)),0,VLOOKUP(B17,matrice!$Z$1:$AA$9,2,0)))</f>
        <v/>
      </c>
      <c r="C18" s="60" t="str">
        <f>IF(C16="","",VLOOKUP(C16,matrice!$Z$1:$AA$9,2,0)+(WEEKDAY(C14,2)=2)*mar+IF(ISERROR(VLOOKUP(C17,matrice!$Z$1:$AA$9,2,0)),0,VLOOKUP(C17,matrice!$Z$1:$AA$9,2,0)))</f>
        <v/>
      </c>
      <c r="D18" s="60" t="str">
        <f>IF(D16="","",VLOOKUP(D16,matrice!$Z$1:$AA$9,2,0)+(WEEKDAY(D14,2)=2)*mar+IF(ISERROR(VLOOKUP(D17,matrice!$Z$1:$AA$9,2,0)),0,VLOOKUP(D17,matrice!$Z$1:$AA$9,2,0)))</f>
        <v/>
      </c>
      <c r="E18" s="60" t="str">
        <f>IF(E16="","",VLOOKUP(E16,matrice!$Z$1:$AA$9,2,0)+(WEEKDAY(E14,2)=2)*mar+IF(ISERROR(VLOOKUP(E17,matrice!$Z$1:$AA$9,2,0)),0,VLOOKUP(E17,matrice!$Z$1:$AA$9,2,0)))</f>
        <v/>
      </c>
      <c r="F18" s="60" t="str">
        <f>IF(F16="","",VLOOKUP(F16,matrice!$Z$1:$AA$9,2,0)+(WEEKDAY(F14,2)=2)*mar+IF(ISERROR(VLOOKUP(F17,matrice!$Z$1:$AA$9,2,0)),0,VLOOKUP(F17,matrice!$Z$1:$AA$9,2,0)))</f>
        <v/>
      </c>
      <c r="G18" s="60" t="str">
        <f>IF(G16="","",VLOOKUP(G16,matrice!$Z$1:$AA$9,2,0)+(WEEKDAY(G14,2)=2)*mar+IF(ISERROR(VLOOKUP(G17,matrice!$Z$1:$AA$9,2,0)),0,VLOOKUP(G17,matrice!$Z$1:$AA$9,2,0)))</f>
        <v/>
      </c>
      <c r="H18" s="60" t="str">
        <f>IF(H16="","",VLOOKUP(H16,matrice!$Z$1:$AA$9,2,0)+(WEEKDAY(H14,2)=2)*mar+IF(ISERROR(VLOOKUP(H17,matrice!$Z$1:$AA$9,2,0)),0,VLOOKUP(H17,matrice!$Z$1:$AA$9,2,0)))</f>
        <v/>
      </c>
      <c r="I18" s="60" t="str">
        <f>IF(I16="","",VLOOKUP(I16,matrice!$Z$1:$AA$9,2,0)+(WEEKDAY(I14,2)=2)*mar+IF(ISERROR(VLOOKUP(I17,matrice!$Z$1:$AA$9,2,0)),0,VLOOKUP(I17,matrice!$Z$1:$AA$9,2,0)))</f>
        <v/>
      </c>
      <c r="J18" s="60" t="str">
        <f>IF(J16="","",VLOOKUP(J16,matrice!$Z$1:$AA$9,2,0)+(WEEKDAY(J14,2)=2)*mar+IF(ISERROR(VLOOKUP(J17,matrice!$Z$1:$AA$9,2,0)),0,VLOOKUP(J17,matrice!$Z$1:$AA$9,2,0)))</f>
        <v/>
      </c>
      <c r="K18" s="60" t="str">
        <f>IF(K16="","",VLOOKUP(K16,matrice!$Z$1:$AA$9,2,0)+(WEEKDAY(K14,2)=2)*mar+IF(ISERROR(VLOOKUP(K17,matrice!$Z$1:$AA$9,2,0)),0,VLOOKUP(K17,matrice!$Z$1:$AA$9,2,0)))</f>
        <v/>
      </c>
      <c r="L18" s="60" t="str">
        <f>IF(L16="","",VLOOKUP(L16,matrice!$Z$1:$AA$9,2,0)+(WEEKDAY(L14,2)=2)*mar+IF(ISERROR(VLOOKUP(L17,matrice!$Z$1:$AA$9,2,0)),0,VLOOKUP(L17,matrice!$Z$1:$AA$9,2,0)))</f>
        <v/>
      </c>
      <c r="M18" s="60" t="str">
        <f>IF(M16="","",VLOOKUP(M16,matrice!$Z$1:$AA$9,2,0)+(WEEKDAY(M14,2)=2)*mar+IF(ISERROR(VLOOKUP(M17,matrice!$Z$1:$AA$9,2,0)),0,VLOOKUP(M17,matrice!$Z$1:$AA$9,2,0)))</f>
        <v/>
      </c>
      <c r="N18" s="60" t="str">
        <f>IF(N16="","",VLOOKUP(N16,matrice!$Z$1:$AA$9,2,0)+(WEEKDAY(N14,2)=2)*mar+IF(ISERROR(VLOOKUP(N17,matrice!$Z$1:$AA$9,2,0)),0,VLOOKUP(N17,matrice!$Z$1:$AA$9,2,0)))</f>
        <v/>
      </c>
      <c r="O18" s="60" t="str">
        <f>IF(O16="","",VLOOKUP(O16,matrice!$Z$1:$AA$9,2,0)+(WEEKDAY(O14,2)=2)*mar+IF(ISERROR(VLOOKUP(O17,matrice!$Z$1:$AA$9,2,0)),0,VLOOKUP(O17,matrice!$Z$1:$AA$9,2,0)))</f>
        <v/>
      </c>
      <c r="P18" s="60" t="str">
        <f>IF(P16="","",VLOOKUP(P16,matrice!$Z$1:$AA$9,2,0)+(WEEKDAY(P14,2)=2)*mar+IF(ISERROR(VLOOKUP(P17,matrice!$Z$1:$AA$9,2,0)),0,VLOOKUP(P17,matrice!$Z$1:$AA$9,2,0)))</f>
        <v/>
      </c>
      <c r="Q18" s="60" t="str">
        <f>IF(Q16="","",VLOOKUP(Q16,matrice!$Z$1:$AA$9,2,0)+(WEEKDAY(Q14,2)=2)*mar+IF(ISERROR(VLOOKUP(Q17,matrice!$Z$1:$AA$9,2,0)),0,VLOOKUP(Q17,matrice!$Z$1:$AA$9,2,0)))</f>
        <v/>
      </c>
      <c r="R18" s="60" t="str">
        <f>IF(R16="","",VLOOKUP(R16,matrice!$Z$1:$AA$9,2,0)+(WEEKDAY(R14,2)=2)*mar+IF(ISERROR(VLOOKUP(R17,matrice!$Z$1:$AA$9,2,0)),0,VLOOKUP(R17,matrice!$Z$1:$AA$9,2,0)))</f>
        <v/>
      </c>
      <c r="S18" s="60" t="str">
        <f>IF(S16="","",VLOOKUP(S16,matrice!$Z$1:$AA$9,2,0)+(WEEKDAY(S14,2)=2)*mar+IF(ISERROR(VLOOKUP(S17,matrice!$Z$1:$AA$9,2,0)),0,VLOOKUP(S17,matrice!$Z$1:$AA$9,2,0)))</f>
        <v/>
      </c>
      <c r="T18" s="60" t="str">
        <f>IF(T16="","",VLOOKUP(T16,matrice!$Z$1:$AA$9,2,0)+(WEEKDAY(T14,2)=2)*mar+IF(ISERROR(VLOOKUP(T17,matrice!$Z$1:$AA$9,2,0)),0,VLOOKUP(T17,matrice!$Z$1:$AA$9,2,0)))</f>
        <v/>
      </c>
      <c r="U18" s="60" t="str">
        <f>IF(U16="","",VLOOKUP(U16,matrice!$Z$1:$AA$9,2,0)+(WEEKDAY(U14,2)=2)*mar+IF(ISERROR(VLOOKUP(U17,matrice!$Z$1:$AA$9,2,0)),0,VLOOKUP(U17,matrice!$Z$1:$AA$9,2,0)))</f>
        <v/>
      </c>
      <c r="V18" s="60" t="str">
        <f>IF(V16="","",VLOOKUP(V16,matrice!$Z$1:$AA$9,2,0)+(WEEKDAY(V14,2)=2)*mar+IF(ISERROR(VLOOKUP(V17,matrice!$Z$1:$AA$9,2,0)),0,VLOOKUP(V17,matrice!$Z$1:$AA$9,2,0)))</f>
        <v/>
      </c>
      <c r="W18" s="60" t="str">
        <f>IF(W16="","",VLOOKUP(W16,matrice!$Z$1:$AA$9,2,0)+(WEEKDAY(W14,2)=2)*mar+IF(ISERROR(VLOOKUP(W17,matrice!$Z$1:$AA$9,2,0)),0,VLOOKUP(W17,matrice!$Z$1:$AA$9,2,0)))</f>
        <v/>
      </c>
      <c r="X18" s="60" t="str">
        <f>IF(X16="","",VLOOKUP(X16,matrice!$Z$1:$AA$9,2,0)+(WEEKDAY(X14,2)=2)*mar+IF(ISERROR(VLOOKUP(X17,matrice!$Z$1:$AA$9,2,0)),0,VLOOKUP(X17,matrice!$Z$1:$AA$9,2,0)))</f>
        <v/>
      </c>
      <c r="Y18" s="60" t="str">
        <f>IF(Y16="","",VLOOKUP(Y16,matrice!$Z$1:$AA$9,2,0)+(WEEKDAY(Y14,2)=2)*mar+IF(ISERROR(VLOOKUP(Y17,matrice!$Z$1:$AA$9,2,0)),0,VLOOKUP(Y17,matrice!$Z$1:$AA$9,2,0)))</f>
        <v/>
      </c>
      <c r="Z18" s="60" t="str">
        <f>IF(Z16="","",VLOOKUP(Z16,matrice!$Z$1:$AA$9,2,0)+(WEEKDAY(Z14,2)=2)*mar+IF(ISERROR(VLOOKUP(Z17,matrice!$Z$1:$AA$9,2,0)),0,VLOOKUP(Z17,matrice!$Z$1:$AA$9,2,0)))</f>
        <v/>
      </c>
      <c r="AA18" s="60" t="str">
        <f>IF(AA16="","",VLOOKUP(AA16,matrice!$Z$1:$AA$9,2,0)+(WEEKDAY(AA14,2)=2)*mar+IF(ISERROR(VLOOKUP(AA17,matrice!$Z$1:$AA$9,2,0)),0,VLOOKUP(AA17,matrice!$Z$1:$AA$9,2,0)))</f>
        <v/>
      </c>
      <c r="AB18" s="60" t="str">
        <f>IF(AB16="","",VLOOKUP(AB16,matrice!$Z$1:$AA$9,2,0)+(WEEKDAY(AB14,2)=2)*mar+IF(ISERROR(VLOOKUP(AB17,matrice!$Z$1:$AA$9,2,0)),0,VLOOKUP(AB17,matrice!$Z$1:$AA$9,2,0)))</f>
        <v/>
      </c>
      <c r="AC18" s="60" t="str">
        <f>IF(AC16="","",VLOOKUP(AC16,matrice!$Z$1:$AA$9,2,0)+(WEEKDAY(AC14,2)=2)*mar+IF(ISERROR(VLOOKUP(AC17,matrice!$Z$1:$AA$9,2,0)),0,VLOOKUP(AC17,matrice!$Z$1:$AA$9,2,0)))</f>
        <v/>
      </c>
      <c r="AD18" s="60" t="str">
        <f>IF(AD16="","",VLOOKUP(AD16,matrice!$Z$1:$AA$9,2,0)+(WEEKDAY(AD14,2)=2)*mar+IF(ISERROR(VLOOKUP(AD17,matrice!$Z$1:$AA$9,2,0)),0,VLOOKUP(AD17,matrice!$Z$1:$AA$9,2,0)))</f>
        <v/>
      </c>
      <c r="AE18" s="60" t="str">
        <f>IF(AE16="","",VLOOKUP(AE16,matrice!$Z$1:$AA$9,2,0)+(WEEKDAY(AE14,2)=2)*mar+IF(ISERROR(VLOOKUP(AE17,matrice!$Z$1:$AA$9,2,0)),0,VLOOKUP(AE17,matrice!$Z$1:$AA$9,2,0)))</f>
        <v/>
      </c>
      <c r="AF18" s="60" t="str">
        <f>IF(AF16="","",VLOOKUP(AF16,matrice!$Z$1:$AA$9,2,0)+(WEEKDAY(AF14,2)=2)*mar+IF(ISERROR(VLOOKUP(AF17,matrice!$Z$1:$AA$9,2,0)),0,VLOOKUP(AF17,matrice!$Z$1:$AA$9,2,0)))</f>
        <v/>
      </c>
    </row>
    <row r="19" spans="2:32">
      <c r="V19" s="63"/>
      <c r="X19" s="33"/>
      <c r="Y19" s="33"/>
      <c r="Z19" s="33"/>
      <c r="AB19" s="33"/>
      <c r="AC19" s="33"/>
      <c r="AD19" s="33"/>
    </row>
    <row r="22" spans="2:32">
      <c r="B22" s="57" t="s">
        <v>78</v>
      </c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</row>
    <row r="24" spans="2:32">
      <c r="B24" s="25">
        <v>40969</v>
      </c>
      <c r="C24" s="25">
        <v>40970</v>
      </c>
      <c r="D24" s="25">
        <v>40971</v>
      </c>
      <c r="E24" s="25">
        <v>40972</v>
      </c>
      <c r="F24" s="25">
        <v>40973</v>
      </c>
      <c r="G24" s="25">
        <v>40974</v>
      </c>
      <c r="H24" s="25">
        <v>40975</v>
      </c>
      <c r="I24" s="25">
        <v>40976</v>
      </c>
      <c r="J24" s="25">
        <v>40977</v>
      </c>
      <c r="K24" s="25">
        <v>40978</v>
      </c>
      <c r="L24" s="25">
        <v>40979</v>
      </c>
      <c r="M24" s="25">
        <v>40980</v>
      </c>
      <c r="N24" s="25">
        <v>40981</v>
      </c>
      <c r="O24" s="25">
        <v>40982</v>
      </c>
      <c r="P24" s="25">
        <v>40983</v>
      </c>
      <c r="Q24" s="25">
        <v>40984</v>
      </c>
      <c r="R24" s="25">
        <v>40985</v>
      </c>
      <c r="S24" s="25">
        <v>40986</v>
      </c>
      <c r="T24" s="25">
        <v>40987</v>
      </c>
      <c r="U24" s="25">
        <v>40988</v>
      </c>
      <c r="V24" s="25">
        <v>40989</v>
      </c>
      <c r="W24" s="25">
        <v>40990</v>
      </c>
      <c r="X24" s="25">
        <v>40991</v>
      </c>
      <c r="Y24" s="25">
        <v>40992</v>
      </c>
      <c r="Z24" s="25">
        <v>40993</v>
      </c>
      <c r="AA24" s="25">
        <v>40994</v>
      </c>
      <c r="AB24" s="25">
        <v>40995</v>
      </c>
      <c r="AC24" s="25">
        <v>40996</v>
      </c>
      <c r="AD24" s="25">
        <v>40997</v>
      </c>
      <c r="AE24" s="25">
        <v>40998</v>
      </c>
      <c r="AF24" s="25">
        <v>40999</v>
      </c>
    </row>
    <row r="25" spans="2:32" ht="15.75" thickBot="1">
      <c r="B25" s="26">
        <v>40969</v>
      </c>
      <c r="C25" s="26">
        <v>40970</v>
      </c>
      <c r="D25" s="26">
        <v>40971</v>
      </c>
      <c r="E25" s="26">
        <v>40972</v>
      </c>
      <c r="F25" s="26">
        <v>40973</v>
      </c>
      <c r="G25" s="26">
        <v>40974</v>
      </c>
      <c r="H25" s="26">
        <v>40975</v>
      </c>
      <c r="I25" s="26">
        <v>40976</v>
      </c>
      <c r="J25" s="26">
        <v>40977</v>
      </c>
      <c r="K25" s="26">
        <v>40978</v>
      </c>
      <c r="L25" s="26">
        <v>40979</v>
      </c>
      <c r="M25" s="26">
        <v>40980</v>
      </c>
      <c r="N25" s="26">
        <v>40981</v>
      </c>
      <c r="O25" s="26">
        <v>40982</v>
      </c>
      <c r="P25" s="26">
        <v>40983</v>
      </c>
      <c r="Q25" s="26">
        <v>40984</v>
      </c>
      <c r="R25" s="26">
        <v>40985</v>
      </c>
      <c r="S25" s="26">
        <v>40986</v>
      </c>
      <c r="T25" s="26">
        <v>40987</v>
      </c>
      <c r="U25" s="26">
        <v>40988</v>
      </c>
      <c r="V25" s="26">
        <v>40989</v>
      </c>
      <c r="W25" s="26">
        <v>40990</v>
      </c>
      <c r="X25" s="26">
        <v>40991</v>
      </c>
      <c r="Y25" s="26">
        <v>40992</v>
      </c>
      <c r="Z25" s="26">
        <v>40993</v>
      </c>
      <c r="AA25" s="26">
        <v>40994</v>
      </c>
      <c r="AB25" s="26">
        <v>40995</v>
      </c>
      <c r="AC25" s="26">
        <v>40996</v>
      </c>
      <c r="AD25" s="26">
        <v>40997</v>
      </c>
      <c r="AE25" s="26">
        <v>40998</v>
      </c>
      <c r="AF25" s="26">
        <v>40999</v>
      </c>
    </row>
    <row r="26" spans="2:32" ht="15.75" thickTop="1">
      <c r="B26" s="27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9"/>
    </row>
    <row r="27" spans="2:32" ht="15.75" thickBot="1">
      <c r="B27" s="30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2"/>
    </row>
    <row r="28" spans="2:32" ht="16.5" thickTop="1">
      <c r="B28" s="60" t="str">
        <f>IF(B26="","",VLOOKUP(B26,matrice!$Z$1:$AA$9,2,0)+(WEEKDAY(B24,2)=2)*mar+IF(ISERROR(VLOOKUP(B27,matrice!$Z$1:$AA$9,2,0)),0,VLOOKUP(B27,matrice!$Z$1:$AA$9,2,0)))</f>
        <v/>
      </c>
      <c r="C28" s="60" t="str">
        <f>IF(C26="","",VLOOKUP(C26,matrice!$Z$1:$AA$9,2,0)+(WEEKDAY(C24,2)=2)*mar+IF(ISERROR(VLOOKUP(C27,matrice!$Z$1:$AA$9,2,0)),0,VLOOKUP(C27,matrice!$Z$1:$AA$9,2,0)))</f>
        <v/>
      </c>
      <c r="D28" s="60" t="str">
        <f>IF(D26="","",VLOOKUP(D26,matrice!$Z$1:$AA$9,2,0)+(WEEKDAY(D24,2)=2)*mar+IF(ISERROR(VLOOKUP(D27,matrice!$Z$1:$AA$9,2,0)),0,VLOOKUP(D27,matrice!$Z$1:$AA$9,2,0)))</f>
        <v/>
      </c>
      <c r="E28" s="60" t="str">
        <f>IF(E26="","",VLOOKUP(E26,matrice!$Z$1:$AA$9,2,0)+(WEEKDAY(E24,2)=2)*mar+IF(ISERROR(VLOOKUP(E27,matrice!$Z$1:$AA$9,2,0)),0,VLOOKUP(E27,matrice!$Z$1:$AA$9,2,0)))</f>
        <v/>
      </c>
      <c r="F28" s="60" t="str">
        <f>IF(F26="","",VLOOKUP(F26,matrice!$Z$1:$AA$9,2,0)+(WEEKDAY(F24,2)=2)*mar+IF(ISERROR(VLOOKUP(F27,matrice!$Z$1:$AA$9,2,0)),0,VLOOKUP(F27,matrice!$Z$1:$AA$9,2,0)))</f>
        <v/>
      </c>
      <c r="G28" s="60" t="str">
        <f>IF(G26="","",VLOOKUP(G26,matrice!$Z$1:$AA$9,2,0)+(WEEKDAY(G24,2)=2)*mar+IF(ISERROR(VLOOKUP(G27,matrice!$Z$1:$AA$9,2,0)),0,VLOOKUP(G27,matrice!$Z$1:$AA$9,2,0)))</f>
        <v/>
      </c>
      <c r="H28" s="60" t="str">
        <f>IF(H26="","",VLOOKUP(H26,matrice!$Z$1:$AA$9,2,0)+(WEEKDAY(H24,2)=2)*mar+IF(ISERROR(VLOOKUP(H27,matrice!$Z$1:$AA$9,2,0)),0,VLOOKUP(H27,matrice!$Z$1:$AA$9,2,0)))</f>
        <v/>
      </c>
      <c r="I28" s="60" t="str">
        <f>IF(I26="","",VLOOKUP(I26,matrice!$Z$1:$AA$9,2,0)+(WEEKDAY(I24,2)=2)*mar+IF(ISERROR(VLOOKUP(I27,matrice!$Z$1:$AA$9,2,0)),0,VLOOKUP(I27,matrice!$Z$1:$AA$9,2,0)))</f>
        <v/>
      </c>
      <c r="J28" s="60" t="str">
        <f>IF(J26="","",VLOOKUP(J26,matrice!$Z$1:$AA$9,2,0)+(WEEKDAY(J24,2)=2)*mar+IF(ISERROR(VLOOKUP(J27,matrice!$Z$1:$AA$9,2,0)),0,VLOOKUP(J27,matrice!$Z$1:$AA$9,2,0)))</f>
        <v/>
      </c>
      <c r="K28" s="60" t="str">
        <f>IF(K26="","",VLOOKUP(K26,matrice!$Z$1:$AA$9,2,0)+(WEEKDAY(K24,2)=2)*mar+IF(ISERROR(VLOOKUP(K27,matrice!$Z$1:$AA$9,2,0)),0,VLOOKUP(K27,matrice!$Z$1:$AA$9,2,0)))</f>
        <v/>
      </c>
      <c r="L28" s="60" t="str">
        <f>IF(L26="","",VLOOKUP(L26,matrice!$Z$1:$AA$9,2,0)+(WEEKDAY(L24,2)=2)*mar+IF(ISERROR(VLOOKUP(L27,matrice!$Z$1:$AA$9,2,0)),0,VLOOKUP(L27,matrice!$Z$1:$AA$9,2,0)))</f>
        <v/>
      </c>
      <c r="M28" s="60" t="str">
        <f>IF(M26="","",VLOOKUP(M26,matrice!$Z$1:$AA$9,2,0)+(WEEKDAY(M24,2)=2)*mar+IF(ISERROR(VLOOKUP(M27,matrice!$Z$1:$AA$9,2,0)),0,VLOOKUP(M27,matrice!$Z$1:$AA$9,2,0)))</f>
        <v/>
      </c>
      <c r="N28" s="60" t="str">
        <f>IF(N26="","",VLOOKUP(N26,matrice!$Z$1:$AA$9,2,0)+(WEEKDAY(N24,2)=2)*mar+IF(ISERROR(VLOOKUP(N27,matrice!$Z$1:$AA$9,2,0)),0,VLOOKUP(N27,matrice!$Z$1:$AA$9,2,0)))</f>
        <v/>
      </c>
      <c r="O28" s="60" t="str">
        <f>IF(O26="","",VLOOKUP(O26,matrice!$Z$1:$AA$9,2,0)+(WEEKDAY(O24,2)=2)*mar+IF(ISERROR(VLOOKUP(O27,matrice!$Z$1:$AA$9,2,0)),0,VLOOKUP(O27,matrice!$Z$1:$AA$9,2,0)))</f>
        <v/>
      </c>
      <c r="P28" s="60" t="str">
        <f>IF(P26="","",VLOOKUP(P26,matrice!$Z$1:$AA$9,2,0)+(WEEKDAY(P24,2)=2)*mar+IF(ISERROR(VLOOKUP(P27,matrice!$Z$1:$AA$9,2,0)),0,VLOOKUP(P27,matrice!$Z$1:$AA$9,2,0)))</f>
        <v/>
      </c>
      <c r="Q28" s="60" t="str">
        <f>IF(Q26="","",VLOOKUP(Q26,matrice!$Z$1:$AA$9,2,0)+(WEEKDAY(Q24,2)=2)*mar+IF(ISERROR(VLOOKUP(Q27,matrice!$Z$1:$AA$9,2,0)),0,VLOOKUP(Q27,matrice!$Z$1:$AA$9,2,0)))</f>
        <v/>
      </c>
      <c r="R28" s="60" t="str">
        <f>IF(R26="","",VLOOKUP(R26,matrice!$Z$1:$AA$9,2,0)+(WEEKDAY(R24,2)=2)*mar+IF(ISERROR(VLOOKUP(R27,matrice!$Z$1:$AA$9,2,0)),0,VLOOKUP(R27,matrice!$Z$1:$AA$9,2,0)))</f>
        <v/>
      </c>
      <c r="S28" s="60" t="str">
        <f>IF(S26="","",VLOOKUP(S26,matrice!$Z$1:$AA$9,2,0)+(WEEKDAY(S24,2)=2)*mar+IF(ISERROR(VLOOKUP(S27,matrice!$Z$1:$AA$9,2,0)),0,VLOOKUP(S27,matrice!$Z$1:$AA$9,2,0)))</f>
        <v/>
      </c>
      <c r="T28" s="60" t="str">
        <f>IF(T26="","",VLOOKUP(T26,matrice!$Z$1:$AA$9,2,0)+(WEEKDAY(T24,2)=2)*mar+IF(ISERROR(VLOOKUP(T27,matrice!$Z$1:$AA$9,2,0)),0,VLOOKUP(T27,matrice!$Z$1:$AA$9,2,0)))</f>
        <v/>
      </c>
      <c r="U28" s="60" t="str">
        <f>IF(U26="","",VLOOKUP(U26,matrice!$Z$1:$AA$9,2,0)+(WEEKDAY(U24,2)=2)*mar+IF(ISERROR(VLOOKUP(U27,matrice!$Z$1:$AA$9,2,0)),0,VLOOKUP(U27,matrice!$Z$1:$AA$9,2,0)))</f>
        <v/>
      </c>
      <c r="V28" s="60" t="str">
        <f>IF(V26="","",VLOOKUP(V26,matrice!$Z$1:$AA$9,2,0)+(WEEKDAY(V24,2)=2)*mar+IF(ISERROR(VLOOKUP(V27,matrice!$Z$1:$AA$9,2,0)),0,VLOOKUP(V27,matrice!$Z$1:$AA$9,2,0)))</f>
        <v/>
      </c>
      <c r="W28" s="60" t="str">
        <f>IF(W26="","",VLOOKUP(W26,matrice!$Z$1:$AA$9,2,0)+(WEEKDAY(W24,2)=2)*mar+IF(ISERROR(VLOOKUP(W27,matrice!$Z$1:$AA$9,2,0)),0,VLOOKUP(W27,matrice!$Z$1:$AA$9,2,0)))</f>
        <v/>
      </c>
      <c r="X28" s="60" t="str">
        <f>IF(X26="","",VLOOKUP(X26,matrice!$Z$1:$AA$9,2,0)+(WEEKDAY(X24,2)=2)*mar+IF(ISERROR(VLOOKUP(X27,matrice!$Z$1:$AA$9,2,0)),0,VLOOKUP(X27,matrice!$Z$1:$AA$9,2,0)))</f>
        <v/>
      </c>
      <c r="Y28" s="60" t="str">
        <f>IF(Y26="","",VLOOKUP(Y26,matrice!$Z$1:$AA$9,2,0)+(WEEKDAY(Y24,2)=2)*mar+IF(ISERROR(VLOOKUP(Y27,matrice!$Z$1:$AA$9,2,0)),0,VLOOKUP(Y27,matrice!$Z$1:$AA$9,2,0)))</f>
        <v/>
      </c>
      <c r="Z28" s="60" t="str">
        <f>IF(Z26="","",VLOOKUP(Z26,matrice!$Z$1:$AA$9,2,0)+(WEEKDAY(Z24,2)=2)*mar+IF(ISERROR(VLOOKUP(Z27,matrice!$Z$1:$AA$9,2,0)),0,VLOOKUP(Z27,matrice!$Z$1:$AA$9,2,0)))</f>
        <v/>
      </c>
      <c r="AA28" s="60" t="str">
        <f>IF(AA26="","",VLOOKUP(AA26,matrice!$Z$1:$AA$9,2,0)+(WEEKDAY(AA24,2)=2)*mar+IF(ISERROR(VLOOKUP(AA27,matrice!$Z$1:$AA$9,2,0)),0,VLOOKUP(AA27,matrice!$Z$1:$AA$9,2,0)))</f>
        <v/>
      </c>
      <c r="AB28" s="60" t="str">
        <f>IF(AB26="","",VLOOKUP(AB26,matrice!$Z$1:$AA$9,2,0)+(WEEKDAY(AB24,2)=2)*mar+IF(ISERROR(VLOOKUP(AB27,matrice!$Z$1:$AA$9,2,0)),0,VLOOKUP(AB27,matrice!$Z$1:$AA$9,2,0)))</f>
        <v/>
      </c>
      <c r="AC28" s="60" t="str">
        <f>IF(AC26="","",VLOOKUP(AC26,matrice!$Z$1:$AA$9,2,0)+(WEEKDAY(AC24,2)=2)*mar+IF(ISERROR(VLOOKUP(AC27,matrice!$Z$1:$AA$9,2,0)),0,VLOOKUP(AC27,matrice!$Z$1:$AA$9,2,0)))</f>
        <v/>
      </c>
      <c r="AD28" s="60" t="str">
        <f>IF(AD26="","",VLOOKUP(AD26,matrice!$Z$1:$AA$9,2,0)+(WEEKDAY(AD24,2)=2)*mar+IF(ISERROR(VLOOKUP(AD27,matrice!$Z$1:$AA$9,2,0)),0,VLOOKUP(AD27,matrice!$Z$1:$AA$9,2,0)))</f>
        <v/>
      </c>
      <c r="AE28" s="60" t="str">
        <f>IF(AE26="","",VLOOKUP(AE26,matrice!$Z$1:$AA$9,2,0)+(WEEKDAY(AE24,2)=2)*mar+IF(ISERROR(VLOOKUP(AE27,matrice!$Z$1:$AA$9,2,0)),0,VLOOKUP(AE27,matrice!$Z$1:$AA$9,2,0)))</f>
        <v/>
      </c>
      <c r="AF28" s="60" t="str">
        <f>IF(AF26="","",VLOOKUP(AF26,matrice!$Z$1:$AA$9,2,0)+(WEEKDAY(AF24,2)=2)*mar+IF(ISERROR(VLOOKUP(AF27,matrice!$Z$1:$AA$9,2,0)),0,VLOOKUP(AF27,matrice!$Z$1:$AA$9,2,0)))</f>
        <v/>
      </c>
    </row>
    <row r="29" spans="2:32">
      <c r="V29" s="63"/>
      <c r="X29" s="33"/>
      <c r="Y29" s="33"/>
      <c r="Z29" s="33"/>
      <c r="AB29" s="33"/>
      <c r="AC29" s="33"/>
      <c r="AD29" s="33"/>
    </row>
    <row r="32" spans="2:32">
      <c r="B32" s="57" t="s">
        <v>79</v>
      </c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</row>
    <row r="34" spans="2:32">
      <c r="B34" s="25">
        <v>41000</v>
      </c>
      <c r="C34" s="25">
        <v>41001</v>
      </c>
      <c r="D34" s="25">
        <v>41002</v>
      </c>
      <c r="E34" s="25">
        <v>41003</v>
      </c>
      <c r="F34" s="25">
        <v>41004</v>
      </c>
      <c r="G34" s="25">
        <v>41005</v>
      </c>
      <c r="H34" s="25">
        <v>41006</v>
      </c>
      <c r="I34" s="25">
        <v>41007</v>
      </c>
      <c r="J34" s="25">
        <v>41008</v>
      </c>
      <c r="K34" s="25">
        <v>41009</v>
      </c>
      <c r="L34" s="25">
        <v>41010</v>
      </c>
      <c r="M34" s="25">
        <v>41011</v>
      </c>
      <c r="N34" s="25">
        <v>41012</v>
      </c>
      <c r="O34" s="25">
        <v>41013</v>
      </c>
      <c r="P34" s="25">
        <v>41014</v>
      </c>
      <c r="Q34" s="25">
        <v>41015</v>
      </c>
      <c r="R34" s="25">
        <v>41016</v>
      </c>
      <c r="S34" s="25">
        <v>41017</v>
      </c>
      <c r="T34" s="25">
        <v>41018</v>
      </c>
      <c r="U34" s="25">
        <v>41019</v>
      </c>
      <c r="V34" s="25">
        <v>41020</v>
      </c>
      <c r="W34" s="25">
        <v>41021</v>
      </c>
      <c r="X34" s="25">
        <v>41022</v>
      </c>
      <c r="Y34" s="25">
        <v>41023</v>
      </c>
      <c r="Z34" s="25">
        <v>41024</v>
      </c>
      <c r="AA34" s="25">
        <v>41025</v>
      </c>
      <c r="AB34" s="25">
        <v>41026</v>
      </c>
      <c r="AC34" s="25">
        <v>41027</v>
      </c>
      <c r="AD34" s="25">
        <v>41028</v>
      </c>
      <c r="AE34" s="25">
        <v>41029</v>
      </c>
      <c r="AF34" s="25" t="s">
        <v>64</v>
      </c>
    </row>
    <row r="35" spans="2:32" ht="15.75" thickBot="1">
      <c r="B35" s="26">
        <v>41000</v>
      </c>
      <c r="C35" s="26">
        <v>41001</v>
      </c>
      <c r="D35" s="26">
        <v>41002</v>
      </c>
      <c r="E35" s="26">
        <v>41003</v>
      </c>
      <c r="F35" s="26">
        <v>41004</v>
      </c>
      <c r="G35" s="26">
        <v>41005</v>
      </c>
      <c r="H35" s="26">
        <v>41006</v>
      </c>
      <c r="I35" s="26">
        <v>41007</v>
      </c>
      <c r="J35" s="26">
        <v>41008</v>
      </c>
      <c r="K35" s="26">
        <v>41009</v>
      </c>
      <c r="L35" s="26">
        <v>41010</v>
      </c>
      <c r="M35" s="26">
        <v>41011</v>
      </c>
      <c r="N35" s="26">
        <v>41012</v>
      </c>
      <c r="O35" s="26">
        <v>41013</v>
      </c>
      <c r="P35" s="26">
        <v>41014</v>
      </c>
      <c r="Q35" s="26">
        <v>41015</v>
      </c>
      <c r="R35" s="26">
        <v>41016</v>
      </c>
      <c r="S35" s="26">
        <v>41017</v>
      </c>
      <c r="T35" s="26">
        <v>41018</v>
      </c>
      <c r="U35" s="26">
        <v>41019</v>
      </c>
      <c r="V35" s="26">
        <v>41020</v>
      </c>
      <c r="W35" s="26">
        <v>41021</v>
      </c>
      <c r="X35" s="26">
        <v>41022</v>
      </c>
      <c r="Y35" s="26">
        <v>41023</v>
      </c>
      <c r="Z35" s="26">
        <v>41024</v>
      </c>
      <c r="AA35" s="26">
        <v>41025</v>
      </c>
      <c r="AB35" s="26">
        <v>41026</v>
      </c>
      <c r="AC35" s="26">
        <v>41027</v>
      </c>
      <c r="AD35" s="26">
        <v>41028</v>
      </c>
      <c r="AE35" s="26">
        <v>41029</v>
      </c>
      <c r="AF35" s="26" t="s">
        <v>64</v>
      </c>
    </row>
    <row r="36" spans="2:32" ht="15.75" thickTop="1">
      <c r="B36" s="27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9"/>
    </row>
    <row r="37" spans="2:32" ht="15.75" thickBot="1">
      <c r="B37" s="30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2"/>
    </row>
    <row r="38" spans="2:32" ht="16.5" thickTop="1">
      <c r="B38" s="60" t="str">
        <f>IF(B36="","",VLOOKUP(B36,matrice!$Z$1:$AA$9,2,0)+(WEEKDAY(B34,2)=2)*mar+IF(ISERROR(VLOOKUP(B37,matrice!$Z$1:$AA$9,2,0)),0,VLOOKUP(B37,matrice!$Z$1:$AA$9,2,0)))</f>
        <v/>
      </c>
      <c r="C38" s="60" t="str">
        <f>IF(C36="","",VLOOKUP(C36,matrice!$Z$1:$AA$9,2,0)+(WEEKDAY(C34,2)=2)*mar+IF(ISERROR(VLOOKUP(C37,matrice!$Z$1:$AA$9,2,0)),0,VLOOKUP(C37,matrice!$Z$1:$AA$9,2,0)))</f>
        <v/>
      </c>
      <c r="D38" s="60" t="str">
        <f>IF(D36="","",VLOOKUP(D36,matrice!$Z$1:$AA$9,2,0)+(WEEKDAY(D34,2)=2)*mar+IF(ISERROR(VLOOKUP(D37,matrice!$Z$1:$AA$9,2,0)),0,VLOOKUP(D37,matrice!$Z$1:$AA$9,2,0)))</f>
        <v/>
      </c>
      <c r="E38" s="60" t="str">
        <f>IF(E36="","",VLOOKUP(E36,matrice!$Z$1:$AA$9,2,0)+(WEEKDAY(E34,2)=2)*mar+IF(ISERROR(VLOOKUP(E37,matrice!$Z$1:$AA$9,2,0)),0,VLOOKUP(E37,matrice!$Z$1:$AA$9,2,0)))</f>
        <v/>
      </c>
      <c r="F38" s="60" t="str">
        <f>IF(F36="","",VLOOKUP(F36,matrice!$Z$1:$AA$9,2,0)+(WEEKDAY(F34,2)=2)*mar+IF(ISERROR(VLOOKUP(F37,matrice!$Z$1:$AA$9,2,0)),0,VLOOKUP(F37,matrice!$Z$1:$AA$9,2,0)))</f>
        <v/>
      </c>
      <c r="G38" s="60" t="str">
        <f>IF(G36="","",VLOOKUP(G36,matrice!$Z$1:$AA$9,2,0)+(WEEKDAY(G34,2)=2)*mar+IF(ISERROR(VLOOKUP(G37,matrice!$Z$1:$AA$9,2,0)),0,VLOOKUP(G37,matrice!$Z$1:$AA$9,2,0)))</f>
        <v/>
      </c>
      <c r="H38" s="60" t="str">
        <f>IF(H36="","",VLOOKUP(H36,matrice!$Z$1:$AA$9,2,0)+(WEEKDAY(H34,2)=2)*mar+IF(ISERROR(VLOOKUP(H37,matrice!$Z$1:$AA$9,2,0)),0,VLOOKUP(H37,matrice!$Z$1:$AA$9,2,0)))</f>
        <v/>
      </c>
      <c r="I38" s="60" t="str">
        <f>IF(I36="","",VLOOKUP(I36,matrice!$Z$1:$AA$9,2,0)+(WEEKDAY(I34,2)=2)*mar+IF(ISERROR(VLOOKUP(I37,matrice!$Z$1:$AA$9,2,0)),0,VLOOKUP(I37,matrice!$Z$1:$AA$9,2,0)))</f>
        <v/>
      </c>
      <c r="J38" s="60" t="str">
        <f>IF(J36="","",VLOOKUP(J36,matrice!$Z$1:$AA$9,2,0)+(WEEKDAY(J34,2)=2)*mar+IF(ISERROR(VLOOKUP(J37,matrice!$Z$1:$AA$9,2,0)),0,VLOOKUP(J37,matrice!$Z$1:$AA$9,2,0)))</f>
        <v/>
      </c>
      <c r="K38" s="60" t="str">
        <f>IF(K36="","",VLOOKUP(K36,matrice!$Z$1:$AA$9,2,0)+(WEEKDAY(K34,2)=2)*mar+IF(ISERROR(VLOOKUP(K37,matrice!$Z$1:$AA$9,2,0)),0,VLOOKUP(K37,matrice!$Z$1:$AA$9,2,0)))</f>
        <v/>
      </c>
      <c r="L38" s="60" t="str">
        <f>IF(L36="","",VLOOKUP(L36,matrice!$Z$1:$AA$9,2,0)+(WEEKDAY(L34,2)=2)*mar+IF(ISERROR(VLOOKUP(L37,matrice!$Z$1:$AA$9,2,0)),0,VLOOKUP(L37,matrice!$Z$1:$AA$9,2,0)))</f>
        <v/>
      </c>
      <c r="M38" s="60" t="str">
        <f>IF(M36="","",VLOOKUP(M36,matrice!$Z$1:$AA$9,2,0)+(WEEKDAY(M34,2)=2)*mar+IF(ISERROR(VLOOKUP(M37,matrice!$Z$1:$AA$9,2,0)),0,VLOOKUP(M37,matrice!$Z$1:$AA$9,2,0)))</f>
        <v/>
      </c>
      <c r="N38" s="60" t="str">
        <f>IF(N36="","",VLOOKUP(N36,matrice!$Z$1:$AA$9,2,0)+(WEEKDAY(N34,2)=2)*mar+IF(ISERROR(VLOOKUP(N37,matrice!$Z$1:$AA$9,2,0)),0,VLOOKUP(N37,matrice!$Z$1:$AA$9,2,0)))</f>
        <v/>
      </c>
      <c r="O38" s="60" t="str">
        <f>IF(O36="","",VLOOKUP(O36,matrice!$Z$1:$AA$9,2,0)+(WEEKDAY(O34,2)=2)*mar+IF(ISERROR(VLOOKUP(O37,matrice!$Z$1:$AA$9,2,0)),0,VLOOKUP(O37,matrice!$Z$1:$AA$9,2,0)))</f>
        <v/>
      </c>
      <c r="P38" s="60" t="str">
        <f>IF(P36="","",VLOOKUP(P36,matrice!$Z$1:$AA$9,2,0)+(WEEKDAY(P34,2)=2)*mar+IF(ISERROR(VLOOKUP(P37,matrice!$Z$1:$AA$9,2,0)),0,VLOOKUP(P37,matrice!$Z$1:$AA$9,2,0)))</f>
        <v/>
      </c>
      <c r="Q38" s="60" t="str">
        <f>IF(Q36="","",VLOOKUP(Q36,matrice!$Z$1:$AA$9,2,0)+(WEEKDAY(Q34,2)=2)*mar+IF(ISERROR(VLOOKUP(Q37,matrice!$Z$1:$AA$9,2,0)),0,VLOOKUP(Q37,matrice!$Z$1:$AA$9,2,0)))</f>
        <v/>
      </c>
      <c r="R38" s="60" t="str">
        <f>IF(R36="","",VLOOKUP(R36,matrice!$Z$1:$AA$9,2,0)+(WEEKDAY(R34,2)=2)*mar+IF(ISERROR(VLOOKUP(R37,matrice!$Z$1:$AA$9,2,0)),0,VLOOKUP(R37,matrice!$Z$1:$AA$9,2,0)))</f>
        <v/>
      </c>
      <c r="S38" s="60" t="str">
        <f>IF(S36="","",VLOOKUP(S36,matrice!$Z$1:$AA$9,2,0)+(WEEKDAY(S34,2)=2)*mar+IF(ISERROR(VLOOKUP(S37,matrice!$Z$1:$AA$9,2,0)),0,VLOOKUP(S37,matrice!$Z$1:$AA$9,2,0)))</f>
        <v/>
      </c>
      <c r="T38" s="60" t="str">
        <f>IF(T36="","",VLOOKUP(T36,matrice!$Z$1:$AA$9,2,0)+(WEEKDAY(T34,2)=2)*mar+IF(ISERROR(VLOOKUP(T37,matrice!$Z$1:$AA$9,2,0)),0,VLOOKUP(T37,matrice!$Z$1:$AA$9,2,0)))</f>
        <v/>
      </c>
      <c r="U38" s="60" t="str">
        <f>IF(U36="","",VLOOKUP(U36,matrice!$Z$1:$AA$9,2,0)+(WEEKDAY(U34,2)=2)*mar+IF(ISERROR(VLOOKUP(U37,matrice!$Z$1:$AA$9,2,0)),0,VLOOKUP(U37,matrice!$Z$1:$AA$9,2,0)))</f>
        <v/>
      </c>
      <c r="V38" s="60" t="str">
        <f>IF(V36="","",VLOOKUP(V36,matrice!$Z$1:$AA$9,2,0)+(WEEKDAY(V34,2)=2)*mar+IF(ISERROR(VLOOKUP(V37,matrice!$Z$1:$AA$9,2,0)),0,VLOOKUP(V37,matrice!$Z$1:$AA$9,2,0)))</f>
        <v/>
      </c>
      <c r="W38" s="60" t="str">
        <f>IF(W36="","",VLOOKUP(W36,matrice!$Z$1:$AA$9,2,0)+(WEEKDAY(W34,2)=2)*mar+IF(ISERROR(VLOOKUP(W37,matrice!$Z$1:$AA$9,2,0)),0,VLOOKUP(W37,matrice!$Z$1:$AA$9,2,0)))</f>
        <v/>
      </c>
      <c r="X38" s="60" t="str">
        <f>IF(X36="","",VLOOKUP(X36,matrice!$Z$1:$AA$9,2,0)+(WEEKDAY(X34,2)=2)*mar+IF(ISERROR(VLOOKUP(X37,matrice!$Z$1:$AA$9,2,0)),0,VLOOKUP(X37,matrice!$Z$1:$AA$9,2,0)))</f>
        <v/>
      </c>
      <c r="Y38" s="60" t="str">
        <f>IF(Y36="","",VLOOKUP(Y36,matrice!$Z$1:$AA$9,2,0)+(WEEKDAY(Y34,2)=2)*mar+IF(ISERROR(VLOOKUP(Y37,matrice!$Z$1:$AA$9,2,0)),0,VLOOKUP(Y37,matrice!$Z$1:$AA$9,2,0)))</f>
        <v/>
      </c>
      <c r="Z38" s="60" t="str">
        <f>IF(Z36="","",VLOOKUP(Z36,matrice!$Z$1:$AA$9,2,0)+(WEEKDAY(Z34,2)=2)*mar+IF(ISERROR(VLOOKUP(Z37,matrice!$Z$1:$AA$9,2,0)),0,VLOOKUP(Z37,matrice!$Z$1:$AA$9,2,0)))</f>
        <v/>
      </c>
      <c r="AA38" s="60" t="str">
        <f>IF(AA36="","",VLOOKUP(AA36,matrice!$Z$1:$AA$9,2,0)+(WEEKDAY(AA34,2)=2)*mar+IF(ISERROR(VLOOKUP(AA37,matrice!$Z$1:$AA$9,2,0)),0,VLOOKUP(AA37,matrice!$Z$1:$AA$9,2,0)))</f>
        <v/>
      </c>
      <c r="AB38" s="60" t="str">
        <f>IF(AB36="","",VLOOKUP(AB36,matrice!$Z$1:$AA$9,2,0)+(WEEKDAY(AB34,2)=2)*mar+IF(ISERROR(VLOOKUP(AB37,matrice!$Z$1:$AA$9,2,0)),0,VLOOKUP(AB37,matrice!$Z$1:$AA$9,2,0)))</f>
        <v/>
      </c>
      <c r="AC38" s="60" t="str">
        <f>IF(AC36="","",VLOOKUP(AC36,matrice!$Z$1:$AA$9,2,0)+(WEEKDAY(AC34,2)=2)*mar+IF(ISERROR(VLOOKUP(AC37,matrice!$Z$1:$AA$9,2,0)),0,VLOOKUP(AC37,matrice!$Z$1:$AA$9,2,0)))</f>
        <v/>
      </c>
      <c r="AD38" s="60" t="str">
        <f>IF(AD36="","",VLOOKUP(AD36,matrice!$Z$1:$AA$9,2,0)+(WEEKDAY(AD34,2)=2)*mar+IF(ISERROR(VLOOKUP(AD37,matrice!$Z$1:$AA$9,2,0)),0,VLOOKUP(AD37,matrice!$Z$1:$AA$9,2,0)))</f>
        <v/>
      </c>
      <c r="AE38" s="60" t="str">
        <f>IF(AE36="","",VLOOKUP(AE36,matrice!$Z$1:$AA$9,2,0)+(WEEKDAY(AE34,2)=2)*mar+IF(ISERROR(VLOOKUP(AE37,matrice!$Z$1:$AA$9,2,0)),0,VLOOKUP(AE37,matrice!$Z$1:$AA$9,2,0)))</f>
        <v/>
      </c>
      <c r="AF38" s="60" t="str">
        <f>IF(AF36="","",VLOOKUP(AF36,matrice!$Z$1:$AA$9,2,0)+(WEEKDAY(AF34,2)=2)*mar+IF(ISERROR(VLOOKUP(AF37,matrice!$Z$1:$AA$9,2,0)),0,VLOOKUP(AF37,matrice!$Z$1:$AA$9,2,0)))</f>
        <v/>
      </c>
    </row>
    <row r="39" spans="2:32">
      <c r="V39" s="63"/>
      <c r="X39" s="33"/>
      <c r="Y39" s="33"/>
      <c r="Z39" s="33"/>
      <c r="AB39" s="33"/>
      <c r="AC39" s="33"/>
      <c r="AD39" s="33"/>
    </row>
    <row r="42" spans="2:32">
      <c r="B42" s="57" t="s">
        <v>80</v>
      </c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</row>
    <row r="44" spans="2:32">
      <c r="B44" s="25">
        <v>41030</v>
      </c>
      <c r="C44" s="25">
        <v>41031</v>
      </c>
      <c r="D44" s="25">
        <v>41032</v>
      </c>
      <c r="E44" s="25">
        <v>41033</v>
      </c>
      <c r="F44" s="25">
        <v>41034</v>
      </c>
      <c r="G44" s="25">
        <v>41035</v>
      </c>
      <c r="H44" s="25">
        <v>41036</v>
      </c>
      <c r="I44" s="25">
        <v>41037</v>
      </c>
      <c r="J44" s="25">
        <v>41038</v>
      </c>
      <c r="K44" s="25">
        <v>41039</v>
      </c>
      <c r="L44" s="25">
        <v>41040</v>
      </c>
      <c r="M44" s="25">
        <v>41041</v>
      </c>
      <c r="N44" s="25">
        <v>41042</v>
      </c>
      <c r="O44" s="25">
        <v>41043</v>
      </c>
      <c r="P44" s="25">
        <v>41044</v>
      </c>
      <c r="Q44" s="25">
        <v>41045</v>
      </c>
      <c r="R44" s="25">
        <v>41046</v>
      </c>
      <c r="S44" s="25">
        <v>41047</v>
      </c>
      <c r="T44" s="25">
        <v>41048</v>
      </c>
      <c r="U44" s="25">
        <v>41049</v>
      </c>
      <c r="V44" s="25">
        <v>41050</v>
      </c>
      <c r="W44" s="25">
        <v>41051</v>
      </c>
      <c r="X44" s="25">
        <v>41052</v>
      </c>
      <c r="Y44" s="25">
        <v>41053</v>
      </c>
      <c r="Z44" s="25">
        <v>41054</v>
      </c>
      <c r="AA44" s="25">
        <v>41055</v>
      </c>
      <c r="AB44" s="25">
        <v>41056</v>
      </c>
      <c r="AC44" s="25">
        <v>41057</v>
      </c>
      <c r="AD44" s="25">
        <v>41058</v>
      </c>
      <c r="AE44" s="25">
        <v>41059</v>
      </c>
      <c r="AF44" s="25">
        <v>41060</v>
      </c>
    </row>
    <row r="45" spans="2:32" ht="15.75" thickBot="1">
      <c r="B45" s="26">
        <v>41030</v>
      </c>
      <c r="C45" s="26">
        <v>41031</v>
      </c>
      <c r="D45" s="26">
        <v>41032</v>
      </c>
      <c r="E45" s="26">
        <v>41033</v>
      </c>
      <c r="F45" s="26">
        <v>41034</v>
      </c>
      <c r="G45" s="26">
        <v>41035</v>
      </c>
      <c r="H45" s="26">
        <v>41036</v>
      </c>
      <c r="I45" s="26">
        <v>41037</v>
      </c>
      <c r="J45" s="26">
        <v>41038</v>
      </c>
      <c r="K45" s="26">
        <v>41039</v>
      </c>
      <c r="L45" s="26">
        <v>41040</v>
      </c>
      <c r="M45" s="26">
        <v>41041</v>
      </c>
      <c r="N45" s="26">
        <v>41042</v>
      </c>
      <c r="O45" s="26">
        <v>41043</v>
      </c>
      <c r="P45" s="26">
        <v>41044</v>
      </c>
      <c r="Q45" s="26">
        <v>41045</v>
      </c>
      <c r="R45" s="26">
        <v>41046</v>
      </c>
      <c r="S45" s="26">
        <v>41047</v>
      </c>
      <c r="T45" s="26">
        <v>41048</v>
      </c>
      <c r="U45" s="26">
        <v>41049</v>
      </c>
      <c r="V45" s="26">
        <v>41050</v>
      </c>
      <c r="W45" s="26">
        <v>41051</v>
      </c>
      <c r="X45" s="26">
        <v>41052</v>
      </c>
      <c r="Y45" s="26">
        <v>41053</v>
      </c>
      <c r="Z45" s="26">
        <v>41054</v>
      </c>
      <c r="AA45" s="26">
        <v>41055</v>
      </c>
      <c r="AB45" s="26">
        <v>41056</v>
      </c>
      <c r="AC45" s="26">
        <v>41057</v>
      </c>
      <c r="AD45" s="26">
        <v>41058</v>
      </c>
      <c r="AE45" s="26">
        <v>41059</v>
      </c>
      <c r="AF45" s="26">
        <v>41060</v>
      </c>
    </row>
    <row r="46" spans="2:32" ht="15.75" thickTop="1">
      <c r="B46" s="27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9"/>
    </row>
    <row r="47" spans="2:32" ht="15.75" thickBot="1">
      <c r="B47" s="30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2"/>
    </row>
    <row r="48" spans="2:32" ht="16.5" thickTop="1">
      <c r="B48" s="60" t="str">
        <f>IF(B46="","",VLOOKUP(B46,matrice!$Z$1:$AA$9,2,0)+(WEEKDAY(B44,2)=2)*mar+IF(ISERROR(VLOOKUP(B47,matrice!$Z$1:$AA$9,2,0)),0,VLOOKUP(B47,matrice!$Z$1:$AA$9,2,0)))</f>
        <v/>
      </c>
      <c r="C48" s="60" t="str">
        <f>IF(C46="","",VLOOKUP(C46,matrice!$Z$1:$AA$9,2,0)+(WEEKDAY(C44,2)=2)*mar+IF(ISERROR(VLOOKUP(C47,matrice!$Z$1:$AA$9,2,0)),0,VLOOKUP(C47,matrice!$Z$1:$AA$9,2,0)))</f>
        <v/>
      </c>
      <c r="D48" s="60" t="str">
        <f>IF(D46="","",VLOOKUP(D46,matrice!$Z$1:$AA$9,2,0)+(WEEKDAY(D44,2)=2)*mar+IF(ISERROR(VLOOKUP(D47,matrice!$Z$1:$AA$9,2,0)),0,VLOOKUP(D47,matrice!$Z$1:$AA$9,2,0)))</f>
        <v/>
      </c>
      <c r="E48" s="60" t="str">
        <f>IF(E46="","",VLOOKUP(E46,matrice!$Z$1:$AA$9,2,0)+(WEEKDAY(E44,2)=2)*mar+IF(ISERROR(VLOOKUP(E47,matrice!$Z$1:$AA$9,2,0)),0,VLOOKUP(E47,matrice!$Z$1:$AA$9,2,0)))</f>
        <v/>
      </c>
      <c r="F48" s="60" t="str">
        <f>IF(F46="","",VLOOKUP(F46,matrice!$Z$1:$AA$9,2,0)+(WEEKDAY(F44,2)=2)*mar+IF(ISERROR(VLOOKUP(F47,matrice!$Z$1:$AA$9,2,0)),0,VLOOKUP(F47,matrice!$Z$1:$AA$9,2,0)))</f>
        <v/>
      </c>
      <c r="G48" s="60" t="str">
        <f>IF(G46="","",VLOOKUP(G46,matrice!$Z$1:$AA$9,2,0)+(WEEKDAY(G44,2)=2)*mar+IF(ISERROR(VLOOKUP(G47,matrice!$Z$1:$AA$9,2,0)),0,VLOOKUP(G47,matrice!$Z$1:$AA$9,2,0)))</f>
        <v/>
      </c>
      <c r="H48" s="60" t="str">
        <f>IF(H46="","",VLOOKUP(H46,matrice!$Z$1:$AA$9,2,0)+(WEEKDAY(H44,2)=2)*mar+IF(ISERROR(VLOOKUP(H47,matrice!$Z$1:$AA$9,2,0)),0,VLOOKUP(H47,matrice!$Z$1:$AA$9,2,0)))</f>
        <v/>
      </c>
      <c r="I48" s="60" t="str">
        <f>IF(I46="","",VLOOKUP(I46,matrice!$Z$1:$AA$9,2,0)+(WEEKDAY(I44,2)=2)*mar+IF(ISERROR(VLOOKUP(I47,matrice!$Z$1:$AA$9,2,0)),0,VLOOKUP(I47,matrice!$Z$1:$AA$9,2,0)))</f>
        <v/>
      </c>
      <c r="J48" s="60" t="str">
        <f>IF(J46="","",VLOOKUP(J46,matrice!$Z$1:$AA$9,2,0)+(WEEKDAY(J44,2)=2)*mar+IF(ISERROR(VLOOKUP(J47,matrice!$Z$1:$AA$9,2,0)),0,VLOOKUP(J47,matrice!$Z$1:$AA$9,2,0)))</f>
        <v/>
      </c>
      <c r="K48" s="60" t="str">
        <f>IF(K46="","",VLOOKUP(K46,matrice!$Z$1:$AA$9,2,0)+(WEEKDAY(K44,2)=2)*mar+IF(ISERROR(VLOOKUP(K47,matrice!$Z$1:$AA$9,2,0)),0,VLOOKUP(K47,matrice!$Z$1:$AA$9,2,0)))</f>
        <v/>
      </c>
      <c r="L48" s="60" t="str">
        <f>IF(L46="","",VLOOKUP(L46,matrice!$Z$1:$AA$9,2,0)+(WEEKDAY(L44,2)=2)*mar+IF(ISERROR(VLOOKUP(L47,matrice!$Z$1:$AA$9,2,0)),0,VLOOKUP(L47,matrice!$Z$1:$AA$9,2,0)))</f>
        <v/>
      </c>
      <c r="M48" s="60" t="str">
        <f>IF(M46="","",VLOOKUP(M46,matrice!$Z$1:$AA$9,2,0)+(WEEKDAY(M44,2)=2)*mar+IF(ISERROR(VLOOKUP(M47,matrice!$Z$1:$AA$9,2,0)),0,VLOOKUP(M47,matrice!$Z$1:$AA$9,2,0)))</f>
        <v/>
      </c>
      <c r="N48" s="60" t="str">
        <f>IF(N46="","",VLOOKUP(N46,matrice!$Z$1:$AA$9,2,0)+(WEEKDAY(N44,2)=2)*mar+IF(ISERROR(VLOOKUP(N47,matrice!$Z$1:$AA$9,2,0)),0,VLOOKUP(N47,matrice!$Z$1:$AA$9,2,0)))</f>
        <v/>
      </c>
      <c r="O48" s="60" t="str">
        <f>IF(O46="","",VLOOKUP(O46,matrice!$Z$1:$AA$9,2,0)+(WEEKDAY(O44,2)=2)*mar+IF(ISERROR(VLOOKUP(O47,matrice!$Z$1:$AA$9,2,0)),0,VLOOKUP(O47,matrice!$Z$1:$AA$9,2,0)))</f>
        <v/>
      </c>
      <c r="P48" s="60" t="str">
        <f>IF(P46="","",VLOOKUP(P46,matrice!$Z$1:$AA$9,2,0)+(WEEKDAY(P44,2)=2)*mar+IF(ISERROR(VLOOKUP(P47,matrice!$Z$1:$AA$9,2,0)),0,VLOOKUP(P47,matrice!$Z$1:$AA$9,2,0)))</f>
        <v/>
      </c>
      <c r="Q48" s="60" t="str">
        <f>IF(Q46="","",VLOOKUP(Q46,matrice!$Z$1:$AA$9,2,0)+(WEEKDAY(Q44,2)=2)*mar+IF(ISERROR(VLOOKUP(Q47,matrice!$Z$1:$AA$9,2,0)),0,VLOOKUP(Q47,matrice!$Z$1:$AA$9,2,0)))</f>
        <v/>
      </c>
      <c r="R48" s="60" t="str">
        <f>IF(R46="","",VLOOKUP(R46,matrice!$Z$1:$AA$9,2,0)+(WEEKDAY(R44,2)=2)*mar+IF(ISERROR(VLOOKUP(R47,matrice!$Z$1:$AA$9,2,0)),0,VLOOKUP(R47,matrice!$Z$1:$AA$9,2,0)))</f>
        <v/>
      </c>
      <c r="S48" s="60" t="str">
        <f>IF(S46="","",VLOOKUP(S46,matrice!$Z$1:$AA$9,2,0)+(WEEKDAY(S44,2)=2)*mar+IF(ISERROR(VLOOKUP(S47,matrice!$Z$1:$AA$9,2,0)),0,VLOOKUP(S47,matrice!$Z$1:$AA$9,2,0)))</f>
        <v/>
      </c>
      <c r="T48" s="60" t="str">
        <f>IF(T46="","",VLOOKUP(T46,matrice!$Z$1:$AA$9,2,0)+(WEEKDAY(T44,2)=2)*mar+IF(ISERROR(VLOOKUP(T47,matrice!$Z$1:$AA$9,2,0)),0,VLOOKUP(T47,matrice!$Z$1:$AA$9,2,0)))</f>
        <v/>
      </c>
      <c r="U48" s="60" t="str">
        <f>IF(U46="","",VLOOKUP(U46,matrice!$Z$1:$AA$9,2,0)+(WEEKDAY(U44,2)=2)*mar+IF(ISERROR(VLOOKUP(U47,matrice!$Z$1:$AA$9,2,0)),0,VLOOKUP(U47,matrice!$Z$1:$AA$9,2,0)))</f>
        <v/>
      </c>
      <c r="V48" s="60" t="str">
        <f>IF(V46="","",VLOOKUP(V46,matrice!$Z$1:$AA$9,2,0)+(WEEKDAY(V44,2)=2)*mar+IF(ISERROR(VLOOKUP(V47,matrice!$Z$1:$AA$9,2,0)),0,VLOOKUP(V47,matrice!$Z$1:$AA$9,2,0)))</f>
        <v/>
      </c>
      <c r="W48" s="60" t="str">
        <f>IF(W46="","",VLOOKUP(W46,matrice!$Z$1:$AA$9,2,0)+(WEEKDAY(W44,2)=2)*mar+IF(ISERROR(VLOOKUP(W47,matrice!$Z$1:$AA$9,2,0)),0,VLOOKUP(W47,matrice!$Z$1:$AA$9,2,0)))</f>
        <v/>
      </c>
      <c r="X48" s="60" t="str">
        <f>IF(X46="","",VLOOKUP(X46,matrice!$Z$1:$AA$9,2,0)+(WEEKDAY(X44,2)=2)*mar+IF(ISERROR(VLOOKUP(X47,matrice!$Z$1:$AA$9,2,0)),0,VLOOKUP(X47,matrice!$Z$1:$AA$9,2,0)))</f>
        <v/>
      </c>
      <c r="Y48" s="60" t="str">
        <f>IF(Y46="","",VLOOKUP(Y46,matrice!$Z$1:$AA$9,2,0)+(WEEKDAY(Y44,2)=2)*mar+IF(ISERROR(VLOOKUP(Y47,matrice!$Z$1:$AA$9,2,0)),0,VLOOKUP(Y47,matrice!$Z$1:$AA$9,2,0)))</f>
        <v/>
      </c>
      <c r="Z48" s="60" t="str">
        <f>IF(Z46="","",VLOOKUP(Z46,matrice!$Z$1:$AA$9,2,0)+(WEEKDAY(Z44,2)=2)*mar+IF(ISERROR(VLOOKUP(Z47,matrice!$Z$1:$AA$9,2,0)),0,VLOOKUP(Z47,matrice!$Z$1:$AA$9,2,0)))</f>
        <v/>
      </c>
      <c r="AA48" s="60" t="str">
        <f>IF(AA46="","",VLOOKUP(AA46,matrice!$Z$1:$AA$9,2,0)+(WEEKDAY(AA44,2)=2)*mar+IF(ISERROR(VLOOKUP(AA47,matrice!$Z$1:$AA$9,2,0)),0,VLOOKUP(AA47,matrice!$Z$1:$AA$9,2,0)))</f>
        <v/>
      </c>
      <c r="AB48" s="60" t="str">
        <f>IF(AB46="","",VLOOKUP(AB46,matrice!$Z$1:$AA$9,2,0)+(WEEKDAY(AB44,2)=2)*mar+IF(ISERROR(VLOOKUP(AB47,matrice!$Z$1:$AA$9,2,0)),0,VLOOKUP(AB47,matrice!$Z$1:$AA$9,2,0)))</f>
        <v/>
      </c>
      <c r="AC48" s="60" t="str">
        <f>IF(AC46="","",VLOOKUP(AC46,matrice!$Z$1:$AA$9,2,0)+(WEEKDAY(AC44,2)=2)*mar+IF(ISERROR(VLOOKUP(AC47,matrice!$Z$1:$AA$9,2,0)),0,VLOOKUP(AC47,matrice!$Z$1:$AA$9,2,0)))</f>
        <v/>
      </c>
      <c r="AD48" s="60" t="str">
        <f>IF(AD46="","",VLOOKUP(AD46,matrice!$Z$1:$AA$9,2,0)+(WEEKDAY(AD44,2)=2)*mar+IF(ISERROR(VLOOKUP(AD47,matrice!$Z$1:$AA$9,2,0)),0,VLOOKUP(AD47,matrice!$Z$1:$AA$9,2,0)))</f>
        <v/>
      </c>
      <c r="AE48" s="60" t="str">
        <f>IF(AE46="","",VLOOKUP(AE46,matrice!$Z$1:$AA$9,2,0)+(WEEKDAY(AE44,2)=2)*mar+IF(ISERROR(VLOOKUP(AE47,matrice!$Z$1:$AA$9,2,0)),0,VLOOKUP(AE47,matrice!$Z$1:$AA$9,2,0)))</f>
        <v/>
      </c>
      <c r="AF48" s="60" t="str">
        <f>IF(AF46="","",VLOOKUP(AF46,matrice!$Z$1:$AA$9,2,0)+(WEEKDAY(AF44,2)=2)*mar+IF(ISERROR(VLOOKUP(AF47,matrice!$Z$1:$AA$9,2,0)),0,VLOOKUP(AF47,matrice!$Z$1:$AA$9,2,0)))</f>
        <v/>
      </c>
    </row>
    <row r="49" spans="2:32">
      <c r="V49" s="63"/>
      <c r="X49" s="33"/>
      <c r="Y49" s="33"/>
      <c r="Z49" s="33"/>
      <c r="AB49" s="33"/>
      <c r="AC49" s="33"/>
      <c r="AD49" s="33"/>
    </row>
    <row r="52" spans="2:32">
      <c r="B52" s="57" t="s">
        <v>81</v>
      </c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</row>
    <row r="54" spans="2:32">
      <c r="B54" s="25">
        <v>41061</v>
      </c>
      <c r="C54" s="25">
        <v>41062</v>
      </c>
      <c r="D54" s="25">
        <v>41063</v>
      </c>
      <c r="E54" s="25">
        <v>41064</v>
      </c>
      <c r="F54" s="25">
        <v>41065</v>
      </c>
      <c r="G54" s="25">
        <v>41066</v>
      </c>
      <c r="H54" s="25">
        <v>41067</v>
      </c>
      <c r="I54" s="25">
        <v>41068</v>
      </c>
      <c r="J54" s="25">
        <v>41069</v>
      </c>
      <c r="K54" s="25">
        <v>41070</v>
      </c>
      <c r="L54" s="25">
        <v>41071</v>
      </c>
      <c r="M54" s="25">
        <v>41072</v>
      </c>
      <c r="N54" s="25">
        <v>41073</v>
      </c>
      <c r="O54" s="25">
        <v>41074</v>
      </c>
      <c r="P54" s="25">
        <v>41075</v>
      </c>
      <c r="Q54" s="25">
        <v>41076</v>
      </c>
      <c r="R54" s="25">
        <v>41077</v>
      </c>
      <c r="S54" s="25">
        <v>41078</v>
      </c>
      <c r="T54" s="25">
        <v>41079</v>
      </c>
      <c r="U54" s="25">
        <v>41080</v>
      </c>
      <c r="V54" s="25">
        <v>41081</v>
      </c>
      <c r="W54" s="25">
        <v>41082</v>
      </c>
      <c r="X54" s="25">
        <v>41083</v>
      </c>
      <c r="Y54" s="25">
        <v>41084</v>
      </c>
      <c r="Z54" s="25">
        <v>41085</v>
      </c>
      <c r="AA54" s="25">
        <v>41086</v>
      </c>
      <c r="AB54" s="25">
        <v>41087</v>
      </c>
      <c r="AC54" s="25">
        <v>41088</v>
      </c>
      <c r="AD54" s="25">
        <v>41089</v>
      </c>
      <c r="AE54" s="25">
        <v>41090</v>
      </c>
      <c r="AF54" s="25" t="s">
        <v>64</v>
      </c>
    </row>
    <row r="55" spans="2:32" ht="15.75" thickBot="1">
      <c r="B55" s="26">
        <v>41061</v>
      </c>
      <c r="C55" s="26">
        <v>41062</v>
      </c>
      <c r="D55" s="26">
        <v>41063</v>
      </c>
      <c r="E55" s="26">
        <v>41064</v>
      </c>
      <c r="F55" s="26">
        <v>41065</v>
      </c>
      <c r="G55" s="26">
        <v>41066</v>
      </c>
      <c r="H55" s="26">
        <v>41067</v>
      </c>
      <c r="I55" s="26">
        <v>41068</v>
      </c>
      <c r="J55" s="26">
        <v>41069</v>
      </c>
      <c r="K55" s="26">
        <v>41070</v>
      </c>
      <c r="L55" s="26">
        <v>41071</v>
      </c>
      <c r="M55" s="26">
        <v>41072</v>
      </c>
      <c r="N55" s="26">
        <v>41073</v>
      </c>
      <c r="O55" s="26">
        <v>41074</v>
      </c>
      <c r="P55" s="26">
        <v>41075</v>
      </c>
      <c r="Q55" s="26">
        <v>41076</v>
      </c>
      <c r="R55" s="26">
        <v>41077</v>
      </c>
      <c r="S55" s="26">
        <v>41078</v>
      </c>
      <c r="T55" s="26">
        <v>41079</v>
      </c>
      <c r="U55" s="26">
        <v>41080</v>
      </c>
      <c r="V55" s="26">
        <v>41081</v>
      </c>
      <c r="W55" s="26">
        <v>41082</v>
      </c>
      <c r="X55" s="26">
        <v>41083</v>
      </c>
      <c r="Y55" s="26">
        <v>41084</v>
      </c>
      <c r="Z55" s="26">
        <v>41085</v>
      </c>
      <c r="AA55" s="26">
        <v>41086</v>
      </c>
      <c r="AB55" s="26">
        <v>41087</v>
      </c>
      <c r="AC55" s="26">
        <v>41088</v>
      </c>
      <c r="AD55" s="26">
        <v>41089</v>
      </c>
      <c r="AE55" s="26">
        <v>41090</v>
      </c>
      <c r="AF55" s="26" t="s">
        <v>64</v>
      </c>
    </row>
    <row r="56" spans="2:32" ht="15.75" thickTop="1">
      <c r="B56" s="27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9"/>
    </row>
    <row r="57" spans="2:32" ht="15.75" thickBot="1">
      <c r="B57" s="30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2"/>
    </row>
    <row r="58" spans="2:32" ht="16.5" thickTop="1">
      <c r="B58" s="60" t="str">
        <f>IF(B56="","",VLOOKUP(B56,matrice!$Z$1:$AA$9,2,0)+(WEEKDAY(B54,2)=2)*mar+IF(ISERROR(VLOOKUP(B57,matrice!$Z$1:$AA$9,2,0)),0,VLOOKUP(B57,matrice!$Z$1:$AA$9,2,0)))</f>
        <v/>
      </c>
      <c r="C58" s="60" t="str">
        <f>IF(C56="","",VLOOKUP(C56,matrice!$Z$1:$AA$9,2,0)+(WEEKDAY(C54,2)=2)*mar+IF(ISERROR(VLOOKUP(C57,matrice!$Z$1:$AA$9,2,0)),0,VLOOKUP(C57,matrice!$Z$1:$AA$9,2,0)))</f>
        <v/>
      </c>
      <c r="D58" s="60" t="str">
        <f>IF(D56="","",VLOOKUP(D56,matrice!$Z$1:$AA$9,2,0)+(WEEKDAY(D54,2)=2)*mar+IF(ISERROR(VLOOKUP(D57,matrice!$Z$1:$AA$9,2,0)),0,VLOOKUP(D57,matrice!$Z$1:$AA$9,2,0)))</f>
        <v/>
      </c>
      <c r="E58" s="60" t="str">
        <f>IF(E56="","",VLOOKUP(E56,matrice!$Z$1:$AA$9,2,0)+(WEEKDAY(E54,2)=2)*mar+IF(ISERROR(VLOOKUP(E57,matrice!$Z$1:$AA$9,2,0)),0,VLOOKUP(E57,matrice!$Z$1:$AA$9,2,0)))</f>
        <v/>
      </c>
      <c r="F58" s="60" t="str">
        <f>IF(F56="","",VLOOKUP(F56,matrice!$Z$1:$AA$9,2,0)+(WEEKDAY(F54,2)=2)*mar+IF(ISERROR(VLOOKUP(F57,matrice!$Z$1:$AA$9,2,0)),0,VLOOKUP(F57,matrice!$Z$1:$AA$9,2,0)))</f>
        <v/>
      </c>
      <c r="G58" s="60" t="str">
        <f>IF(G56="","",VLOOKUP(G56,matrice!$Z$1:$AA$9,2,0)+(WEEKDAY(G54,2)=2)*mar+IF(ISERROR(VLOOKUP(G57,matrice!$Z$1:$AA$9,2,0)),0,VLOOKUP(G57,matrice!$Z$1:$AA$9,2,0)))</f>
        <v/>
      </c>
      <c r="H58" s="60" t="str">
        <f>IF(H56="","",VLOOKUP(H56,matrice!$Z$1:$AA$9,2,0)+(WEEKDAY(H54,2)=2)*mar+IF(ISERROR(VLOOKUP(H57,matrice!$Z$1:$AA$9,2,0)),0,VLOOKUP(H57,matrice!$Z$1:$AA$9,2,0)))</f>
        <v/>
      </c>
      <c r="I58" s="60" t="str">
        <f>IF(I56="","",VLOOKUP(I56,matrice!$Z$1:$AA$9,2,0)+(WEEKDAY(I54,2)=2)*mar+IF(ISERROR(VLOOKUP(I57,matrice!$Z$1:$AA$9,2,0)),0,VLOOKUP(I57,matrice!$Z$1:$AA$9,2,0)))</f>
        <v/>
      </c>
      <c r="J58" s="60" t="str">
        <f>IF(J56="","",VLOOKUP(J56,matrice!$Z$1:$AA$9,2,0)+(WEEKDAY(J54,2)=2)*mar+IF(ISERROR(VLOOKUP(J57,matrice!$Z$1:$AA$9,2,0)),0,VLOOKUP(J57,matrice!$Z$1:$AA$9,2,0)))</f>
        <v/>
      </c>
      <c r="K58" s="60" t="str">
        <f>IF(K56="","",VLOOKUP(K56,matrice!$Z$1:$AA$9,2,0)+(WEEKDAY(K54,2)=2)*mar+IF(ISERROR(VLOOKUP(K57,matrice!$Z$1:$AA$9,2,0)),0,VLOOKUP(K57,matrice!$Z$1:$AA$9,2,0)))</f>
        <v/>
      </c>
      <c r="L58" s="60" t="str">
        <f>IF(L56="","",VLOOKUP(L56,matrice!$Z$1:$AA$9,2,0)+(WEEKDAY(L54,2)=2)*mar+IF(ISERROR(VLOOKUP(L57,matrice!$Z$1:$AA$9,2,0)),0,VLOOKUP(L57,matrice!$Z$1:$AA$9,2,0)))</f>
        <v/>
      </c>
      <c r="M58" s="60" t="str">
        <f>IF(M56="","",VLOOKUP(M56,matrice!$Z$1:$AA$9,2,0)+(WEEKDAY(M54,2)=2)*mar+IF(ISERROR(VLOOKUP(M57,matrice!$Z$1:$AA$9,2,0)),0,VLOOKUP(M57,matrice!$Z$1:$AA$9,2,0)))</f>
        <v/>
      </c>
      <c r="N58" s="60" t="str">
        <f>IF(N56="","",VLOOKUP(N56,matrice!$Z$1:$AA$9,2,0)+(WEEKDAY(N54,2)=2)*mar+IF(ISERROR(VLOOKUP(N57,matrice!$Z$1:$AA$9,2,0)),0,VLOOKUP(N57,matrice!$Z$1:$AA$9,2,0)))</f>
        <v/>
      </c>
      <c r="O58" s="60" t="str">
        <f>IF(O56="","",VLOOKUP(O56,matrice!$Z$1:$AA$9,2,0)+(WEEKDAY(O54,2)=2)*mar+IF(ISERROR(VLOOKUP(O57,matrice!$Z$1:$AA$9,2,0)),0,VLOOKUP(O57,matrice!$Z$1:$AA$9,2,0)))</f>
        <v/>
      </c>
      <c r="P58" s="60" t="str">
        <f>IF(P56="","",VLOOKUP(P56,matrice!$Z$1:$AA$9,2,0)+(WEEKDAY(P54,2)=2)*mar+IF(ISERROR(VLOOKUP(P57,matrice!$Z$1:$AA$9,2,0)),0,VLOOKUP(P57,matrice!$Z$1:$AA$9,2,0)))</f>
        <v/>
      </c>
      <c r="Q58" s="60" t="str">
        <f>IF(Q56="","",VLOOKUP(Q56,matrice!$Z$1:$AA$9,2,0)+(WEEKDAY(Q54,2)=2)*mar+IF(ISERROR(VLOOKUP(Q57,matrice!$Z$1:$AA$9,2,0)),0,VLOOKUP(Q57,matrice!$Z$1:$AA$9,2,0)))</f>
        <v/>
      </c>
      <c r="R58" s="60" t="str">
        <f>IF(R56="","",VLOOKUP(R56,matrice!$Z$1:$AA$9,2,0)+(WEEKDAY(R54,2)=2)*mar+IF(ISERROR(VLOOKUP(R57,matrice!$Z$1:$AA$9,2,0)),0,VLOOKUP(R57,matrice!$Z$1:$AA$9,2,0)))</f>
        <v/>
      </c>
      <c r="S58" s="60" t="str">
        <f>IF(S56="","",VLOOKUP(S56,matrice!$Z$1:$AA$9,2,0)+(WEEKDAY(S54,2)=2)*mar+IF(ISERROR(VLOOKUP(S57,matrice!$Z$1:$AA$9,2,0)),0,VLOOKUP(S57,matrice!$Z$1:$AA$9,2,0)))</f>
        <v/>
      </c>
      <c r="T58" s="60" t="str">
        <f>IF(T56="","",VLOOKUP(T56,matrice!$Z$1:$AA$9,2,0)+(WEEKDAY(T54,2)=2)*mar+IF(ISERROR(VLOOKUP(T57,matrice!$Z$1:$AA$9,2,0)),0,VLOOKUP(T57,matrice!$Z$1:$AA$9,2,0)))</f>
        <v/>
      </c>
      <c r="U58" s="60" t="str">
        <f>IF(U56="","",VLOOKUP(U56,matrice!$Z$1:$AA$9,2,0)+(WEEKDAY(U54,2)=2)*mar+IF(ISERROR(VLOOKUP(U57,matrice!$Z$1:$AA$9,2,0)),0,VLOOKUP(U57,matrice!$Z$1:$AA$9,2,0)))</f>
        <v/>
      </c>
      <c r="V58" s="60" t="str">
        <f>IF(V56="","",VLOOKUP(V56,matrice!$Z$1:$AA$9,2,0)+(WEEKDAY(V54,2)=2)*mar+IF(ISERROR(VLOOKUP(V57,matrice!$Z$1:$AA$9,2,0)),0,VLOOKUP(V57,matrice!$Z$1:$AA$9,2,0)))</f>
        <v/>
      </c>
      <c r="W58" s="60" t="str">
        <f>IF(W56="","",VLOOKUP(W56,matrice!$Z$1:$AA$9,2,0)+(WEEKDAY(W54,2)=2)*mar+IF(ISERROR(VLOOKUP(W57,matrice!$Z$1:$AA$9,2,0)),0,VLOOKUP(W57,matrice!$Z$1:$AA$9,2,0)))</f>
        <v/>
      </c>
      <c r="X58" s="60" t="str">
        <f>IF(X56="","",VLOOKUP(X56,matrice!$Z$1:$AA$9,2,0)+(WEEKDAY(X54,2)=2)*mar+IF(ISERROR(VLOOKUP(X57,matrice!$Z$1:$AA$9,2,0)),0,VLOOKUP(X57,matrice!$Z$1:$AA$9,2,0)))</f>
        <v/>
      </c>
      <c r="Y58" s="60" t="str">
        <f>IF(Y56="","",VLOOKUP(Y56,matrice!$Z$1:$AA$9,2,0)+(WEEKDAY(Y54,2)=2)*mar+IF(ISERROR(VLOOKUP(Y57,matrice!$Z$1:$AA$9,2,0)),0,VLOOKUP(Y57,matrice!$Z$1:$AA$9,2,0)))</f>
        <v/>
      </c>
      <c r="Z58" s="60" t="str">
        <f>IF(Z56="","",VLOOKUP(Z56,matrice!$Z$1:$AA$9,2,0)+(WEEKDAY(Z54,2)=2)*mar+IF(ISERROR(VLOOKUP(Z57,matrice!$Z$1:$AA$9,2,0)),0,VLOOKUP(Z57,matrice!$Z$1:$AA$9,2,0)))</f>
        <v/>
      </c>
      <c r="AA58" s="60" t="str">
        <f>IF(AA56="","",VLOOKUP(AA56,matrice!$Z$1:$AA$9,2,0)+(WEEKDAY(AA54,2)=2)*mar+IF(ISERROR(VLOOKUP(AA57,matrice!$Z$1:$AA$9,2,0)),0,VLOOKUP(AA57,matrice!$Z$1:$AA$9,2,0)))</f>
        <v/>
      </c>
      <c r="AB58" s="60" t="str">
        <f>IF(AB56="","",VLOOKUP(AB56,matrice!$Z$1:$AA$9,2,0)+(WEEKDAY(AB54,2)=2)*mar+IF(ISERROR(VLOOKUP(AB57,matrice!$Z$1:$AA$9,2,0)),0,VLOOKUP(AB57,matrice!$Z$1:$AA$9,2,0)))</f>
        <v/>
      </c>
      <c r="AC58" s="60" t="str">
        <f>IF(AC56="","",VLOOKUP(AC56,matrice!$Z$1:$AA$9,2,0)+(WEEKDAY(AC54,2)=2)*mar+IF(ISERROR(VLOOKUP(AC57,matrice!$Z$1:$AA$9,2,0)),0,VLOOKUP(AC57,matrice!$Z$1:$AA$9,2,0)))</f>
        <v/>
      </c>
      <c r="AD58" s="60" t="str">
        <f>IF(AD56="","",VLOOKUP(AD56,matrice!$Z$1:$AA$9,2,0)+(WEEKDAY(AD54,2)=2)*mar+IF(ISERROR(VLOOKUP(AD57,matrice!$Z$1:$AA$9,2,0)),0,VLOOKUP(AD57,matrice!$Z$1:$AA$9,2,0)))</f>
        <v/>
      </c>
      <c r="AE58" s="60" t="str">
        <f>IF(AE56="","",VLOOKUP(AE56,matrice!$Z$1:$AA$9,2,0)+(WEEKDAY(AE54,2)=2)*mar+IF(ISERROR(VLOOKUP(AE57,matrice!$Z$1:$AA$9,2,0)),0,VLOOKUP(AE57,matrice!$Z$1:$AA$9,2,0)))</f>
        <v/>
      </c>
      <c r="AF58" s="60" t="str">
        <f>IF(AF56="","",VLOOKUP(AF56,matrice!$Z$1:$AA$9,2,0)+(WEEKDAY(AF54,2)=2)*mar+IF(ISERROR(VLOOKUP(AF57,matrice!$Z$1:$AA$9,2,0)),0,VLOOKUP(AF57,matrice!$Z$1:$AA$9,2,0)))</f>
        <v/>
      </c>
    </row>
    <row r="59" spans="2:32">
      <c r="V59" s="63"/>
      <c r="X59" s="33"/>
      <c r="Y59" s="33"/>
      <c r="Z59" s="33"/>
      <c r="AB59" s="33"/>
      <c r="AC59" s="33"/>
      <c r="AD59" s="33"/>
    </row>
    <row r="62" spans="2:32">
      <c r="B62" s="57" t="s">
        <v>82</v>
      </c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</row>
    <row r="64" spans="2:32">
      <c r="B64" s="25">
        <v>41091</v>
      </c>
      <c r="C64" s="25">
        <v>41092</v>
      </c>
      <c r="D64" s="25">
        <v>41093</v>
      </c>
      <c r="E64" s="25">
        <v>41094</v>
      </c>
      <c r="F64" s="25">
        <v>41095</v>
      </c>
      <c r="G64" s="25">
        <v>41096</v>
      </c>
      <c r="H64" s="25">
        <v>41097</v>
      </c>
      <c r="I64" s="25">
        <v>41098</v>
      </c>
      <c r="J64" s="25">
        <v>41099</v>
      </c>
      <c r="K64" s="25">
        <v>41100</v>
      </c>
      <c r="L64" s="25">
        <v>41101</v>
      </c>
      <c r="M64" s="25">
        <v>41102</v>
      </c>
      <c r="N64" s="25">
        <v>41103</v>
      </c>
      <c r="O64" s="25">
        <v>41104</v>
      </c>
      <c r="P64" s="25">
        <v>41105</v>
      </c>
      <c r="Q64" s="25">
        <v>41106</v>
      </c>
      <c r="R64" s="25">
        <v>41107</v>
      </c>
      <c r="S64" s="25">
        <v>41108</v>
      </c>
      <c r="T64" s="25">
        <v>41109</v>
      </c>
      <c r="U64" s="25">
        <v>41110</v>
      </c>
      <c r="V64" s="25">
        <v>41111</v>
      </c>
      <c r="W64" s="25">
        <v>41112</v>
      </c>
      <c r="X64" s="25">
        <v>41113</v>
      </c>
      <c r="Y64" s="25">
        <v>41114</v>
      </c>
      <c r="Z64" s="25">
        <v>41115</v>
      </c>
      <c r="AA64" s="25">
        <v>41116</v>
      </c>
      <c r="AB64" s="25">
        <v>41117</v>
      </c>
      <c r="AC64" s="25">
        <v>41118</v>
      </c>
      <c r="AD64" s="25">
        <v>41119</v>
      </c>
      <c r="AE64" s="25">
        <v>41120</v>
      </c>
      <c r="AF64" s="25">
        <v>41121</v>
      </c>
    </row>
    <row r="65" spans="2:32" ht="15.75" thickBot="1">
      <c r="B65" s="26">
        <v>41091</v>
      </c>
      <c r="C65" s="26">
        <v>41092</v>
      </c>
      <c r="D65" s="26">
        <v>41093</v>
      </c>
      <c r="E65" s="26">
        <v>41094</v>
      </c>
      <c r="F65" s="26">
        <v>41095</v>
      </c>
      <c r="G65" s="26">
        <v>41096</v>
      </c>
      <c r="H65" s="26">
        <v>41097</v>
      </c>
      <c r="I65" s="26">
        <v>41098</v>
      </c>
      <c r="J65" s="26">
        <v>41099</v>
      </c>
      <c r="K65" s="26">
        <v>41100</v>
      </c>
      <c r="L65" s="26">
        <v>41101</v>
      </c>
      <c r="M65" s="26">
        <v>41102</v>
      </c>
      <c r="N65" s="26">
        <v>41103</v>
      </c>
      <c r="O65" s="26">
        <v>41104</v>
      </c>
      <c r="P65" s="26">
        <v>41105</v>
      </c>
      <c r="Q65" s="26">
        <v>41106</v>
      </c>
      <c r="R65" s="26">
        <v>41107</v>
      </c>
      <c r="S65" s="26">
        <v>41108</v>
      </c>
      <c r="T65" s="26">
        <v>41109</v>
      </c>
      <c r="U65" s="26">
        <v>41110</v>
      </c>
      <c r="V65" s="26">
        <v>41111</v>
      </c>
      <c r="W65" s="26">
        <v>41112</v>
      </c>
      <c r="X65" s="26">
        <v>41113</v>
      </c>
      <c r="Y65" s="26">
        <v>41114</v>
      </c>
      <c r="Z65" s="26">
        <v>41115</v>
      </c>
      <c r="AA65" s="26">
        <v>41116</v>
      </c>
      <c r="AB65" s="26">
        <v>41117</v>
      </c>
      <c r="AC65" s="26">
        <v>41118</v>
      </c>
      <c r="AD65" s="26">
        <v>41119</v>
      </c>
      <c r="AE65" s="26">
        <v>41120</v>
      </c>
      <c r="AF65" s="26">
        <v>41121</v>
      </c>
    </row>
    <row r="66" spans="2:32" ht="15.75" thickTop="1">
      <c r="B66" s="27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9"/>
    </row>
    <row r="67" spans="2:32" ht="15.75" thickBot="1">
      <c r="B67" s="30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2"/>
    </row>
    <row r="68" spans="2:32" ht="16.5" thickTop="1">
      <c r="B68" s="60" t="str">
        <f>IF(B66="","",VLOOKUP(B66,matrice!$Z$1:$AA$9,2,0)+(WEEKDAY(B64,2)=2)*mar+IF(ISERROR(VLOOKUP(B67,matrice!$Z$1:$AA$9,2,0)),0,VLOOKUP(B67,matrice!$Z$1:$AA$9,2,0)))</f>
        <v/>
      </c>
      <c r="C68" s="60" t="str">
        <f>IF(C66="","",VLOOKUP(C66,matrice!$Z$1:$AA$9,2,0)+(WEEKDAY(C64,2)=2)*mar+IF(ISERROR(VLOOKUP(C67,matrice!$Z$1:$AA$9,2,0)),0,VLOOKUP(C67,matrice!$Z$1:$AA$9,2,0)))</f>
        <v/>
      </c>
      <c r="D68" s="60" t="str">
        <f>IF(D66="","",VLOOKUP(D66,matrice!$Z$1:$AA$9,2,0)+(WEEKDAY(D64,2)=2)*mar+IF(ISERROR(VLOOKUP(D67,matrice!$Z$1:$AA$9,2,0)),0,VLOOKUP(D67,matrice!$Z$1:$AA$9,2,0)))</f>
        <v/>
      </c>
      <c r="E68" s="60" t="str">
        <f>IF(E66="","",VLOOKUP(E66,matrice!$Z$1:$AA$9,2,0)+(WEEKDAY(E64,2)=2)*mar+IF(ISERROR(VLOOKUP(E67,matrice!$Z$1:$AA$9,2,0)),0,VLOOKUP(E67,matrice!$Z$1:$AA$9,2,0)))</f>
        <v/>
      </c>
      <c r="F68" s="60" t="str">
        <f>IF(F66="","",VLOOKUP(F66,matrice!$Z$1:$AA$9,2,0)+(WEEKDAY(F64,2)=2)*mar+IF(ISERROR(VLOOKUP(F67,matrice!$Z$1:$AA$9,2,0)),0,VLOOKUP(F67,matrice!$Z$1:$AA$9,2,0)))</f>
        <v/>
      </c>
      <c r="G68" s="60" t="str">
        <f>IF(G66="","",VLOOKUP(G66,matrice!$Z$1:$AA$9,2,0)+(WEEKDAY(G64,2)=2)*mar+IF(ISERROR(VLOOKUP(G67,matrice!$Z$1:$AA$9,2,0)),0,VLOOKUP(G67,matrice!$Z$1:$AA$9,2,0)))</f>
        <v/>
      </c>
      <c r="H68" s="60" t="str">
        <f>IF(H66="","",VLOOKUP(H66,matrice!$Z$1:$AA$9,2,0)+(WEEKDAY(H64,2)=2)*mar+IF(ISERROR(VLOOKUP(H67,matrice!$Z$1:$AA$9,2,0)),0,VLOOKUP(H67,matrice!$Z$1:$AA$9,2,0)))</f>
        <v/>
      </c>
      <c r="I68" s="60" t="str">
        <f>IF(I66="","",VLOOKUP(I66,matrice!$Z$1:$AA$9,2,0)+(WEEKDAY(I64,2)=2)*mar+IF(ISERROR(VLOOKUP(I67,matrice!$Z$1:$AA$9,2,0)),0,VLOOKUP(I67,matrice!$Z$1:$AA$9,2,0)))</f>
        <v/>
      </c>
      <c r="J68" s="60" t="str">
        <f>IF(J66="","",VLOOKUP(J66,matrice!$Z$1:$AA$9,2,0)+(WEEKDAY(J64,2)=2)*mar+IF(ISERROR(VLOOKUP(J67,matrice!$Z$1:$AA$9,2,0)),0,VLOOKUP(J67,matrice!$Z$1:$AA$9,2,0)))</f>
        <v/>
      </c>
      <c r="K68" s="60" t="str">
        <f>IF(K66="","",VLOOKUP(K66,matrice!$Z$1:$AA$9,2,0)+(WEEKDAY(K64,2)=2)*mar+IF(ISERROR(VLOOKUP(K67,matrice!$Z$1:$AA$9,2,0)),0,VLOOKUP(K67,matrice!$Z$1:$AA$9,2,0)))</f>
        <v/>
      </c>
      <c r="L68" s="60" t="str">
        <f>IF(L66="","",VLOOKUP(L66,matrice!$Z$1:$AA$9,2,0)+(WEEKDAY(L64,2)=2)*mar+IF(ISERROR(VLOOKUP(L67,matrice!$Z$1:$AA$9,2,0)),0,VLOOKUP(L67,matrice!$Z$1:$AA$9,2,0)))</f>
        <v/>
      </c>
      <c r="M68" s="60" t="str">
        <f>IF(M66="","",VLOOKUP(M66,matrice!$Z$1:$AA$9,2,0)+(WEEKDAY(M64,2)=2)*mar+IF(ISERROR(VLOOKUP(M67,matrice!$Z$1:$AA$9,2,0)),0,VLOOKUP(M67,matrice!$Z$1:$AA$9,2,0)))</f>
        <v/>
      </c>
      <c r="N68" s="60" t="str">
        <f>IF(N66="","",VLOOKUP(N66,matrice!$Z$1:$AA$9,2,0)+(WEEKDAY(N64,2)=2)*mar+IF(ISERROR(VLOOKUP(N67,matrice!$Z$1:$AA$9,2,0)),0,VLOOKUP(N67,matrice!$Z$1:$AA$9,2,0)))</f>
        <v/>
      </c>
      <c r="O68" s="60" t="str">
        <f>IF(O66="","",VLOOKUP(O66,matrice!$Z$1:$AA$9,2,0)+(WEEKDAY(O64,2)=2)*mar+IF(ISERROR(VLOOKUP(O67,matrice!$Z$1:$AA$9,2,0)),0,VLOOKUP(O67,matrice!$Z$1:$AA$9,2,0)))</f>
        <v/>
      </c>
      <c r="P68" s="60" t="str">
        <f>IF(P66="","",VLOOKUP(P66,matrice!$Z$1:$AA$9,2,0)+(WEEKDAY(P64,2)=2)*mar+IF(ISERROR(VLOOKUP(P67,matrice!$Z$1:$AA$9,2,0)),0,VLOOKUP(P67,matrice!$Z$1:$AA$9,2,0)))</f>
        <v/>
      </c>
      <c r="Q68" s="60" t="str">
        <f>IF(Q66="","",VLOOKUP(Q66,matrice!$Z$1:$AA$9,2,0)+(WEEKDAY(Q64,2)=2)*mar+IF(ISERROR(VLOOKUP(Q67,matrice!$Z$1:$AA$9,2,0)),0,VLOOKUP(Q67,matrice!$Z$1:$AA$9,2,0)))</f>
        <v/>
      </c>
      <c r="R68" s="60" t="str">
        <f>IF(R66="","",VLOOKUP(R66,matrice!$Z$1:$AA$9,2,0)+(WEEKDAY(R64,2)=2)*mar+IF(ISERROR(VLOOKUP(R67,matrice!$Z$1:$AA$9,2,0)),0,VLOOKUP(R67,matrice!$Z$1:$AA$9,2,0)))</f>
        <v/>
      </c>
      <c r="S68" s="60" t="str">
        <f>IF(S66="","",VLOOKUP(S66,matrice!$Z$1:$AA$9,2,0)+(WEEKDAY(S64,2)=2)*mar+IF(ISERROR(VLOOKUP(S67,matrice!$Z$1:$AA$9,2,0)),0,VLOOKUP(S67,matrice!$Z$1:$AA$9,2,0)))</f>
        <v/>
      </c>
      <c r="T68" s="60" t="str">
        <f>IF(T66="","",VLOOKUP(T66,matrice!$Z$1:$AA$9,2,0)+(WEEKDAY(T64,2)=2)*mar+IF(ISERROR(VLOOKUP(T67,matrice!$Z$1:$AA$9,2,0)),0,VLOOKUP(T67,matrice!$Z$1:$AA$9,2,0)))</f>
        <v/>
      </c>
      <c r="U68" s="60" t="str">
        <f>IF(U66="","",VLOOKUP(U66,matrice!$Z$1:$AA$9,2,0)+(WEEKDAY(U64,2)=2)*mar+IF(ISERROR(VLOOKUP(U67,matrice!$Z$1:$AA$9,2,0)),0,VLOOKUP(U67,matrice!$Z$1:$AA$9,2,0)))</f>
        <v/>
      </c>
      <c r="V68" s="60" t="str">
        <f>IF(V66="","",VLOOKUP(V66,matrice!$Z$1:$AA$9,2,0)+(WEEKDAY(V64,2)=2)*mar+IF(ISERROR(VLOOKUP(V67,matrice!$Z$1:$AA$9,2,0)),0,VLOOKUP(V67,matrice!$Z$1:$AA$9,2,0)))</f>
        <v/>
      </c>
      <c r="W68" s="60" t="str">
        <f>IF(W66="","",VLOOKUP(W66,matrice!$Z$1:$AA$9,2,0)+(WEEKDAY(W64,2)=2)*mar+IF(ISERROR(VLOOKUP(W67,matrice!$Z$1:$AA$9,2,0)),0,VLOOKUP(W67,matrice!$Z$1:$AA$9,2,0)))</f>
        <v/>
      </c>
      <c r="X68" s="60" t="str">
        <f>IF(X66="","",VLOOKUP(X66,matrice!$Z$1:$AA$9,2,0)+(WEEKDAY(X64,2)=2)*mar+IF(ISERROR(VLOOKUP(X67,matrice!$Z$1:$AA$9,2,0)),0,VLOOKUP(X67,matrice!$Z$1:$AA$9,2,0)))</f>
        <v/>
      </c>
      <c r="Y68" s="60" t="str">
        <f>IF(Y66="","",VLOOKUP(Y66,matrice!$Z$1:$AA$9,2,0)+(WEEKDAY(Y64,2)=2)*mar+IF(ISERROR(VLOOKUP(Y67,matrice!$Z$1:$AA$9,2,0)),0,VLOOKUP(Y67,matrice!$Z$1:$AA$9,2,0)))</f>
        <v/>
      </c>
      <c r="Z68" s="60" t="str">
        <f>IF(Z66="","",VLOOKUP(Z66,matrice!$Z$1:$AA$9,2,0)+(WEEKDAY(Z64,2)=2)*mar+IF(ISERROR(VLOOKUP(Z67,matrice!$Z$1:$AA$9,2,0)),0,VLOOKUP(Z67,matrice!$Z$1:$AA$9,2,0)))</f>
        <v/>
      </c>
      <c r="AA68" s="60" t="str">
        <f>IF(AA66="","",VLOOKUP(AA66,matrice!$Z$1:$AA$9,2,0)+(WEEKDAY(AA64,2)=2)*mar+IF(ISERROR(VLOOKUP(AA67,matrice!$Z$1:$AA$9,2,0)),0,VLOOKUP(AA67,matrice!$Z$1:$AA$9,2,0)))</f>
        <v/>
      </c>
      <c r="AB68" s="60" t="str">
        <f>IF(AB66="","",VLOOKUP(AB66,matrice!$Z$1:$AA$9,2,0)+(WEEKDAY(AB64,2)=2)*mar+IF(ISERROR(VLOOKUP(AB67,matrice!$Z$1:$AA$9,2,0)),0,VLOOKUP(AB67,matrice!$Z$1:$AA$9,2,0)))</f>
        <v/>
      </c>
      <c r="AC68" s="60" t="str">
        <f>IF(AC66="","",VLOOKUP(AC66,matrice!$Z$1:$AA$9,2,0)+(WEEKDAY(AC64,2)=2)*mar+IF(ISERROR(VLOOKUP(AC67,matrice!$Z$1:$AA$9,2,0)),0,VLOOKUP(AC67,matrice!$Z$1:$AA$9,2,0)))</f>
        <v/>
      </c>
      <c r="AD68" s="60" t="str">
        <f>IF(AD66="","",VLOOKUP(AD66,matrice!$Z$1:$AA$9,2,0)+(WEEKDAY(AD64,2)=2)*mar+IF(ISERROR(VLOOKUP(AD67,matrice!$Z$1:$AA$9,2,0)),0,VLOOKUP(AD67,matrice!$Z$1:$AA$9,2,0)))</f>
        <v/>
      </c>
      <c r="AE68" s="60" t="str">
        <f>IF(AE66="","",VLOOKUP(AE66,matrice!$Z$1:$AA$9,2,0)+(WEEKDAY(AE64,2)=2)*mar+IF(ISERROR(VLOOKUP(AE67,matrice!$Z$1:$AA$9,2,0)),0,VLOOKUP(AE67,matrice!$Z$1:$AA$9,2,0)))</f>
        <v/>
      </c>
      <c r="AF68" s="60" t="str">
        <f>IF(AF66="","",VLOOKUP(AF66,matrice!$Z$1:$AA$9,2,0)+(WEEKDAY(AF64,2)=2)*mar+IF(ISERROR(VLOOKUP(AF67,matrice!$Z$1:$AA$9,2,0)),0,VLOOKUP(AF67,matrice!$Z$1:$AA$9,2,0)))</f>
        <v/>
      </c>
    </row>
    <row r="69" spans="2:32">
      <c r="V69" s="63"/>
      <c r="X69" s="33"/>
      <c r="Y69" s="33"/>
      <c r="Z69" s="33"/>
      <c r="AB69" s="33"/>
      <c r="AC69" s="33"/>
      <c r="AD69" s="33"/>
    </row>
    <row r="72" spans="2:32">
      <c r="B72" s="57" t="s">
        <v>83</v>
      </c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</row>
    <row r="74" spans="2:32">
      <c r="B74" s="25">
        <v>41122</v>
      </c>
      <c r="C74" s="25">
        <v>41123</v>
      </c>
      <c r="D74" s="25">
        <v>41124</v>
      </c>
      <c r="E74" s="25">
        <v>41125</v>
      </c>
      <c r="F74" s="25">
        <v>41126</v>
      </c>
      <c r="G74" s="25">
        <v>41127</v>
      </c>
      <c r="H74" s="25">
        <v>41128</v>
      </c>
      <c r="I74" s="25">
        <v>41129</v>
      </c>
      <c r="J74" s="25">
        <v>41130</v>
      </c>
      <c r="K74" s="25">
        <v>41131</v>
      </c>
      <c r="L74" s="25">
        <v>41132</v>
      </c>
      <c r="M74" s="25">
        <v>41133</v>
      </c>
      <c r="N74" s="25">
        <v>41134</v>
      </c>
      <c r="O74" s="25">
        <v>41135</v>
      </c>
      <c r="P74" s="25">
        <v>41136</v>
      </c>
      <c r="Q74" s="25">
        <v>41137</v>
      </c>
      <c r="R74" s="25">
        <v>41138</v>
      </c>
      <c r="S74" s="25">
        <v>41139</v>
      </c>
      <c r="T74" s="25">
        <v>41140</v>
      </c>
      <c r="U74" s="25">
        <v>41141</v>
      </c>
      <c r="V74" s="25">
        <v>41142</v>
      </c>
      <c r="W74" s="25">
        <v>41143</v>
      </c>
      <c r="X74" s="25">
        <v>41144</v>
      </c>
      <c r="Y74" s="25">
        <v>41145</v>
      </c>
      <c r="Z74" s="25">
        <v>41146</v>
      </c>
      <c r="AA74" s="25">
        <v>41147</v>
      </c>
      <c r="AB74" s="25">
        <v>41148</v>
      </c>
      <c r="AC74" s="25">
        <v>41149</v>
      </c>
      <c r="AD74" s="25">
        <v>41150</v>
      </c>
      <c r="AE74" s="25">
        <v>41151</v>
      </c>
      <c r="AF74" s="25">
        <v>41152</v>
      </c>
    </row>
    <row r="75" spans="2:32" ht="15.75" thickBot="1">
      <c r="B75" s="26">
        <v>41122</v>
      </c>
      <c r="C75" s="26">
        <v>41123</v>
      </c>
      <c r="D75" s="26">
        <v>41124</v>
      </c>
      <c r="E75" s="26">
        <v>41125</v>
      </c>
      <c r="F75" s="26">
        <v>41126</v>
      </c>
      <c r="G75" s="26">
        <v>41127</v>
      </c>
      <c r="H75" s="26">
        <v>41128</v>
      </c>
      <c r="I75" s="26">
        <v>41129</v>
      </c>
      <c r="J75" s="26">
        <v>41130</v>
      </c>
      <c r="K75" s="26">
        <v>41131</v>
      </c>
      <c r="L75" s="26">
        <v>41132</v>
      </c>
      <c r="M75" s="26">
        <v>41133</v>
      </c>
      <c r="N75" s="26">
        <v>41134</v>
      </c>
      <c r="O75" s="26">
        <v>41135</v>
      </c>
      <c r="P75" s="26">
        <v>41136</v>
      </c>
      <c r="Q75" s="26">
        <v>41137</v>
      </c>
      <c r="R75" s="26">
        <v>41138</v>
      </c>
      <c r="S75" s="26">
        <v>41139</v>
      </c>
      <c r="T75" s="26">
        <v>41140</v>
      </c>
      <c r="U75" s="26">
        <v>41141</v>
      </c>
      <c r="V75" s="26">
        <v>41142</v>
      </c>
      <c r="W75" s="26">
        <v>41143</v>
      </c>
      <c r="X75" s="26">
        <v>41144</v>
      </c>
      <c r="Y75" s="26">
        <v>41145</v>
      </c>
      <c r="Z75" s="26">
        <v>41146</v>
      </c>
      <c r="AA75" s="26">
        <v>41147</v>
      </c>
      <c r="AB75" s="26">
        <v>41148</v>
      </c>
      <c r="AC75" s="26">
        <v>41149</v>
      </c>
      <c r="AD75" s="26">
        <v>41150</v>
      </c>
      <c r="AE75" s="26">
        <v>41151</v>
      </c>
      <c r="AF75" s="26">
        <v>41152</v>
      </c>
    </row>
    <row r="76" spans="2:32" ht="15.75" thickTop="1">
      <c r="B76" s="27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9"/>
    </row>
    <row r="77" spans="2:32" ht="15.75" thickBot="1">
      <c r="B77" s="30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2"/>
    </row>
    <row r="78" spans="2:32" ht="16.5" thickTop="1">
      <c r="B78" s="60" t="str">
        <f>IF(B76="","",VLOOKUP(B76,matrice!$Z$1:$AA$9,2,0)+(WEEKDAY(B74,2)=2)*mar+IF(ISERROR(VLOOKUP(B77,matrice!$Z$1:$AA$9,2,0)),0,VLOOKUP(B77,matrice!$Z$1:$AA$9,2,0)))</f>
        <v/>
      </c>
      <c r="C78" s="60" t="str">
        <f>IF(C76="","",VLOOKUP(C76,matrice!$Z$1:$AA$9,2,0)+(WEEKDAY(C74,2)=2)*mar+IF(ISERROR(VLOOKUP(C77,matrice!$Z$1:$AA$9,2,0)),0,VLOOKUP(C77,matrice!$Z$1:$AA$9,2,0)))</f>
        <v/>
      </c>
      <c r="D78" s="60" t="str">
        <f>IF(D76="","",VLOOKUP(D76,matrice!$Z$1:$AA$9,2,0)+(WEEKDAY(D74,2)=2)*mar+IF(ISERROR(VLOOKUP(D77,matrice!$Z$1:$AA$9,2,0)),0,VLOOKUP(D77,matrice!$Z$1:$AA$9,2,0)))</f>
        <v/>
      </c>
      <c r="E78" s="60" t="str">
        <f>IF(E76="","",VLOOKUP(E76,matrice!$Z$1:$AA$9,2,0)+(WEEKDAY(E74,2)=2)*mar+IF(ISERROR(VLOOKUP(E77,matrice!$Z$1:$AA$9,2,0)),0,VLOOKUP(E77,matrice!$Z$1:$AA$9,2,0)))</f>
        <v/>
      </c>
      <c r="F78" s="60" t="str">
        <f>IF(F76="","",VLOOKUP(F76,matrice!$Z$1:$AA$9,2,0)+(WEEKDAY(F74,2)=2)*mar+IF(ISERROR(VLOOKUP(F77,matrice!$Z$1:$AA$9,2,0)),0,VLOOKUP(F77,matrice!$Z$1:$AA$9,2,0)))</f>
        <v/>
      </c>
      <c r="G78" s="60" t="str">
        <f>IF(G76="","",VLOOKUP(G76,matrice!$Z$1:$AA$9,2,0)+(WEEKDAY(G74,2)=2)*mar+IF(ISERROR(VLOOKUP(G77,matrice!$Z$1:$AA$9,2,0)),0,VLOOKUP(G77,matrice!$Z$1:$AA$9,2,0)))</f>
        <v/>
      </c>
      <c r="H78" s="60" t="str">
        <f>IF(H76="","",VLOOKUP(H76,matrice!$Z$1:$AA$9,2,0)+(WEEKDAY(H74,2)=2)*mar+IF(ISERROR(VLOOKUP(H77,matrice!$Z$1:$AA$9,2,0)),0,VLOOKUP(H77,matrice!$Z$1:$AA$9,2,0)))</f>
        <v/>
      </c>
      <c r="I78" s="60" t="str">
        <f>IF(I76="","",VLOOKUP(I76,matrice!$Z$1:$AA$9,2,0)+(WEEKDAY(I74,2)=2)*mar+IF(ISERROR(VLOOKUP(I77,matrice!$Z$1:$AA$9,2,0)),0,VLOOKUP(I77,matrice!$Z$1:$AA$9,2,0)))</f>
        <v/>
      </c>
      <c r="J78" s="60" t="str">
        <f>IF(J76="","",VLOOKUP(J76,matrice!$Z$1:$AA$9,2,0)+(WEEKDAY(J74,2)=2)*mar+IF(ISERROR(VLOOKUP(J77,matrice!$Z$1:$AA$9,2,0)),0,VLOOKUP(J77,matrice!$Z$1:$AA$9,2,0)))</f>
        <v/>
      </c>
      <c r="K78" s="60" t="str">
        <f>IF(K76="","",VLOOKUP(K76,matrice!$Z$1:$AA$9,2,0)+(WEEKDAY(K74,2)=2)*mar+IF(ISERROR(VLOOKUP(K77,matrice!$Z$1:$AA$9,2,0)),0,VLOOKUP(K77,matrice!$Z$1:$AA$9,2,0)))</f>
        <v/>
      </c>
      <c r="L78" s="60" t="str">
        <f>IF(L76="","",VLOOKUP(L76,matrice!$Z$1:$AA$9,2,0)+(WEEKDAY(L74,2)=2)*mar+IF(ISERROR(VLOOKUP(L77,matrice!$Z$1:$AA$9,2,0)),0,VLOOKUP(L77,matrice!$Z$1:$AA$9,2,0)))</f>
        <v/>
      </c>
      <c r="M78" s="60" t="str">
        <f>IF(M76="","",VLOOKUP(M76,matrice!$Z$1:$AA$9,2,0)+(WEEKDAY(M74,2)=2)*mar+IF(ISERROR(VLOOKUP(M77,matrice!$Z$1:$AA$9,2,0)),0,VLOOKUP(M77,matrice!$Z$1:$AA$9,2,0)))</f>
        <v/>
      </c>
      <c r="N78" s="60" t="str">
        <f>IF(N76="","",VLOOKUP(N76,matrice!$Z$1:$AA$9,2,0)+(WEEKDAY(N74,2)=2)*mar+IF(ISERROR(VLOOKUP(N77,matrice!$Z$1:$AA$9,2,0)),0,VLOOKUP(N77,matrice!$Z$1:$AA$9,2,0)))</f>
        <v/>
      </c>
      <c r="O78" s="60" t="str">
        <f>IF(O76="","",VLOOKUP(O76,matrice!$Z$1:$AA$9,2,0)+(WEEKDAY(O74,2)=2)*mar+IF(ISERROR(VLOOKUP(O77,matrice!$Z$1:$AA$9,2,0)),0,VLOOKUP(O77,matrice!$Z$1:$AA$9,2,0)))</f>
        <v/>
      </c>
      <c r="P78" s="60" t="str">
        <f>IF(P76="","",VLOOKUP(P76,matrice!$Z$1:$AA$9,2,0)+(WEEKDAY(P74,2)=2)*mar+IF(ISERROR(VLOOKUP(P77,matrice!$Z$1:$AA$9,2,0)),0,VLOOKUP(P77,matrice!$Z$1:$AA$9,2,0)))</f>
        <v/>
      </c>
      <c r="Q78" s="60" t="str">
        <f>IF(Q76="","",VLOOKUP(Q76,matrice!$Z$1:$AA$9,2,0)+(WEEKDAY(Q74,2)=2)*mar+IF(ISERROR(VLOOKUP(Q77,matrice!$Z$1:$AA$9,2,0)),0,VLOOKUP(Q77,matrice!$Z$1:$AA$9,2,0)))</f>
        <v/>
      </c>
      <c r="R78" s="60" t="str">
        <f>IF(R76="","",VLOOKUP(R76,matrice!$Z$1:$AA$9,2,0)+(WEEKDAY(R74,2)=2)*mar+IF(ISERROR(VLOOKUP(R77,matrice!$Z$1:$AA$9,2,0)),0,VLOOKUP(R77,matrice!$Z$1:$AA$9,2,0)))</f>
        <v/>
      </c>
      <c r="S78" s="60" t="str">
        <f>IF(S76="","",VLOOKUP(S76,matrice!$Z$1:$AA$9,2,0)+(WEEKDAY(S74,2)=2)*mar+IF(ISERROR(VLOOKUP(S77,matrice!$Z$1:$AA$9,2,0)),0,VLOOKUP(S77,matrice!$Z$1:$AA$9,2,0)))</f>
        <v/>
      </c>
      <c r="T78" s="60" t="str">
        <f>IF(T76="","",VLOOKUP(T76,matrice!$Z$1:$AA$9,2,0)+(WEEKDAY(T74,2)=2)*mar+IF(ISERROR(VLOOKUP(T77,matrice!$Z$1:$AA$9,2,0)),0,VLOOKUP(T77,matrice!$Z$1:$AA$9,2,0)))</f>
        <v/>
      </c>
      <c r="U78" s="60" t="str">
        <f>IF(U76="","",VLOOKUP(U76,matrice!$Z$1:$AA$9,2,0)+(WEEKDAY(U74,2)=2)*mar+IF(ISERROR(VLOOKUP(U77,matrice!$Z$1:$AA$9,2,0)),0,VLOOKUP(U77,matrice!$Z$1:$AA$9,2,0)))</f>
        <v/>
      </c>
      <c r="V78" s="60" t="str">
        <f>IF(V76="","",VLOOKUP(V76,matrice!$Z$1:$AA$9,2,0)+(WEEKDAY(V74,2)=2)*mar+IF(ISERROR(VLOOKUP(V77,matrice!$Z$1:$AA$9,2,0)),0,VLOOKUP(V77,matrice!$Z$1:$AA$9,2,0)))</f>
        <v/>
      </c>
      <c r="W78" s="60" t="str">
        <f>IF(W76="","",VLOOKUP(W76,matrice!$Z$1:$AA$9,2,0)+(WEEKDAY(W74,2)=2)*mar+IF(ISERROR(VLOOKUP(W77,matrice!$Z$1:$AA$9,2,0)),0,VLOOKUP(W77,matrice!$Z$1:$AA$9,2,0)))</f>
        <v/>
      </c>
      <c r="X78" s="60" t="str">
        <f>IF(X76="","",VLOOKUP(X76,matrice!$Z$1:$AA$9,2,0)+(WEEKDAY(X74,2)=2)*mar+IF(ISERROR(VLOOKUP(X77,matrice!$Z$1:$AA$9,2,0)),0,VLOOKUP(X77,matrice!$Z$1:$AA$9,2,0)))</f>
        <v/>
      </c>
      <c r="Y78" s="60" t="str">
        <f>IF(Y76="","",VLOOKUP(Y76,matrice!$Z$1:$AA$9,2,0)+(WEEKDAY(Y74,2)=2)*mar+IF(ISERROR(VLOOKUP(Y77,matrice!$Z$1:$AA$9,2,0)),0,VLOOKUP(Y77,matrice!$Z$1:$AA$9,2,0)))</f>
        <v/>
      </c>
      <c r="Z78" s="60" t="str">
        <f>IF(Z76="","",VLOOKUP(Z76,matrice!$Z$1:$AA$9,2,0)+(WEEKDAY(Z74,2)=2)*mar+IF(ISERROR(VLOOKUP(Z77,matrice!$Z$1:$AA$9,2,0)),0,VLOOKUP(Z77,matrice!$Z$1:$AA$9,2,0)))</f>
        <v/>
      </c>
      <c r="AA78" s="60" t="str">
        <f>IF(AA76="","",VLOOKUP(AA76,matrice!$Z$1:$AA$9,2,0)+(WEEKDAY(AA74,2)=2)*mar+IF(ISERROR(VLOOKUP(AA77,matrice!$Z$1:$AA$9,2,0)),0,VLOOKUP(AA77,matrice!$Z$1:$AA$9,2,0)))</f>
        <v/>
      </c>
      <c r="AB78" s="60" t="str">
        <f>IF(AB76="","",VLOOKUP(AB76,matrice!$Z$1:$AA$9,2,0)+(WEEKDAY(AB74,2)=2)*mar+IF(ISERROR(VLOOKUP(AB77,matrice!$Z$1:$AA$9,2,0)),0,VLOOKUP(AB77,matrice!$Z$1:$AA$9,2,0)))</f>
        <v/>
      </c>
      <c r="AC78" s="60" t="str">
        <f>IF(AC76="","",VLOOKUP(AC76,matrice!$Z$1:$AA$9,2,0)+(WEEKDAY(AC74,2)=2)*mar+IF(ISERROR(VLOOKUP(AC77,matrice!$Z$1:$AA$9,2,0)),0,VLOOKUP(AC77,matrice!$Z$1:$AA$9,2,0)))</f>
        <v/>
      </c>
      <c r="AD78" s="60" t="str">
        <f>IF(AD76="","",VLOOKUP(AD76,matrice!$Z$1:$AA$9,2,0)+(WEEKDAY(AD74,2)=2)*mar+IF(ISERROR(VLOOKUP(AD77,matrice!$Z$1:$AA$9,2,0)),0,VLOOKUP(AD77,matrice!$Z$1:$AA$9,2,0)))</f>
        <v/>
      </c>
      <c r="AE78" s="60" t="str">
        <f>IF(AE76="","",VLOOKUP(AE76,matrice!$Z$1:$AA$9,2,0)+(WEEKDAY(AE74,2)=2)*mar+IF(ISERROR(VLOOKUP(AE77,matrice!$Z$1:$AA$9,2,0)),0,VLOOKUP(AE77,matrice!$Z$1:$AA$9,2,0)))</f>
        <v/>
      </c>
      <c r="AF78" s="60" t="str">
        <f>IF(AF76="","",VLOOKUP(AF76,matrice!$Z$1:$AA$9,2,0)+(WEEKDAY(AF74,2)=2)*mar+IF(ISERROR(VLOOKUP(AF77,matrice!$Z$1:$AA$9,2,0)),0,VLOOKUP(AF77,matrice!$Z$1:$AA$9,2,0)))</f>
        <v/>
      </c>
    </row>
    <row r="79" spans="2:32">
      <c r="V79" s="63"/>
      <c r="X79" s="33"/>
      <c r="Y79" s="33"/>
      <c r="Z79" s="33"/>
      <c r="AB79" s="33"/>
      <c r="AC79" s="33"/>
      <c r="AD79" s="33"/>
    </row>
    <row r="82" spans="2:32">
      <c r="B82" s="57" t="s">
        <v>84</v>
      </c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</row>
    <row r="84" spans="2:32">
      <c r="B84" s="25">
        <v>41153</v>
      </c>
      <c r="C84" s="25">
        <v>41154</v>
      </c>
      <c r="D84" s="25">
        <v>41155</v>
      </c>
      <c r="E84" s="25">
        <v>41156</v>
      </c>
      <c r="F84" s="25">
        <v>41157</v>
      </c>
      <c r="G84" s="25">
        <v>41158</v>
      </c>
      <c r="H84" s="25">
        <v>41159</v>
      </c>
      <c r="I84" s="25">
        <v>41160</v>
      </c>
      <c r="J84" s="25">
        <v>41161</v>
      </c>
      <c r="K84" s="25">
        <v>41162</v>
      </c>
      <c r="L84" s="25">
        <v>41163</v>
      </c>
      <c r="M84" s="25">
        <v>41164</v>
      </c>
      <c r="N84" s="25">
        <v>41165</v>
      </c>
      <c r="O84" s="25">
        <v>41166</v>
      </c>
      <c r="P84" s="25">
        <v>41167</v>
      </c>
      <c r="Q84" s="25">
        <v>41168</v>
      </c>
      <c r="R84" s="25">
        <v>41169</v>
      </c>
      <c r="S84" s="25">
        <v>41170</v>
      </c>
      <c r="T84" s="25">
        <v>41171</v>
      </c>
      <c r="U84" s="25">
        <v>41172</v>
      </c>
      <c r="V84" s="25">
        <v>41173</v>
      </c>
      <c r="W84" s="25">
        <v>41174</v>
      </c>
      <c r="X84" s="25">
        <v>41175</v>
      </c>
      <c r="Y84" s="25">
        <v>41176</v>
      </c>
      <c r="Z84" s="25">
        <v>41177</v>
      </c>
      <c r="AA84" s="25">
        <v>41178</v>
      </c>
      <c r="AB84" s="25">
        <v>41179</v>
      </c>
      <c r="AC84" s="25">
        <v>41180</v>
      </c>
      <c r="AD84" s="25">
        <v>41181</v>
      </c>
      <c r="AE84" s="25">
        <v>41182</v>
      </c>
      <c r="AF84" s="25" t="s">
        <v>64</v>
      </c>
    </row>
    <row r="85" spans="2:32" ht="15.75" thickBot="1">
      <c r="B85" s="26">
        <v>41153</v>
      </c>
      <c r="C85" s="26">
        <v>41154</v>
      </c>
      <c r="D85" s="26">
        <v>41155</v>
      </c>
      <c r="E85" s="26">
        <v>41156</v>
      </c>
      <c r="F85" s="26">
        <v>41157</v>
      </c>
      <c r="G85" s="26">
        <v>41158</v>
      </c>
      <c r="H85" s="26">
        <v>41159</v>
      </c>
      <c r="I85" s="26">
        <v>41160</v>
      </c>
      <c r="J85" s="26">
        <v>41161</v>
      </c>
      <c r="K85" s="26">
        <v>41162</v>
      </c>
      <c r="L85" s="26">
        <v>41163</v>
      </c>
      <c r="M85" s="26">
        <v>41164</v>
      </c>
      <c r="N85" s="26">
        <v>41165</v>
      </c>
      <c r="O85" s="26">
        <v>41166</v>
      </c>
      <c r="P85" s="26">
        <v>41167</v>
      </c>
      <c r="Q85" s="26">
        <v>41168</v>
      </c>
      <c r="R85" s="26">
        <v>41169</v>
      </c>
      <c r="S85" s="26">
        <v>41170</v>
      </c>
      <c r="T85" s="26">
        <v>41171</v>
      </c>
      <c r="U85" s="26">
        <v>41172</v>
      </c>
      <c r="V85" s="26">
        <v>41173</v>
      </c>
      <c r="W85" s="26">
        <v>41174</v>
      </c>
      <c r="X85" s="26">
        <v>41175</v>
      </c>
      <c r="Y85" s="26">
        <v>41176</v>
      </c>
      <c r="Z85" s="26">
        <v>41177</v>
      </c>
      <c r="AA85" s="26">
        <v>41178</v>
      </c>
      <c r="AB85" s="26">
        <v>41179</v>
      </c>
      <c r="AC85" s="26">
        <v>41180</v>
      </c>
      <c r="AD85" s="26">
        <v>41181</v>
      </c>
      <c r="AE85" s="26">
        <v>41182</v>
      </c>
      <c r="AF85" s="26" t="s">
        <v>64</v>
      </c>
    </row>
    <row r="86" spans="2:32" ht="15.75" thickTop="1">
      <c r="B86" s="27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9"/>
    </row>
    <row r="87" spans="2:32" ht="15.75" thickBot="1">
      <c r="B87" s="30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2"/>
    </row>
    <row r="88" spans="2:32" ht="16.5" thickTop="1">
      <c r="B88" s="60" t="str">
        <f>IF(B86="","",VLOOKUP(B86,matrice!$Z$1:$AA$9,2,0)+(WEEKDAY(B84,2)=2)*mar+IF(ISERROR(VLOOKUP(B87,matrice!$Z$1:$AA$9,2,0)),0,VLOOKUP(B87,matrice!$Z$1:$AA$9,2,0)))</f>
        <v/>
      </c>
      <c r="C88" s="60" t="str">
        <f>IF(C86="","",VLOOKUP(C86,matrice!$Z$1:$AA$9,2,0)+(WEEKDAY(C84,2)=2)*mar+IF(ISERROR(VLOOKUP(C87,matrice!$Z$1:$AA$9,2,0)),0,VLOOKUP(C87,matrice!$Z$1:$AA$9,2,0)))</f>
        <v/>
      </c>
      <c r="D88" s="60" t="str">
        <f>IF(D86="","",VLOOKUP(D86,matrice!$Z$1:$AA$9,2,0)+(WEEKDAY(D84,2)=2)*mar+IF(ISERROR(VLOOKUP(D87,matrice!$Z$1:$AA$9,2,0)),0,VLOOKUP(D87,matrice!$Z$1:$AA$9,2,0)))</f>
        <v/>
      </c>
      <c r="E88" s="60" t="str">
        <f>IF(E86="","",VLOOKUP(E86,matrice!$Z$1:$AA$9,2,0)+(WEEKDAY(E84,2)=2)*mar+IF(ISERROR(VLOOKUP(E87,matrice!$Z$1:$AA$9,2,0)),0,VLOOKUP(E87,matrice!$Z$1:$AA$9,2,0)))</f>
        <v/>
      </c>
      <c r="F88" s="60" t="str">
        <f>IF(F86="","",VLOOKUP(F86,matrice!$Z$1:$AA$9,2,0)+(WEEKDAY(F84,2)=2)*mar+IF(ISERROR(VLOOKUP(F87,matrice!$Z$1:$AA$9,2,0)),0,VLOOKUP(F87,matrice!$Z$1:$AA$9,2,0)))</f>
        <v/>
      </c>
      <c r="G88" s="60" t="str">
        <f>IF(G86="","",VLOOKUP(G86,matrice!$Z$1:$AA$9,2,0)+(WEEKDAY(G84,2)=2)*mar+IF(ISERROR(VLOOKUP(G87,matrice!$Z$1:$AA$9,2,0)),0,VLOOKUP(G87,matrice!$Z$1:$AA$9,2,0)))</f>
        <v/>
      </c>
      <c r="H88" s="60" t="str">
        <f>IF(H86="","",VLOOKUP(H86,matrice!$Z$1:$AA$9,2,0)+(WEEKDAY(H84,2)=2)*mar+IF(ISERROR(VLOOKUP(H87,matrice!$Z$1:$AA$9,2,0)),0,VLOOKUP(H87,matrice!$Z$1:$AA$9,2,0)))</f>
        <v/>
      </c>
      <c r="I88" s="60" t="str">
        <f>IF(I86="","",VLOOKUP(I86,matrice!$Z$1:$AA$9,2,0)+(WEEKDAY(I84,2)=2)*mar+IF(ISERROR(VLOOKUP(I87,matrice!$Z$1:$AA$9,2,0)),0,VLOOKUP(I87,matrice!$Z$1:$AA$9,2,0)))</f>
        <v/>
      </c>
      <c r="J88" s="60" t="str">
        <f>IF(J86="","",VLOOKUP(J86,matrice!$Z$1:$AA$9,2,0)+(WEEKDAY(J84,2)=2)*mar+IF(ISERROR(VLOOKUP(J87,matrice!$Z$1:$AA$9,2,0)),0,VLOOKUP(J87,matrice!$Z$1:$AA$9,2,0)))</f>
        <v/>
      </c>
      <c r="K88" s="60" t="str">
        <f>IF(K86="","",VLOOKUP(K86,matrice!$Z$1:$AA$9,2,0)+(WEEKDAY(K84,2)=2)*mar+IF(ISERROR(VLOOKUP(K87,matrice!$Z$1:$AA$9,2,0)),0,VLOOKUP(K87,matrice!$Z$1:$AA$9,2,0)))</f>
        <v/>
      </c>
      <c r="L88" s="60" t="str">
        <f>IF(L86="","",VLOOKUP(L86,matrice!$Z$1:$AA$9,2,0)+(WEEKDAY(L84,2)=2)*mar+IF(ISERROR(VLOOKUP(L87,matrice!$Z$1:$AA$9,2,0)),0,VLOOKUP(L87,matrice!$Z$1:$AA$9,2,0)))</f>
        <v/>
      </c>
      <c r="M88" s="60" t="str">
        <f>IF(M86="","",VLOOKUP(M86,matrice!$Z$1:$AA$9,2,0)+(WEEKDAY(M84,2)=2)*mar+IF(ISERROR(VLOOKUP(M87,matrice!$Z$1:$AA$9,2,0)),0,VLOOKUP(M87,matrice!$Z$1:$AA$9,2,0)))</f>
        <v/>
      </c>
      <c r="N88" s="60" t="str">
        <f>IF(N86="","",VLOOKUP(N86,matrice!$Z$1:$AA$9,2,0)+(WEEKDAY(N84,2)=2)*mar+IF(ISERROR(VLOOKUP(N87,matrice!$Z$1:$AA$9,2,0)),0,VLOOKUP(N87,matrice!$Z$1:$AA$9,2,0)))</f>
        <v/>
      </c>
      <c r="O88" s="60" t="str">
        <f>IF(O86="","",VLOOKUP(O86,matrice!$Z$1:$AA$9,2,0)+(WEEKDAY(O84,2)=2)*mar+IF(ISERROR(VLOOKUP(O87,matrice!$Z$1:$AA$9,2,0)),0,VLOOKUP(O87,matrice!$Z$1:$AA$9,2,0)))</f>
        <v/>
      </c>
      <c r="P88" s="60" t="str">
        <f>IF(P86="","",VLOOKUP(P86,matrice!$Z$1:$AA$9,2,0)+(WEEKDAY(P84,2)=2)*mar+IF(ISERROR(VLOOKUP(P87,matrice!$Z$1:$AA$9,2,0)),0,VLOOKUP(P87,matrice!$Z$1:$AA$9,2,0)))</f>
        <v/>
      </c>
      <c r="Q88" s="60" t="str">
        <f>IF(Q86="","",VLOOKUP(Q86,matrice!$Z$1:$AA$9,2,0)+(WEEKDAY(Q84,2)=2)*mar+IF(ISERROR(VLOOKUP(Q87,matrice!$Z$1:$AA$9,2,0)),0,VLOOKUP(Q87,matrice!$Z$1:$AA$9,2,0)))</f>
        <v/>
      </c>
      <c r="R88" s="60" t="str">
        <f>IF(R86="","",VLOOKUP(R86,matrice!$Z$1:$AA$9,2,0)+(WEEKDAY(R84,2)=2)*mar+IF(ISERROR(VLOOKUP(R87,matrice!$Z$1:$AA$9,2,0)),0,VLOOKUP(R87,matrice!$Z$1:$AA$9,2,0)))</f>
        <v/>
      </c>
      <c r="S88" s="60" t="str">
        <f>IF(S86="","",VLOOKUP(S86,matrice!$Z$1:$AA$9,2,0)+(WEEKDAY(S84,2)=2)*mar+IF(ISERROR(VLOOKUP(S87,matrice!$Z$1:$AA$9,2,0)),0,VLOOKUP(S87,matrice!$Z$1:$AA$9,2,0)))</f>
        <v/>
      </c>
      <c r="T88" s="60" t="str">
        <f>IF(T86="","",VLOOKUP(T86,matrice!$Z$1:$AA$9,2,0)+(WEEKDAY(T84,2)=2)*mar+IF(ISERROR(VLOOKUP(T87,matrice!$Z$1:$AA$9,2,0)),0,VLOOKUP(T87,matrice!$Z$1:$AA$9,2,0)))</f>
        <v/>
      </c>
      <c r="U88" s="60" t="str">
        <f>IF(U86="","",VLOOKUP(U86,matrice!$Z$1:$AA$9,2,0)+(WEEKDAY(U84,2)=2)*mar+IF(ISERROR(VLOOKUP(U87,matrice!$Z$1:$AA$9,2,0)),0,VLOOKUP(U87,matrice!$Z$1:$AA$9,2,0)))</f>
        <v/>
      </c>
      <c r="V88" s="60" t="str">
        <f>IF(V86="","",VLOOKUP(V86,matrice!$Z$1:$AA$9,2,0)+(WEEKDAY(V84,2)=2)*mar+IF(ISERROR(VLOOKUP(V87,matrice!$Z$1:$AA$9,2,0)),0,VLOOKUP(V87,matrice!$Z$1:$AA$9,2,0)))</f>
        <v/>
      </c>
      <c r="W88" s="60" t="str">
        <f>IF(W86="","",VLOOKUP(W86,matrice!$Z$1:$AA$9,2,0)+(WEEKDAY(W84,2)=2)*mar+IF(ISERROR(VLOOKUP(W87,matrice!$Z$1:$AA$9,2,0)),0,VLOOKUP(W87,matrice!$Z$1:$AA$9,2,0)))</f>
        <v/>
      </c>
      <c r="X88" s="60" t="str">
        <f>IF(X86="","",VLOOKUP(X86,matrice!$Z$1:$AA$9,2,0)+(WEEKDAY(X84,2)=2)*mar+IF(ISERROR(VLOOKUP(X87,matrice!$Z$1:$AA$9,2,0)),0,VLOOKUP(X87,matrice!$Z$1:$AA$9,2,0)))</f>
        <v/>
      </c>
      <c r="Y88" s="60" t="str">
        <f>IF(Y86="","",VLOOKUP(Y86,matrice!$Z$1:$AA$9,2,0)+(WEEKDAY(Y84,2)=2)*mar+IF(ISERROR(VLOOKUP(Y87,matrice!$Z$1:$AA$9,2,0)),0,VLOOKUP(Y87,matrice!$Z$1:$AA$9,2,0)))</f>
        <v/>
      </c>
      <c r="Z88" s="60" t="str">
        <f>IF(Z86="","",VLOOKUP(Z86,matrice!$Z$1:$AA$9,2,0)+(WEEKDAY(Z84,2)=2)*mar+IF(ISERROR(VLOOKUP(Z87,matrice!$Z$1:$AA$9,2,0)),0,VLOOKUP(Z87,matrice!$Z$1:$AA$9,2,0)))</f>
        <v/>
      </c>
      <c r="AA88" s="60" t="str">
        <f>IF(AA86="","",VLOOKUP(AA86,matrice!$Z$1:$AA$9,2,0)+(WEEKDAY(AA84,2)=2)*mar+IF(ISERROR(VLOOKUP(AA87,matrice!$Z$1:$AA$9,2,0)),0,VLOOKUP(AA87,matrice!$Z$1:$AA$9,2,0)))</f>
        <v/>
      </c>
      <c r="AB88" s="60" t="str">
        <f>IF(AB86="","",VLOOKUP(AB86,matrice!$Z$1:$AA$9,2,0)+(WEEKDAY(AB84,2)=2)*mar+IF(ISERROR(VLOOKUP(AB87,matrice!$Z$1:$AA$9,2,0)),0,VLOOKUP(AB87,matrice!$Z$1:$AA$9,2,0)))</f>
        <v/>
      </c>
      <c r="AC88" s="60" t="str">
        <f>IF(AC86="","",VLOOKUP(AC86,matrice!$Z$1:$AA$9,2,0)+(WEEKDAY(AC84,2)=2)*mar+IF(ISERROR(VLOOKUP(AC87,matrice!$Z$1:$AA$9,2,0)),0,VLOOKUP(AC87,matrice!$Z$1:$AA$9,2,0)))</f>
        <v/>
      </c>
      <c r="AD88" s="60" t="str">
        <f>IF(AD86="","",VLOOKUP(AD86,matrice!$Z$1:$AA$9,2,0)+(WEEKDAY(AD84,2)=2)*mar+IF(ISERROR(VLOOKUP(AD87,matrice!$Z$1:$AA$9,2,0)),0,VLOOKUP(AD87,matrice!$Z$1:$AA$9,2,0)))</f>
        <v/>
      </c>
      <c r="AE88" s="60" t="str">
        <f>IF(AE86="","",VLOOKUP(AE86,matrice!$Z$1:$AA$9,2,0)+(WEEKDAY(AE84,2)=2)*mar+IF(ISERROR(VLOOKUP(AE87,matrice!$Z$1:$AA$9,2,0)),0,VLOOKUP(AE87,matrice!$Z$1:$AA$9,2,0)))</f>
        <v/>
      </c>
      <c r="AF88" s="60" t="str">
        <f>IF(AF86="","",VLOOKUP(AF86,matrice!$Z$1:$AA$9,2,0)+(WEEKDAY(AF84,2)=2)*mar+IF(ISERROR(VLOOKUP(AF87,matrice!$Z$1:$AA$9,2,0)),0,VLOOKUP(AF87,matrice!$Z$1:$AA$9,2,0)))</f>
        <v/>
      </c>
    </row>
    <row r="89" spans="2:32">
      <c r="V89" s="63"/>
      <c r="X89" s="33"/>
      <c r="Y89" s="33"/>
      <c r="Z89" s="33"/>
      <c r="AB89" s="33"/>
      <c r="AC89" s="33"/>
      <c r="AD89" s="33"/>
    </row>
    <row r="92" spans="2:32">
      <c r="B92" s="57" t="s">
        <v>85</v>
      </c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</row>
    <row r="94" spans="2:32">
      <c r="B94" s="25">
        <v>41183</v>
      </c>
      <c r="C94" s="25">
        <v>41184</v>
      </c>
      <c r="D94" s="25">
        <v>41185</v>
      </c>
      <c r="E94" s="25">
        <v>41186</v>
      </c>
      <c r="F94" s="25">
        <v>41187</v>
      </c>
      <c r="G94" s="25">
        <v>41188</v>
      </c>
      <c r="H94" s="25">
        <v>41189</v>
      </c>
      <c r="I94" s="25">
        <v>41190</v>
      </c>
      <c r="J94" s="25">
        <v>41191</v>
      </c>
      <c r="K94" s="25">
        <v>41192</v>
      </c>
      <c r="L94" s="25">
        <v>41193</v>
      </c>
      <c r="M94" s="25">
        <v>41194</v>
      </c>
      <c r="N94" s="25">
        <v>41195</v>
      </c>
      <c r="O94" s="25">
        <v>41196</v>
      </c>
      <c r="P94" s="25">
        <v>41197</v>
      </c>
      <c r="Q94" s="25">
        <v>41198</v>
      </c>
      <c r="R94" s="25">
        <v>41199</v>
      </c>
      <c r="S94" s="25">
        <v>41200</v>
      </c>
      <c r="T94" s="25">
        <v>41201</v>
      </c>
      <c r="U94" s="25">
        <v>41202</v>
      </c>
      <c r="V94" s="25">
        <v>41203</v>
      </c>
      <c r="W94" s="25">
        <v>41204</v>
      </c>
      <c r="X94" s="25">
        <v>41205</v>
      </c>
      <c r="Y94" s="25">
        <v>41206</v>
      </c>
      <c r="Z94" s="25">
        <v>41207</v>
      </c>
      <c r="AA94" s="25">
        <v>41208</v>
      </c>
      <c r="AB94" s="25">
        <v>41209</v>
      </c>
      <c r="AC94" s="25">
        <v>41210</v>
      </c>
      <c r="AD94" s="25">
        <v>41211</v>
      </c>
      <c r="AE94" s="25">
        <v>41212</v>
      </c>
      <c r="AF94" s="25">
        <v>41213</v>
      </c>
    </row>
    <row r="95" spans="2:32" ht="15.75" thickBot="1">
      <c r="B95" s="26">
        <v>41183</v>
      </c>
      <c r="C95" s="26">
        <v>41184</v>
      </c>
      <c r="D95" s="26">
        <v>41185</v>
      </c>
      <c r="E95" s="26">
        <v>41186</v>
      </c>
      <c r="F95" s="26">
        <v>41187</v>
      </c>
      <c r="G95" s="26">
        <v>41188</v>
      </c>
      <c r="H95" s="26">
        <v>41189</v>
      </c>
      <c r="I95" s="26">
        <v>41190</v>
      </c>
      <c r="J95" s="26">
        <v>41191</v>
      </c>
      <c r="K95" s="26">
        <v>41192</v>
      </c>
      <c r="L95" s="26">
        <v>41193</v>
      </c>
      <c r="M95" s="26">
        <v>41194</v>
      </c>
      <c r="N95" s="26">
        <v>41195</v>
      </c>
      <c r="O95" s="26">
        <v>41196</v>
      </c>
      <c r="P95" s="26">
        <v>41197</v>
      </c>
      <c r="Q95" s="26">
        <v>41198</v>
      </c>
      <c r="R95" s="26">
        <v>41199</v>
      </c>
      <c r="S95" s="26">
        <v>41200</v>
      </c>
      <c r="T95" s="26">
        <v>41201</v>
      </c>
      <c r="U95" s="26">
        <v>41202</v>
      </c>
      <c r="V95" s="26">
        <v>41203</v>
      </c>
      <c r="W95" s="26">
        <v>41204</v>
      </c>
      <c r="X95" s="26">
        <v>41205</v>
      </c>
      <c r="Y95" s="26">
        <v>41206</v>
      </c>
      <c r="Z95" s="26">
        <v>41207</v>
      </c>
      <c r="AA95" s="26">
        <v>41208</v>
      </c>
      <c r="AB95" s="26">
        <v>41209</v>
      </c>
      <c r="AC95" s="26">
        <v>41210</v>
      </c>
      <c r="AD95" s="26">
        <v>41211</v>
      </c>
      <c r="AE95" s="26">
        <v>41212</v>
      </c>
      <c r="AF95" s="26">
        <v>41213</v>
      </c>
    </row>
    <row r="96" spans="2:32" ht="15.75" thickTop="1">
      <c r="B96" s="27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9"/>
    </row>
    <row r="97" spans="2:32" ht="15.75" thickBot="1">
      <c r="B97" s="30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2"/>
    </row>
    <row r="98" spans="2:32" ht="16.5" thickTop="1">
      <c r="B98" s="60" t="str">
        <f>IF(B96="","",VLOOKUP(B96,matrice!$Z$1:$AA$9,2,0)+(WEEKDAY(B94,2)=2)*mar+IF(ISERROR(VLOOKUP(B97,matrice!$Z$1:$AA$9,2,0)),0,VLOOKUP(B97,matrice!$Z$1:$AA$9,2,0)))</f>
        <v/>
      </c>
      <c r="C98" s="60" t="str">
        <f>IF(C96="","",VLOOKUP(C96,matrice!$Z$1:$AA$9,2,0)+(WEEKDAY(C94,2)=2)*mar+IF(ISERROR(VLOOKUP(C97,matrice!$Z$1:$AA$9,2,0)),0,VLOOKUP(C97,matrice!$Z$1:$AA$9,2,0)))</f>
        <v/>
      </c>
      <c r="D98" s="60" t="str">
        <f>IF(D96="","",VLOOKUP(D96,matrice!$Z$1:$AA$9,2,0)+(WEEKDAY(D94,2)=2)*mar+IF(ISERROR(VLOOKUP(D97,matrice!$Z$1:$AA$9,2,0)),0,VLOOKUP(D97,matrice!$Z$1:$AA$9,2,0)))</f>
        <v/>
      </c>
      <c r="E98" s="60" t="str">
        <f>IF(E96="","",VLOOKUP(E96,matrice!$Z$1:$AA$9,2,0)+(WEEKDAY(E94,2)=2)*mar+IF(ISERROR(VLOOKUP(E97,matrice!$Z$1:$AA$9,2,0)),0,VLOOKUP(E97,matrice!$Z$1:$AA$9,2,0)))</f>
        <v/>
      </c>
      <c r="F98" s="60" t="str">
        <f>IF(F96="","",VLOOKUP(F96,matrice!$Z$1:$AA$9,2,0)+(WEEKDAY(F94,2)=2)*mar+IF(ISERROR(VLOOKUP(F97,matrice!$Z$1:$AA$9,2,0)),0,VLOOKUP(F97,matrice!$Z$1:$AA$9,2,0)))</f>
        <v/>
      </c>
      <c r="G98" s="60" t="str">
        <f>IF(G96="","",VLOOKUP(G96,matrice!$Z$1:$AA$9,2,0)+(WEEKDAY(G94,2)=2)*mar+IF(ISERROR(VLOOKUP(G97,matrice!$Z$1:$AA$9,2,0)),0,VLOOKUP(G97,matrice!$Z$1:$AA$9,2,0)))</f>
        <v/>
      </c>
      <c r="H98" s="60" t="str">
        <f>IF(H96="","",VLOOKUP(H96,matrice!$Z$1:$AA$9,2,0)+(WEEKDAY(H94,2)=2)*mar+IF(ISERROR(VLOOKUP(H97,matrice!$Z$1:$AA$9,2,0)),0,VLOOKUP(H97,matrice!$Z$1:$AA$9,2,0)))</f>
        <v/>
      </c>
      <c r="I98" s="60" t="str">
        <f>IF(I96="","",VLOOKUP(I96,matrice!$Z$1:$AA$9,2,0)+(WEEKDAY(I94,2)=2)*mar+IF(ISERROR(VLOOKUP(I97,matrice!$Z$1:$AA$9,2,0)),0,VLOOKUP(I97,matrice!$Z$1:$AA$9,2,0)))</f>
        <v/>
      </c>
      <c r="J98" s="60" t="str">
        <f>IF(J96="","",VLOOKUP(J96,matrice!$Z$1:$AA$9,2,0)+(WEEKDAY(J94,2)=2)*mar+IF(ISERROR(VLOOKUP(J97,matrice!$Z$1:$AA$9,2,0)),0,VLOOKUP(J97,matrice!$Z$1:$AA$9,2,0)))</f>
        <v/>
      </c>
      <c r="K98" s="60" t="str">
        <f>IF(K96="","",VLOOKUP(K96,matrice!$Z$1:$AA$9,2,0)+(WEEKDAY(K94,2)=2)*mar+IF(ISERROR(VLOOKUP(K97,matrice!$Z$1:$AA$9,2,0)),0,VLOOKUP(K97,matrice!$Z$1:$AA$9,2,0)))</f>
        <v/>
      </c>
      <c r="L98" s="60" t="str">
        <f>IF(L96="","",VLOOKUP(L96,matrice!$Z$1:$AA$9,2,0)+(WEEKDAY(L94,2)=2)*mar+IF(ISERROR(VLOOKUP(L97,matrice!$Z$1:$AA$9,2,0)),0,VLOOKUP(L97,matrice!$Z$1:$AA$9,2,0)))</f>
        <v/>
      </c>
      <c r="M98" s="60" t="str">
        <f>IF(M96="","",VLOOKUP(M96,matrice!$Z$1:$AA$9,2,0)+(WEEKDAY(M94,2)=2)*mar+IF(ISERROR(VLOOKUP(M97,matrice!$Z$1:$AA$9,2,0)),0,VLOOKUP(M97,matrice!$Z$1:$AA$9,2,0)))</f>
        <v/>
      </c>
      <c r="N98" s="60" t="str">
        <f>IF(N96="","",VLOOKUP(N96,matrice!$Z$1:$AA$9,2,0)+(WEEKDAY(N94,2)=2)*mar+IF(ISERROR(VLOOKUP(N97,matrice!$Z$1:$AA$9,2,0)),0,VLOOKUP(N97,matrice!$Z$1:$AA$9,2,0)))</f>
        <v/>
      </c>
      <c r="O98" s="60" t="str">
        <f>IF(O96="","",VLOOKUP(O96,matrice!$Z$1:$AA$9,2,0)+(WEEKDAY(O94,2)=2)*mar+IF(ISERROR(VLOOKUP(O97,matrice!$Z$1:$AA$9,2,0)),0,VLOOKUP(O97,matrice!$Z$1:$AA$9,2,0)))</f>
        <v/>
      </c>
      <c r="P98" s="60" t="str">
        <f>IF(P96="","",VLOOKUP(P96,matrice!$Z$1:$AA$9,2,0)+(WEEKDAY(P94,2)=2)*mar+IF(ISERROR(VLOOKUP(P97,matrice!$Z$1:$AA$9,2,0)),0,VLOOKUP(P97,matrice!$Z$1:$AA$9,2,0)))</f>
        <v/>
      </c>
      <c r="Q98" s="60" t="str">
        <f>IF(Q96="","",VLOOKUP(Q96,matrice!$Z$1:$AA$9,2,0)+(WEEKDAY(Q94,2)=2)*mar+IF(ISERROR(VLOOKUP(Q97,matrice!$Z$1:$AA$9,2,0)),0,VLOOKUP(Q97,matrice!$Z$1:$AA$9,2,0)))</f>
        <v/>
      </c>
      <c r="R98" s="60" t="str">
        <f>IF(R96="","",VLOOKUP(R96,matrice!$Z$1:$AA$9,2,0)+(WEEKDAY(R94,2)=2)*mar+IF(ISERROR(VLOOKUP(R97,matrice!$Z$1:$AA$9,2,0)),0,VLOOKUP(R97,matrice!$Z$1:$AA$9,2,0)))</f>
        <v/>
      </c>
      <c r="S98" s="60" t="str">
        <f>IF(S96="","",VLOOKUP(S96,matrice!$Z$1:$AA$9,2,0)+(WEEKDAY(S94,2)=2)*mar+IF(ISERROR(VLOOKUP(S97,matrice!$Z$1:$AA$9,2,0)),0,VLOOKUP(S97,matrice!$Z$1:$AA$9,2,0)))</f>
        <v/>
      </c>
      <c r="T98" s="60" t="str">
        <f>IF(T96="","",VLOOKUP(T96,matrice!$Z$1:$AA$9,2,0)+(WEEKDAY(T94,2)=2)*mar+IF(ISERROR(VLOOKUP(T97,matrice!$Z$1:$AA$9,2,0)),0,VLOOKUP(T97,matrice!$Z$1:$AA$9,2,0)))</f>
        <v/>
      </c>
      <c r="U98" s="60" t="str">
        <f>IF(U96="","",VLOOKUP(U96,matrice!$Z$1:$AA$9,2,0)+(WEEKDAY(U94,2)=2)*mar+IF(ISERROR(VLOOKUP(U97,matrice!$Z$1:$AA$9,2,0)),0,VLOOKUP(U97,matrice!$Z$1:$AA$9,2,0)))</f>
        <v/>
      </c>
      <c r="V98" s="60" t="str">
        <f>IF(V96="","",VLOOKUP(V96,matrice!$Z$1:$AA$9,2,0)+(WEEKDAY(V94,2)=2)*mar+IF(ISERROR(VLOOKUP(V97,matrice!$Z$1:$AA$9,2,0)),0,VLOOKUP(V97,matrice!$Z$1:$AA$9,2,0)))</f>
        <v/>
      </c>
      <c r="W98" s="60" t="str">
        <f>IF(W96="","",VLOOKUP(W96,matrice!$Z$1:$AA$9,2,0)+(WEEKDAY(W94,2)=2)*mar+IF(ISERROR(VLOOKUP(W97,matrice!$Z$1:$AA$9,2,0)),0,VLOOKUP(W97,matrice!$Z$1:$AA$9,2,0)))</f>
        <v/>
      </c>
      <c r="X98" s="60" t="str">
        <f>IF(X96="","",VLOOKUP(X96,matrice!$Z$1:$AA$9,2,0)+(WEEKDAY(X94,2)=2)*mar+IF(ISERROR(VLOOKUP(X97,matrice!$Z$1:$AA$9,2,0)),0,VLOOKUP(X97,matrice!$Z$1:$AA$9,2,0)))</f>
        <v/>
      </c>
      <c r="Y98" s="60" t="str">
        <f>IF(Y96="","",VLOOKUP(Y96,matrice!$Z$1:$AA$9,2,0)+(WEEKDAY(Y94,2)=2)*mar+IF(ISERROR(VLOOKUP(Y97,matrice!$Z$1:$AA$9,2,0)),0,VLOOKUP(Y97,matrice!$Z$1:$AA$9,2,0)))</f>
        <v/>
      </c>
      <c r="Z98" s="60" t="str">
        <f>IF(Z96="","",VLOOKUP(Z96,matrice!$Z$1:$AA$9,2,0)+(WEEKDAY(Z94,2)=2)*mar+IF(ISERROR(VLOOKUP(Z97,matrice!$Z$1:$AA$9,2,0)),0,VLOOKUP(Z97,matrice!$Z$1:$AA$9,2,0)))</f>
        <v/>
      </c>
      <c r="AA98" s="60" t="str">
        <f>IF(AA96="","",VLOOKUP(AA96,matrice!$Z$1:$AA$9,2,0)+(WEEKDAY(AA94,2)=2)*mar+IF(ISERROR(VLOOKUP(AA97,matrice!$Z$1:$AA$9,2,0)),0,VLOOKUP(AA97,matrice!$Z$1:$AA$9,2,0)))</f>
        <v/>
      </c>
      <c r="AB98" s="60" t="str">
        <f>IF(AB96="","",VLOOKUP(AB96,matrice!$Z$1:$AA$9,2,0)+(WEEKDAY(AB94,2)=2)*mar+IF(ISERROR(VLOOKUP(AB97,matrice!$Z$1:$AA$9,2,0)),0,VLOOKUP(AB97,matrice!$Z$1:$AA$9,2,0)))</f>
        <v/>
      </c>
      <c r="AC98" s="60" t="str">
        <f>IF(AC96="","",VLOOKUP(AC96,matrice!$Z$1:$AA$9,2,0)+(WEEKDAY(AC94,2)=2)*mar+IF(ISERROR(VLOOKUP(AC97,matrice!$Z$1:$AA$9,2,0)),0,VLOOKUP(AC97,matrice!$Z$1:$AA$9,2,0)))</f>
        <v/>
      </c>
      <c r="AD98" s="60" t="str">
        <f>IF(AD96="","",VLOOKUP(AD96,matrice!$Z$1:$AA$9,2,0)+(WEEKDAY(AD94,2)=2)*mar+IF(ISERROR(VLOOKUP(AD97,matrice!$Z$1:$AA$9,2,0)),0,VLOOKUP(AD97,matrice!$Z$1:$AA$9,2,0)))</f>
        <v/>
      </c>
      <c r="AE98" s="60" t="str">
        <f>IF(AE96="","",VLOOKUP(AE96,matrice!$Z$1:$AA$9,2,0)+(WEEKDAY(AE94,2)=2)*mar+IF(ISERROR(VLOOKUP(AE97,matrice!$Z$1:$AA$9,2,0)),0,VLOOKUP(AE97,matrice!$Z$1:$AA$9,2,0)))</f>
        <v/>
      </c>
      <c r="AF98" s="60" t="str">
        <f>IF(AF96="","",VLOOKUP(AF96,matrice!$Z$1:$AA$9,2,0)+(WEEKDAY(AF94,2)=2)*mar+IF(ISERROR(VLOOKUP(AF97,matrice!$Z$1:$AA$9,2,0)),0,VLOOKUP(AF97,matrice!$Z$1:$AA$9,2,0)))</f>
        <v/>
      </c>
    </row>
    <row r="99" spans="2:32">
      <c r="V99" s="63"/>
      <c r="X99" s="33"/>
      <c r="Y99" s="33"/>
      <c r="Z99" s="33"/>
      <c r="AB99" s="33"/>
      <c r="AC99" s="33"/>
      <c r="AD99" s="33"/>
    </row>
    <row r="102" spans="2:32">
      <c r="B102" s="57" t="s">
        <v>86</v>
      </c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  <c r="AC102" s="57"/>
      <c r="AD102" s="57"/>
      <c r="AE102" s="57"/>
      <c r="AF102" s="57"/>
    </row>
    <row r="104" spans="2:32">
      <c r="B104" s="25">
        <v>41214</v>
      </c>
      <c r="C104" s="25">
        <v>41215</v>
      </c>
      <c r="D104" s="25">
        <v>41216</v>
      </c>
      <c r="E104" s="25">
        <v>41217</v>
      </c>
      <c r="F104" s="25">
        <v>41218</v>
      </c>
      <c r="G104" s="25">
        <v>41219</v>
      </c>
      <c r="H104" s="25">
        <v>41220</v>
      </c>
      <c r="I104" s="25">
        <v>41221</v>
      </c>
      <c r="J104" s="25">
        <v>41222</v>
      </c>
      <c r="K104" s="25">
        <v>41223</v>
      </c>
      <c r="L104" s="25">
        <v>41224</v>
      </c>
      <c r="M104" s="25">
        <v>41225</v>
      </c>
      <c r="N104" s="25">
        <v>41226</v>
      </c>
      <c r="O104" s="25">
        <v>41227</v>
      </c>
      <c r="P104" s="25">
        <v>41228</v>
      </c>
      <c r="Q104" s="25">
        <v>41229</v>
      </c>
      <c r="R104" s="25">
        <v>41230</v>
      </c>
      <c r="S104" s="25">
        <v>41231</v>
      </c>
      <c r="T104" s="25">
        <v>41232</v>
      </c>
      <c r="U104" s="25">
        <v>41233</v>
      </c>
      <c r="V104" s="25">
        <v>41234</v>
      </c>
      <c r="W104" s="25">
        <v>41235</v>
      </c>
      <c r="X104" s="25">
        <v>41236</v>
      </c>
      <c r="Y104" s="25">
        <v>41237</v>
      </c>
      <c r="Z104" s="25">
        <v>41238</v>
      </c>
      <c r="AA104" s="25">
        <v>41239</v>
      </c>
      <c r="AB104" s="25">
        <v>41240</v>
      </c>
      <c r="AC104" s="25">
        <v>41241</v>
      </c>
      <c r="AD104" s="25">
        <v>41242</v>
      </c>
      <c r="AE104" s="25">
        <v>41243</v>
      </c>
      <c r="AF104" s="25" t="s">
        <v>64</v>
      </c>
    </row>
    <row r="105" spans="2:32" ht="15.75" thickBot="1">
      <c r="B105" s="26">
        <v>41214</v>
      </c>
      <c r="C105" s="26">
        <v>41215</v>
      </c>
      <c r="D105" s="26">
        <v>41216</v>
      </c>
      <c r="E105" s="26">
        <v>41217</v>
      </c>
      <c r="F105" s="26">
        <v>41218</v>
      </c>
      <c r="G105" s="26">
        <v>41219</v>
      </c>
      <c r="H105" s="26">
        <v>41220</v>
      </c>
      <c r="I105" s="26">
        <v>41221</v>
      </c>
      <c r="J105" s="26">
        <v>41222</v>
      </c>
      <c r="K105" s="26">
        <v>41223</v>
      </c>
      <c r="L105" s="26">
        <v>41224</v>
      </c>
      <c r="M105" s="26">
        <v>41225</v>
      </c>
      <c r="N105" s="26">
        <v>41226</v>
      </c>
      <c r="O105" s="26">
        <v>41227</v>
      </c>
      <c r="P105" s="26">
        <v>41228</v>
      </c>
      <c r="Q105" s="26">
        <v>41229</v>
      </c>
      <c r="R105" s="26">
        <v>41230</v>
      </c>
      <c r="S105" s="26">
        <v>41231</v>
      </c>
      <c r="T105" s="26">
        <v>41232</v>
      </c>
      <c r="U105" s="26">
        <v>41233</v>
      </c>
      <c r="V105" s="26">
        <v>41234</v>
      </c>
      <c r="W105" s="26">
        <v>41235</v>
      </c>
      <c r="X105" s="26">
        <v>41236</v>
      </c>
      <c r="Y105" s="26">
        <v>41237</v>
      </c>
      <c r="Z105" s="26">
        <v>41238</v>
      </c>
      <c r="AA105" s="26">
        <v>41239</v>
      </c>
      <c r="AB105" s="26">
        <v>41240</v>
      </c>
      <c r="AC105" s="26">
        <v>41241</v>
      </c>
      <c r="AD105" s="26">
        <v>41242</v>
      </c>
      <c r="AE105" s="26">
        <v>41243</v>
      </c>
      <c r="AF105" s="26" t="s">
        <v>64</v>
      </c>
    </row>
    <row r="106" spans="2:32" ht="15.75" thickTop="1">
      <c r="B106" s="27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9"/>
    </row>
    <row r="107" spans="2:32" ht="15.75" thickBot="1">
      <c r="B107" s="30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2"/>
    </row>
    <row r="108" spans="2:32" ht="16.5" thickTop="1">
      <c r="B108" s="60" t="str">
        <f>IF(B106="","",VLOOKUP(B106,matrice!$Z$1:$AA$9,2,0)+(WEEKDAY(B104,2)=2)*mar+IF(ISERROR(VLOOKUP(B107,matrice!$Z$1:$AA$9,2,0)),0,VLOOKUP(B107,matrice!$Z$1:$AA$9,2,0)))</f>
        <v/>
      </c>
      <c r="C108" s="60" t="str">
        <f>IF(C106="","",VLOOKUP(C106,matrice!$Z$1:$AA$9,2,0)+(WEEKDAY(C104,2)=2)*mar+IF(ISERROR(VLOOKUP(C107,matrice!$Z$1:$AA$9,2,0)),0,VLOOKUP(C107,matrice!$Z$1:$AA$9,2,0)))</f>
        <v/>
      </c>
      <c r="D108" s="60" t="str">
        <f>IF(D106="","",VLOOKUP(D106,matrice!$Z$1:$AA$9,2,0)+(WEEKDAY(D104,2)=2)*mar+IF(ISERROR(VLOOKUP(D107,matrice!$Z$1:$AA$9,2,0)),0,VLOOKUP(D107,matrice!$Z$1:$AA$9,2,0)))</f>
        <v/>
      </c>
      <c r="E108" s="60" t="str">
        <f>IF(E106="","",VLOOKUP(E106,matrice!$Z$1:$AA$9,2,0)+(WEEKDAY(E104,2)=2)*mar+IF(ISERROR(VLOOKUP(E107,matrice!$Z$1:$AA$9,2,0)),0,VLOOKUP(E107,matrice!$Z$1:$AA$9,2,0)))</f>
        <v/>
      </c>
      <c r="F108" s="60" t="str">
        <f>IF(F106="","",VLOOKUP(F106,matrice!$Z$1:$AA$9,2,0)+(WEEKDAY(F104,2)=2)*mar+IF(ISERROR(VLOOKUP(F107,matrice!$Z$1:$AA$9,2,0)),0,VLOOKUP(F107,matrice!$Z$1:$AA$9,2,0)))</f>
        <v/>
      </c>
      <c r="G108" s="60" t="str">
        <f>IF(G106="","",VLOOKUP(G106,matrice!$Z$1:$AA$9,2,0)+(WEEKDAY(G104,2)=2)*mar+IF(ISERROR(VLOOKUP(G107,matrice!$Z$1:$AA$9,2,0)),0,VLOOKUP(G107,matrice!$Z$1:$AA$9,2,0)))</f>
        <v/>
      </c>
      <c r="H108" s="60" t="str">
        <f>IF(H106="","",VLOOKUP(H106,matrice!$Z$1:$AA$9,2,0)+(WEEKDAY(H104,2)=2)*mar+IF(ISERROR(VLOOKUP(H107,matrice!$Z$1:$AA$9,2,0)),0,VLOOKUP(H107,matrice!$Z$1:$AA$9,2,0)))</f>
        <v/>
      </c>
      <c r="I108" s="60" t="str">
        <f>IF(I106="","",VLOOKUP(I106,matrice!$Z$1:$AA$9,2,0)+(WEEKDAY(I104,2)=2)*mar+IF(ISERROR(VLOOKUP(I107,matrice!$Z$1:$AA$9,2,0)),0,VLOOKUP(I107,matrice!$Z$1:$AA$9,2,0)))</f>
        <v/>
      </c>
      <c r="J108" s="60" t="str">
        <f>IF(J106="","",VLOOKUP(J106,matrice!$Z$1:$AA$9,2,0)+(WEEKDAY(J104,2)=2)*mar+IF(ISERROR(VLOOKUP(J107,matrice!$Z$1:$AA$9,2,0)),0,VLOOKUP(J107,matrice!$Z$1:$AA$9,2,0)))</f>
        <v/>
      </c>
      <c r="K108" s="60" t="str">
        <f>IF(K106="","",VLOOKUP(K106,matrice!$Z$1:$AA$9,2,0)+(WEEKDAY(K104,2)=2)*mar+IF(ISERROR(VLOOKUP(K107,matrice!$Z$1:$AA$9,2,0)),0,VLOOKUP(K107,matrice!$Z$1:$AA$9,2,0)))</f>
        <v/>
      </c>
      <c r="L108" s="60" t="str">
        <f>IF(L106="","",VLOOKUP(L106,matrice!$Z$1:$AA$9,2,0)+(WEEKDAY(L104,2)=2)*mar+IF(ISERROR(VLOOKUP(L107,matrice!$Z$1:$AA$9,2,0)),0,VLOOKUP(L107,matrice!$Z$1:$AA$9,2,0)))</f>
        <v/>
      </c>
      <c r="M108" s="60" t="str">
        <f>IF(M106="","",VLOOKUP(M106,matrice!$Z$1:$AA$9,2,0)+(WEEKDAY(M104,2)=2)*mar+IF(ISERROR(VLOOKUP(M107,matrice!$Z$1:$AA$9,2,0)),0,VLOOKUP(M107,matrice!$Z$1:$AA$9,2,0)))</f>
        <v/>
      </c>
      <c r="N108" s="60" t="str">
        <f>IF(N106="","",VLOOKUP(N106,matrice!$Z$1:$AA$9,2,0)+(WEEKDAY(N104,2)=2)*mar+IF(ISERROR(VLOOKUP(N107,matrice!$Z$1:$AA$9,2,0)),0,VLOOKUP(N107,matrice!$Z$1:$AA$9,2,0)))</f>
        <v/>
      </c>
      <c r="O108" s="60" t="str">
        <f>IF(O106="","",VLOOKUP(O106,matrice!$Z$1:$AA$9,2,0)+(WEEKDAY(O104,2)=2)*mar+IF(ISERROR(VLOOKUP(O107,matrice!$Z$1:$AA$9,2,0)),0,VLOOKUP(O107,matrice!$Z$1:$AA$9,2,0)))</f>
        <v/>
      </c>
      <c r="P108" s="60" t="str">
        <f>IF(P106="","",VLOOKUP(P106,matrice!$Z$1:$AA$9,2,0)+(WEEKDAY(P104,2)=2)*mar+IF(ISERROR(VLOOKUP(P107,matrice!$Z$1:$AA$9,2,0)),0,VLOOKUP(P107,matrice!$Z$1:$AA$9,2,0)))</f>
        <v/>
      </c>
      <c r="Q108" s="60" t="str">
        <f>IF(Q106="","",VLOOKUP(Q106,matrice!$Z$1:$AA$9,2,0)+(WEEKDAY(Q104,2)=2)*mar+IF(ISERROR(VLOOKUP(Q107,matrice!$Z$1:$AA$9,2,0)),0,VLOOKUP(Q107,matrice!$Z$1:$AA$9,2,0)))</f>
        <v/>
      </c>
      <c r="R108" s="60" t="str">
        <f>IF(R106="","",VLOOKUP(R106,matrice!$Z$1:$AA$9,2,0)+(WEEKDAY(R104,2)=2)*mar+IF(ISERROR(VLOOKUP(R107,matrice!$Z$1:$AA$9,2,0)),0,VLOOKUP(R107,matrice!$Z$1:$AA$9,2,0)))</f>
        <v/>
      </c>
      <c r="S108" s="60" t="str">
        <f>IF(S106="","",VLOOKUP(S106,matrice!$Z$1:$AA$9,2,0)+(WEEKDAY(S104,2)=2)*mar+IF(ISERROR(VLOOKUP(S107,matrice!$Z$1:$AA$9,2,0)),0,VLOOKUP(S107,matrice!$Z$1:$AA$9,2,0)))</f>
        <v/>
      </c>
      <c r="T108" s="60" t="str">
        <f>IF(T106="","",VLOOKUP(T106,matrice!$Z$1:$AA$9,2,0)+(WEEKDAY(T104,2)=2)*mar+IF(ISERROR(VLOOKUP(T107,matrice!$Z$1:$AA$9,2,0)),0,VLOOKUP(T107,matrice!$Z$1:$AA$9,2,0)))</f>
        <v/>
      </c>
      <c r="U108" s="60" t="str">
        <f>IF(U106="","",VLOOKUP(U106,matrice!$Z$1:$AA$9,2,0)+(WEEKDAY(U104,2)=2)*mar+IF(ISERROR(VLOOKUP(U107,matrice!$Z$1:$AA$9,2,0)),0,VLOOKUP(U107,matrice!$Z$1:$AA$9,2,0)))</f>
        <v/>
      </c>
      <c r="V108" s="60" t="str">
        <f>IF(V106="","",VLOOKUP(V106,matrice!$Z$1:$AA$9,2,0)+(WEEKDAY(V104,2)=2)*mar+IF(ISERROR(VLOOKUP(V107,matrice!$Z$1:$AA$9,2,0)),0,VLOOKUP(V107,matrice!$Z$1:$AA$9,2,0)))</f>
        <v/>
      </c>
      <c r="W108" s="60" t="str">
        <f>IF(W106="","",VLOOKUP(W106,matrice!$Z$1:$AA$9,2,0)+(WEEKDAY(W104,2)=2)*mar+IF(ISERROR(VLOOKUP(W107,matrice!$Z$1:$AA$9,2,0)),0,VLOOKUP(W107,matrice!$Z$1:$AA$9,2,0)))</f>
        <v/>
      </c>
      <c r="X108" s="60" t="str">
        <f>IF(X106="","",VLOOKUP(X106,matrice!$Z$1:$AA$9,2,0)+(WEEKDAY(X104,2)=2)*mar+IF(ISERROR(VLOOKUP(X107,matrice!$Z$1:$AA$9,2,0)),0,VLOOKUP(X107,matrice!$Z$1:$AA$9,2,0)))</f>
        <v/>
      </c>
      <c r="Y108" s="60" t="str">
        <f>IF(Y106="","",VLOOKUP(Y106,matrice!$Z$1:$AA$9,2,0)+(WEEKDAY(Y104,2)=2)*mar+IF(ISERROR(VLOOKUP(Y107,matrice!$Z$1:$AA$9,2,0)),0,VLOOKUP(Y107,matrice!$Z$1:$AA$9,2,0)))</f>
        <v/>
      </c>
      <c r="Z108" s="60" t="str">
        <f>IF(Z106="","",VLOOKUP(Z106,matrice!$Z$1:$AA$9,2,0)+(WEEKDAY(Z104,2)=2)*mar+IF(ISERROR(VLOOKUP(Z107,matrice!$Z$1:$AA$9,2,0)),0,VLOOKUP(Z107,matrice!$Z$1:$AA$9,2,0)))</f>
        <v/>
      </c>
      <c r="AA108" s="60" t="str">
        <f>IF(AA106="","",VLOOKUP(AA106,matrice!$Z$1:$AA$9,2,0)+(WEEKDAY(AA104,2)=2)*mar+IF(ISERROR(VLOOKUP(AA107,matrice!$Z$1:$AA$9,2,0)),0,VLOOKUP(AA107,matrice!$Z$1:$AA$9,2,0)))</f>
        <v/>
      </c>
      <c r="AB108" s="60" t="str">
        <f>IF(AB106="","",VLOOKUP(AB106,matrice!$Z$1:$AA$9,2,0)+(WEEKDAY(AB104,2)=2)*mar+IF(ISERROR(VLOOKUP(AB107,matrice!$Z$1:$AA$9,2,0)),0,VLOOKUP(AB107,matrice!$Z$1:$AA$9,2,0)))</f>
        <v/>
      </c>
      <c r="AC108" s="60" t="str">
        <f>IF(AC106="","",VLOOKUP(AC106,matrice!$Z$1:$AA$9,2,0)+(WEEKDAY(AC104,2)=2)*mar+IF(ISERROR(VLOOKUP(AC107,matrice!$Z$1:$AA$9,2,0)),0,VLOOKUP(AC107,matrice!$Z$1:$AA$9,2,0)))</f>
        <v/>
      </c>
      <c r="AD108" s="60" t="str">
        <f>IF(AD106="","",VLOOKUP(AD106,matrice!$Z$1:$AA$9,2,0)+(WEEKDAY(AD104,2)=2)*mar+IF(ISERROR(VLOOKUP(AD107,matrice!$Z$1:$AA$9,2,0)),0,VLOOKUP(AD107,matrice!$Z$1:$AA$9,2,0)))</f>
        <v/>
      </c>
      <c r="AE108" s="60" t="str">
        <f>IF(AE106="","",VLOOKUP(AE106,matrice!$Z$1:$AA$9,2,0)+(WEEKDAY(AE104,2)=2)*mar+IF(ISERROR(VLOOKUP(AE107,matrice!$Z$1:$AA$9,2,0)),0,VLOOKUP(AE107,matrice!$Z$1:$AA$9,2,0)))</f>
        <v/>
      </c>
      <c r="AF108" s="60" t="str">
        <f>IF(AF106="","",VLOOKUP(AF106,matrice!$Z$1:$AA$9,2,0)+(WEEKDAY(AF104,2)=2)*mar+IF(ISERROR(VLOOKUP(AF107,matrice!$Z$1:$AA$9,2,0)),0,VLOOKUP(AF107,matrice!$Z$1:$AA$9,2,0)))</f>
        <v/>
      </c>
    </row>
    <row r="109" spans="2:32">
      <c r="V109" s="63"/>
      <c r="X109" s="33"/>
      <c r="Y109" s="33"/>
      <c r="Z109" s="33"/>
      <c r="AB109" s="33"/>
      <c r="AC109" s="33"/>
      <c r="AD109" s="33"/>
    </row>
    <row r="112" spans="2:32">
      <c r="B112" s="57" t="s">
        <v>87</v>
      </c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</row>
    <row r="114" spans="2:32">
      <c r="B114" s="25">
        <v>41244</v>
      </c>
      <c r="C114" s="25">
        <v>41245</v>
      </c>
      <c r="D114" s="25">
        <v>41246</v>
      </c>
      <c r="E114" s="25">
        <v>41247</v>
      </c>
      <c r="F114" s="25">
        <v>41248</v>
      </c>
      <c r="G114" s="25">
        <v>41249</v>
      </c>
      <c r="H114" s="25">
        <v>41250</v>
      </c>
      <c r="I114" s="25">
        <v>41251</v>
      </c>
      <c r="J114" s="25">
        <v>41252</v>
      </c>
      <c r="K114" s="25">
        <v>41253</v>
      </c>
      <c r="L114" s="25">
        <v>41254</v>
      </c>
      <c r="M114" s="25">
        <v>41255</v>
      </c>
      <c r="N114" s="25">
        <v>41256</v>
      </c>
      <c r="O114" s="25">
        <v>41257</v>
      </c>
      <c r="P114" s="25">
        <v>41258</v>
      </c>
      <c r="Q114" s="25">
        <v>41259</v>
      </c>
      <c r="R114" s="25">
        <v>41260</v>
      </c>
      <c r="S114" s="25">
        <v>41261</v>
      </c>
      <c r="T114" s="25">
        <v>41262</v>
      </c>
      <c r="U114" s="25">
        <v>41263</v>
      </c>
      <c r="V114" s="25">
        <v>41264</v>
      </c>
      <c r="W114" s="25">
        <v>41265</v>
      </c>
      <c r="X114" s="25">
        <v>41266</v>
      </c>
      <c r="Y114" s="25">
        <v>41267</v>
      </c>
      <c r="Z114" s="25">
        <v>41268</v>
      </c>
      <c r="AA114" s="25">
        <v>41269</v>
      </c>
      <c r="AB114" s="25">
        <v>41270</v>
      </c>
      <c r="AC114" s="25">
        <v>41271</v>
      </c>
      <c r="AD114" s="25">
        <v>41272</v>
      </c>
      <c r="AE114" s="25">
        <v>41273</v>
      </c>
      <c r="AF114" s="25">
        <v>41274</v>
      </c>
    </row>
    <row r="115" spans="2:32" ht="15.75" thickBot="1">
      <c r="B115" s="26">
        <v>41244</v>
      </c>
      <c r="C115" s="26">
        <v>41245</v>
      </c>
      <c r="D115" s="26">
        <v>41246</v>
      </c>
      <c r="E115" s="26">
        <v>41247</v>
      </c>
      <c r="F115" s="26">
        <v>41248</v>
      </c>
      <c r="G115" s="26">
        <v>41249</v>
      </c>
      <c r="H115" s="26">
        <v>41250</v>
      </c>
      <c r="I115" s="26">
        <v>41251</v>
      </c>
      <c r="J115" s="26">
        <v>41252</v>
      </c>
      <c r="K115" s="26">
        <v>41253</v>
      </c>
      <c r="L115" s="26">
        <v>41254</v>
      </c>
      <c r="M115" s="26">
        <v>41255</v>
      </c>
      <c r="N115" s="26">
        <v>41256</v>
      </c>
      <c r="O115" s="26">
        <v>41257</v>
      </c>
      <c r="P115" s="26">
        <v>41258</v>
      </c>
      <c r="Q115" s="26">
        <v>41259</v>
      </c>
      <c r="R115" s="26">
        <v>41260</v>
      </c>
      <c r="S115" s="26">
        <v>41261</v>
      </c>
      <c r="T115" s="26">
        <v>41262</v>
      </c>
      <c r="U115" s="26">
        <v>41263</v>
      </c>
      <c r="V115" s="26">
        <v>41264</v>
      </c>
      <c r="W115" s="26">
        <v>41265</v>
      </c>
      <c r="X115" s="26">
        <v>41266</v>
      </c>
      <c r="Y115" s="26">
        <v>41267</v>
      </c>
      <c r="Z115" s="26">
        <v>41268</v>
      </c>
      <c r="AA115" s="26">
        <v>41269</v>
      </c>
      <c r="AB115" s="26">
        <v>41270</v>
      </c>
      <c r="AC115" s="26">
        <v>41271</v>
      </c>
      <c r="AD115" s="26">
        <v>41272</v>
      </c>
      <c r="AE115" s="26">
        <v>41273</v>
      </c>
      <c r="AF115" s="26">
        <v>41274</v>
      </c>
    </row>
    <row r="116" spans="2:32" ht="15.75" thickTop="1">
      <c r="B116" s="27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9"/>
    </row>
    <row r="117" spans="2:32" ht="15.75" thickBot="1">
      <c r="B117" s="30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2"/>
    </row>
    <row r="118" spans="2:32" ht="16.5" thickTop="1">
      <c r="B118" s="60" t="str">
        <f>IF(B116="","",VLOOKUP(B116,matrice!$Z$1:$AA$9,2,0)+(WEEKDAY(B114,2)=2)*mar+IF(ISERROR(VLOOKUP(B117,matrice!$Z$1:$AA$9,2,0)),0,VLOOKUP(B117,matrice!$Z$1:$AA$9,2,0)))</f>
        <v/>
      </c>
      <c r="C118" s="60" t="str">
        <f>IF(C116="","",VLOOKUP(C116,matrice!$Z$1:$AA$9,2,0)+(WEEKDAY(C114,2)=2)*mar+IF(ISERROR(VLOOKUP(C117,matrice!$Z$1:$AA$9,2,0)),0,VLOOKUP(C117,matrice!$Z$1:$AA$9,2,0)))</f>
        <v/>
      </c>
      <c r="D118" s="60" t="str">
        <f>IF(D116="","",VLOOKUP(D116,matrice!$Z$1:$AA$9,2,0)+(WEEKDAY(D114,2)=2)*mar+IF(ISERROR(VLOOKUP(D117,matrice!$Z$1:$AA$9,2,0)),0,VLOOKUP(D117,matrice!$Z$1:$AA$9,2,0)))</f>
        <v/>
      </c>
      <c r="E118" s="60" t="str">
        <f>IF(E116="","",VLOOKUP(E116,matrice!$Z$1:$AA$9,2,0)+(WEEKDAY(E114,2)=2)*mar+IF(ISERROR(VLOOKUP(E117,matrice!$Z$1:$AA$9,2,0)),0,VLOOKUP(E117,matrice!$Z$1:$AA$9,2,0)))</f>
        <v/>
      </c>
      <c r="F118" s="60" t="str">
        <f>IF(F116="","",VLOOKUP(F116,matrice!$Z$1:$AA$9,2,0)+(WEEKDAY(F114,2)=2)*mar+IF(ISERROR(VLOOKUP(F117,matrice!$Z$1:$AA$9,2,0)),0,VLOOKUP(F117,matrice!$Z$1:$AA$9,2,0)))</f>
        <v/>
      </c>
      <c r="G118" s="60" t="str">
        <f>IF(G116="","",VLOOKUP(G116,matrice!$Z$1:$AA$9,2,0)+(WEEKDAY(G114,2)=2)*mar+IF(ISERROR(VLOOKUP(G117,matrice!$Z$1:$AA$9,2,0)),0,VLOOKUP(G117,matrice!$Z$1:$AA$9,2,0)))</f>
        <v/>
      </c>
      <c r="H118" s="60" t="str">
        <f>IF(H116="","",VLOOKUP(H116,matrice!$Z$1:$AA$9,2,0)+(WEEKDAY(H114,2)=2)*mar+IF(ISERROR(VLOOKUP(H117,matrice!$Z$1:$AA$9,2,0)),0,VLOOKUP(H117,matrice!$Z$1:$AA$9,2,0)))</f>
        <v/>
      </c>
      <c r="I118" s="60" t="str">
        <f>IF(I116="","",VLOOKUP(I116,matrice!$Z$1:$AA$9,2,0)+(WEEKDAY(I114,2)=2)*mar+IF(ISERROR(VLOOKUP(I117,matrice!$Z$1:$AA$9,2,0)),0,VLOOKUP(I117,matrice!$Z$1:$AA$9,2,0)))</f>
        <v/>
      </c>
      <c r="J118" s="60" t="str">
        <f>IF(J116="","",VLOOKUP(J116,matrice!$Z$1:$AA$9,2,0)+(WEEKDAY(J114,2)=2)*mar+IF(ISERROR(VLOOKUP(J117,matrice!$Z$1:$AA$9,2,0)),0,VLOOKUP(J117,matrice!$Z$1:$AA$9,2,0)))</f>
        <v/>
      </c>
      <c r="K118" s="60" t="str">
        <f>IF(K116="","",VLOOKUP(K116,matrice!$Z$1:$AA$9,2,0)+(WEEKDAY(K114,2)=2)*mar+IF(ISERROR(VLOOKUP(K117,matrice!$Z$1:$AA$9,2,0)),0,VLOOKUP(K117,matrice!$Z$1:$AA$9,2,0)))</f>
        <v/>
      </c>
      <c r="L118" s="60" t="str">
        <f>IF(L116="","",VLOOKUP(L116,matrice!$Z$1:$AA$9,2,0)+(WEEKDAY(L114,2)=2)*mar+IF(ISERROR(VLOOKUP(L117,matrice!$Z$1:$AA$9,2,0)),0,VLOOKUP(L117,matrice!$Z$1:$AA$9,2,0)))</f>
        <v/>
      </c>
      <c r="M118" s="60" t="str">
        <f>IF(M116="","",VLOOKUP(M116,matrice!$Z$1:$AA$9,2,0)+(WEEKDAY(M114,2)=2)*mar+IF(ISERROR(VLOOKUP(M117,matrice!$Z$1:$AA$9,2,0)),0,VLOOKUP(M117,matrice!$Z$1:$AA$9,2,0)))</f>
        <v/>
      </c>
      <c r="N118" s="60" t="str">
        <f>IF(N116="","",VLOOKUP(N116,matrice!$Z$1:$AA$9,2,0)+(WEEKDAY(N114,2)=2)*mar+IF(ISERROR(VLOOKUP(N117,matrice!$Z$1:$AA$9,2,0)),0,VLOOKUP(N117,matrice!$Z$1:$AA$9,2,0)))</f>
        <v/>
      </c>
      <c r="O118" s="60" t="str">
        <f>IF(O116="","",VLOOKUP(O116,matrice!$Z$1:$AA$9,2,0)+(WEEKDAY(O114,2)=2)*mar+IF(ISERROR(VLOOKUP(O117,matrice!$Z$1:$AA$9,2,0)),0,VLOOKUP(O117,matrice!$Z$1:$AA$9,2,0)))</f>
        <v/>
      </c>
      <c r="P118" s="60" t="str">
        <f>IF(P116="","",VLOOKUP(P116,matrice!$Z$1:$AA$9,2,0)+(WEEKDAY(P114,2)=2)*mar+IF(ISERROR(VLOOKUP(P117,matrice!$Z$1:$AA$9,2,0)),0,VLOOKUP(P117,matrice!$Z$1:$AA$9,2,0)))</f>
        <v/>
      </c>
      <c r="Q118" s="60" t="str">
        <f>IF(Q116="","",VLOOKUP(Q116,matrice!$Z$1:$AA$9,2,0)+(WEEKDAY(Q114,2)=2)*mar+IF(ISERROR(VLOOKUP(Q117,matrice!$Z$1:$AA$9,2,0)),0,VLOOKUP(Q117,matrice!$Z$1:$AA$9,2,0)))</f>
        <v/>
      </c>
      <c r="R118" s="60" t="str">
        <f>IF(R116="","",VLOOKUP(R116,matrice!$Z$1:$AA$9,2,0)+(WEEKDAY(R114,2)=2)*mar+IF(ISERROR(VLOOKUP(R117,matrice!$Z$1:$AA$9,2,0)),0,VLOOKUP(R117,matrice!$Z$1:$AA$9,2,0)))</f>
        <v/>
      </c>
      <c r="S118" s="60" t="str">
        <f>IF(S116="","",VLOOKUP(S116,matrice!$Z$1:$AA$9,2,0)+(WEEKDAY(S114,2)=2)*mar+IF(ISERROR(VLOOKUP(S117,matrice!$Z$1:$AA$9,2,0)),0,VLOOKUP(S117,matrice!$Z$1:$AA$9,2,0)))</f>
        <v/>
      </c>
      <c r="T118" s="60" t="str">
        <f>IF(T116="","",VLOOKUP(T116,matrice!$Z$1:$AA$9,2,0)+(WEEKDAY(T114,2)=2)*mar+IF(ISERROR(VLOOKUP(T117,matrice!$Z$1:$AA$9,2,0)),0,VLOOKUP(T117,matrice!$Z$1:$AA$9,2,0)))</f>
        <v/>
      </c>
      <c r="U118" s="60" t="str">
        <f>IF(U116="","",VLOOKUP(U116,matrice!$Z$1:$AA$9,2,0)+(WEEKDAY(U114,2)=2)*mar+IF(ISERROR(VLOOKUP(U117,matrice!$Z$1:$AA$9,2,0)),0,VLOOKUP(U117,matrice!$Z$1:$AA$9,2,0)))</f>
        <v/>
      </c>
      <c r="V118" s="60" t="str">
        <f>IF(V116="","",VLOOKUP(V116,matrice!$Z$1:$AA$9,2,0)+(WEEKDAY(V114,2)=2)*mar+IF(ISERROR(VLOOKUP(V117,matrice!$Z$1:$AA$9,2,0)),0,VLOOKUP(V117,matrice!$Z$1:$AA$9,2,0)))</f>
        <v/>
      </c>
      <c r="W118" s="60" t="str">
        <f>IF(W116="","",VLOOKUP(W116,matrice!$Z$1:$AA$9,2,0)+(WEEKDAY(W114,2)=2)*mar+IF(ISERROR(VLOOKUP(W117,matrice!$Z$1:$AA$9,2,0)),0,VLOOKUP(W117,matrice!$Z$1:$AA$9,2,0)))</f>
        <v/>
      </c>
      <c r="X118" s="60" t="str">
        <f>IF(X116="","",VLOOKUP(X116,matrice!$Z$1:$AA$9,2,0)+(WEEKDAY(X114,2)=2)*mar+IF(ISERROR(VLOOKUP(X117,matrice!$Z$1:$AA$9,2,0)),0,VLOOKUP(X117,matrice!$Z$1:$AA$9,2,0)))</f>
        <v/>
      </c>
      <c r="Y118" s="60" t="str">
        <f>IF(Y116="","",VLOOKUP(Y116,matrice!$Z$1:$AA$9,2,0)+(WEEKDAY(Y114,2)=2)*mar+IF(ISERROR(VLOOKUP(Y117,matrice!$Z$1:$AA$9,2,0)),0,VLOOKUP(Y117,matrice!$Z$1:$AA$9,2,0)))</f>
        <v/>
      </c>
      <c r="Z118" s="60" t="str">
        <f>IF(Z116="","",VLOOKUP(Z116,matrice!$Z$1:$AA$9,2,0)+(WEEKDAY(Z114,2)=2)*mar+IF(ISERROR(VLOOKUP(Z117,matrice!$Z$1:$AA$9,2,0)),0,VLOOKUP(Z117,matrice!$Z$1:$AA$9,2,0)))</f>
        <v/>
      </c>
      <c r="AA118" s="60" t="str">
        <f>IF(AA116="","",VLOOKUP(AA116,matrice!$Z$1:$AA$9,2,0)+(WEEKDAY(AA114,2)=2)*mar+IF(ISERROR(VLOOKUP(AA117,matrice!$Z$1:$AA$9,2,0)),0,VLOOKUP(AA117,matrice!$Z$1:$AA$9,2,0)))</f>
        <v/>
      </c>
      <c r="AB118" s="60" t="str">
        <f>IF(AB116="","",VLOOKUP(AB116,matrice!$Z$1:$AA$9,2,0)+(WEEKDAY(AB114,2)=2)*mar+IF(ISERROR(VLOOKUP(AB117,matrice!$Z$1:$AA$9,2,0)),0,VLOOKUP(AB117,matrice!$Z$1:$AA$9,2,0)))</f>
        <v/>
      </c>
      <c r="AC118" s="60" t="str">
        <f>IF(AC116="","",VLOOKUP(AC116,matrice!$Z$1:$AA$9,2,0)+(WEEKDAY(AC114,2)=2)*mar+IF(ISERROR(VLOOKUP(AC117,matrice!$Z$1:$AA$9,2,0)),0,VLOOKUP(AC117,matrice!$Z$1:$AA$9,2,0)))</f>
        <v/>
      </c>
      <c r="AD118" s="60" t="str">
        <f>IF(AD116="","",VLOOKUP(AD116,matrice!$Z$1:$AA$9,2,0)+(WEEKDAY(AD114,2)=2)*mar+IF(ISERROR(VLOOKUP(AD117,matrice!$Z$1:$AA$9,2,0)),0,VLOOKUP(AD117,matrice!$Z$1:$AA$9,2,0)))</f>
        <v/>
      </c>
      <c r="AE118" s="60" t="str">
        <f>IF(AE116="","",VLOOKUP(AE116,matrice!$Z$1:$AA$9,2,0)+(WEEKDAY(AE114,2)=2)*mar+IF(ISERROR(VLOOKUP(AE117,matrice!$Z$1:$AA$9,2,0)),0,VLOOKUP(AE117,matrice!$Z$1:$AA$9,2,0)))</f>
        <v/>
      </c>
      <c r="AF118" s="60" t="str">
        <f>IF(AF116="","",VLOOKUP(AF116,matrice!$Z$1:$AA$9,2,0)+(WEEKDAY(AF114,2)=2)*mar+IF(ISERROR(VLOOKUP(AF117,matrice!$Z$1:$AA$9,2,0)),0,VLOOKUP(AF117,matrice!$Z$1:$AA$9,2,0)))</f>
        <v/>
      </c>
    </row>
    <row r="119" spans="2:32">
      <c r="V119" s="63"/>
      <c r="X119" s="33"/>
      <c r="Y119" s="33"/>
      <c r="Z119" s="33"/>
      <c r="AB119" s="33"/>
      <c r="AC119" s="33"/>
      <c r="AD119" s="33"/>
    </row>
  </sheetData>
  <sheetProtection sheet="1" objects="1" scenarios="1"/>
  <mergeCells count="12">
    <mergeCell ref="B102:AF102"/>
    <mergeCell ref="B112:AF112"/>
    <mergeCell ref="B52:AF52"/>
    <mergeCell ref="B62:AF62"/>
    <mergeCell ref="B72:AF72"/>
    <mergeCell ref="B82:AF82"/>
    <mergeCell ref="B92:AF92"/>
    <mergeCell ref="B2:AF2"/>
    <mergeCell ref="B12:AF12"/>
    <mergeCell ref="B22:AF22"/>
    <mergeCell ref="B32:AF32"/>
    <mergeCell ref="B42:AF42"/>
  </mergeCells>
  <phoneticPr fontId="5" type="noConversion"/>
  <conditionalFormatting sqref="AD4:AF5">
    <cfRule type="cellIs" dxfId="11" priority="19" stopIfTrue="1" operator="equal">
      <formula>0</formula>
    </cfRule>
  </conditionalFormatting>
  <conditionalFormatting sqref="AD14:AF15">
    <cfRule type="cellIs" dxfId="10" priority="11" stopIfTrue="1" operator="equal">
      <formula>0</formula>
    </cfRule>
  </conditionalFormatting>
  <conditionalFormatting sqref="AD24:AF25">
    <cfRule type="cellIs" dxfId="9" priority="10" stopIfTrue="1" operator="equal">
      <formula>0</formula>
    </cfRule>
  </conditionalFormatting>
  <conditionalFormatting sqref="AD34:AF35">
    <cfRule type="cellIs" dxfId="8" priority="9" stopIfTrue="1" operator="equal">
      <formula>0</formula>
    </cfRule>
  </conditionalFormatting>
  <conditionalFormatting sqref="AD44:AF45">
    <cfRule type="cellIs" dxfId="7" priority="8" stopIfTrue="1" operator="equal">
      <formula>0</formula>
    </cfRule>
  </conditionalFormatting>
  <conditionalFormatting sqref="AD54:AF55">
    <cfRule type="cellIs" dxfId="6" priority="7" stopIfTrue="1" operator="equal">
      <formula>0</formula>
    </cfRule>
  </conditionalFormatting>
  <conditionalFormatting sqref="AD64:AF65">
    <cfRule type="cellIs" dxfId="5" priority="6" stopIfTrue="1" operator="equal">
      <formula>0</formula>
    </cfRule>
  </conditionalFormatting>
  <conditionalFormatting sqref="AD74:AF75">
    <cfRule type="cellIs" dxfId="4" priority="5" stopIfTrue="1" operator="equal">
      <formula>0</formula>
    </cfRule>
  </conditionalFormatting>
  <conditionalFormatting sqref="AD84:AF85">
    <cfRule type="cellIs" dxfId="3" priority="4" stopIfTrue="1" operator="equal">
      <formula>0</formula>
    </cfRule>
  </conditionalFormatting>
  <conditionalFormatting sqref="AD94:AF95">
    <cfRule type="cellIs" dxfId="2" priority="3" stopIfTrue="1" operator="equal">
      <formula>0</formula>
    </cfRule>
  </conditionalFormatting>
  <conditionalFormatting sqref="AD104:AF105">
    <cfRule type="cellIs" dxfId="1" priority="2" stopIfTrue="1" operator="equal">
      <formula>0</formula>
    </cfRule>
  </conditionalFormatting>
  <conditionalFormatting sqref="AD114:AF115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L100"/>
  <sheetViews>
    <sheetView tabSelected="1" workbookViewId="0">
      <pane ySplit="9" topLeftCell="A10" activePane="bottomLeft" state="frozenSplit"/>
      <selection pane="bottomLeft" activeCell="D89" sqref="D89"/>
    </sheetView>
  </sheetViews>
  <sheetFormatPr baseColWidth="10" defaultColWidth="9.7109375" defaultRowHeight="15"/>
  <cols>
    <col min="1" max="1" width="11.42578125" style="64" customWidth="1"/>
    <col min="2" max="3" width="9.7109375" style="64"/>
    <col min="4" max="12" width="9.7109375" style="78"/>
    <col min="13" max="16384" width="9.7109375" style="64"/>
  </cols>
  <sheetData>
    <row r="1" spans="1:12" s="73" customFormat="1">
      <c r="D1" s="76"/>
      <c r="E1" s="76"/>
      <c r="F1" s="76"/>
      <c r="G1" s="76"/>
      <c r="H1" s="76"/>
      <c r="I1" s="76"/>
      <c r="J1" s="76"/>
      <c r="K1" s="76"/>
      <c r="L1" s="76"/>
    </row>
    <row r="2" spans="1:12" s="73" customFormat="1">
      <c r="A2" s="75" t="s">
        <v>65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2" s="73" customFormat="1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</row>
    <row r="10" spans="1:12" ht="18.75">
      <c r="B10" s="79">
        <v>2012</v>
      </c>
      <c r="C10" s="79"/>
      <c r="D10" s="79"/>
      <c r="E10" s="79"/>
      <c r="F10" s="79"/>
      <c r="G10" s="79"/>
      <c r="H10" s="79"/>
      <c r="I10" s="79"/>
      <c r="J10" s="79"/>
      <c r="K10" s="79"/>
      <c r="L10" s="76"/>
    </row>
    <row r="11" spans="1:12" ht="18.75"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76"/>
    </row>
    <row r="12" spans="1:12">
      <c r="A12" s="64" t="s">
        <v>66</v>
      </c>
      <c r="B12" s="87"/>
      <c r="C12" s="80"/>
      <c r="D12" s="81"/>
      <c r="E12" s="85"/>
      <c r="F12" s="81"/>
      <c r="G12" s="81"/>
      <c r="H12" s="81"/>
      <c r="I12" s="81"/>
      <c r="J12" s="81"/>
      <c r="K12" s="81"/>
    </row>
    <row r="13" spans="1:12">
      <c r="A13" s="64" t="s">
        <v>67</v>
      </c>
      <c r="B13" s="88"/>
      <c r="C13" s="80"/>
      <c r="D13" s="81"/>
      <c r="E13" s="81"/>
      <c r="F13" s="81"/>
      <c r="G13" s="81"/>
      <c r="H13" s="81"/>
      <c r="I13" s="81"/>
      <c r="J13" s="81"/>
      <c r="K13" s="81"/>
    </row>
    <row r="14" spans="1:12">
      <c r="A14" s="64" t="s">
        <v>68</v>
      </c>
      <c r="B14" s="88"/>
      <c r="C14" s="80"/>
      <c r="D14" s="81"/>
      <c r="E14" s="81"/>
      <c r="F14" s="81"/>
      <c r="G14" s="81"/>
      <c r="H14" s="81"/>
      <c r="I14" s="81"/>
      <c r="J14" s="81"/>
      <c r="K14" s="81"/>
    </row>
    <row r="15" spans="1:12">
      <c r="A15" s="64" t="s">
        <v>69</v>
      </c>
      <c r="B15" s="88"/>
      <c r="C15" s="80"/>
      <c r="D15" s="81"/>
      <c r="E15" s="81"/>
      <c r="F15" s="81"/>
      <c r="G15" s="81"/>
      <c r="H15" s="81"/>
      <c r="I15" s="81"/>
      <c r="J15" s="81"/>
      <c r="K15" s="81"/>
    </row>
    <row r="16" spans="1:12">
      <c r="A16" s="64" t="s">
        <v>70</v>
      </c>
      <c r="B16" s="88"/>
      <c r="C16" s="80"/>
      <c r="D16" s="81"/>
      <c r="E16" s="81"/>
      <c r="F16" s="81"/>
      <c r="G16" s="81"/>
      <c r="H16" s="81"/>
      <c r="I16" s="81"/>
      <c r="J16" s="81"/>
      <c r="K16" s="81"/>
    </row>
    <row r="17" spans="1:12">
      <c r="A17" s="64" t="s">
        <v>71</v>
      </c>
      <c r="B17" s="88"/>
      <c r="C17" s="80"/>
      <c r="D17" s="81"/>
      <c r="E17" s="81"/>
      <c r="F17" s="81"/>
      <c r="G17" s="81"/>
      <c r="H17" s="81"/>
      <c r="I17" s="81"/>
      <c r="J17" s="81"/>
      <c r="K17" s="81"/>
    </row>
    <row r="18" spans="1:12">
      <c r="A18" s="64" t="s">
        <v>72</v>
      </c>
      <c r="B18" s="88"/>
      <c r="C18" s="80"/>
      <c r="D18" s="81"/>
      <c r="E18" s="81"/>
      <c r="F18" s="81"/>
      <c r="G18" s="81"/>
      <c r="H18" s="81"/>
      <c r="I18" s="81"/>
      <c r="J18" s="81"/>
      <c r="K18" s="81"/>
    </row>
    <row r="19" spans="1:12">
      <c r="A19" s="64" t="s">
        <v>73</v>
      </c>
      <c r="B19" s="88"/>
      <c r="C19" s="80"/>
      <c r="D19" s="81"/>
      <c r="E19" s="81"/>
      <c r="F19" s="81"/>
      <c r="G19" s="81"/>
      <c r="H19" s="81"/>
      <c r="I19" s="81"/>
      <c r="J19" s="81"/>
      <c r="K19" s="81"/>
    </row>
    <row r="20" spans="1:12">
      <c r="A20" s="64" t="s">
        <v>74</v>
      </c>
      <c r="B20" s="88"/>
      <c r="C20" s="80"/>
      <c r="D20" s="81"/>
      <c r="E20" s="81"/>
      <c r="F20" s="81"/>
      <c r="G20" s="81"/>
      <c r="H20" s="81"/>
      <c r="I20" s="81"/>
      <c r="J20" s="81"/>
      <c r="K20" s="81"/>
    </row>
    <row r="21" spans="1:12">
      <c r="A21" s="64" t="s">
        <v>75</v>
      </c>
      <c r="B21" s="88"/>
      <c r="C21" s="80"/>
      <c r="D21" s="81"/>
      <c r="E21" s="81"/>
      <c r="F21" s="81"/>
      <c r="G21" s="81"/>
      <c r="H21" s="81"/>
      <c r="I21" s="81"/>
      <c r="J21" s="81"/>
      <c r="K21" s="81"/>
    </row>
    <row r="22" spans="1:12">
      <c r="A22" s="64" t="s">
        <v>76</v>
      </c>
      <c r="B22" s="88"/>
      <c r="C22" s="80"/>
      <c r="D22" s="81"/>
      <c r="E22" s="81"/>
      <c r="F22" s="81"/>
      <c r="G22" s="81"/>
      <c r="H22" s="81"/>
      <c r="I22" s="81"/>
      <c r="J22" s="81"/>
      <c r="K22" s="81"/>
    </row>
    <row r="23" spans="1:12">
      <c r="A23" s="64" t="s">
        <v>77</v>
      </c>
      <c r="B23" s="89"/>
      <c r="C23" s="70"/>
      <c r="D23" s="77"/>
      <c r="E23" s="77"/>
      <c r="F23" s="77"/>
      <c r="G23" s="77"/>
      <c r="H23" s="77"/>
      <c r="I23" s="77"/>
      <c r="J23" s="77"/>
      <c r="K23" s="77"/>
    </row>
    <row r="25" spans="1:12" ht="18.75">
      <c r="B25" s="79">
        <v>2013</v>
      </c>
      <c r="C25" s="79"/>
      <c r="D25" s="79"/>
      <c r="E25" s="79"/>
      <c r="F25" s="79"/>
      <c r="G25" s="79"/>
      <c r="H25" s="79"/>
      <c r="I25" s="79"/>
      <c r="J25" s="79"/>
      <c r="K25" s="79"/>
    </row>
    <row r="27" spans="1:12">
      <c r="A27" s="64" t="s">
        <v>66</v>
      </c>
      <c r="B27" s="87"/>
      <c r="C27" s="70"/>
      <c r="D27" s="70"/>
      <c r="E27" s="84"/>
      <c r="F27" s="80"/>
      <c r="G27" s="80"/>
      <c r="H27" s="80"/>
      <c r="I27" s="80"/>
      <c r="J27" s="80"/>
      <c r="K27" s="80"/>
      <c r="L27" s="76"/>
    </row>
    <row r="28" spans="1:12">
      <c r="A28" s="64" t="s">
        <v>67</v>
      </c>
      <c r="B28" s="87"/>
      <c r="C28" s="80"/>
      <c r="D28" s="81"/>
      <c r="E28" s="85"/>
      <c r="F28" s="81"/>
      <c r="G28" s="81"/>
      <c r="H28" s="81"/>
      <c r="I28" s="81"/>
      <c r="J28" s="81"/>
      <c r="K28" s="81"/>
    </row>
    <row r="29" spans="1:12">
      <c r="A29" s="64" t="s">
        <v>68</v>
      </c>
      <c r="B29" s="88"/>
      <c r="C29" s="80"/>
      <c r="D29" s="81"/>
      <c r="E29" s="81"/>
      <c r="F29" s="81"/>
      <c r="G29" s="81"/>
      <c r="H29" s="81"/>
      <c r="I29" s="81"/>
      <c r="J29" s="81"/>
      <c r="K29" s="81"/>
    </row>
    <row r="30" spans="1:12">
      <c r="A30" s="64" t="s">
        <v>69</v>
      </c>
      <c r="B30" s="88"/>
      <c r="C30" s="80"/>
      <c r="D30" s="81"/>
      <c r="E30" s="81"/>
      <c r="F30" s="81"/>
      <c r="G30" s="81"/>
      <c r="H30" s="81"/>
      <c r="I30" s="81"/>
      <c r="J30" s="81"/>
      <c r="K30" s="81"/>
    </row>
    <row r="31" spans="1:12">
      <c r="A31" s="64" t="s">
        <v>70</v>
      </c>
      <c r="B31" s="88"/>
      <c r="C31" s="80"/>
      <c r="D31" s="81"/>
      <c r="E31" s="81"/>
      <c r="F31" s="81"/>
      <c r="G31" s="81"/>
      <c r="H31" s="81"/>
      <c r="I31" s="81"/>
      <c r="J31" s="81"/>
      <c r="K31" s="81"/>
    </row>
    <row r="32" spans="1:12">
      <c r="A32" s="64" t="s">
        <v>71</v>
      </c>
      <c r="B32" s="88"/>
      <c r="C32" s="80"/>
      <c r="D32" s="81"/>
      <c r="E32" s="81"/>
      <c r="F32" s="81"/>
      <c r="G32" s="81"/>
      <c r="H32" s="81"/>
      <c r="I32" s="81"/>
      <c r="J32" s="81"/>
      <c r="K32" s="81"/>
    </row>
    <row r="33" spans="1:12">
      <c r="A33" s="64" t="s">
        <v>72</v>
      </c>
      <c r="B33" s="88"/>
      <c r="C33" s="80"/>
      <c r="D33" s="81"/>
      <c r="E33" s="81"/>
      <c r="F33" s="81"/>
      <c r="G33" s="81"/>
      <c r="H33" s="81"/>
      <c r="I33" s="81"/>
      <c r="J33" s="81"/>
      <c r="K33" s="81"/>
    </row>
    <row r="34" spans="1:12">
      <c r="A34" s="64" t="s">
        <v>73</v>
      </c>
      <c r="B34" s="88"/>
      <c r="C34" s="80"/>
      <c r="D34" s="81"/>
      <c r="E34" s="81"/>
      <c r="F34" s="81"/>
      <c r="G34" s="81"/>
      <c r="H34" s="81"/>
      <c r="I34" s="81"/>
      <c r="J34" s="81"/>
      <c r="K34" s="81"/>
    </row>
    <row r="35" spans="1:12">
      <c r="A35" s="64" t="s">
        <v>74</v>
      </c>
      <c r="B35" s="88"/>
      <c r="C35" s="80"/>
      <c r="D35" s="81"/>
      <c r="E35" s="81"/>
      <c r="F35" s="81"/>
      <c r="G35" s="81"/>
      <c r="H35" s="81"/>
      <c r="I35" s="81"/>
      <c r="J35" s="81"/>
      <c r="K35" s="81"/>
    </row>
    <row r="36" spans="1:12">
      <c r="A36" s="64" t="s">
        <v>75</v>
      </c>
      <c r="B36" s="88"/>
      <c r="C36" s="80"/>
      <c r="D36" s="81"/>
      <c r="E36" s="81"/>
      <c r="F36" s="81"/>
      <c r="G36" s="81"/>
      <c r="H36" s="81"/>
      <c r="I36" s="81"/>
      <c r="J36" s="81"/>
      <c r="K36" s="81"/>
    </row>
    <row r="37" spans="1:12">
      <c r="A37" s="64" t="s">
        <v>76</v>
      </c>
      <c r="B37" s="88"/>
      <c r="C37" s="80"/>
      <c r="D37" s="81"/>
      <c r="E37" s="81"/>
      <c r="F37" s="81"/>
      <c r="G37" s="81"/>
      <c r="H37" s="81"/>
      <c r="I37" s="81"/>
      <c r="J37" s="81"/>
      <c r="K37" s="81"/>
    </row>
    <row r="38" spans="1:12">
      <c r="A38" s="64" t="s">
        <v>77</v>
      </c>
      <c r="B38" s="88"/>
      <c r="C38" s="80"/>
      <c r="D38" s="81"/>
      <c r="E38" s="81"/>
      <c r="F38" s="81"/>
      <c r="G38" s="81"/>
      <c r="H38" s="81"/>
      <c r="I38" s="81"/>
      <c r="J38" s="81"/>
      <c r="K38" s="81"/>
    </row>
    <row r="40" spans="1:12" ht="18.75">
      <c r="B40" s="79">
        <v>2014</v>
      </c>
      <c r="C40" s="79"/>
      <c r="D40" s="79"/>
      <c r="E40" s="79"/>
      <c r="F40" s="79"/>
      <c r="G40" s="79"/>
      <c r="H40" s="79"/>
      <c r="I40" s="79"/>
      <c r="J40" s="79"/>
      <c r="K40" s="79"/>
    </row>
    <row r="42" spans="1:12">
      <c r="A42" s="64" t="s">
        <v>66</v>
      </c>
      <c r="B42" s="87"/>
      <c r="C42" s="70"/>
      <c r="D42" s="70"/>
      <c r="E42" s="84"/>
      <c r="F42" s="80"/>
      <c r="G42" s="80"/>
      <c r="H42" s="80"/>
      <c r="I42" s="80"/>
      <c r="J42" s="80"/>
      <c r="K42" s="80"/>
      <c r="L42" s="76"/>
    </row>
    <row r="43" spans="1:12">
      <c r="A43" s="64" t="s">
        <v>67</v>
      </c>
      <c r="B43" s="87"/>
      <c r="C43" s="80"/>
      <c r="D43" s="81"/>
      <c r="E43" s="85"/>
      <c r="F43" s="81"/>
      <c r="G43" s="81"/>
      <c r="H43" s="81"/>
      <c r="I43" s="81"/>
      <c r="J43" s="81"/>
      <c r="K43" s="81"/>
    </row>
    <row r="44" spans="1:12">
      <c r="A44" s="64" t="s">
        <v>68</v>
      </c>
      <c r="B44" s="88"/>
      <c r="C44" s="80"/>
      <c r="D44" s="81"/>
      <c r="E44" s="81"/>
      <c r="F44" s="81"/>
      <c r="G44" s="81"/>
      <c r="H44" s="81"/>
      <c r="I44" s="81"/>
      <c r="J44" s="81"/>
      <c r="K44" s="81"/>
    </row>
    <row r="45" spans="1:12">
      <c r="A45" s="64" t="s">
        <v>69</v>
      </c>
      <c r="B45" s="88"/>
      <c r="C45" s="80"/>
      <c r="D45" s="81"/>
      <c r="E45" s="81"/>
      <c r="F45" s="81"/>
      <c r="G45" s="81"/>
      <c r="H45" s="81"/>
      <c r="I45" s="81"/>
      <c r="J45" s="81"/>
      <c r="K45" s="81"/>
    </row>
    <row r="46" spans="1:12">
      <c r="A46" s="64" t="s">
        <v>70</v>
      </c>
      <c r="B46" s="88"/>
      <c r="C46" s="80"/>
      <c r="D46" s="81"/>
      <c r="E46" s="81"/>
      <c r="F46" s="81"/>
      <c r="G46" s="81"/>
      <c r="H46" s="81"/>
      <c r="I46" s="81"/>
      <c r="J46" s="81"/>
      <c r="K46" s="81"/>
    </row>
    <row r="47" spans="1:12">
      <c r="A47" s="64" t="s">
        <v>71</v>
      </c>
      <c r="B47" s="88"/>
      <c r="C47" s="80"/>
      <c r="D47" s="81"/>
      <c r="E47" s="81"/>
      <c r="F47" s="81"/>
      <c r="G47" s="81"/>
      <c r="H47" s="81"/>
      <c r="I47" s="81"/>
      <c r="J47" s="81"/>
      <c r="K47" s="81"/>
    </row>
    <row r="48" spans="1:12">
      <c r="A48" s="64" t="s">
        <v>72</v>
      </c>
      <c r="B48" s="88"/>
      <c r="C48" s="80"/>
      <c r="D48" s="81"/>
      <c r="E48" s="81"/>
      <c r="F48" s="81"/>
      <c r="G48" s="81"/>
      <c r="H48" s="81"/>
      <c r="I48" s="81"/>
      <c r="J48" s="81"/>
      <c r="K48" s="81"/>
    </row>
    <row r="49" spans="1:12">
      <c r="A49" s="64" t="s">
        <v>73</v>
      </c>
      <c r="B49" s="88"/>
      <c r="C49" s="80"/>
      <c r="D49" s="81"/>
      <c r="E49" s="81"/>
      <c r="F49" s="81"/>
      <c r="G49" s="81"/>
      <c r="H49" s="81"/>
      <c r="I49" s="81"/>
      <c r="J49" s="81"/>
      <c r="K49" s="81"/>
    </row>
    <row r="50" spans="1:12">
      <c r="A50" s="64" t="s">
        <v>74</v>
      </c>
      <c r="B50" s="88"/>
      <c r="C50" s="80"/>
      <c r="D50" s="81"/>
      <c r="E50" s="81"/>
      <c r="F50" s="81"/>
      <c r="G50" s="81"/>
      <c r="H50" s="81"/>
      <c r="I50" s="81"/>
      <c r="J50" s="81"/>
      <c r="K50" s="81"/>
    </row>
    <row r="51" spans="1:12">
      <c r="A51" s="64" t="s">
        <v>75</v>
      </c>
      <c r="B51" s="88"/>
      <c r="C51" s="80"/>
      <c r="D51" s="81"/>
      <c r="E51" s="81"/>
      <c r="F51" s="81"/>
      <c r="G51" s="81"/>
      <c r="H51" s="81"/>
      <c r="I51" s="81"/>
      <c r="J51" s="81"/>
      <c r="K51" s="81"/>
    </row>
    <row r="52" spans="1:12">
      <c r="A52" s="64" t="s">
        <v>76</v>
      </c>
      <c r="B52" s="88"/>
      <c r="C52" s="80"/>
      <c r="D52" s="81"/>
      <c r="E52" s="81"/>
      <c r="F52" s="81"/>
      <c r="G52" s="81"/>
      <c r="H52" s="81"/>
      <c r="I52" s="81"/>
      <c r="J52" s="81"/>
      <c r="K52" s="81"/>
    </row>
    <row r="53" spans="1:12">
      <c r="A53" s="64" t="s">
        <v>77</v>
      </c>
      <c r="B53" s="88"/>
      <c r="C53" s="80"/>
      <c r="D53" s="81"/>
      <c r="E53" s="81"/>
      <c r="F53" s="81"/>
      <c r="G53" s="81"/>
      <c r="H53" s="81"/>
      <c r="I53" s="81"/>
      <c r="J53" s="81"/>
      <c r="K53" s="81"/>
    </row>
    <row r="56" spans="1:12" ht="18.75">
      <c r="B56" s="79">
        <v>2015</v>
      </c>
      <c r="C56" s="79"/>
      <c r="D56" s="79"/>
      <c r="E56" s="79"/>
      <c r="F56" s="79"/>
      <c r="G56" s="79"/>
      <c r="H56" s="79"/>
      <c r="I56" s="79"/>
      <c r="J56" s="79"/>
      <c r="K56" s="79"/>
    </row>
    <row r="58" spans="1:12">
      <c r="A58" s="64" t="s">
        <v>66</v>
      </c>
      <c r="B58" s="87"/>
      <c r="C58" s="70"/>
      <c r="D58" s="70"/>
      <c r="E58" s="84"/>
      <c r="F58" s="80"/>
      <c r="G58" s="80"/>
      <c r="H58" s="80"/>
      <c r="I58" s="80"/>
      <c r="J58" s="80"/>
      <c r="K58" s="80"/>
      <c r="L58" s="76"/>
    </row>
    <row r="59" spans="1:12">
      <c r="A59" s="64" t="s">
        <v>67</v>
      </c>
      <c r="B59" s="87"/>
      <c r="C59" s="80"/>
      <c r="D59" s="81"/>
      <c r="E59" s="85"/>
      <c r="F59" s="81"/>
      <c r="G59" s="81"/>
      <c r="H59" s="81"/>
      <c r="I59" s="81"/>
      <c r="J59" s="81"/>
      <c r="K59" s="81"/>
    </row>
    <row r="60" spans="1:12">
      <c r="A60" s="64" t="s">
        <v>68</v>
      </c>
      <c r="B60" s="88"/>
      <c r="C60" s="80"/>
      <c r="D60" s="81"/>
      <c r="E60" s="81"/>
      <c r="F60" s="81"/>
      <c r="G60" s="81"/>
      <c r="H60" s="81"/>
      <c r="I60" s="81"/>
      <c r="J60" s="81"/>
      <c r="K60" s="81"/>
    </row>
    <row r="61" spans="1:12">
      <c r="A61" s="64" t="s">
        <v>69</v>
      </c>
      <c r="B61" s="88"/>
      <c r="C61" s="80"/>
      <c r="D61" s="81"/>
      <c r="E61" s="81"/>
      <c r="F61" s="81"/>
      <c r="G61" s="81"/>
      <c r="H61" s="81"/>
      <c r="I61" s="81"/>
      <c r="J61" s="81"/>
      <c r="K61" s="81"/>
    </row>
    <row r="62" spans="1:12">
      <c r="A62" s="64" t="s">
        <v>70</v>
      </c>
      <c r="B62" s="88"/>
      <c r="C62" s="80"/>
      <c r="D62" s="81"/>
      <c r="E62" s="81"/>
      <c r="F62" s="81"/>
      <c r="G62" s="81"/>
      <c r="H62" s="81"/>
      <c r="I62" s="81"/>
      <c r="J62" s="81"/>
      <c r="K62" s="81"/>
    </row>
    <row r="63" spans="1:12">
      <c r="A63" s="64" t="s">
        <v>71</v>
      </c>
      <c r="B63" s="88"/>
      <c r="C63" s="80"/>
      <c r="D63" s="81"/>
      <c r="E63" s="81"/>
      <c r="F63" s="81"/>
      <c r="G63" s="81"/>
      <c r="H63" s="81"/>
      <c r="I63" s="81"/>
      <c r="J63" s="81"/>
      <c r="K63" s="81"/>
    </row>
    <row r="64" spans="1:12">
      <c r="A64" s="64" t="s">
        <v>72</v>
      </c>
      <c r="B64" s="88"/>
      <c r="C64" s="80"/>
      <c r="D64" s="81"/>
      <c r="E64" s="81"/>
      <c r="F64" s="81"/>
      <c r="G64" s="81"/>
      <c r="H64" s="81"/>
      <c r="I64" s="81"/>
      <c r="J64" s="81"/>
      <c r="K64" s="81"/>
    </row>
    <row r="65" spans="1:12">
      <c r="A65" s="64" t="s">
        <v>73</v>
      </c>
      <c r="B65" s="88"/>
      <c r="C65" s="80"/>
      <c r="D65" s="81"/>
      <c r="E65" s="81"/>
      <c r="F65" s="81"/>
      <c r="G65" s="81"/>
      <c r="H65" s="81"/>
      <c r="I65" s="81"/>
      <c r="J65" s="81"/>
      <c r="K65" s="81"/>
    </row>
    <row r="66" spans="1:12">
      <c r="A66" s="64" t="s">
        <v>74</v>
      </c>
      <c r="B66" s="88"/>
      <c r="C66" s="80"/>
      <c r="D66" s="81"/>
      <c r="E66" s="81"/>
      <c r="F66" s="81"/>
      <c r="G66" s="81"/>
      <c r="H66" s="81"/>
      <c r="I66" s="81"/>
      <c r="J66" s="81"/>
      <c r="K66" s="81"/>
    </row>
    <row r="67" spans="1:12">
      <c r="A67" s="64" t="s">
        <v>75</v>
      </c>
      <c r="B67" s="88"/>
      <c r="C67" s="80"/>
      <c r="D67" s="81"/>
      <c r="E67" s="81"/>
      <c r="F67" s="81"/>
      <c r="G67" s="81"/>
      <c r="H67" s="81"/>
      <c r="I67" s="81"/>
      <c r="J67" s="81"/>
      <c r="K67" s="81"/>
    </row>
    <row r="68" spans="1:12">
      <c r="A68" s="64" t="s">
        <v>76</v>
      </c>
      <c r="B68" s="88"/>
      <c r="C68" s="80"/>
      <c r="D68" s="81"/>
      <c r="E68" s="81"/>
      <c r="F68" s="81"/>
      <c r="G68" s="81"/>
      <c r="H68" s="81"/>
      <c r="I68" s="81"/>
      <c r="J68" s="81"/>
      <c r="K68" s="81"/>
    </row>
    <row r="69" spans="1:12">
      <c r="A69" s="64" t="s">
        <v>77</v>
      </c>
      <c r="B69" s="88"/>
      <c r="C69" s="80"/>
      <c r="D69" s="81"/>
      <c r="E69" s="81"/>
      <c r="F69" s="81"/>
      <c r="G69" s="81"/>
      <c r="H69" s="81"/>
      <c r="I69" s="81"/>
      <c r="J69" s="81"/>
      <c r="K69" s="81"/>
    </row>
    <row r="71" spans="1:12" ht="18.75">
      <c r="B71" s="79">
        <v>2016</v>
      </c>
      <c r="C71" s="79"/>
      <c r="D71" s="79"/>
      <c r="E71" s="79"/>
      <c r="F71" s="79"/>
      <c r="G71" s="79"/>
      <c r="H71" s="79"/>
      <c r="I71" s="79"/>
      <c r="J71" s="79"/>
      <c r="K71" s="79"/>
    </row>
    <row r="73" spans="1:12">
      <c r="A73" s="64" t="s">
        <v>66</v>
      </c>
      <c r="B73" s="87"/>
      <c r="C73" s="70"/>
      <c r="D73" s="70"/>
      <c r="E73" s="84"/>
      <c r="F73" s="80"/>
      <c r="G73" s="80"/>
      <c r="H73" s="80"/>
      <c r="I73" s="80"/>
      <c r="J73" s="80"/>
      <c r="K73" s="80"/>
      <c r="L73" s="76"/>
    </row>
    <row r="74" spans="1:12">
      <c r="A74" s="64" t="s">
        <v>67</v>
      </c>
      <c r="B74" s="87"/>
      <c r="C74" s="80"/>
      <c r="D74" s="81"/>
      <c r="E74" s="85"/>
      <c r="F74" s="81"/>
      <c r="G74" s="81"/>
      <c r="H74" s="81"/>
      <c r="I74" s="81"/>
      <c r="J74" s="81"/>
      <c r="K74" s="81"/>
    </row>
    <row r="75" spans="1:12">
      <c r="A75" s="64" t="s">
        <v>68</v>
      </c>
      <c r="B75" s="88"/>
      <c r="C75" s="80"/>
      <c r="D75" s="81"/>
      <c r="E75" s="81"/>
      <c r="F75" s="81"/>
      <c r="G75" s="81"/>
      <c r="H75" s="81"/>
      <c r="I75" s="81"/>
      <c r="J75" s="81"/>
      <c r="K75" s="81"/>
    </row>
    <row r="76" spans="1:12">
      <c r="A76" s="64" t="s">
        <v>69</v>
      </c>
      <c r="B76" s="88"/>
      <c r="C76" s="80"/>
      <c r="D76" s="81"/>
      <c r="E76" s="81"/>
      <c r="F76" s="81"/>
      <c r="G76" s="81"/>
      <c r="H76" s="81"/>
      <c r="I76" s="81"/>
      <c r="J76" s="81"/>
      <c r="K76" s="81"/>
    </row>
    <row r="77" spans="1:12">
      <c r="A77" s="64" t="s">
        <v>70</v>
      </c>
      <c r="B77" s="88"/>
      <c r="C77" s="80"/>
      <c r="D77" s="81"/>
      <c r="E77" s="81"/>
      <c r="F77" s="81"/>
      <c r="G77" s="81"/>
      <c r="H77" s="81"/>
      <c r="I77" s="81"/>
      <c r="J77" s="81"/>
      <c r="K77" s="81"/>
    </row>
    <row r="78" spans="1:12">
      <c r="A78" s="64" t="s">
        <v>71</v>
      </c>
      <c r="B78" s="88"/>
      <c r="C78" s="80"/>
      <c r="D78" s="81"/>
      <c r="E78" s="81"/>
      <c r="F78" s="81"/>
      <c r="G78" s="81"/>
      <c r="H78" s="81"/>
      <c r="I78" s="81"/>
      <c r="J78" s="81"/>
      <c r="K78" s="81"/>
    </row>
    <row r="79" spans="1:12">
      <c r="A79" s="64" t="s">
        <v>72</v>
      </c>
      <c r="B79" s="88"/>
      <c r="C79" s="80"/>
      <c r="D79" s="81"/>
      <c r="E79" s="81"/>
      <c r="F79" s="81"/>
      <c r="G79" s="81"/>
      <c r="H79" s="81"/>
      <c r="I79" s="81"/>
      <c r="J79" s="81"/>
      <c r="K79" s="81"/>
    </row>
    <row r="80" spans="1:12">
      <c r="A80" s="64" t="s">
        <v>73</v>
      </c>
      <c r="B80" s="88"/>
      <c r="C80" s="80"/>
      <c r="D80" s="81"/>
      <c r="E80" s="81"/>
      <c r="F80" s="81"/>
      <c r="G80" s="81"/>
      <c r="H80" s="81"/>
      <c r="I80" s="81"/>
      <c r="J80" s="81"/>
      <c r="K80" s="81"/>
    </row>
    <row r="81" spans="1:12">
      <c r="A81" s="64" t="s">
        <v>74</v>
      </c>
      <c r="B81" s="88"/>
      <c r="C81" s="80"/>
      <c r="D81" s="81"/>
      <c r="E81" s="81"/>
      <c r="F81" s="81"/>
      <c r="G81" s="81"/>
      <c r="H81" s="81"/>
      <c r="I81" s="81"/>
      <c r="J81" s="81"/>
      <c r="K81" s="81"/>
    </row>
    <row r="82" spans="1:12">
      <c r="A82" s="64" t="s">
        <v>75</v>
      </c>
      <c r="B82" s="88"/>
      <c r="C82" s="80"/>
      <c r="D82" s="81"/>
      <c r="E82" s="81"/>
      <c r="F82" s="81"/>
      <c r="G82" s="81"/>
      <c r="H82" s="81"/>
      <c r="I82" s="81"/>
      <c r="J82" s="81"/>
      <c r="K82" s="81"/>
    </row>
    <row r="83" spans="1:12">
      <c r="A83" s="64" t="s">
        <v>76</v>
      </c>
      <c r="B83" s="88"/>
      <c r="C83" s="80"/>
      <c r="D83" s="81"/>
      <c r="E83" s="81"/>
      <c r="F83" s="81"/>
      <c r="G83" s="81"/>
      <c r="H83" s="81"/>
      <c r="I83" s="81"/>
      <c r="J83" s="81"/>
      <c r="K83" s="81"/>
    </row>
    <row r="84" spans="1:12">
      <c r="A84" s="64" t="s">
        <v>77</v>
      </c>
      <c r="B84" s="88"/>
      <c r="C84" s="80"/>
      <c r="D84" s="81"/>
      <c r="E84" s="81"/>
      <c r="F84" s="81"/>
      <c r="G84" s="81"/>
      <c r="H84" s="81"/>
      <c r="I84" s="81"/>
      <c r="J84" s="81"/>
      <c r="K84" s="81"/>
    </row>
    <row r="87" spans="1:12" ht="18.75">
      <c r="B87" s="79">
        <v>2017</v>
      </c>
      <c r="C87" s="79"/>
      <c r="D87" s="79"/>
      <c r="E87" s="79"/>
      <c r="F87" s="79"/>
      <c r="G87" s="79"/>
      <c r="H87" s="79"/>
      <c r="I87" s="79"/>
      <c r="J87" s="79"/>
      <c r="K87" s="79"/>
    </row>
    <row r="89" spans="1:12">
      <c r="A89" s="64" t="s">
        <v>66</v>
      </c>
      <c r="B89" s="87"/>
      <c r="C89" s="70"/>
      <c r="D89" s="70"/>
      <c r="E89" s="84"/>
      <c r="F89" s="80"/>
      <c r="G89" s="80"/>
      <c r="H89" s="80"/>
      <c r="I89" s="80"/>
      <c r="J89" s="80"/>
      <c r="K89" s="80"/>
      <c r="L89" s="76"/>
    </row>
    <row r="90" spans="1:12">
      <c r="A90" s="64" t="s">
        <v>67</v>
      </c>
      <c r="B90" s="87"/>
      <c r="C90" s="80"/>
      <c r="D90" s="81"/>
      <c r="E90" s="85"/>
      <c r="F90" s="81"/>
      <c r="G90" s="81"/>
      <c r="H90" s="81"/>
      <c r="I90" s="81"/>
      <c r="J90" s="81"/>
      <c r="K90" s="81"/>
    </row>
    <row r="91" spans="1:12">
      <c r="A91" s="64" t="s">
        <v>68</v>
      </c>
      <c r="B91" s="88"/>
      <c r="C91" s="80"/>
      <c r="D91" s="81"/>
      <c r="E91" s="81"/>
      <c r="F91" s="81"/>
      <c r="G91" s="81"/>
      <c r="H91" s="81"/>
      <c r="I91" s="81"/>
      <c r="J91" s="81"/>
      <c r="K91" s="81"/>
    </row>
    <row r="92" spans="1:12">
      <c r="A92" s="64" t="s">
        <v>69</v>
      </c>
      <c r="B92" s="88"/>
      <c r="C92" s="80"/>
      <c r="D92" s="81"/>
      <c r="E92" s="81"/>
      <c r="F92" s="81"/>
      <c r="G92" s="81"/>
      <c r="H92" s="81"/>
      <c r="I92" s="81"/>
      <c r="J92" s="81"/>
      <c r="K92" s="81"/>
    </row>
    <row r="93" spans="1:12">
      <c r="A93" s="64" t="s">
        <v>70</v>
      </c>
      <c r="B93" s="88"/>
      <c r="C93" s="80"/>
      <c r="D93" s="81"/>
      <c r="E93" s="81"/>
      <c r="F93" s="81"/>
      <c r="G93" s="81"/>
      <c r="H93" s="81"/>
      <c r="I93" s="81"/>
      <c r="J93" s="81"/>
      <c r="K93" s="81"/>
    </row>
    <row r="94" spans="1:12">
      <c r="A94" s="64" t="s">
        <v>71</v>
      </c>
      <c r="B94" s="88"/>
      <c r="C94" s="80"/>
      <c r="D94" s="81"/>
      <c r="E94" s="81"/>
      <c r="F94" s="81"/>
      <c r="G94" s="81"/>
      <c r="H94" s="81"/>
      <c r="I94" s="81"/>
      <c r="J94" s="81"/>
      <c r="K94" s="81"/>
    </row>
    <row r="95" spans="1:12">
      <c r="A95" s="64" t="s">
        <v>72</v>
      </c>
      <c r="B95" s="88"/>
      <c r="C95" s="80"/>
      <c r="D95" s="81"/>
      <c r="E95" s="81"/>
      <c r="F95" s="81"/>
      <c r="G95" s="81"/>
      <c r="H95" s="81"/>
      <c r="I95" s="81"/>
      <c r="J95" s="81"/>
      <c r="K95" s="81"/>
    </row>
    <row r="96" spans="1:12">
      <c r="A96" s="64" t="s">
        <v>73</v>
      </c>
      <c r="B96" s="88"/>
      <c r="C96" s="80"/>
      <c r="D96" s="81"/>
      <c r="E96" s="81"/>
      <c r="F96" s="81"/>
      <c r="G96" s="81"/>
      <c r="H96" s="81"/>
      <c r="I96" s="81"/>
      <c r="J96" s="81"/>
      <c r="K96" s="81"/>
    </row>
    <row r="97" spans="1:11">
      <c r="A97" s="64" t="s">
        <v>74</v>
      </c>
      <c r="B97" s="88"/>
      <c r="C97" s="80"/>
      <c r="D97" s="81"/>
      <c r="E97" s="81"/>
      <c r="F97" s="81"/>
      <c r="G97" s="81"/>
      <c r="H97" s="81"/>
      <c r="I97" s="81"/>
      <c r="J97" s="81"/>
      <c r="K97" s="81"/>
    </row>
    <row r="98" spans="1:11">
      <c r="A98" s="64" t="s">
        <v>75</v>
      </c>
      <c r="B98" s="88"/>
      <c r="C98" s="80"/>
      <c r="D98" s="81"/>
      <c r="E98" s="81"/>
      <c r="F98" s="81"/>
      <c r="G98" s="81"/>
      <c r="H98" s="81"/>
      <c r="I98" s="81"/>
      <c r="J98" s="81"/>
      <c r="K98" s="81"/>
    </row>
    <row r="99" spans="1:11">
      <c r="A99" s="64" t="s">
        <v>76</v>
      </c>
      <c r="B99" s="88"/>
      <c r="C99" s="80"/>
      <c r="D99" s="81"/>
      <c r="E99" s="81"/>
      <c r="F99" s="81"/>
      <c r="G99" s="81"/>
      <c r="H99" s="81"/>
      <c r="I99" s="81"/>
      <c r="J99" s="81"/>
      <c r="K99" s="81"/>
    </row>
    <row r="100" spans="1:11">
      <c r="A100" s="64" t="s">
        <v>77</v>
      </c>
      <c r="B100" s="88"/>
      <c r="C100" s="80"/>
      <c r="D100" s="81"/>
      <c r="E100" s="81"/>
      <c r="F100" s="81"/>
      <c r="G100" s="81"/>
      <c r="H100" s="81"/>
      <c r="I100" s="81"/>
      <c r="J100" s="81"/>
      <c r="K100" s="81"/>
    </row>
  </sheetData>
  <mergeCells count="7">
    <mergeCell ref="B40:K40"/>
    <mergeCell ref="B56:K56"/>
    <mergeCell ref="B71:K71"/>
    <mergeCell ref="B87:K87"/>
    <mergeCell ref="B10:K10"/>
    <mergeCell ref="B25:K25"/>
    <mergeCell ref="A2:L3"/>
  </mergeCells>
  <phoneticPr fontId="5" type="noConversion"/>
  <pageMargins left="3.937007874015748E-2" right="3.937007874015748E-2" top="0.55118110236220474" bottom="0.74803149606299213" header="0" footer="0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1"/>
  <sheetViews>
    <sheetView workbookViewId="0">
      <selection activeCell="A12" sqref="A12"/>
    </sheetView>
  </sheetViews>
  <sheetFormatPr baseColWidth="10" defaultRowHeight="15"/>
  <sheetData>
    <row r="1" spans="3:13" s="64" customFormat="1"/>
    <row r="2" spans="3:13" s="64" customFormat="1"/>
    <row r="3" spans="3:13" s="64" customFormat="1"/>
    <row r="4" spans="3:13" s="64" customFormat="1">
      <c r="C4" s="65" t="s">
        <v>32</v>
      </c>
      <c r="D4" s="65"/>
      <c r="E4" s="67">
        <f>matrice!C2</f>
        <v>0</v>
      </c>
      <c r="F4" s="67"/>
      <c r="I4" s="64" t="s">
        <v>49</v>
      </c>
    </row>
    <row r="5" spans="3:13" s="64" customFormat="1">
      <c r="C5" s="65" t="s">
        <v>47</v>
      </c>
      <c r="D5" s="65"/>
      <c r="E5" s="68">
        <f>matrice!AM2</f>
        <v>0</v>
      </c>
      <c r="F5" s="67"/>
      <c r="M5" s="64" t="s">
        <v>51</v>
      </c>
    </row>
    <row r="6" spans="3:13" s="64" customFormat="1">
      <c r="C6" s="66" t="s">
        <v>33</v>
      </c>
      <c r="D6" s="66"/>
      <c r="E6" s="67"/>
      <c r="F6" s="67"/>
    </row>
    <row r="7" spans="3:13" s="64" customFormat="1">
      <c r="C7" s="65" t="s">
        <v>34</v>
      </c>
      <c r="D7" s="65"/>
      <c r="E7" s="69"/>
      <c r="F7" s="69"/>
      <c r="I7" s="64" t="s">
        <v>50</v>
      </c>
    </row>
    <row r="8" spans="3:13" s="64" customFormat="1">
      <c r="C8" s="65" t="s">
        <v>35</v>
      </c>
      <c r="D8" s="65"/>
      <c r="E8" s="69"/>
      <c r="F8" s="69"/>
      <c r="I8" s="64" t="s">
        <v>42</v>
      </c>
    </row>
    <row r="9" spans="3:13" s="64" customFormat="1">
      <c r="C9" s="65" t="s">
        <v>36</v>
      </c>
      <c r="D9" s="65"/>
      <c r="E9" s="67"/>
      <c r="F9" s="67"/>
    </row>
    <row r="10" spans="3:13" s="64" customFormat="1">
      <c r="C10" s="65" t="s">
        <v>37</v>
      </c>
      <c r="D10" s="65"/>
      <c r="E10" s="69"/>
      <c r="F10" s="69"/>
      <c r="J10" s="64" t="s">
        <v>43</v>
      </c>
    </row>
    <row r="11" spans="3:13" s="64" customFormat="1">
      <c r="C11" s="65" t="s">
        <v>38</v>
      </c>
      <c r="D11" s="65"/>
      <c r="E11" s="67" t="s">
        <v>53</v>
      </c>
      <c r="F11" s="67"/>
    </row>
    <row r="12" spans="3:13" s="64" customFormat="1">
      <c r="C12" s="65" t="s">
        <v>39</v>
      </c>
      <c r="D12" s="65"/>
      <c r="E12" s="67"/>
      <c r="F12" s="67"/>
      <c r="J12" s="64" t="s">
        <v>44</v>
      </c>
    </row>
    <row r="13" spans="3:13" s="64" customFormat="1">
      <c r="C13" s="65" t="s">
        <v>40</v>
      </c>
      <c r="D13" s="65"/>
      <c r="E13" s="67" t="s">
        <v>52</v>
      </c>
      <c r="F13" s="67"/>
    </row>
    <row r="14" spans="3:13" s="64" customFormat="1">
      <c r="C14" s="66"/>
      <c r="D14" s="66"/>
      <c r="E14" s="71"/>
      <c r="F14" s="71"/>
    </row>
    <row r="15" spans="3:13" s="64" customFormat="1">
      <c r="C15" s="66"/>
      <c r="D15" s="66"/>
      <c r="E15" s="71"/>
      <c r="F15" s="71"/>
    </row>
    <row r="16" spans="3:13" s="64" customFormat="1">
      <c r="C16" s="66"/>
      <c r="D16" s="66"/>
      <c r="E16" s="71"/>
      <c r="F16" s="71"/>
    </row>
    <row r="17" spans="1:10" s="64" customFormat="1"/>
    <row r="18" spans="1:10" s="64" customFormat="1">
      <c r="C18" s="72"/>
      <c r="D18" s="72"/>
      <c r="E18" s="72"/>
      <c r="F18" s="72"/>
      <c r="G18" s="72"/>
      <c r="H18" s="72"/>
      <c r="J18" s="64" t="s">
        <v>45</v>
      </c>
    </row>
    <row r="19" spans="1:10" s="64" customFormat="1">
      <c r="A19" s="65"/>
      <c r="B19" s="65"/>
      <c r="C19" s="72"/>
      <c r="D19" s="72"/>
      <c r="E19" s="72"/>
      <c r="F19" s="72"/>
      <c r="G19" s="73"/>
      <c r="H19" s="73"/>
    </row>
    <row r="20" spans="1:10" s="64" customFormat="1">
      <c r="A20" s="65"/>
      <c r="B20" s="65"/>
      <c r="C20" s="74"/>
      <c r="D20" s="72"/>
      <c r="E20" s="74"/>
      <c r="F20" s="72"/>
      <c r="G20" s="73"/>
      <c r="H20" s="73"/>
    </row>
    <row r="21" spans="1:10" s="64" customFormat="1">
      <c r="A21" s="66"/>
      <c r="B21" s="66"/>
      <c r="C21" s="72"/>
      <c r="D21" s="72"/>
      <c r="E21" s="72"/>
      <c r="F21" s="72"/>
      <c r="G21" s="73"/>
      <c r="H21" s="73"/>
      <c r="J21" s="64" t="s">
        <v>46</v>
      </c>
    </row>
  </sheetData>
  <mergeCells count="27">
    <mergeCell ref="C21:D21"/>
    <mergeCell ref="E21:F21"/>
    <mergeCell ref="G18:H18"/>
    <mergeCell ref="A19:B19"/>
    <mergeCell ref="C19:D19"/>
    <mergeCell ref="E19:F19"/>
    <mergeCell ref="A20:B20"/>
    <mergeCell ref="C20:D20"/>
    <mergeCell ref="E20:F20"/>
    <mergeCell ref="C12:D12"/>
    <mergeCell ref="E12:F12"/>
    <mergeCell ref="C13:D13"/>
    <mergeCell ref="E13:F13"/>
    <mergeCell ref="C18:D18"/>
    <mergeCell ref="E18:F18"/>
    <mergeCell ref="C8:D8"/>
    <mergeCell ref="C9:D9"/>
    <mergeCell ref="E9:F9"/>
    <mergeCell ref="C10:D10"/>
    <mergeCell ref="C11:D11"/>
    <mergeCell ref="E11:F11"/>
    <mergeCell ref="C4:D4"/>
    <mergeCell ref="E4:F4"/>
    <mergeCell ref="C5:D5"/>
    <mergeCell ref="E5:F5"/>
    <mergeCell ref="E6:F6"/>
    <mergeCell ref="C7:D7"/>
  </mergeCells>
  <conditionalFormatting sqref="E12:F12">
    <cfRule type="iconSet" priority="1">
      <iconSet iconSet="4Arrows">
        <cfvo type="percent" val="0"/>
        <cfvo type="num" val="0"/>
        <cfvo type="num" val="0"/>
        <cfvo type="num" val="0"/>
      </iconSet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matrice</vt:lpstr>
      <vt:lpstr>base</vt:lpstr>
      <vt:lpstr>planning</vt:lpstr>
      <vt:lpstr>heure</vt:lpstr>
      <vt:lpstr>Feuil1</vt:lpstr>
      <vt:lpstr>mar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cp:lastPrinted>2011-12-27T15:34:30Z</cp:lastPrinted>
  <dcterms:created xsi:type="dcterms:W3CDTF">2011-12-10T10:35:12Z</dcterms:created>
  <dcterms:modified xsi:type="dcterms:W3CDTF">2011-12-27T16:31:26Z</dcterms:modified>
</cp:coreProperties>
</file>