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ate1904="1"/>
  <mc:AlternateContent xmlns:mc="http://schemas.openxmlformats.org/markup-compatibility/2006">
    <mc:Choice Requires="x15">
      <x15ac:absPath xmlns:x15ac="http://schemas.microsoft.com/office/spreadsheetml/2010/11/ac" url="C:\Users\didier.guillot\Desktop\"/>
    </mc:Choice>
  </mc:AlternateContent>
  <xr:revisionPtr revIDLastSave="0" documentId="13_ncr:1_{40C20179-4D0D-4CCC-92E9-F0BE68F14747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Base_de_données" sheetId="2" r:id="rId1"/>
    <sheet name="Feuil1" sheetId="3" r:id="rId2"/>
  </sheets>
  <definedNames>
    <definedName name="_xlnm._FilterDatabase" localSheetId="0" hidden="1">Base_de_données!$A$22:$L$61</definedName>
    <definedName name="_xlnm.Print_Titles" localSheetId="0">Base_de_données!$1:$22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4" i="2" l="1" a="1"/>
  <c r="Q4" i="2" s="1"/>
  <c r="Q5" i="2" a="1"/>
  <c r="Q5" i="2" s="1"/>
  <c r="Q6" i="2" a="1"/>
  <c r="Q6" i="2" s="1"/>
  <c r="Q7" i="2" a="1"/>
  <c r="Q7" i="2" s="1"/>
  <c r="Q8" i="2" a="1"/>
  <c r="Q8" i="2" s="1"/>
  <c r="Q9" i="2" a="1"/>
  <c r="Q9" i="2" s="1"/>
  <c r="Q10" i="2" a="1"/>
  <c r="Q10" i="2" s="1"/>
  <c r="Q11" i="2" a="1"/>
  <c r="Q11" i="2" s="1"/>
  <c r="Q12" i="2" a="1"/>
  <c r="Q12" i="2" s="1"/>
  <c r="Q3" i="2" a="1"/>
  <c r="Q3" i="2" s="1"/>
  <c r="A23" i="2"/>
  <c r="L23" i="2"/>
  <c r="L35" i="2"/>
  <c r="N16" i="2" a="1"/>
  <c r="N16" i="2" s="1"/>
  <c r="N18" i="2" a="1"/>
  <c r="N18" i="2" s="1"/>
  <c r="N17" i="2" a="1"/>
  <c r="N17" i="2" s="1"/>
  <c r="N3" i="2"/>
  <c r="L24" i="2"/>
  <c r="L25" i="2"/>
  <c r="L26" i="2"/>
  <c r="L27" i="2"/>
  <c r="L28" i="2"/>
  <c r="L29" i="2"/>
  <c r="L30" i="2"/>
  <c r="L31" i="2"/>
  <c r="L32" i="2"/>
  <c r="L33" i="2"/>
  <c r="L34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Q13" i="2" l="1"/>
  <c r="N5" i="2"/>
  <c r="N4" i="2"/>
  <c r="N9" i="2"/>
  <c r="N8" i="2"/>
  <c r="N7" i="2"/>
  <c r="N6" i="2"/>
  <c r="N19" i="2" l="1"/>
  <c r="N10" i="2"/>
  <c r="A24" i="2" l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l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<sst xmlns="http://schemas.openxmlformats.org/spreadsheetml/2006/main" count="157" uniqueCount="33">
  <si>
    <t>Site</t>
  </si>
  <si>
    <t>Heures / Sem.</t>
  </si>
  <si>
    <t>ATSEM</t>
  </si>
  <si>
    <t>Poste</t>
  </si>
  <si>
    <t>Directrice Péri</t>
  </si>
  <si>
    <t>Anim Péri</t>
  </si>
  <si>
    <t>Anim Cantine</t>
  </si>
  <si>
    <t>Agent de Restauration</t>
  </si>
  <si>
    <t>RC</t>
  </si>
  <si>
    <t>NR</t>
  </si>
  <si>
    <t>Remarque</t>
  </si>
  <si>
    <t>CDI</t>
  </si>
  <si>
    <t>Par : Noms, Prénoms</t>
  </si>
  <si>
    <t>CDI / RC / NR / TIT</t>
  </si>
  <si>
    <t>Statut</t>
  </si>
  <si>
    <t>ATSEM / Anim Péri</t>
  </si>
  <si>
    <t>Nbr</t>
  </si>
  <si>
    <t>Delta : si écart, justifier dans la colonne remarques</t>
  </si>
  <si>
    <t>Référente Péri</t>
  </si>
  <si>
    <t>Agent de restauration</t>
  </si>
  <si>
    <t>Anim cantine</t>
  </si>
  <si>
    <t>Total</t>
  </si>
  <si>
    <t>2) Contrat à durée inderterminée : CDI</t>
  </si>
  <si>
    <t>3) Renouvellement de contrat : RC</t>
  </si>
  <si>
    <t>4) Nouveau recrutement : NR</t>
  </si>
  <si>
    <t>1) Contrat à durée determiné : CDD</t>
  </si>
  <si>
    <t>CDI / CDD 
/ TIT</t>
  </si>
  <si>
    <t>5) Agent TITulaire : TIT</t>
  </si>
  <si>
    <t>TIT</t>
  </si>
  <si>
    <t>Nbre d'Agents selon statut</t>
  </si>
  <si>
    <t>Renouvellement de contrat CDD : RC</t>
  </si>
  <si>
    <t>je devrais avoir 0</t>
  </si>
  <si>
    <t>le résultat devrait être de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</si>
</sst>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1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color theme="9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0033CC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0066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6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  <protection hidden="1"/>
    </xf>
    <xf numFmtId="0" fontId="3" fillId="0" borderId="7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 wrapText="1"/>
    </xf>
    <xf numFmtId="0" fontId="2" fillId="3" borderId="11" xfId="0" applyFont="1" applyFill="1" applyBorder="1" applyAlignment="1">
      <alignment vertical="center" wrapText="1"/>
    </xf>
    <xf numFmtId="0" fontId="2" fillId="3" borderId="9" xfId="0" applyFont="1" applyFill="1" applyBorder="1" applyAlignment="1">
      <alignment vertical="center" wrapText="1"/>
    </xf>
    <xf numFmtId="0" fontId="1" fillId="0" borderId="12" xfId="0" applyFont="1" applyBorder="1" applyAlignment="1">
      <alignment vertical="center" wrapText="1"/>
    </xf>
    <xf numFmtId="0" fontId="1" fillId="0" borderId="8" xfId="0" applyFont="1" applyBorder="1" applyAlignment="1">
      <alignment vertical="center" wrapText="1"/>
    </xf>
    <xf numFmtId="0" fontId="1" fillId="0" borderId="10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top"/>
    </xf>
    <xf numFmtId="0" fontId="3" fillId="0" borderId="5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top"/>
    </xf>
    <xf numFmtId="164" fontId="3" fillId="0" borderId="2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top"/>
    </xf>
    <xf numFmtId="0" fontId="2" fillId="2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left" vertical="center" wrapText="1"/>
    </xf>
    <xf numFmtId="0" fontId="3" fillId="3" borderId="8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164" fontId="3" fillId="0" borderId="5" xfId="0" quotePrefix="1" applyNumberFormat="1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vertical="top"/>
    </xf>
    <xf numFmtId="0" fontId="2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top"/>
    </xf>
    <xf numFmtId="0" fontId="3" fillId="2" borderId="0" xfId="0" applyFont="1" applyFill="1" applyAlignment="1">
      <alignment horizontal="left" vertical="center"/>
    </xf>
    <xf numFmtId="0" fontId="2" fillId="2" borderId="0" xfId="0" applyFont="1" applyFill="1" applyAlignment="1">
      <alignment vertical="center" wrapText="1"/>
    </xf>
    <xf numFmtId="0" fontId="1" fillId="2" borderId="12" xfId="0" applyFont="1" applyFill="1" applyBorder="1" applyAlignment="1">
      <alignment vertical="center"/>
    </xf>
    <xf numFmtId="0" fontId="1" fillId="2" borderId="8" xfId="0" applyFont="1" applyFill="1" applyBorder="1" applyAlignment="1">
      <alignment vertical="center"/>
    </xf>
    <xf numFmtId="0" fontId="2" fillId="2" borderId="11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6" borderId="6" xfId="0" applyFont="1" applyFill="1" applyBorder="1" applyAlignment="1">
      <alignment horizontal="left" vertical="center"/>
    </xf>
    <xf numFmtId="0" fontId="1" fillId="6" borderId="2" xfId="0" applyFont="1" applyFill="1" applyBorder="1" applyAlignment="1">
      <alignment horizontal="left" vertical="center"/>
    </xf>
    <xf numFmtId="0" fontId="1" fillId="6" borderId="7" xfId="0" applyFont="1" applyFill="1" applyBorder="1" applyAlignment="1">
      <alignment horizontal="left" vertical="center"/>
    </xf>
    <xf numFmtId="0" fontId="3" fillId="15" borderId="1" xfId="0" applyFont="1" applyFill="1" applyBorder="1" applyAlignment="1">
      <alignment horizontal="center" vertical="center"/>
    </xf>
    <xf numFmtId="0" fontId="4" fillId="15" borderId="14" xfId="0" applyFont="1" applyFill="1" applyBorder="1" applyAlignment="1" applyProtection="1">
      <alignment horizontal="center" vertical="center"/>
      <protection hidden="1"/>
    </xf>
    <xf numFmtId="0" fontId="3" fillId="15" borderId="14" xfId="0" applyFont="1" applyFill="1" applyBorder="1" applyAlignment="1">
      <alignment horizontal="center" vertical="center"/>
    </xf>
    <xf numFmtId="0" fontId="7" fillId="15" borderId="1" xfId="0" applyFont="1" applyFill="1" applyBorder="1" applyAlignment="1">
      <alignment horizontal="center" vertical="center"/>
    </xf>
    <xf numFmtId="164" fontId="3" fillId="15" borderId="14" xfId="0" applyNumberFormat="1" applyFont="1" applyFill="1" applyBorder="1" applyAlignment="1">
      <alignment horizontal="center" vertical="center"/>
    </xf>
    <xf numFmtId="164" fontId="3" fillId="7" borderId="8" xfId="0" applyNumberFormat="1" applyFont="1" applyFill="1" applyBorder="1" applyAlignment="1">
      <alignment horizontal="center" vertical="center"/>
    </xf>
    <xf numFmtId="164" fontId="3" fillId="7" borderId="1" xfId="0" applyNumberFormat="1" applyFont="1" applyFill="1" applyBorder="1" applyAlignment="1">
      <alignment horizontal="center" vertical="center"/>
    </xf>
    <xf numFmtId="164" fontId="11" fillId="11" borderId="5" xfId="0" applyNumberFormat="1" applyFont="1" applyFill="1" applyBorder="1" applyAlignment="1">
      <alignment horizontal="center" vertical="center"/>
    </xf>
    <xf numFmtId="164" fontId="3" fillId="8" borderId="5" xfId="0" applyNumberFormat="1" applyFont="1" applyFill="1" applyBorder="1" applyAlignment="1">
      <alignment horizontal="center" vertical="center"/>
    </xf>
    <xf numFmtId="164" fontId="3" fillId="8" borderId="1" xfId="0" applyNumberFormat="1" applyFont="1" applyFill="1" applyBorder="1" applyAlignment="1">
      <alignment horizontal="center" vertical="center"/>
    </xf>
    <xf numFmtId="164" fontId="11" fillId="16" borderId="1" xfId="0" applyNumberFormat="1" applyFont="1" applyFill="1" applyBorder="1" applyAlignment="1">
      <alignment horizontal="center" vertical="center"/>
    </xf>
    <xf numFmtId="164" fontId="11" fillId="16" borderId="5" xfId="0" applyNumberFormat="1" applyFont="1" applyFill="1" applyBorder="1" applyAlignment="1">
      <alignment horizontal="center" vertical="center"/>
    </xf>
    <xf numFmtId="164" fontId="3" fillId="14" borderId="5" xfId="0" applyNumberFormat="1" applyFont="1" applyFill="1" applyBorder="1" applyAlignment="1">
      <alignment horizontal="center" vertical="center"/>
    </xf>
    <xf numFmtId="164" fontId="3" fillId="10" borderId="8" xfId="0" applyNumberFormat="1" applyFont="1" applyFill="1" applyBorder="1" applyAlignment="1">
      <alignment horizontal="center" vertical="center"/>
    </xf>
    <xf numFmtId="164" fontId="3" fillId="10" borderId="5" xfId="0" applyNumberFormat="1" applyFont="1" applyFill="1" applyBorder="1" applyAlignment="1">
      <alignment horizontal="center" vertical="center"/>
    </xf>
    <xf numFmtId="164" fontId="3" fillId="10" borderId="1" xfId="0" applyNumberFormat="1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left" vertical="center"/>
    </xf>
    <xf numFmtId="0" fontId="3" fillId="3" borderId="0" xfId="0" applyFont="1" applyFill="1" applyAlignment="1">
      <alignment vertical="center"/>
    </xf>
    <xf numFmtId="0" fontId="9" fillId="3" borderId="0" xfId="0" applyFont="1" applyFill="1" applyAlignment="1">
      <alignment vertical="center"/>
    </xf>
    <xf numFmtId="0" fontId="2" fillId="3" borderId="0" xfId="0" applyFont="1" applyFill="1" applyAlignment="1">
      <alignment horizontal="right" vertical="center"/>
    </xf>
    <xf numFmtId="0" fontId="2" fillId="3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left" vertical="center" wrapText="1"/>
    </xf>
    <xf numFmtId="0" fontId="2" fillId="0" borderId="14" xfId="0" applyFont="1" applyBorder="1" applyAlignment="1">
      <alignment horizontal="left" vertical="center" wrapText="1"/>
    </xf>
    <xf numFmtId="0" fontId="2" fillId="0" borderId="15" xfId="0" applyFont="1" applyBorder="1" applyAlignment="1">
      <alignment horizontal="left" vertical="center" wrapText="1"/>
    </xf>
    <xf numFmtId="164" fontId="3" fillId="0" borderId="5" xfId="0" quotePrefix="1" applyNumberFormat="1" applyFont="1" applyBorder="1" applyAlignment="1">
      <alignment horizontal="left" vertical="center"/>
    </xf>
    <xf numFmtId="164" fontId="3" fillId="0" borderId="14" xfId="0" quotePrefix="1" applyNumberFormat="1" applyFont="1" applyBorder="1" applyAlignment="1">
      <alignment horizontal="left" vertical="center"/>
    </xf>
    <xf numFmtId="164" fontId="3" fillId="0" borderId="15" xfId="0" quotePrefix="1" applyNumberFormat="1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 wrapText="1"/>
    </xf>
    <xf numFmtId="0" fontId="3" fillId="0" borderId="14" xfId="0" applyFont="1" applyBorder="1" applyAlignment="1">
      <alignment horizontal="left" vertical="center" wrapText="1"/>
    </xf>
    <xf numFmtId="0" fontId="3" fillId="0" borderId="15" xfId="0" applyFont="1" applyBorder="1" applyAlignment="1">
      <alignment horizontal="left" vertical="center" wrapText="1"/>
    </xf>
    <xf numFmtId="9" fontId="3" fillId="0" borderId="5" xfId="0" applyNumberFormat="1" applyFont="1" applyBorder="1" applyAlignment="1">
      <alignment horizontal="left" vertical="center" wrapText="1"/>
    </xf>
    <xf numFmtId="9" fontId="3" fillId="0" borderId="14" xfId="0" applyNumberFormat="1" applyFont="1" applyBorder="1" applyAlignment="1">
      <alignment horizontal="left" vertical="center" wrapText="1"/>
    </xf>
    <xf numFmtId="9" fontId="3" fillId="0" borderId="15" xfId="0" applyNumberFormat="1" applyFont="1" applyBorder="1" applyAlignment="1">
      <alignment horizontal="left" vertical="center" wrapText="1"/>
    </xf>
    <xf numFmtId="0" fontId="3" fillId="0" borderId="5" xfId="0" quotePrefix="1" applyFont="1" applyBorder="1" applyAlignment="1">
      <alignment horizontal="left" vertical="center" wrapText="1"/>
    </xf>
    <xf numFmtId="0" fontId="3" fillId="0" borderId="14" xfId="0" quotePrefix="1" applyFont="1" applyBorder="1" applyAlignment="1">
      <alignment horizontal="left" vertical="center" wrapText="1"/>
    </xf>
    <xf numFmtId="0" fontId="3" fillId="0" borderId="15" xfId="0" quotePrefix="1" applyFont="1" applyBorder="1" applyAlignment="1">
      <alignment horizontal="left" vertical="center" wrapText="1"/>
    </xf>
    <xf numFmtId="0" fontId="6" fillId="2" borderId="10" xfId="0" applyFont="1" applyFill="1" applyBorder="1" applyAlignment="1">
      <alignment horizontal="center" vertical="top"/>
    </xf>
    <xf numFmtId="0" fontId="6" fillId="2" borderId="3" xfId="0" applyFont="1" applyFill="1" applyBorder="1" applyAlignment="1">
      <alignment horizontal="center" vertical="top"/>
    </xf>
    <xf numFmtId="0" fontId="6" fillId="2" borderId="4" xfId="0" applyFont="1" applyFill="1" applyBorder="1" applyAlignment="1">
      <alignment horizontal="center" vertical="top"/>
    </xf>
    <xf numFmtId="0" fontId="12" fillId="6" borderId="6" xfId="0" applyFont="1" applyFill="1" applyBorder="1" applyAlignment="1">
      <alignment horizontal="center" vertical="center"/>
    </xf>
    <xf numFmtId="0" fontId="12" fillId="6" borderId="2" xfId="0" applyFont="1" applyFill="1" applyBorder="1" applyAlignment="1">
      <alignment horizontal="center" vertical="center"/>
    </xf>
    <xf numFmtId="0" fontId="12" fillId="6" borderId="7" xfId="0" applyFont="1" applyFill="1" applyBorder="1" applyAlignment="1">
      <alignment horizontal="center" vertical="center"/>
    </xf>
    <xf numFmtId="0" fontId="5" fillId="3" borderId="0" xfId="0" applyFont="1" applyFill="1" applyAlignment="1">
      <alignment vertical="center" wrapText="1"/>
    </xf>
    <xf numFmtId="0" fontId="5" fillId="3" borderId="13" xfId="0" applyFont="1" applyFill="1" applyBorder="1" applyAlignment="1">
      <alignment vertical="center" wrapText="1"/>
    </xf>
    <xf numFmtId="0" fontId="5" fillId="3" borderId="13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left" vertical="center" wrapText="1"/>
    </xf>
    <xf numFmtId="0" fontId="5" fillId="0" borderId="6" xfId="0" applyFont="1" applyFill="1" applyBorder="1" applyAlignment="1">
      <alignment horizontal="center" vertical="center"/>
    </xf>
    <xf numFmtId="0" fontId="10" fillId="3" borderId="0" xfId="0" applyFont="1" applyFill="1" applyAlignment="1">
      <alignment vertical="center" wrapText="1"/>
    </xf>
    <xf numFmtId="0" fontId="10" fillId="3" borderId="13" xfId="0" applyFont="1" applyFill="1" applyBorder="1" applyAlignment="1">
      <alignment vertical="center" wrapText="1"/>
    </xf>
    <xf numFmtId="0" fontId="3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right" vertical="center"/>
    </xf>
    <xf numFmtId="0" fontId="2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164" fontId="1" fillId="7" borderId="6" xfId="0" applyNumberFormat="1" applyFont="1" applyFill="1" applyBorder="1" applyAlignment="1">
      <alignment horizontal="center" vertical="center"/>
    </xf>
    <xf numFmtId="164" fontId="1" fillId="13" borderId="2" xfId="0" applyNumberFormat="1" applyFont="1" applyFill="1" applyBorder="1" applyAlignment="1">
      <alignment horizontal="center" vertical="center"/>
    </xf>
    <xf numFmtId="164" fontId="8" fillId="11" borderId="2" xfId="0" applyNumberFormat="1" applyFont="1" applyFill="1" applyBorder="1" applyAlignment="1">
      <alignment horizontal="center" vertical="center"/>
    </xf>
    <xf numFmtId="164" fontId="1" fillId="8" borderId="2" xfId="0" applyNumberFormat="1" applyFont="1" applyFill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12" borderId="2" xfId="0" applyNumberFormat="1" applyFont="1" applyFill="1" applyBorder="1" applyAlignment="1">
      <alignment horizontal="center" vertical="center"/>
    </xf>
    <xf numFmtId="164" fontId="1" fillId="9" borderId="2" xfId="0" applyNumberFormat="1" applyFont="1" applyFill="1" applyBorder="1" applyAlignment="1">
      <alignment horizontal="center" vertical="center"/>
    </xf>
    <xf numFmtId="164" fontId="8" fillId="16" borderId="2" xfId="0" applyNumberFormat="1" applyFont="1" applyFill="1" applyBorder="1" applyAlignment="1">
      <alignment horizontal="center" vertical="center"/>
    </xf>
    <xf numFmtId="164" fontId="1" fillId="14" borderId="2" xfId="0" applyNumberFormat="1" applyFont="1" applyFill="1" applyBorder="1" applyAlignment="1">
      <alignment horizontal="center" vertical="center"/>
    </xf>
    <xf numFmtId="164" fontId="1" fillId="10" borderId="7" xfId="0" applyNumberFormat="1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6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4" borderId="6" xfId="0" applyFont="1" applyFill="1" applyBorder="1" applyAlignment="1">
      <alignment vertical="center"/>
    </xf>
    <xf numFmtId="0" fontId="1" fillId="4" borderId="7" xfId="0" applyFont="1" applyFill="1" applyBorder="1" applyAlignment="1">
      <alignment vertical="center"/>
    </xf>
    <xf numFmtId="0" fontId="1" fillId="0" borderId="6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164" fontId="3" fillId="0" borderId="5" xfId="0" quotePrefix="1" applyNumberFormat="1" applyFont="1" applyBorder="1" applyAlignment="1">
      <alignment vertical="center"/>
    </xf>
    <xf numFmtId="164" fontId="3" fillId="0" borderId="14" xfId="0" quotePrefix="1" applyNumberFormat="1" applyFont="1" applyBorder="1" applyAlignment="1">
      <alignment vertical="center"/>
    </xf>
    <xf numFmtId="164" fontId="3" fillId="0" borderId="15" xfId="0" quotePrefix="1" applyNumberFormat="1" applyFont="1" applyBorder="1" applyAlignment="1">
      <alignment vertical="center"/>
    </xf>
    <xf numFmtId="0" fontId="2" fillId="3" borderId="12" xfId="0" applyFont="1" applyFill="1" applyBorder="1" applyAlignment="1">
      <alignment vertical="center" wrapText="1"/>
    </xf>
    <xf numFmtId="0" fontId="10" fillId="3" borderId="0" xfId="0" applyFont="1" applyFill="1" applyBorder="1" applyAlignment="1">
      <alignment horizontal="left" vertical="center" wrapText="1"/>
    </xf>
    <xf numFmtId="0" fontId="1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vertical="center"/>
    </xf>
    <xf numFmtId="0" fontId="2" fillId="3" borderId="0" xfId="0" applyFont="1" applyFill="1" applyBorder="1" applyAlignment="1">
      <alignment horizontal="right" vertical="center" wrapText="1"/>
    </xf>
    <xf numFmtId="0" fontId="2" fillId="3" borderId="0" xfId="0" applyFont="1" applyFill="1" applyBorder="1" applyAlignment="1">
      <alignment vertical="center" wrapText="1"/>
    </xf>
    <xf numFmtId="0" fontId="2" fillId="3" borderId="13" xfId="0" applyFont="1" applyFill="1" applyBorder="1" applyAlignment="1">
      <alignment horizontal="left" vertical="center" wrapText="1"/>
    </xf>
  </cellXfs>
  <cellStyles count="1">
    <cellStyle name="Normal" xfId="0" builtinId="0"/>
  </cellStyles>
  <dxfs count="4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/>
        <i/>
        <color theme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0033CC"/>
      <color rgb="FF0066FF"/>
      <color rgb="FFFF99FF"/>
      <color rgb="FF00CCFF"/>
      <color rgb="FF9999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R61"/>
  <sheetViews>
    <sheetView showGridLines="0" tabSelected="1" topLeftCell="G12" zoomScale="90" zoomScaleNormal="90" workbookViewId="0">
      <selection activeCell="R14" sqref="R14"/>
    </sheetView>
  </sheetViews>
  <sheetFormatPr baseColWidth="10" defaultColWidth="11.5546875" defaultRowHeight="15.6" x14ac:dyDescent="0.3"/>
  <cols>
    <col min="1" max="1" width="5.6640625" style="1" customWidth="1"/>
    <col min="2" max="2" width="22" style="2" customWidth="1"/>
    <col min="3" max="3" width="25.6640625" style="2" customWidth="1"/>
    <col min="4" max="4" width="10.6640625" style="2" customWidth="1"/>
    <col min="5" max="5" width="30.6640625" style="2" customWidth="1"/>
    <col min="6" max="6" width="7.77734375" style="2" customWidth="1"/>
    <col min="7" max="7" width="37.5546875" style="2" bestFit="1" customWidth="1"/>
    <col min="8" max="8" width="22.109375" style="11" bestFit="1" customWidth="1"/>
    <col min="9" max="9" width="10.77734375" style="2" customWidth="1"/>
    <col min="10" max="10" width="43.77734375" style="1" customWidth="1"/>
    <col min="11" max="11" width="7.77734375" style="2" customWidth="1"/>
    <col min="12" max="12" width="15.6640625" style="1" customWidth="1"/>
    <col min="13" max="13" width="25.77734375" style="1" customWidth="1"/>
    <col min="14" max="14" width="4.44140625" style="1" bestFit="1" customWidth="1"/>
    <col min="15" max="15" width="1.77734375" style="1" customWidth="1"/>
    <col min="16" max="16" width="9" style="1" bestFit="1" customWidth="1"/>
    <col min="17" max="17" width="10.77734375" style="1" customWidth="1"/>
    <col min="18" max="18" width="29.21875" style="12" customWidth="1"/>
    <col min="19" max="16384" width="11.5546875" style="1"/>
  </cols>
  <sheetData>
    <row r="1" spans="1:18" ht="28.8" x14ac:dyDescent="0.3">
      <c r="A1" s="90"/>
      <c r="B1" s="91"/>
      <c r="C1" s="91"/>
      <c r="D1" s="91"/>
      <c r="E1" s="91"/>
      <c r="F1" s="92"/>
      <c r="G1" s="72"/>
      <c r="H1" s="73"/>
      <c r="I1" s="73"/>
      <c r="J1" s="73"/>
      <c r="K1" s="73"/>
      <c r="L1" s="73"/>
      <c r="M1" s="73"/>
      <c r="N1" s="73"/>
      <c r="O1" s="73"/>
      <c r="P1" s="73"/>
      <c r="Q1" s="73"/>
      <c r="R1" s="74"/>
    </row>
    <row r="2" spans="1:18" ht="15.6" customHeight="1" x14ac:dyDescent="0.3">
      <c r="A2" s="41"/>
      <c r="B2" s="35"/>
      <c r="C2" s="35"/>
      <c r="D2" s="36"/>
      <c r="E2" s="70"/>
      <c r="F2" s="71"/>
      <c r="G2" s="30"/>
      <c r="H2" s="148"/>
      <c r="I2" s="148"/>
      <c r="J2" s="148"/>
      <c r="K2" s="107"/>
      <c r="L2" s="64"/>
      <c r="M2" s="105" t="s">
        <v>29</v>
      </c>
      <c r="N2" s="105"/>
      <c r="O2" s="105"/>
      <c r="P2" s="105" t="s">
        <v>30</v>
      </c>
      <c r="Q2" s="105"/>
      <c r="R2" s="106"/>
    </row>
    <row r="3" spans="1:18" ht="15.6" customHeight="1" x14ac:dyDescent="0.3">
      <c r="A3" s="41"/>
      <c r="B3" s="35"/>
      <c r="C3" s="35"/>
      <c r="D3" s="38"/>
      <c r="E3" s="39"/>
      <c r="F3" s="25"/>
      <c r="G3" s="30"/>
      <c r="H3" s="110"/>
      <c r="I3" s="110"/>
      <c r="J3" s="107"/>
      <c r="K3" s="107"/>
      <c r="L3" s="65"/>
      <c r="M3" s="17" t="s">
        <v>7</v>
      </c>
      <c r="N3" s="19">
        <f>COUNTIF(H23:H61,"Agent de Restauration")</f>
        <v>10</v>
      </c>
      <c r="O3" s="98"/>
      <c r="P3" s="112">
        <v>0.33333333333333331</v>
      </c>
      <c r="Q3" s="104" cm="1">
        <f t="array" ref="Q3">IFERROR(COUNTA(_xlfn._xlws.FILTER($K$23:$K$936,($I$23:$I$936="RC")*($K$23:$K$936=$P3))),0)</f>
        <v>3</v>
      </c>
      <c r="R3" s="31"/>
    </row>
    <row r="4" spans="1:18" ht="15.6" customHeight="1" x14ac:dyDescent="0.3">
      <c r="A4" s="41"/>
      <c r="B4" s="35"/>
      <c r="C4" s="35"/>
      <c r="D4" s="38"/>
      <c r="E4" s="39"/>
      <c r="F4" s="25"/>
      <c r="G4" s="30"/>
      <c r="H4" s="110"/>
      <c r="I4" s="110"/>
      <c r="J4" s="149"/>
      <c r="K4" s="150"/>
      <c r="L4" s="64"/>
      <c r="M4" s="15" t="s">
        <v>6</v>
      </c>
      <c r="N4" s="20">
        <f>COUNTIF(H23:H61,"Anim Cantine")</f>
        <v>7</v>
      </c>
      <c r="O4" s="98"/>
      <c r="P4" s="113">
        <v>0.5</v>
      </c>
      <c r="Q4" s="104" cm="1">
        <f t="array" ref="Q4">IFERROR(COUNTA(_xlfn._xlws.FILTER($K$23:$K$936,($I$23:$I$936="RC")*($K$23:$K$936=$P4))),0)</f>
        <v>1</v>
      </c>
      <c r="R4" s="155" t="s">
        <v>31</v>
      </c>
    </row>
    <row r="5" spans="1:18" ht="15.6" customHeight="1" x14ac:dyDescent="0.3">
      <c r="A5" s="41"/>
      <c r="B5" s="35"/>
      <c r="C5" s="35"/>
      <c r="D5" s="38"/>
      <c r="E5" s="39"/>
      <c r="F5" s="25"/>
      <c r="G5" s="30"/>
      <c r="H5" s="151"/>
      <c r="I5" s="110"/>
      <c r="J5" s="149"/>
      <c r="K5" s="150"/>
      <c r="L5" s="64"/>
      <c r="M5" s="15" t="s">
        <v>5</v>
      </c>
      <c r="N5" s="20">
        <f>COUNTIF(H23:H61,"Anim Péri")</f>
        <v>8</v>
      </c>
      <c r="O5" s="98"/>
      <c r="P5" s="114">
        <v>0.72916666666666663</v>
      </c>
      <c r="Q5" s="104" cm="1">
        <f t="array" ref="Q5">IFERROR(COUNTA(_xlfn._xlws.FILTER($K$23:$K$936,($I$23:$I$936="RC")*($K$23:$K$936=$P5))),0)</f>
        <v>1</v>
      </c>
      <c r="R5" s="155" t="s">
        <v>31</v>
      </c>
    </row>
    <row r="6" spans="1:18" ht="15.6" customHeight="1" x14ac:dyDescent="0.3">
      <c r="A6" s="41"/>
      <c r="B6" s="35"/>
      <c r="C6" s="35"/>
      <c r="D6" s="38"/>
      <c r="E6" s="39"/>
      <c r="F6" s="25"/>
      <c r="G6" s="147" t="s">
        <v>25</v>
      </c>
      <c r="H6" s="110"/>
      <c r="I6" s="110"/>
      <c r="J6" s="152"/>
      <c r="K6" s="150"/>
      <c r="L6" s="64"/>
      <c r="M6" s="15" t="s">
        <v>2</v>
      </c>
      <c r="N6" s="20">
        <f>COUNTIF(H23:H61,"ATSEM")</f>
        <v>13</v>
      </c>
      <c r="O6" s="98"/>
      <c r="P6" s="115">
        <v>0.83333333333333337</v>
      </c>
      <c r="Q6" s="104" cm="1">
        <f t="array" ref="Q6">IFERROR(COUNTA(_xlfn._xlws.FILTER($K$23:$K$936,($I$23:$I$936="RC")*($K$23:$K$936=$P6))),0)</f>
        <v>2</v>
      </c>
      <c r="R6" s="155"/>
    </row>
    <row r="7" spans="1:18" ht="15.6" customHeight="1" x14ac:dyDescent="0.3">
      <c r="A7" s="41"/>
      <c r="B7" s="35"/>
      <c r="C7" s="35"/>
      <c r="D7" s="38"/>
      <c r="E7" s="39"/>
      <c r="F7" s="25"/>
      <c r="G7" s="147" t="s">
        <v>22</v>
      </c>
      <c r="H7" s="110"/>
      <c r="I7" s="110"/>
      <c r="J7" s="149"/>
      <c r="K7" s="150"/>
      <c r="L7" s="64"/>
      <c r="M7" s="15" t="s">
        <v>15</v>
      </c>
      <c r="N7" s="20">
        <f>COUNTIF(H23:H61,"ATSEM / Anim Péri")</f>
        <v>1</v>
      </c>
      <c r="O7" s="98"/>
      <c r="P7" s="116">
        <v>1</v>
      </c>
      <c r="Q7" s="104" cm="1">
        <f t="array" ref="Q7">IFERROR(COUNTA(_xlfn._xlws.FILTER($K$23:$K$936,($I$23:$I$936="RC")*($K$23:$K$936=$P7))),0)</f>
        <v>1</v>
      </c>
      <c r="R7" s="155" t="s">
        <v>31</v>
      </c>
    </row>
    <row r="8" spans="1:18" ht="15.6" customHeight="1" x14ac:dyDescent="0.3">
      <c r="A8" s="41"/>
      <c r="B8" s="35"/>
      <c r="C8" s="35"/>
      <c r="D8" s="38"/>
      <c r="E8" s="38"/>
      <c r="F8" s="25"/>
      <c r="G8" s="147" t="s">
        <v>23</v>
      </c>
      <c r="H8" s="110"/>
      <c r="I8" s="110"/>
      <c r="J8" s="149"/>
      <c r="K8" s="150"/>
      <c r="L8" s="64"/>
      <c r="M8" s="15" t="s">
        <v>4</v>
      </c>
      <c r="N8" s="20">
        <f>COUNTIF(H23:H61,"Directrice Péri")</f>
        <v>0</v>
      </c>
      <c r="O8" s="99"/>
      <c r="P8" s="117">
        <v>1.0416666666666667</v>
      </c>
      <c r="Q8" s="104" cm="1">
        <f t="array" ref="Q8">IFERROR(COUNTA(_xlfn._xlws.FILTER($K$23:$K$936,($I$23:$I$936="RC")*($K$23:$K$936=$P8))),0)</f>
        <v>1</v>
      </c>
      <c r="R8" s="155" t="s">
        <v>31</v>
      </c>
    </row>
    <row r="9" spans="1:18" ht="15.6" customHeight="1" x14ac:dyDescent="0.3">
      <c r="A9" s="41"/>
      <c r="B9" s="35"/>
      <c r="C9" s="35"/>
      <c r="D9" s="38"/>
      <c r="E9" s="38"/>
      <c r="F9" s="25"/>
      <c r="G9" s="147" t="s">
        <v>24</v>
      </c>
      <c r="H9" s="110"/>
      <c r="I9" s="110"/>
      <c r="J9" s="153"/>
      <c r="K9" s="102"/>
      <c r="L9" s="64"/>
      <c r="M9" s="16" t="s">
        <v>18</v>
      </c>
      <c r="N9" s="21">
        <f>COUNTIF(H23:H61,"Référente Péri")</f>
        <v>0</v>
      </c>
      <c r="O9" s="99"/>
      <c r="P9" s="118">
        <v>1.0833333333333333</v>
      </c>
      <c r="Q9" s="104" cm="1">
        <f t="array" ref="Q9">IFERROR(COUNTA(_xlfn._xlws.FILTER($K$23:$K$936,($I$23:$I$936="RC")*($K$23:$K$936=$P9))),0)</f>
        <v>1</v>
      </c>
      <c r="R9" s="155" t="s">
        <v>31</v>
      </c>
    </row>
    <row r="10" spans="1:18" ht="15.6" customHeight="1" x14ac:dyDescent="0.3">
      <c r="A10" s="41"/>
      <c r="B10" s="40"/>
      <c r="C10" s="37"/>
      <c r="D10" s="38"/>
      <c r="E10" s="38"/>
      <c r="F10" s="25"/>
      <c r="G10" s="147" t="s">
        <v>27</v>
      </c>
      <c r="H10" s="151"/>
      <c r="I10" s="110"/>
      <c r="J10" s="154"/>
      <c r="K10" s="154"/>
      <c r="L10" s="64"/>
      <c r="M10" s="44" t="s">
        <v>21</v>
      </c>
      <c r="N10" s="18">
        <f>SUM(N3:N9)</f>
        <v>39</v>
      </c>
      <c r="O10" s="100"/>
      <c r="P10" s="119">
        <v>1.1666666666666667</v>
      </c>
      <c r="Q10" s="104" cm="1">
        <f t="array" ref="Q10">IFERROR(COUNTA(_xlfn._xlws.FILTER($K$23:$K$936,($I$23:$I$936="RC")*($K$23:$K$936=$P10))),0)</f>
        <v>1</v>
      </c>
      <c r="R10" s="155"/>
    </row>
    <row r="11" spans="1:18" ht="15.6" customHeight="1" x14ac:dyDescent="0.3">
      <c r="A11" s="41"/>
      <c r="B11" s="40"/>
      <c r="C11" s="37"/>
      <c r="D11" s="38"/>
      <c r="E11" s="38"/>
      <c r="F11" s="25"/>
      <c r="G11" s="30"/>
      <c r="H11" s="110"/>
      <c r="I11" s="110"/>
      <c r="J11" s="154"/>
      <c r="K11" s="109"/>
      <c r="L11" s="66"/>
      <c r="M11" s="64"/>
      <c r="N11" s="64"/>
      <c r="O11" s="64"/>
      <c r="P11" s="120">
        <v>1.25</v>
      </c>
      <c r="Q11" s="104" cm="1">
        <f t="array" ref="Q11">IFERROR(COUNTA(_xlfn._xlws.FILTER($K$23:$K$936,($I$23:$I$936="RC")*($K$23:$K$936=$P11))),0)</f>
        <v>1</v>
      </c>
      <c r="R11" s="155"/>
    </row>
    <row r="12" spans="1:18" ht="15.6" customHeight="1" x14ac:dyDescent="0.3">
      <c r="A12" s="41"/>
      <c r="B12" s="40"/>
      <c r="C12" s="37"/>
      <c r="D12" s="38"/>
      <c r="E12" s="38"/>
      <c r="F12" s="25"/>
      <c r="G12" s="30"/>
      <c r="H12" s="110"/>
      <c r="I12" s="110"/>
      <c r="J12" s="154"/>
      <c r="K12" s="109"/>
      <c r="L12" s="67"/>
      <c r="M12" s="64"/>
      <c r="N12" s="96"/>
      <c r="O12" s="96"/>
      <c r="P12" s="121">
        <v>1.4583333333333333</v>
      </c>
      <c r="Q12" s="104" cm="1">
        <f t="array" ref="Q12">IFERROR(COUNTA(_xlfn._xlws.FILTER($K$23:$K$936,($I$23:$I$936="RC")*($K$23:$K$936=$P12))),0)</f>
        <v>8</v>
      </c>
      <c r="R12" s="155"/>
    </row>
    <row r="13" spans="1:18" ht="15.6" customHeight="1" x14ac:dyDescent="0.3">
      <c r="A13" s="41"/>
      <c r="B13" s="40"/>
      <c r="C13" s="37"/>
      <c r="D13" s="38"/>
      <c r="E13" s="38"/>
      <c r="F13" s="25"/>
      <c r="G13" s="30"/>
      <c r="H13" s="108"/>
      <c r="I13" s="102"/>
      <c r="J13" s="108"/>
      <c r="K13" s="109"/>
      <c r="L13" s="67"/>
      <c r="M13" s="96"/>
      <c r="N13" s="96"/>
      <c r="O13" s="96"/>
      <c r="P13" s="18" t="s">
        <v>21</v>
      </c>
      <c r="Q13" s="111">
        <f>SUM(Q3:Q12)</f>
        <v>20</v>
      </c>
      <c r="R13" s="97" t="s">
        <v>32</v>
      </c>
    </row>
    <row r="14" spans="1:18" ht="15.6" customHeight="1" x14ac:dyDescent="0.3">
      <c r="A14" s="41"/>
      <c r="B14" s="40"/>
      <c r="C14" s="37"/>
      <c r="D14" s="38"/>
      <c r="E14" s="38"/>
      <c r="F14" s="25"/>
      <c r="G14" s="30"/>
      <c r="H14" s="110"/>
      <c r="I14" s="110"/>
      <c r="J14" s="108"/>
      <c r="K14" s="109"/>
      <c r="L14" s="67"/>
      <c r="M14" s="96"/>
      <c r="N14" s="96"/>
      <c r="O14" s="96"/>
      <c r="P14" s="96"/>
      <c r="Q14" s="96"/>
      <c r="R14" s="97"/>
    </row>
    <row r="15" spans="1:18" ht="15.6" customHeight="1" x14ac:dyDescent="0.3">
      <c r="A15" s="41"/>
      <c r="B15" s="40"/>
      <c r="C15" s="37"/>
      <c r="D15" s="38"/>
      <c r="E15" s="38"/>
      <c r="F15" s="25"/>
      <c r="G15" s="30"/>
      <c r="H15" s="107"/>
      <c r="I15" s="107"/>
      <c r="J15" s="64"/>
      <c r="K15" s="64"/>
      <c r="L15" s="64"/>
      <c r="M15" s="96"/>
      <c r="N15" s="96"/>
      <c r="O15" s="96"/>
      <c r="P15" s="96"/>
      <c r="Q15" s="96"/>
      <c r="R15" s="97"/>
    </row>
    <row r="16" spans="1:18" ht="15.6" customHeight="1" x14ac:dyDescent="0.3">
      <c r="A16" s="41"/>
      <c r="B16" s="40"/>
      <c r="C16" s="37"/>
      <c r="D16" s="38"/>
      <c r="E16" s="38"/>
      <c r="F16" s="25"/>
      <c r="G16" s="30"/>
      <c r="H16" s="68"/>
      <c r="I16" s="69"/>
      <c r="J16" s="64"/>
      <c r="K16" s="64"/>
      <c r="L16" s="64"/>
      <c r="M16" s="45" t="s">
        <v>6</v>
      </c>
      <c r="N16" s="93" cm="1">
        <f t="array" ref="N16">IFERROR(COUNTA(_xlfn._xlws.FILTER($H$23:$H$936,($I$23:$I$936="NR")*($H$23:$H$936=$M16))),0)</f>
        <v>3</v>
      </c>
      <c r="O16" s="101"/>
      <c r="P16" s="101"/>
      <c r="Q16" s="101"/>
      <c r="R16" s="103"/>
    </row>
    <row r="17" spans="1:18" ht="15.6" customHeight="1" x14ac:dyDescent="0.3">
      <c r="A17" s="41"/>
      <c r="B17" s="40"/>
      <c r="C17" s="37"/>
      <c r="D17" s="38"/>
      <c r="E17" s="38"/>
      <c r="F17" s="25"/>
      <c r="G17" s="30"/>
      <c r="H17" s="68"/>
      <c r="I17" s="69"/>
      <c r="J17" s="64"/>
      <c r="K17" s="64"/>
      <c r="L17" s="64"/>
      <c r="M17" s="46" t="s">
        <v>7</v>
      </c>
      <c r="N17" s="94" cm="1">
        <f t="array" ref="N17">IFERROR(COUNTA(_xlfn._xlws.FILTER($H$23:$H$936,($I$23:$I$936="NR")*($H$23:$H$936=$M17))),0)</f>
        <v>1</v>
      </c>
      <c r="O17" s="101"/>
      <c r="P17" s="101"/>
      <c r="Q17" s="101"/>
      <c r="R17" s="103"/>
    </row>
    <row r="18" spans="1:18" ht="15.6" customHeight="1" x14ac:dyDescent="0.3">
      <c r="A18" s="41"/>
      <c r="B18" s="40"/>
      <c r="C18" s="37"/>
      <c r="D18" s="38"/>
      <c r="E18" s="38"/>
      <c r="F18" s="25"/>
      <c r="G18" s="30"/>
      <c r="H18" s="68"/>
      <c r="I18" s="69"/>
      <c r="J18" s="64"/>
      <c r="K18" s="64"/>
      <c r="L18" s="64"/>
      <c r="M18" s="47" t="s">
        <v>5</v>
      </c>
      <c r="N18" s="95" cm="1">
        <f t="array" ref="N18">IFERROR(COUNTA(_xlfn._xlws.FILTER($H$23:$H$936,($I$23:$I$936="NR")*($H$23:$H$936=$M18))),0)</f>
        <v>1</v>
      </c>
      <c r="O18" s="101"/>
      <c r="P18" s="101"/>
      <c r="Q18" s="101"/>
      <c r="R18" s="103"/>
    </row>
    <row r="19" spans="1:18" ht="15.6" customHeight="1" x14ac:dyDescent="0.3">
      <c r="A19" s="41"/>
      <c r="B19" s="40"/>
      <c r="C19" s="37"/>
      <c r="D19" s="38"/>
      <c r="E19" s="38"/>
      <c r="F19" s="25"/>
      <c r="G19" s="30"/>
      <c r="H19" s="68"/>
      <c r="I19" s="69"/>
      <c r="J19" s="64"/>
      <c r="K19" s="64"/>
      <c r="L19" s="64"/>
      <c r="M19" s="44" t="s">
        <v>21</v>
      </c>
      <c r="N19" s="18">
        <f>SUM(N16:N18)</f>
        <v>5</v>
      </c>
      <c r="O19" s="102"/>
      <c r="P19" s="102"/>
      <c r="Q19" s="102"/>
      <c r="R19" s="103"/>
    </row>
    <row r="20" spans="1:18" ht="15.6" customHeight="1" x14ac:dyDescent="0.3">
      <c r="A20" s="42"/>
      <c r="B20" s="43"/>
      <c r="C20" s="29"/>
      <c r="D20" s="38"/>
      <c r="E20" s="22"/>
      <c r="F20" s="28"/>
      <c r="G20" s="32"/>
      <c r="H20" s="33"/>
      <c r="I20" s="13"/>
      <c r="J20" s="13"/>
      <c r="K20" s="13"/>
      <c r="L20" s="33"/>
      <c r="M20" s="33"/>
      <c r="N20" s="33"/>
      <c r="O20" s="33"/>
      <c r="P20" s="33"/>
      <c r="Q20" s="33"/>
      <c r="R20" s="14"/>
    </row>
    <row r="21" spans="1:18" ht="15.6" customHeight="1" x14ac:dyDescent="0.3">
      <c r="A21" s="122" t="s">
        <v>16</v>
      </c>
      <c r="B21" s="124" t="s">
        <v>0</v>
      </c>
      <c r="C21" s="138" t="s">
        <v>3</v>
      </c>
      <c r="D21" s="27" t="s">
        <v>14</v>
      </c>
      <c r="E21" s="140" t="s">
        <v>12</v>
      </c>
      <c r="F21" s="142" t="s">
        <v>1</v>
      </c>
      <c r="G21" s="142" t="s">
        <v>0</v>
      </c>
      <c r="H21" s="126" t="s">
        <v>3</v>
      </c>
      <c r="I21" s="27" t="s">
        <v>14</v>
      </c>
      <c r="J21" s="128" t="s">
        <v>12</v>
      </c>
      <c r="K21" s="124" t="s">
        <v>1</v>
      </c>
      <c r="L21" s="130" t="s">
        <v>17</v>
      </c>
      <c r="M21" s="132" t="s">
        <v>10</v>
      </c>
      <c r="N21" s="133"/>
      <c r="O21" s="133"/>
      <c r="P21" s="133"/>
      <c r="Q21" s="133"/>
      <c r="R21" s="134"/>
    </row>
    <row r="22" spans="1:18" ht="70.2" customHeight="1" x14ac:dyDescent="0.3">
      <c r="A22" s="123"/>
      <c r="B22" s="125"/>
      <c r="C22" s="139"/>
      <c r="D22" s="6" t="s">
        <v>26</v>
      </c>
      <c r="E22" s="141"/>
      <c r="F22" s="143"/>
      <c r="G22" s="143"/>
      <c r="H22" s="127"/>
      <c r="I22" s="6" t="s">
        <v>13</v>
      </c>
      <c r="J22" s="129"/>
      <c r="K22" s="125"/>
      <c r="L22" s="131"/>
      <c r="M22" s="135"/>
      <c r="N22" s="136"/>
      <c r="O22" s="136"/>
      <c r="P22" s="136"/>
      <c r="Q22" s="136"/>
      <c r="R22" s="137"/>
    </row>
    <row r="23" spans="1:18" x14ac:dyDescent="0.3">
      <c r="A23" s="3">
        <f>A22+1</f>
        <v>1</v>
      </c>
      <c r="B23" s="9"/>
      <c r="C23" s="10"/>
      <c r="D23" s="5"/>
      <c r="E23" s="3"/>
      <c r="F23" s="8">
        <v>1.4583333333333333</v>
      </c>
      <c r="G23" s="9"/>
      <c r="H23" s="3" t="s">
        <v>5</v>
      </c>
      <c r="I23" s="5" t="s">
        <v>8</v>
      </c>
      <c r="J23" s="3"/>
      <c r="K23" s="61">
        <v>1.4583333333333333</v>
      </c>
      <c r="L23" s="34">
        <f>IF(K23=F23,K23-F23,IF(K23&gt;F23,K23-F23,IF(K23&lt;F23,F23-K23)))</f>
        <v>0</v>
      </c>
      <c r="M23" s="144"/>
      <c r="N23" s="145"/>
      <c r="O23" s="145"/>
      <c r="P23" s="145"/>
      <c r="Q23" s="145"/>
      <c r="R23" s="146"/>
    </row>
    <row r="24" spans="1:18" hidden="1" x14ac:dyDescent="0.3">
      <c r="A24" s="3">
        <f>A23+1</f>
        <v>2</v>
      </c>
      <c r="B24" s="3"/>
      <c r="C24" s="3"/>
      <c r="D24" s="3"/>
      <c r="E24" s="3"/>
      <c r="F24" s="8">
        <v>0.83333333333333337</v>
      </c>
      <c r="G24" s="3"/>
      <c r="H24" s="3" t="s">
        <v>5</v>
      </c>
      <c r="I24" s="3" t="s">
        <v>11</v>
      </c>
      <c r="J24" s="3"/>
      <c r="K24" s="56">
        <v>0.83333333333333337</v>
      </c>
      <c r="L24" s="34">
        <f t="shared" ref="L24:L61" si="0">IF(K24=F24,K24-F24,IF(K24&gt;F24,K24-F24,IF(K24&lt;F24,F24-K24)))</f>
        <v>0</v>
      </c>
      <c r="M24" s="78"/>
      <c r="N24" s="79"/>
      <c r="O24" s="79"/>
      <c r="P24" s="79"/>
      <c r="Q24" s="79"/>
      <c r="R24" s="80"/>
    </row>
    <row r="25" spans="1:18" ht="16.95" hidden="1" customHeight="1" x14ac:dyDescent="0.3">
      <c r="A25" s="3">
        <f t="shared" ref="A25:A61" si="1">A24+1</f>
        <v>3</v>
      </c>
      <c r="B25" s="3"/>
      <c r="C25" s="3"/>
      <c r="D25" s="3"/>
      <c r="E25" s="4"/>
      <c r="F25" s="8">
        <v>1.1666666666666667</v>
      </c>
      <c r="G25" s="3"/>
      <c r="H25" s="23" t="s">
        <v>5</v>
      </c>
      <c r="I25" s="48" t="s">
        <v>9</v>
      </c>
      <c r="J25" s="49"/>
      <c r="K25" s="58">
        <v>1.1666666666666667</v>
      </c>
      <c r="L25" s="34">
        <f t="shared" si="0"/>
        <v>0</v>
      </c>
      <c r="M25" s="75"/>
      <c r="N25" s="76"/>
      <c r="O25" s="76"/>
      <c r="P25" s="76"/>
      <c r="Q25" s="76"/>
      <c r="R25" s="77"/>
    </row>
    <row r="26" spans="1:18" x14ac:dyDescent="0.3">
      <c r="A26" s="3">
        <f t="shared" si="1"/>
        <v>4</v>
      </c>
      <c r="B26" s="3"/>
      <c r="C26" s="3"/>
      <c r="D26" s="3"/>
      <c r="E26" s="3"/>
      <c r="F26" s="8">
        <v>0.83333333333333337</v>
      </c>
      <c r="G26" s="3"/>
      <c r="H26" s="23" t="s">
        <v>5</v>
      </c>
      <c r="I26" s="3" t="s">
        <v>8</v>
      </c>
      <c r="J26" s="24"/>
      <c r="K26" s="57">
        <v>0.83333333333333337</v>
      </c>
      <c r="L26" s="34">
        <f t="shared" si="0"/>
        <v>0</v>
      </c>
      <c r="M26" s="87"/>
      <c r="N26" s="88"/>
      <c r="O26" s="88"/>
      <c r="P26" s="88"/>
      <c r="Q26" s="88"/>
      <c r="R26" s="89"/>
    </row>
    <row r="27" spans="1:18" hidden="1" x14ac:dyDescent="0.3">
      <c r="A27" s="3">
        <f t="shared" si="1"/>
        <v>5</v>
      </c>
      <c r="B27" s="3"/>
      <c r="C27" s="3"/>
      <c r="D27" s="3"/>
      <c r="E27" s="3"/>
      <c r="F27" s="8">
        <v>0.33333333333333331</v>
      </c>
      <c r="G27" s="3"/>
      <c r="H27" s="3" t="s">
        <v>6</v>
      </c>
      <c r="I27" s="5" t="s">
        <v>11</v>
      </c>
      <c r="J27" s="3"/>
      <c r="K27" s="53">
        <v>0.33333333333333331</v>
      </c>
      <c r="L27" s="34">
        <f t="shared" si="0"/>
        <v>0</v>
      </c>
      <c r="M27" s="78"/>
      <c r="N27" s="79"/>
      <c r="O27" s="79"/>
      <c r="P27" s="79"/>
      <c r="Q27" s="79"/>
      <c r="R27" s="80"/>
    </row>
    <row r="28" spans="1:18" hidden="1" x14ac:dyDescent="0.3">
      <c r="A28" s="3">
        <f t="shared" si="1"/>
        <v>6</v>
      </c>
      <c r="B28" s="3"/>
      <c r="C28" s="3"/>
      <c r="D28" s="3"/>
      <c r="E28" s="3"/>
      <c r="F28" s="8">
        <v>0.33333333333333331</v>
      </c>
      <c r="G28" s="3"/>
      <c r="H28" s="23" t="s">
        <v>6</v>
      </c>
      <c r="I28" s="48" t="s">
        <v>9</v>
      </c>
      <c r="J28" s="50"/>
      <c r="K28" s="54">
        <v>0.33333333333333331</v>
      </c>
      <c r="L28" s="34">
        <f t="shared" si="0"/>
        <v>0</v>
      </c>
      <c r="M28" s="75"/>
      <c r="N28" s="76"/>
      <c r="O28" s="76"/>
      <c r="P28" s="76"/>
      <c r="Q28" s="76"/>
      <c r="R28" s="77"/>
    </row>
    <row r="29" spans="1:18" hidden="1" x14ac:dyDescent="0.3">
      <c r="A29" s="3">
        <f t="shared" si="1"/>
        <v>7</v>
      </c>
      <c r="B29" s="3"/>
      <c r="C29" s="3"/>
      <c r="D29" s="3"/>
      <c r="E29" s="3"/>
      <c r="F29" s="8">
        <v>1.4583333333333333</v>
      </c>
      <c r="G29" s="3"/>
      <c r="H29" s="3" t="s">
        <v>2</v>
      </c>
      <c r="I29" s="5" t="s">
        <v>28</v>
      </c>
      <c r="J29" s="3"/>
      <c r="K29" s="61">
        <v>1.4583333333333333</v>
      </c>
      <c r="L29" s="34">
        <f t="shared" si="0"/>
        <v>0</v>
      </c>
      <c r="M29" s="78"/>
      <c r="N29" s="79"/>
      <c r="O29" s="79"/>
      <c r="P29" s="79"/>
      <c r="Q29" s="79"/>
      <c r="R29" s="80"/>
    </row>
    <row r="30" spans="1:18" x14ac:dyDescent="0.3">
      <c r="A30" s="3">
        <f t="shared" si="1"/>
        <v>8</v>
      </c>
      <c r="B30" s="3"/>
      <c r="C30" s="3"/>
      <c r="D30" s="3"/>
      <c r="E30" s="3"/>
      <c r="F30" s="8">
        <v>1.4583333333333333</v>
      </c>
      <c r="G30" s="3"/>
      <c r="H30" s="3" t="s">
        <v>2</v>
      </c>
      <c r="I30" s="3" t="s">
        <v>8</v>
      </c>
      <c r="J30" s="3"/>
      <c r="K30" s="62">
        <v>1.4583333333333333</v>
      </c>
      <c r="L30" s="34">
        <f t="shared" si="0"/>
        <v>0</v>
      </c>
      <c r="M30" s="81"/>
      <c r="N30" s="82"/>
      <c r="O30" s="82"/>
      <c r="P30" s="82"/>
      <c r="Q30" s="82"/>
      <c r="R30" s="83"/>
    </row>
    <row r="31" spans="1:18" x14ac:dyDescent="0.3">
      <c r="A31" s="3">
        <f t="shared" si="1"/>
        <v>9</v>
      </c>
      <c r="B31" s="3"/>
      <c r="C31" s="3"/>
      <c r="D31" s="3"/>
      <c r="E31" s="3"/>
      <c r="F31" s="8">
        <v>1.4583333333333333</v>
      </c>
      <c r="G31" s="3"/>
      <c r="H31" s="3" t="s">
        <v>2</v>
      </c>
      <c r="I31" s="3" t="s">
        <v>8</v>
      </c>
      <c r="J31" s="3"/>
      <c r="K31" s="62">
        <v>1.4583333333333333</v>
      </c>
      <c r="L31" s="34">
        <f t="shared" si="0"/>
        <v>0</v>
      </c>
      <c r="M31" s="78"/>
      <c r="N31" s="79"/>
      <c r="O31" s="79"/>
      <c r="P31" s="79"/>
      <c r="Q31" s="79"/>
      <c r="R31" s="80"/>
    </row>
    <row r="32" spans="1:18" x14ac:dyDescent="0.3">
      <c r="A32" s="3">
        <f t="shared" si="1"/>
        <v>10</v>
      </c>
      <c r="B32" s="3"/>
      <c r="C32" s="3"/>
      <c r="D32" s="3"/>
      <c r="E32" s="3"/>
      <c r="F32" s="8">
        <v>1.1666666666666667</v>
      </c>
      <c r="G32" s="3"/>
      <c r="H32" s="3" t="s">
        <v>2</v>
      </c>
      <c r="I32" s="3" t="s">
        <v>8</v>
      </c>
      <c r="J32" s="3"/>
      <c r="K32" s="59">
        <v>1.1666666666666667</v>
      </c>
      <c r="L32" s="34">
        <f t="shared" si="0"/>
        <v>0</v>
      </c>
      <c r="M32" s="84"/>
      <c r="N32" s="85"/>
      <c r="O32" s="85"/>
      <c r="P32" s="85"/>
      <c r="Q32" s="85"/>
      <c r="R32" s="86"/>
    </row>
    <row r="33" spans="1:18" x14ac:dyDescent="0.3">
      <c r="A33" s="3">
        <f t="shared" si="1"/>
        <v>11</v>
      </c>
      <c r="B33" s="3"/>
      <c r="C33" s="3"/>
      <c r="D33" s="3"/>
      <c r="E33" s="3"/>
      <c r="F33" s="8">
        <v>1.25</v>
      </c>
      <c r="G33" s="3"/>
      <c r="H33" s="3" t="s">
        <v>7</v>
      </c>
      <c r="I33" s="3" t="s">
        <v>8</v>
      </c>
      <c r="J33" s="3"/>
      <c r="K33" s="60">
        <v>1.25</v>
      </c>
      <c r="L33" s="34">
        <f t="shared" si="0"/>
        <v>0</v>
      </c>
      <c r="M33" s="78"/>
      <c r="N33" s="79"/>
      <c r="O33" s="79"/>
      <c r="P33" s="79"/>
      <c r="Q33" s="79"/>
      <c r="R33" s="80"/>
    </row>
    <row r="34" spans="1:18" hidden="1" x14ac:dyDescent="0.3">
      <c r="A34" s="3">
        <f t="shared" si="1"/>
        <v>12</v>
      </c>
      <c r="B34" s="3"/>
      <c r="C34" s="3"/>
      <c r="D34" s="3"/>
      <c r="E34" s="3"/>
      <c r="F34" s="8">
        <v>1.4583333333333333</v>
      </c>
      <c r="G34" s="3"/>
      <c r="H34" s="3" t="s">
        <v>7</v>
      </c>
      <c r="I34" s="3" t="s">
        <v>28</v>
      </c>
      <c r="J34" s="3"/>
      <c r="K34" s="62">
        <v>1.4583333333333333</v>
      </c>
      <c r="L34" s="34">
        <f t="shared" si="0"/>
        <v>0</v>
      </c>
      <c r="M34" s="78"/>
      <c r="N34" s="79"/>
      <c r="O34" s="79"/>
      <c r="P34" s="79"/>
      <c r="Q34" s="79"/>
      <c r="R34" s="80"/>
    </row>
    <row r="35" spans="1:18" hidden="1" x14ac:dyDescent="0.3">
      <c r="A35" s="3">
        <f t="shared" si="1"/>
        <v>13</v>
      </c>
      <c r="B35" s="9"/>
      <c r="C35" s="10"/>
      <c r="D35" s="3"/>
      <c r="E35" s="3"/>
      <c r="F35" s="8">
        <v>1.4583333333333333</v>
      </c>
      <c r="G35" s="9"/>
      <c r="H35" s="3" t="s">
        <v>7</v>
      </c>
      <c r="I35" s="3" t="s">
        <v>28</v>
      </c>
      <c r="J35" s="3"/>
      <c r="K35" s="62">
        <v>1.4583333333333333</v>
      </c>
      <c r="L35" s="34">
        <f t="shared" si="0"/>
        <v>0</v>
      </c>
      <c r="M35" s="78"/>
      <c r="N35" s="79"/>
      <c r="O35" s="79"/>
      <c r="P35" s="79"/>
      <c r="Q35" s="79"/>
      <c r="R35" s="80"/>
    </row>
    <row r="36" spans="1:18" hidden="1" x14ac:dyDescent="0.3">
      <c r="A36" s="3">
        <f>A35+1</f>
        <v>14</v>
      </c>
      <c r="B36" s="3"/>
      <c r="C36" s="3"/>
      <c r="D36" s="3"/>
      <c r="E36" s="3"/>
      <c r="F36" s="8">
        <v>0.83333333333333337</v>
      </c>
      <c r="G36" s="3"/>
      <c r="H36" s="3" t="s">
        <v>5</v>
      </c>
      <c r="I36" s="3" t="s">
        <v>28</v>
      </c>
      <c r="J36" s="3"/>
      <c r="K36" s="56">
        <v>0.83333333333333337</v>
      </c>
      <c r="L36" s="34">
        <f t="shared" si="0"/>
        <v>0</v>
      </c>
      <c r="M36" s="84"/>
      <c r="N36" s="85"/>
      <c r="O36" s="85"/>
      <c r="P36" s="85"/>
      <c r="Q36" s="85"/>
      <c r="R36" s="86"/>
    </row>
    <row r="37" spans="1:18" hidden="1" x14ac:dyDescent="0.3">
      <c r="A37" s="3">
        <f t="shared" si="1"/>
        <v>15</v>
      </c>
      <c r="B37" s="3"/>
      <c r="C37" s="3"/>
      <c r="D37" s="3"/>
      <c r="E37" s="3"/>
      <c r="F37" s="8">
        <v>0.33333333333333331</v>
      </c>
      <c r="G37" s="3"/>
      <c r="H37" s="23" t="s">
        <v>6</v>
      </c>
      <c r="I37" s="48" t="s">
        <v>9</v>
      </c>
      <c r="J37" s="50"/>
      <c r="K37" s="54">
        <v>0.33333333333333331</v>
      </c>
      <c r="L37" s="34">
        <f t="shared" si="0"/>
        <v>0</v>
      </c>
      <c r="M37" s="75"/>
      <c r="N37" s="76"/>
      <c r="O37" s="76"/>
      <c r="P37" s="76"/>
      <c r="Q37" s="76"/>
      <c r="R37" s="77"/>
    </row>
    <row r="38" spans="1:18" hidden="1" x14ac:dyDescent="0.3">
      <c r="A38" s="3">
        <f t="shared" si="1"/>
        <v>16</v>
      </c>
      <c r="B38" s="3"/>
      <c r="C38" s="3"/>
      <c r="D38" s="3"/>
      <c r="E38" s="3"/>
      <c r="F38" s="8">
        <v>1.4583333333333333</v>
      </c>
      <c r="G38" s="3"/>
      <c r="H38" s="3" t="s">
        <v>2</v>
      </c>
      <c r="I38" s="5" t="s">
        <v>28</v>
      </c>
      <c r="J38" s="3"/>
      <c r="K38" s="61">
        <v>1.4583333333333333</v>
      </c>
      <c r="L38" s="34">
        <f t="shared" si="0"/>
        <v>0</v>
      </c>
      <c r="M38" s="78"/>
      <c r="N38" s="79"/>
      <c r="O38" s="79"/>
      <c r="P38" s="79"/>
      <c r="Q38" s="79"/>
      <c r="R38" s="80"/>
    </row>
    <row r="39" spans="1:18" hidden="1" x14ac:dyDescent="0.3">
      <c r="A39" s="3">
        <f t="shared" si="1"/>
        <v>17</v>
      </c>
      <c r="B39" s="3"/>
      <c r="C39" s="3"/>
      <c r="D39" s="3"/>
      <c r="E39" s="3"/>
      <c r="F39" s="8">
        <v>1.4583333333333333</v>
      </c>
      <c r="G39" s="3"/>
      <c r="H39" s="3" t="s">
        <v>2</v>
      </c>
      <c r="I39" s="3" t="s">
        <v>28</v>
      </c>
      <c r="J39" s="3"/>
      <c r="K39" s="62">
        <v>1.4583333333333333</v>
      </c>
      <c r="L39" s="34">
        <f t="shared" si="0"/>
        <v>0</v>
      </c>
      <c r="M39" s="78"/>
      <c r="N39" s="79"/>
      <c r="O39" s="79"/>
      <c r="P39" s="79"/>
      <c r="Q39" s="79"/>
      <c r="R39" s="80"/>
    </row>
    <row r="40" spans="1:18" hidden="1" x14ac:dyDescent="0.3">
      <c r="A40" s="3">
        <f t="shared" si="1"/>
        <v>18</v>
      </c>
      <c r="B40" s="3"/>
      <c r="C40" s="3"/>
      <c r="D40" s="3"/>
      <c r="E40" s="3"/>
      <c r="F40" s="8">
        <v>1.4583333333333333</v>
      </c>
      <c r="G40" s="3"/>
      <c r="H40" s="3" t="s">
        <v>7</v>
      </c>
      <c r="I40" s="3" t="s">
        <v>28</v>
      </c>
      <c r="J40" s="3"/>
      <c r="K40" s="62">
        <v>1.4583333333333333</v>
      </c>
      <c r="L40" s="34">
        <f t="shared" si="0"/>
        <v>0</v>
      </c>
      <c r="M40" s="78"/>
      <c r="N40" s="79"/>
      <c r="O40" s="79"/>
      <c r="P40" s="79"/>
      <c r="Q40" s="79"/>
      <c r="R40" s="80"/>
    </row>
    <row r="41" spans="1:18" x14ac:dyDescent="0.3">
      <c r="A41" s="3">
        <f t="shared" si="1"/>
        <v>19</v>
      </c>
      <c r="B41" s="9"/>
      <c r="C41" s="10"/>
      <c r="D41" s="3"/>
      <c r="E41" s="3"/>
      <c r="F41" s="8">
        <v>1.4583333333333333</v>
      </c>
      <c r="G41" s="9"/>
      <c r="H41" s="3" t="s">
        <v>7</v>
      </c>
      <c r="I41" s="3" t="s">
        <v>8</v>
      </c>
      <c r="J41" s="24"/>
      <c r="K41" s="63">
        <v>1.4583333333333333</v>
      </c>
      <c r="L41" s="34">
        <f t="shared" si="0"/>
        <v>0</v>
      </c>
      <c r="M41" s="78"/>
      <c r="N41" s="79"/>
      <c r="O41" s="79"/>
      <c r="P41" s="79"/>
      <c r="Q41" s="79"/>
      <c r="R41" s="80"/>
    </row>
    <row r="42" spans="1:18" hidden="1" x14ac:dyDescent="0.3">
      <c r="A42" s="3">
        <f t="shared" si="1"/>
        <v>20</v>
      </c>
      <c r="B42" s="3"/>
      <c r="C42" s="3"/>
      <c r="D42" s="3"/>
      <c r="E42" s="3"/>
      <c r="F42" s="8">
        <v>1.4583333333333333</v>
      </c>
      <c r="G42" s="3"/>
      <c r="H42" s="3" t="s">
        <v>5</v>
      </c>
      <c r="I42" s="5" t="s">
        <v>28</v>
      </c>
      <c r="J42" s="3"/>
      <c r="K42" s="61">
        <v>1.4583333333333333</v>
      </c>
      <c r="L42" s="34">
        <f t="shared" si="0"/>
        <v>0</v>
      </c>
      <c r="M42" s="78"/>
      <c r="N42" s="79"/>
      <c r="O42" s="79"/>
      <c r="P42" s="79"/>
      <c r="Q42" s="79"/>
      <c r="R42" s="80"/>
    </row>
    <row r="43" spans="1:18" hidden="1" x14ac:dyDescent="0.3">
      <c r="A43" s="3">
        <f t="shared" si="1"/>
        <v>21</v>
      </c>
      <c r="B43" s="3"/>
      <c r="C43" s="3"/>
      <c r="D43" s="3"/>
      <c r="E43" s="3"/>
      <c r="F43" s="8">
        <v>1.4583333333333333</v>
      </c>
      <c r="G43" s="3"/>
      <c r="H43" s="3" t="s">
        <v>5</v>
      </c>
      <c r="I43" s="3" t="s">
        <v>28</v>
      </c>
      <c r="J43" s="3"/>
      <c r="K43" s="62">
        <v>1.4583333333333333</v>
      </c>
      <c r="L43" s="34">
        <f t="shared" si="0"/>
        <v>0</v>
      </c>
      <c r="M43" s="78"/>
      <c r="N43" s="79"/>
      <c r="O43" s="79"/>
      <c r="P43" s="79"/>
      <c r="Q43" s="79"/>
      <c r="R43" s="80"/>
    </row>
    <row r="44" spans="1:18" x14ac:dyDescent="0.3">
      <c r="A44" s="3">
        <f t="shared" si="1"/>
        <v>22</v>
      </c>
      <c r="B44" s="3"/>
      <c r="C44" s="3"/>
      <c r="D44" s="3"/>
      <c r="E44" s="3"/>
      <c r="F44" s="8">
        <v>0.33333333333333331</v>
      </c>
      <c r="G44" s="3"/>
      <c r="H44" s="23" t="s">
        <v>6</v>
      </c>
      <c r="I44" s="3" t="s">
        <v>8</v>
      </c>
      <c r="J44" s="24"/>
      <c r="K44" s="54">
        <v>0.33333333333333331</v>
      </c>
      <c r="L44" s="34">
        <f t="shared" si="0"/>
        <v>0</v>
      </c>
      <c r="M44" s="78"/>
      <c r="N44" s="79"/>
      <c r="O44" s="79"/>
      <c r="P44" s="79"/>
      <c r="Q44" s="79"/>
      <c r="R44" s="80"/>
    </row>
    <row r="45" spans="1:18" x14ac:dyDescent="0.3">
      <c r="A45" s="3">
        <f t="shared" si="1"/>
        <v>23</v>
      </c>
      <c r="B45" s="3"/>
      <c r="C45" s="3"/>
      <c r="D45" s="3"/>
      <c r="E45" s="3"/>
      <c r="F45" s="8">
        <v>0.33333333333333331</v>
      </c>
      <c r="G45" s="3"/>
      <c r="H45" s="23" t="s">
        <v>6</v>
      </c>
      <c r="I45" s="3" t="s">
        <v>8</v>
      </c>
      <c r="J45" s="24"/>
      <c r="K45" s="54">
        <v>0.33333333333333331</v>
      </c>
      <c r="L45" s="34">
        <f t="shared" si="0"/>
        <v>0</v>
      </c>
      <c r="M45" s="78"/>
      <c r="N45" s="79"/>
      <c r="O45" s="79"/>
      <c r="P45" s="79"/>
      <c r="Q45" s="79"/>
      <c r="R45" s="80"/>
    </row>
    <row r="46" spans="1:18" x14ac:dyDescent="0.3">
      <c r="A46" s="3">
        <f t="shared" si="1"/>
        <v>24</v>
      </c>
      <c r="B46" s="3"/>
      <c r="C46" s="3"/>
      <c r="D46" s="3"/>
      <c r="E46" s="3"/>
      <c r="F46" s="8">
        <v>0.33333333333333331</v>
      </c>
      <c r="G46" s="3"/>
      <c r="H46" s="23" t="s">
        <v>6</v>
      </c>
      <c r="I46" s="3" t="s">
        <v>8</v>
      </c>
      <c r="J46" s="24"/>
      <c r="K46" s="54">
        <v>0.33333333333333331</v>
      </c>
      <c r="L46" s="34">
        <f t="shared" si="0"/>
        <v>0</v>
      </c>
      <c r="M46" s="78"/>
      <c r="N46" s="79"/>
      <c r="O46" s="79"/>
      <c r="P46" s="79"/>
      <c r="Q46" s="79"/>
      <c r="R46" s="80"/>
    </row>
    <row r="47" spans="1:18" hidden="1" x14ac:dyDescent="0.3">
      <c r="A47" s="3">
        <f t="shared" si="1"/>
        <v>25</v>
      </c>
      <c r="B47" s="3"/>
      <c r="C47" s="3"/>
      <c r="D47" s="3"/>
      <c r="E47" s="3"/>
      <c r="F47" s="8">
        <v>1.4583333333333333</v>
      </c>
      <c r="G47" s="3"/>
      <c r="H47" s="3" t="s">
        <v>2</v>
      </c>
      <c r="I47" s="5" t="s">
        <v>28</v>
      </c>
      <c r="J47" s="3"/>
      <c r="K47" s="61">
        <v>1.4583333333333333</v>
      </c>
      <c r="L47" s="34">
        <f t="shared" si="0"/>
        <v>0</v>
      </c>
      <c r="M47" s="78"/>
      <c r="N47" s="79"/>
      <c r="O47" s="79"/>
      <c r="P47" s="79"/>
      <c r="Q47" s="79"/>
      <c r="R47" s="80"/>
    </row>
    <row r="48" spans="1:18" hidden="1" x14ac:dyDescent="0.3">
      <c r="A48" s="3">
        <f t="shared" si="1"/>
        <v>26</v>
      </c>
      <c r="B48" s="3"/>
      <c r="C48" s="3"/>
      <c r="D48" s="3"/>
      <c r="E48" s="3"/>
      <c r="F48" s="8">
        <v>1.4583333333333333</v>
      </c>
      <c r="G48" s="3"/>
      <c r="H48" s="3" t="s">
        <v>2</v>
      </c>
      <c r="I48" s="3" t="s">
        <v>28</v>
      </c>
      <c r="J48" s="3"/>
      <c r="K48" s="62">
        <v>1.4583333333333333</v>
      </c>
      <c r="L48" s="34">
        <f t="shared" si="0"/>
        <v>0</v>
      </c>
      <c r="M48" s="78"/>
      <c r="N48" s="79"/>
      <c r="O48" s="79"/>
      <c r="P48" s="79"/>
      <c r="Q48" s="79"/>
      <c r="R48" s="80"/>
    </row>
    <row r="49" spans="1:18" hidden="1" x14ac:dyDescent="0.3">
      <c r="A49" s="3">
        <f t="shared" si="1"/>
        <v>27</v>
      </c>
      <c r="B49" s="3"/>
      <c r="C49" s="3"/>
      <c r="D49" s="3"/>
      <c r="E49" s="3"/>
      <c r="F49" s="8">
        <v>1.4583333333333333</v>
      </c>
      <c r="G49" s="3"/>
      <c r="H49" s="3" t="s">
        <v>2</v>
      </c>
      <c r="I49" s="3" t="s">
        <v>28</v>
      </c>
      <c r="J49" s="3"/>
      <c r="K49" s="62">
        <v>1.4583333333333333</v>
      </c>
      <c r="L49" s="34">
        <f t="shared" si="0"/>
        <v>0</v>
      </c>
      <c r="M49" s="78"/>
      <c r="N49" s="79"/>
      <c r="O49" s="79"/>
      <c r="P49" s="79"/>
      <c r="Q49" s="79"/>
      <c r="R49" s="80"/>
    </row>
    <row r="50" spans="1:18" hidden="1" x14ac:dyDescent="0.3">
      <c r="A50" s="3">
        <f t="shared" si="1"/>
        <v>28</v>
      </c>
      <c r="B50" s="3"/>
      <c r="C50" s="3"/>
      <c r="D50" s="3"/>
      <c r="E50" s="3"/>
      <c r="F50" s="8">
        <v>1.4583333333333333</v>
      </c>
      <c r="G50" s="3"/>
      <c r="H50" s="3" t="s">
        <v>2</v>
      </c>
      <c r="I50" s="3" t="s">
        <v>28</v>
      </c>
      <c r="J50" s="3"/>
      <c r="K50" s="62">
        <v>1.4583333333333333</v>
      </c>
      <c r="L50" s="34">
        <f t="shared" si="0"/>
        <v>0</v>
      </c>
      <c r="M50" s="81"/>
      <c r="N50" s="82"/>
      <c r="O50" s="82"/>
      <c r="P50" s="82"/>
      <c r="Q50" s="82"/>
      <c r="R50" s="83"/>
    </row>
    <row r="51" spans="1:18" x14ac:dyDescent="0.3">
      <c r="A51" s="3">
        <f t="shared" si="1"/>
        <v>29</v>
      </c>
      <c r="B51" s="3"/>
      <c r="C51" s="3"/>
      <c r="D51" s="3"/>
      <c r="E51" s="3"/>
      <c r="F51" s="8">
        <v>1.4583333333333333</v>
      </c>
      <c r="G51" s="3"/>
      <c r="H51" s="23" t="s">
        <v>2</v>
      </c>
      <c r="I51" s="3" t="s">
        <v>8</v>
      </c>
      <c r="J51" s="24"/>
      <c r="K51" s="63">
        <v>1.4583333333333333</v>
      </c>
      <c r="L51" s="34">
        <f t="shared" si="0"/>
        <v>0</v>
      </c>
      <c r="M51" s="78"/>
      <c r="N51" s="79"/>
      <c r="O51" s="79"/>
      <c r="P51" s="79"/>
      <c r="Q51" s="79"/>
      <c r="R51" s="80"/>
    </row>
    <row r="52" spans="1:18" x14ac:dyDescent="0.3">
      <c r="A52" s="3">
        <f t="shared" si="1"/>
        <v>30</v>
      </c>
      <c r="B52" s="3"/>
      <c r="C52" s="3"/>
      <c r="D52" s="3"/>
      <c r="E52" s="3"/>
      <c r="F52" s="8">
        <v>1.4583333333333333</v>
      </c>
      <c r="G52" s="3"/>
      <c r="H52" s="3" t="s">
        <v>7</v>
      </c>
      <c r="I52" s="3" t="s">
        <v>8</v>
      </c>
      <c r="J52" s="3"/>
      <c r="K52" s="61">
        <v>1.4583333333333333</v>
      </c>
      <c r="L52" s="34">
        <f t="shared" si="0"/>
        <v>0</v>
      </c>
      <c r="M52" s="78"/>
      <c r="N52" s="79"/>
      <c r="O52" s="79"/>
      <c r="P52" s="79"/>
      <c r="Q52" s="79"/>
      <c r="R52" s="80"/>
    </row>
    <row r="53" spans="1:18" x14ac:dyDescent="0.3">
      <c r="A53" s="3">
        <f t="shared" si="1"/>
        <v>31</v>
      </c>
      <c r="B53" s="3"/>
      <c r="C53" s="3"/>
      <c r="D53" s="3"/>
      <c r="E53" s="3"/>
      <c r="F53" s="26">
        <v>1.4583333333333333</v>
      </c>
      <c r="G53" s="3"/>
      <c r="H53" s="3" t="s">
        <v>7</v>
      </c>
      <c r="I53" s="3" t="s">
        <v>8</v>
      </c>
      <c r="J53" s="3"/>
      <c r="K53" s="62">
        <v>1.4583333333333333</v>
      </c>
      <c r="L53" s="34">
        <f t="shared" si="0"/>
        <v>0</v>
      </c>
      <c r="M53" s="81"/>
      <c r="N53" s="82"/>
      <c r="O53" s="82"/>
      <c r="P53" s="82"/>
      <c r="Q53" s="82"/>
      <c r="R53" s="83"/>
    </row>
    <row r="54" spans="1:18" x14ac:dyDescent="0.3">
      <c r="A54" s="3">
        <f t="shared" si="1"/>
        <v>32</v>
      </c>
      <c r="B54" s="9"/>
      <c r="C54" s="10"/>
      <c r="D54" s="3"/>
      <c r="E54" s="3"/>
      <c r="F54" s="8">
        <v>0.83333333333333337</v>
      </c>
      <c r="G54" s="9"/>
      <c r="H54" s="3" t="s">
        <v>7</v>
      </c>
      <c r="I54" s="3" t="s">
        <v>8</v>
      </c>
      <c r="J54" s="8"/>
      <c r="K54" s="56">
        <v>0.83333333333333337</v>
      </c>
      <c r="L54" s="34">
        <f t="shared" si="0"/>
        <v>0</v>
      </c>
      <c r="M54" s="78"/>
      <c r="N54" s="79"/>
      <c r="O54" s="79"/>
      <c r="P54" s="79"/>
      <c r="Q54" s="79"/>
      <c r="R54" s="80"/>
    </row>
    <row r="55" spans="1:18" hidden="1" x14ac:dyDescent="0.3">
      <c r="A55" s="3">
        <f t="shared" si="1"/>
        <v>33</v>
      </c>
      <c r="B55" s="3"/>
      <c r="C55" s="3"/>
      <c r="D55" s="3"/>
      <c r="E55" s="3"/>
      <c r="F55" s="8">
        <v>1.4583333333333333</v>
      </c>
      <c r="G55" s="3"/>
      <c r="H55" s="3" t="s">
        <v>15</v>
      </c>
      <c r="I55" s="3" t="s">
        <v>28</v>
      </c>
      <c r="J55" s="3"/>
      <c r="K55" s="62">
        <v>1.4583333333333333</v>
      </c>
      <c r="L55" s="34">
        <f t="shared" si="0"/>
        <v>0</v>
      </c>
      <c r="M55" s="78"/>
      <c r="N55" s="79"/>
      <c r="O55" s="79"/>
      <c r="P55" s="79"/>
      <c r="Q55" s="79"/>
      <c r="R55" s="80"/>
    </row>
    <row r="56" spans="1:18" hidden="1" x14ac:dyDescent="0.3">
      <c r="A56" s="3">
        <f t="shared" si="1"/>
        <v>34</v>
      </c>
      <c r="B56" s="3"/>
      <c r="C56" s="3"/>
      <c r="D56" s="3"/>
      <c r="E56" s="3"/>
      <c r="F56" s="8">
        <v>1.25</v>
      </c>
      <c r="G56" s="3"/>
      <c r="H56" s="3" t="s">
        <v>2</v>
      </c>
      <c r="I56" s="3" t="s">
        <v>28</v>
      </c>
      <c r="J56" s="3"/>
      <c r="K56" s="60">
        <v>1.25</v>
      </c>
      <c r="L56" s="34">
        <f t="shared" si="0"/>
        <v>0</v>
      </c>
      <c r="M56" s="78"/>
      <c r="N56" s="79"/>
      <c r="O56" s="79"/>
      <c r="P56" s="79"/>
      <c r="Q56" s="79"/>
      <c r="R56" s="80"/>
    </row>
    <row r="57" spans="1:18" hidden="1" x14ac:dyDescent="0.3">
      <c r="A57" s="3">
        <f t="shared" si="1"/>
        <v>35</v>
      </c>
      <c r="B57" s="3"/>
      <c r="C57" s="3"/>
      <c r="D57" s="3"/>
      <c r="E57" s="3"/>
      <c r="F57" s="8">
        <v>0.72916666666666663</v>
      </c>
      <c r="G57" s="3"/>
      <c r="H57" s="3" t="s">
        <v>2</v>
      </c>
      <c r="I57" s="3" t="s">
        <v>28</v>
      </c>
      <c r="J57" s="3"/>
      <c r="K57" s="55">
        <v>0.72916666666666663</v>
      </c>
      <c r="L57" s="34">
        <f t="shared" si="0"/>
        <v>0</v>
      </c>
      <c r="M57" s="78"/>
      <c r="N57" s="79"/>
      <c r="O57" s="79"/>
      <c r="P57" s="79"/>
      <c r="Q57" s="79"/>
      <c r="R57" s="80"/>
    </row>
    <row r="58" spans="1:18" ht="15.6" hidden="1" customHeight="1" x14ac:dyDescent="0.3">
      <c r="A58" s="3">
        <f t="shared" si="1"/>
        <v>36</v>
      </c>
      <c r="B58" s="3"/>
      <c r="C58" s="3"/>
      <c r="D58" s="3"/>
      <c r="E58" s="3"/>
      <c r="F58" s="8">
        <v>0.83333333333333337</v>
      </c>
      <c r="G58" s="3"/>
      <c r="H58" s="23" t="s">
        <v>7</v>
      </c>
      <c r="I58" s="48" t="s">
        <v>9</v>
      </c>
      <c r="J58" s="50"/>
      <c r="K58" s="57">
        <v>0.83333333333333337</v>
      </c>
      <c r="L58" s="34">
        <f t="shared" si="0"/>
        <v>0</v>
      </c>
      <c r="M58" s="75"/>
      <c r="N58" s="76"/>
      <c r="O58" s="76"/>
      <c r="P58" s="76"/>
      <c r="Q58" s="76"/>
      <c r="R58" s="77"/>
    </row>
    <row r="59" spans="1:18" hidden="1" x14ac:dyDescent="0.3">
      <c r="A59" s="3">
        <f t="shared" si="1"/>
        <v>37</v>
      </c>
      <c r="B59" s="9"/>
      <c r="C59" s="10"/>
      <c r="D59" s="3"/>
      <c r="E59" s="3"/>
      <c r="F59" s="8">
        <v>1.4583333333333333</v>
      </c>
      <c r="G59" s="9"/>
      <c r="H59" s="23" t="s">
        <v>7</v>
      </c>
      <c r="I59" s="5" t="s">
        <v>11</v>
      </c>
      <c r="J59" s="3"/>
      <c r="K59" s="61">
        <v>1.4583333333333333</v>
      </c>
      <c r="L59" s="34">
        <f t="shared" si="0"/>
        <v>0</v>
      </c>
      <c r="M59" s="78"/>
      <c r="N59" s="79"/>
      <c r="O59" s="79"/>
      <c r="P59" s="79"/>
      <c r="Q59" s="79"/>
      <c r="R59" s="80"/>
    </row>
    <row r="60" spans="1:18" ht="15.75" customHeight="1" x14ac:dyDescent="0.3">
      <c r="A60" s="3">
        <f t="shared" si="1"/>
        <v>38</v>
      </c>
      <c r="B60" s="3"/>
      <c r="C60" s="3"/>
      <c r="D60" s="3"/>
      <c r="E60" s="3"/>
      <c r="F60" s="8">
        <v>1.4583333333333333</v>
      </c>
      <c r="G60" s="3"/>
      <c r="H60" s="23" t="s">
        <v>5</v>
      </c>
      <c r="I60" s="3" t="s">
        <v>8</v>
      </c>
      <c r="J60" s="24"/>
      <c r="K60" s="63">
        <v>1.4583333333333333</v>
      </c>
      <c r="L60" s="34">
        <f t="shared" si="0"/>
        <v>0</v>
      </c>
      <c r="M60" s="78"/>
      <c r="N60" s="79"/>
      <c r="O60" s="79"/>
      <c r="P60" s="79"/>
      <c r="Q60" s="79"/>
      <c r="R60" s="80"/>
    </row>
    <row r="61" spans="1:18" ht="15.75" hidden="1" customHeight="1" x14ac:dyDescent="0.3">
      <c r="A61" s="3">
        <f t="shared" si="1"/>
        <v>39</v>
      </c>
      <c r="B61" s="3"/>
      <c r="C61" s="3"/>
      <c r="D61" s="3"/>
      <c r="E61" s="3"/>
      <c r="F61" s="8">
        <v>0.33333333333333331</v>
      </c>
      <c r="G61" s="3"/>
      <c r="H61" s="23" t="s">
        <v>6</v>
      </c>
      <c r="I61" s="51" t="s">
        <v>9</v>
      </c>
      <c r="J61" s="52"/>
      <c r="K61" s="54">
        <v>0.33333333333333331</v>
      </c>
      <c r="L61" s="34">
        <f t="shared" si="0"/>
        <v>0</v>
      </c>
      <c r="M61" s="75"/>
      <c r="N61" s="76"/>
      <c r="O61" s="76"/>
      <c r="P61" s="76"/>
      <c r="Q61" s="76"/>
      <c r="R61" s="77"/>
    </row>
  </sheetData>
  <autoFilter ref="A22:L61" xr:uid="{00000000-0001-0000-0000-000000000000}">
    <filterColumn colId="8">
      <filters>
        <filter val="RC"/>
      </filters>
    </filterColumn>
  </autoFilter>
  <sortState xmlns:xlrd2="http://schemas.microsoft.com/office/spreadsheetml/2017/richdata2" ref="B23:R61">
    <sortCondition ref="B23:B61"/>
  </sortState>
  <mergeCells count="49">
    <mergeCell ref="H21:H22"/>
    <mergeCell ref="J21:J22"/>
    <mergeCell ref="K21:K22"/>
    <mergeCell ref="L21:L22"/>
    <mergeCell ref="M21:R22"/>
    <mergeCell ref="M58:R58"/>
    <mergeCell ref="M59:R59"/>
    <mergeCell ref="M60:R60"/>
    <mergeCell ref="M61:R61"/>
    <mergeCell ref="M53:R53"/>
    <mergeCell ref="M54:R54"/>
    <mergeCell ref="M55:R55"/>
    <mergeCell ref="M56:R56"/>
    <mergeCell ref="M57:R57"/>
    <mergeCell ref="M48:R48"/>
    <mergeCell ref="M49:R49"/>
    <mergeCell ref="M50:R50"/>
    <mergeCell ref="M51:R51"/>
    <mergeCell ref="M52:R52"/>
    <mergeCell ref="M43:R43"/>
    <mergeCell ref="M44:R44"/>
    <mergeCell ref="M45:R45"/>
    <mergeCell ref="M46:R46"/>
    <mergeCell ref="M47:R47"/>
    <mergeCell ref="M38:R38"/>
    <mergeCell ref="M39:R39"/>
    <mergeCell ref="M40:R40"/>
    <mergeCell ref="M41:R41"/>
    <mergeCell ref="M42:R42"/>
    <mergeCell ref="M33:R33"/>
    <mergeCell ref="M34:R34"/>
    <mergeCell ref="M35:R35"/>
    <mergeCell ref="M36:R36"/>
    <mergeCell ref="M37:R37"/>
    <mergeCell ref="E2:F2"/>
    <mergeCell ref="G1:R1"/>
    <mergeCell ref="M28:R28"/>
    <mergeCell ref="M29:R29"/>
    <mergeCell ref="M30:R30"/>
    <mergeCell ref="M31:R31"/>
    <mergeCell ref="M32:R32"/>
    <mergeCell ref="M24:R24"/>
    <mergeCell ref="M25:R25"/>
    <mergeCell ref="M26:R26"/>
    <mergeCell ref="M27:R27"/>
    <mergeCell ref="A1:F1"/>
    <mergeCell ref="H2:J2"/>
    <mergeCell ref="A21:A22"/>
    <mergeCell ref="B21:B22"/>
  </mergeCells>
  <conditionalFormatting sqref="H2:H5 H16:H19 H7:H14">
    <cfRule type="cellIs" dxfId="3" priority="9" operator="equal">
      <formula>"RECRUTEMENT"</formula>
    </cfRule>
  </conditionalFormatting>
  <conditionalFormatting sqref="L23:Q24 L25:L26 L27:Q27 L28 L29:Q29 L30 L31:Q31 L32 L33:Q35 L36:L37 L38:Q49 L50 L51:Q52 L53 L54:Q57 L58 L59:Q60 L61">
    <cfRule type="cellIs" dxfId="2" priority="3" operator="notEqual">
      <formula>0</formula>
    </cfRule>
  </conditionalFormatting>
  <conditionalFormatting sqref="M2">
    <cfRule type="cellIs" dxfId="1" priority="2" operator="equal">
      <formula>"RECRUTEMENT"</formula>
    </cfRule>
  </conditionalFormatting>
  <conditionalFormatting sqref="P3:P5 P7:P13">
    <cfRule type="cellIs" dxfId="0" priority="1" operator="equal">
      <formula>"RECRUTEMENT"</formula>
    </cfRule>
  </conditionalFormatting>
  <printOptions horizontalCentered="1"/>
  <pageMargins left="0.15748031496062992" right="0.15748031496062992" top="0.15748031496062992" bottom="0.19685039370078741" header="0.15748031496062992" footer="0.19685039370078741"/>
  <pageSetup paperSize="8" scale="6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735EA3-794E-40F4-8D25-3D78E3652C45}">
  <dimension ref="A1:B22"/>
  <sheetViews>
    <sheetView workbookViewId="0">
      <selection activeCell="D23" sqref="D23"/>
    </sheetView>
  </sheetViews>
  <sheetFormatPr baseColWidth="10" defaultRowHeight="14.4" x14ac:dyDescent="0.3"/>
  <cols>
    <col min="1" max="1" width="22.109375" bestFit="1" customWidth="1"/>
    <col min="2" max="2" width="13.6640625" bestFit="1" customWidth="1"/>
  </cols>
  <sheetData>
    <row r="1" spans="1:2" ht="15.6" x14ac:dyDescent="0.3">
      <c r="A1" s="3" t="s">
        <v>7</v>
      </c>
      <c r="B1" s="3" t="s">
        <v>6</v>
      </c>
    </row>
    <row r="2" spans="1:2" ht="15.6" x14ac:dyDescent="0.3">
      <c r="A2" s="3" t="s">
        <v>7</v>
      </c>
      <c r="B2" s="3" t="s">
        <v>6</v>
      </c>
    </row>
    <row r="3" spans="1:2" ht="15.6" x14ac:dyDescent="0.3">
      <c r="A3" s="3" t="s">
        <v>7</v>
      </c>
      <c r="B3" s="3" t="s">
        <v>6</v>
      </c>
    </row>
    <row r="4" spans="1:2" ht="15.6" x14ac:dyDescent="0.3">
      <c r="A4" s="3" t="s">
        <v>7</v>
      </c>
      <c r="B4" s="3" t="s">
        <v>6</v>
      </c>
    </row>
    <row r="5" spans="1:2" ht="15.6" x14ac:dyDescent="0.3">
      <c r="A5" s="3" t="s">
        <v>7</v>
      </c>
      <c r="B5" s="3" t="s">
        <v>6</v>
      </c>
    </row>
    <row r="6" spans="1:2" ht="15.6" x14ac:dyDescent="0.3">
      <c r="A6" s="3" t="s">
        <v>19</v>
      </c>
      <c r="B6" s="3" t="s">
        <v>6</v>
      </c>
    </row>
    <row r="7" spans="1:2" ht="15.6" x14ac:dyDescent="0.3">
      <c r="A7" s="3" t="s">
        <v>19</v>
      </c>
      <c r="B7" s="3" t="s">
        <v>6</v>
      </c>
    </row>
    <row r="8" spans="1:2" ht="15.6" x14ac:dyDescent="0.3">
      <c r="A8" s="3" t="s">
        <v>7</v>
      </c>
      <c r="B8" s="3" t="s">
        <v>6</v>
      </c>
    </row>
    <row r="9" spans="1:2" ht="15.6" x14ac:dyDescent="0.3">
      <c r="A9" s="3" t="s">
        <v>7</v>
      </c>
      <c r="B9" s="3" t="s">
        <v>6</v>
      </c>
    </row>
    <row r="10" spans="1:2" ht="15.6" x14ac:dyDescent="0.3">
      <c r="A10" s="3" t="s">
        <v>7</v>
      </c>
      <c r="B10" s="3" t="s">
        <v>20</v>
      </c>
    </row>
    <row r="11" spans="1:2" ht="15.6" x14ac:dyDescent="0.3">
      <c r="A11" s="3" t="s">
        <v>7</v>
      </c>
      <c r="B11" s="3" t="s">
        <v>6</v>
      </c>
    </row>
    <row r="12" spans="1:2" ht="15.6" x14ac:dyDescent="0.3">
      <c r="A12" s="3" t="s">
        <v>7</v>
      </c>
      <c r="B12" s="3" t="s">
        <v>6</v>
      </c>
    </row>
    <row r="13" spans="1:2" ht="15.6" x14ac:dyDescent="0.3">
      <c r="A13" s="3" t="s">
        <v>7</v>
      </c>
      <c r="B13" s="7" t="s">
        <v>20</v>
      </c>
    </row>
    <row r="14" spans="1:2" ht="15.6" x14ac:dyDescent="0.3">
      <c r="A14" s="3" t="s">
        <v>7</v>
      </c>
      <c r="B14" s="3" t="s">
        <v>6</v>
      </c>
    </row>
    <row r="15" spans="1:2" ht="15.6" x14ac:dyDescent="0.3">
      <c r="A15" s="3" t="s">
        <v>7</v>
      </c>
      <c r="B15" s="3" t="s">
        <v>6</v>
      </c>
    </row>
    <row r="16" spans="1:2" ht="15.6" x14ac:dyDescent="0.3">
      <c r="A16" s="3" t="s">
        <v>7</v>
      </c>
      <c r="B16" s="3" t="s">
        <v>6</v>
      </c>
    </row>
    <row r="17" spans="1:1" ht="15.6" x14ac:dyDescent="0.3">
      <c r="A17" s="3" t="s">
        <v>7</v>
      </c>
    </row>
    <row r="18" spans="1:1" ht="15.6" x14ac:dyDescent="0.3">
      <c r="A18" s="3" t="s">
        <v>7</v>
      </c>
    </row>
    <row r="19" spans="1:1" ht="15.6" x14ac:dyDescent="0.3">
      <c r="A19" s="3" t="s">
        <v>7</v>
      </c>
    </row>
    <row r="20" spans="1:1" ht="15.6" x14ac:dyDescent="0.3">
      <c r="A20" s="3" t="s">
        <v>7</v>
      </c>
    </row>
    <row r="21" spans="1:1" ht="15.6" x14ac:dyDescent="0.3">
      <c r="A21" s="3" t="s">
        <v>7</v>
      </c>
    </row>
    <row r="22" spans="1:1" ht="15.6" x14ac:dyDescent="0.3">
      <c r="A22" s="3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Base_de_données</vt:lpstr>
      <vt:lpstr>Feuil1</vt:lpstr>
      <vt:lpstr>Base_de_données!Impression_des_titres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2025-08-04T11:56:53Z</cp:lastPrinted>
  <dcterms:created xsi:type="dcterms:W3CDTF">2024-08-28T14:25:01Z</dcterms:created>
  <dcterms:modified xsi:type="dcterms:W3CDTF">2025-08-04T12:27:48Z</dcterms:modified>
</cp:coreProperties>
</file>