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H:\Budgets\"/>
    </mc:Choice>
  </mc:AlternateContent>
  <xr:revisionPtr revIDLastSave="0" documentId="13_ncr:1_{7DB977C3-65DE-4F8F-870D-0386A619A4C3}" xr6:coauthVersionLast="47" xr6:coauthVersionMax="47" xr10:uidLastSave="{00000000-0000-0000-0000-000000000000}"/>
  <bookViews>
    <workbookView xWindow="-120" yWindow="-120" windowWidth="29040" windowHeight="15840" tabRatio="798" activeTab="1" xr2:uid="{00000000-000D-0000-FFFF-FFFF00000000}"/>
  </bookViews>
  <sheets>
    <sheet name="Budget_Général" sheetId="2" r:id="rId1"/>
    <sheet name="Ferme_Pédagogique" sheetId="6" r:id="rId2"/>
    <sheet name="Centre_Animation_Jeunesse" sheetId="7" r:id="rId3"/>
    <sheet name="Nomenclature_Comptable" sheetId="3" r:id="rId4"/>
  </sheets>
  <definedNames>
    <definedName name="code20J1">Budget_Général!$C$8:$E$47</definedName>
    <definedName name="code20J2">Budget_Général!$F$8:$H$47</definedName>
    <definedName name="code20J3.1">Budget_Général!#REF!</definedName>
    <definedName name="code20J3.2">Budget_Général!#REF!</definedName>
    <definedName name="code20J3.3">Budget_Général!#REF!</definedName>
    <definedName name="code20J3.4">Budget_Général!#REF!</definedName>
    <definedName name="code20J3.5">Budget_Général!#REF!</definedName>
    <definedName name="code20J3.6">Budget_Général!#REF!</definedName>
    <definedName name="code20J3.7">Budget_Général!#REF!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6" l="1" a="1"/>
  <c r="F8" i="6" s="1"/>
  <c r="F9" i="6" a="1"/>
  <c r="F9" i="6" s="1"/>
  <c r="F10" i="6" a="1"/>
  <c r="F10" i="6" s="1"/>
  <c r="F11" i="6" a="1"/>
  <c r="F11" i="6" s="1"/>
  <c r="F12" i="6" a="1"/>
  <c r="F12" i="6" s="1"/>
  <c r="F13" i="6" a="1"/>
  <c r="F13" i="6" s="1"/>
  <c r="F14" i="6" a="1"/>
  <c r="F14" i="6" s="1"/>
  <c r="F15" i="6" a="1"/>
  <c r="F15" i="6" s="1"/>
  <c r="F16" i="6" a="1"/>
  <c r="F16" i="6" s="1"/>
  <c r="F17" i="6" a="1"/>
  <c r="F17" i="6" s="1"/>
  <c r="F18" i="6" a="1"/>
  <c r="F18" i="6" s="1"/>
  <c r="F19" i="6" a="1"/>
  <c r="F19" i="6" s="1"/>
  <c r="F20" i="6" a="1"/>
  <c r="F20" i="6" s="1"/>
  <c r="F21" i="6" a="1"/>
  <c r="F21" i="6" s="1"/>
  <c r="F22" i="6" a="1"/>
  <c r="F22" i="6" s="1"/>
  <c r="F23" i="6" a="1"/>
  <c r="F23" i="6" s="1"/>
  <c r="F24" i="6" a="1"/>
  <c r="F24" i="6" s="1"/>
  <c r="F25" i="6" a="1"/>
  <c r="F25" i="6" s="1"/>
  <c r="F26" i="6" a="1"/>
  <c r="F26" i="6" s="1"/>
  <c r="F27" i="6" a="1"/>
  <c r="F27" i="6" s="1"/>
  <c r="F28" i="6" a="1"/>
  <c r="F28" i="6" s="1"/>
  <c r="F29" i="6" a="1"/>
  <c r="F29" i="6" s="1"/>
  <c r="F30" i="6" a="1"/>
  <c r="F30" i="6" s="1"/>
  <c r="F31" i="6" a="1"/>
  <c r="F31" i="6" s="1"/>
  <c r="F32" i="6" a="1"/>
  <c r="F32" i="6" s="1"/>
  <c r="F33" i="6" a="1"/>
  <c r="F33" i="6" s="1"/>
  <c r="F34" i="6" a="1"/>
  <c r="F34" i="6" s="1"/>
  <c r="F35" i="6" a="1"/>
  <c r="F35" i="6" s="1"/>
  <c r="F36" i="6" a="1"/>
  <c r="F36" i="6" s="1"/>
  <c r="F37" i="6" a="1"/>
  <c r="F37" i="6" s="1"/>
  <c r="F38" i="6" a="1"/>
  <c r="F38" i="6" s="1"/>
  <c r="F39" i="6" a="1"/>
  <c r="F39" i="6" s="1"/>
  <c r="F40" i="6" a="1"/>
  <c r="F40" i="6" s="1"/>
  <c r="F41" i="6" a="1"/>
  <c r="F41" i="6" s="1"/>
  <c r="F42" i="6" a="1"/>
  <c r="F42" i="6" s="1"/>
  <c r="F43" i="6" a="1"/>
  <c r="F43" i="6" s="1"/>
  <c r="F44" i="6" a="1"/>
  <c r="F44" i="6" s="1"/>
  <c r="F45" i="6" a="1"/>
  <c r="F45" i="6" s="1"/>
  <c r="F46" i="6" a="1"/>
  <c r="F46" i="6" s="1"/>
  <c r="F47" i="6" a="1"/>
  <c r="F47" i="6" s="1"/>
  <c r="F48" i="6" a="1"/>
  <c r="F48" i="6" s="1"/>
  <c r="F49" i="6" a="1"/>
  <c r="F49" i="6" s="1"/>
  <c r="F50" i="6" a="1"/>
  <c r="F50" i="6" s="1"/>
  <c r="F51" i="6" a="1"/>
  <c r="F51" i="6" s="1"/>
  <c r="F52" i="6" a="1"/>
  <c r="F52" i="6" s="1"/>
  <c r="F53" i="6" a="1"/>
  <c r="F53" i="6" s="1"/>
  <c r="F54" i="6" a="1"/>
  <c r="F54" i="6" s="1"/>
  <c r="F55" i="6" a="1"/>
  <c r="F55" i="6" s="1"/>
  <c r="F56" i="6" a="1"/>
  <c r="F56" i="6" s="1"/>
  <c r="F7" i="6" a="1"/>
  <c r="F7" i="6" s="1"/>
  <c r="F8" i="7" a="1"/>
  <c r="F8" i="7" s="1"/>
  <c r="F9" i="7" a="1"/>
  <c r="F9" i="7" s="1"/>
  <c r="F10" i="7" a="1"/>
  <c r="F10" i="7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34" i="7" a="1"/>
  <c r="F34" i="7" s="1"/>
  <c r="F35" i="7" a="1"/>
  <c r="F35" i="7" s="1"/>
  <c r="F36" i="7" a="1"/>
  <c r="F36" i="7" s="1"/>
  <c r="F37" i="7" a="1"/>
  <c r="F37" i="7" s="1"/>
  <c r="F38" i="7" a="1"/>
  <c r="F38" i="7" s="1"/>
  <c r="F39" i="7" a="1"/>
  <c r="F39" i="7" s="1"/>
  <c r="F40" i="7" a="1"/>
  <c r="F40" i="7" s="1"/>
  <c r="F41" i="7" a="1"/>
  <c r="F41" i="7" s="1"/>
  <c r="F42" i="7" a="1"/>
  <c r="F42" i="7" s="1"/>
  <c r="F43" i="7" a="1"/>
  <c r="F43" i="7" s="1"/>
  <c r="F44" i="7" a="1"/>
  <c r="F44" i="7" s="1"/>
  <c r="F45" i="7" a="1"/>
  <c r="F45" i="7" s="1"/>
  <c r="F46" i="7" a="1"/>
  <c r="F46" i="7" s="1"/>
  <c r="F47" i="7" a="1"/>
  <c r="F47" i="7" s="1"/>
  <c r="F48" i="7" a="1"/>
  <c r="F48" i="7" s="1"/>
  <c r="F49" i="7" a="1"/>
  <c r="F49" i="7" s="1"/>
  <c r="F50" i="7" a="1"/>
  <c r="F50" i="7" s="1"/>
  <c r="F51" i="7" a="1"/>
  <c r="F51" i="7" s="1"/>
  <c r="F52" i="7" a="1"/>
  <c r="F52" i="7" s="1"/>
  <c r="F53" i="7" a="1"/>
  <c r="F53" i="7" s="1"/>
  <c r="F54" i="7" a="1"/>
  <c r="F54" i="7" s="1"/>
  <c r="F55" i="7" a="1"/>
  <c r="F55" i="7" s="1"/>
  <c r="F56" i="7" a="1"/>
  <c r="F56" i="7" s="1"/>
  <c r="F7" i="7" a="1"/>
  <c r="F7" i="7" s="1"/>
  <c r="C2" i="7"/>
  <c r="J56" i="7"/>
  <c r="I56" i="7"/>
  <c r="J55" i="7"/>
  <c r="I55" i="7"/>
  <c r="J54" i="7"/>
  <c r="I54" i="7"/>
  <c r="J53" i="7"/>
  <c r="I53" i="7"/>
  <c r="J52" i="7"/>
  <c r="I52" i="7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3" i="7"/>
  <c r="I43" i="7"/>
  <c r="J42" i="7"/>
  <c r="I42" i="7"/>
  <c r="J41" i="7"/>
  <c r="I41" i="7"/>
  <c r="J40" i="7"/>
  <c r="I40" i="7"/>
  <c r="J39" i="7"/>
  <c r="I39" i="7"/>
  <c r="J38" i="7"/>
  <c r="I38" i="7"/>
  <c r="J37" i="7"/>
  <c r="I37" i="7"/>
  <c r="J36" i="7"/>
  <c r="I36" i="7"/>
  <c r="J35" i="7"/>
  <c r="I35" i="7"/>
  <c r="J34" i="7"/>
  <c r="I34" i="7"/>
  <c r="J33" i="7"/>
  <c r="I33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I12" i="7"/>
  <c r="J11" i="7"/>
  <c r="I11" i="7"/>
  <c r="J10" i="7"/>
  <c r="I10" i="7"/>
  <c r="J9" i="7"/>
  <c r="I9" i="7"/>
  <c r="J8" i="7"/>
  <c r="I8" i="7"/>
  <c r="J7" i="7"/>
  <c r="I7" i="7"/>
  <c r="I4" i="7" s="1"/>
  <c r="U5" i="7"/>
  <c r="T5" i="7"/>
  <c r="S5" i="7"/>
  <c r="R5" i="7"/>
  <c r="Q5" i="7"/>
  <c r="H4" i="7"/>
  <c r="G4" i="7"/>
  <c r="C2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U5" i="6"/>
  <c r="T5" i="6"/>
  <c r="S5" i="6"/>
  <c r="R5" i="6"/>
  <c r="Q5" i="6"/>
  <c r="H4" i="6"/>
  <c r="G4" i="6"/>
  <c r="H30" i="2"/>
  <c r="E30" i="2"/>
  <c r="H26" i="2"/>
  <c r="E26" i="2"/>
  <c r="I4" i="6" l="1"/>
  <c r="H44" i="2"/>
  <c r="E43" i="2"/>
  <c r="E44" i="2"/>
  <c r="H43" i="2"/>
  <c r="E32" i="2"/>
  <c r="D7" i="2"/>
  <c r="F7" i="2"/>
  <c r="D4" i="7" s="1"/>
  <c r="G7" i="2"/>
  <c r="C7" i="2"/>
  <c r="D4" i="6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29" i="2"/>
  <c r="H31" i="2"/>
  <c r="H32" i="2"/>
  <c r="H33" i="2"/>
  <c r="H34" i="2"/>
  <c r="H35" i="2"/>
  <c r="H36" i="2"/>
  <c r="H37" i="2"/>
  <c r="H38" i="2"/>
  <c r="H39" i="2"/>
  <c r="H40" i="2"/>
  <c r="H41" i="2"/>
  <c r="H42" i="2"/>
  <c r="H45" i="2"/>
  <c r="H46" i="2"/>
  <c r="H47" i="2"/>
  <c r="H9" i="2"/>
  <c r="H10" i="2"/>
  <c r="H8" i="2"/>
  <c r="E33" i="2"/>
  <c r="E34" i="2"/>
  <c r="E35" i="2"/>
  <c r="E36" i="2"/>
  <c r="E37" i="2"/>
  <c r="E38" i="2"/>
  <c r="E39" i="2"/>
  <c r="E40" i="2"/>
  <c r="E41" i="2"/>
  <c r="E42" i="2"/>
  <c r="E45" i="2"/>
  <c r="E46" i="2"/>
  <c r="E4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1" i="2"/>
  <c r="E8" i="2"/>
  <c r="H7" i="2" l="1"/>
  <c r="F4" i="7" s="1"/>
  <c r="J4" i="7" s="1"/>
  <c r="E7" i="2"/>
  <c r="F4" i="6" s="1"/>
  <c r="J4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<sst xmlns="http://schemas.openxmlformats.org/spreadsheetml/2006/main" count="655" uniqueCount="115">
  <si>
    <t>20J1</t>
  </si>
  <si>
    <t>Total budgété N</t>
  </si>
  <si>
    <t>Disponible</t>
  </si>
  <si>
    <t>20J2</t>
  </si>
  <si>
    <t>Alimentation</t>
  </si>
  <si>
    <t>Contrats Prestations Services</t>
  </si>
  <si>
    <t>Carburants</t>
  </si>
  <si>
    <t>Autres Fournitures</t>
  </si>
  <si>
    <t>Petits Equipements</t>
  </si>
  <si>
    <t>Livres</t>
  </si>
  <si>
    <t>Fournitures</t>
  </si>
  <si>
    <t>Locations Mobilières</t>
  </si>
  <si>
    <t xml:space="preserve"> Documentation Générale</t>
  </si>
  <si>
    <t>Formation</t>
  </si>
  <si>
    <t>Fêtes et Cérémonies</t>
  </si>
  <si>
    <t>Transports Collectifs</t>
  </si>
  <si>
    <t>Frais de Communication</t>
  </si>
  <si>
    <t>Annonces et insertions</t>
  </si>
  <si>
    <t>Publicité, publications, relations publiques / Divers</t>
  </si>
  <si>
    <t>Maintenance</t>
  </si>
  <si>
    <t>Frais de Port</t>
  </si>
  <si>
    <t>Autres Droits</t>
  </si>
  <si>
    <t>Pharmacie</t>
  </si>
  <si>
    <t>Rémunérations d'intermédiaires et honoraires / Divers</t>
  </si>
  <si>
    <t>Voyages et déplacements</t>
  </si>
  <si>
    <t>Assurance</t>
  </si>
  <si>
    <t>Combustible</t>
  </si>
  <si>
    <t>Fournitures Administratives</t>
  </si>
  <si>
    <t>Fournitures Entretien</t>
  </si>
  <si>
    <t>Amendes Fiscales et Pénales</t>
  </si>
  <si>
    <t>Récupérations Mobilières</t>
  </si>
  <si>
    <t>Fournitures scolaires</t>
  </si>
  <si>
    <t>Entretien et réparations sur autres biens mobiliers</t>
  </si>
  <si>
    <t>Autres charges exceptionnelles</t>
  </si>
  <si>
    <t>Achats de prestations de services</t>
  </si>
  <si>
    <t>Entretiens et Réparations bâtiments</t>
  </si>
  <si>
    <t>Autres frais</t>
  </si>
  <si>
    <t>Etudes et Recherches</t>
  </si>
  <si>
    <t>Concours divers (cotisations...)</t>
  </si>
  <si>
    <t>Autres</t>
  </si>
  <si>
    <t>BP consolidé</t>
  </si>
  <si>
    <t>Virements crédits</t>
  </si>
  <si>
    <t>FERME PEDAGOGIQUE 20J1</t>
  </si>
  <si>
    <t>Nature</t>
  </si>
  <si>
    <t>Libellé</t>
  </si>
  <si>
    <t>CENTRE ANIMATION JEUNESSE 20J2</t>
  </si>
  <si>
    <t>Matériel roulant</t>
  </si>
  <si>
    <t>Transports collectifs du personnel</t>
  </si>
  <si>
    <t>Services bancaires et assimilés</t>
  </si>
  <si>
    <t>Sommaire</t>
  </si>
  <si>
    <t>CLIQUE ICI POUR VERIFIER LE BUDGET ALLOUE AU DEPART</t>
  </si>
  <si>
    <t>Dates</t>
  </si>
  <si>
    <t>Codes</t>
  </si>
  <si>
    <t>Libellé de l'action</t>
  </si>
  <si>
    <t>N° Bon de Commande</t>
  </si>
  <si>
    <t>Alloué</t>
  </si>
  <si>
    <t>Engagé</t>
  </si>
  <si>
    <t>Emis</t>
  </si>
  <si>
    <t>Ecart</t>
  </si>
  <si>
    <t>Inscriptions</t>
  </si>
  <si>
    <t>Prestation Service Ordinaire</t>
  </si>
  <si>
    <t>Prestation Service Temps Libre</t>
  </si>
  <si>
    <t>Subvention Conseil Général</t>
  </si>
  <si>
    <t>Prises en charge Conseil Général</t>
  </si>
  <si>
    <t>Prises en charge Comité d'Entreprise</t>
  </si>
  <si>
    <t>611 : Contrats Prestations Services</t>
  </si>
  <si>
    <t>616 : Assurance</t>
  </si>
  <si>
    <t>617 : Etudes et Recherches</t>
  </si>
  <si>
    <t>6042 : Achats de prestations de services</t>
  </si>
  <si>
    <t>6064 : Fournitures Administratives</t>
  </si>
  <si>
    <t>6065 : Livres</t>
  </si>
  <si>
    <t>6067 : Fournitures scolaires</t>
  </si>
  <si>
    <t>6068 : Fournitures</t>
  </si>
  <si>
    <t>6135 : Locations Mobilières</t>
  </si>
  <si>
    <t>6156 : Maintenance</t>
  </si>
  <si>
    <t>6182 :  Documentation Générale</t>
  </si>
  <si>
    <t>6184 : Formation</t>
  </si>
  <si>
    <t>6188 : Autres frais</t>
  </si>
  <si>
    <t>6228 : Rémunérations d'intermédiaires et honoraires / Divers</t>
  </si>
  <si>
    <t>6231 : Annonces et insertions</t>
  </si>
  <si>
    <t>6232 : Fêtes et Cérémonies</t>
  </si>
  <si>
    <t>6238 : Publicité, publications, relations publiques / Divers</t>
  </si>
  <si>
    <t>6245 : Transports Collectifs</t>
  </si>
  <si>
    <t>6247 : Transports collectifs du personnel</t>
  </si>
  <si>
    <t>6251 : Voyages et déplacements</t>
  </si>
  <si>
    <t>6261 : Frais de Port</t>
  </si>
  <si>
    <t>6262 : Frais de Communication</t>
  </si>
  <si>
    <t>627 : Services bancaires et assimilés</t>
  </si>
  <si>
    <t>6281 : Concours divers (cotisations...)</t>
  </si>
  <si>
    <t>6288 : Autres</t>
  </si>
  <si>
    <t>6358 : Autres Droits</t>
  </si>
  <si>
    <t>6475 : Pharmacie</t>
  </si>
  <si>
    <t>6712 : Amendes Fiscales et Pénales</t>
  </si>
  <si>
    <t>6718 : Autres charges exceptionnelles</t>
  </si>
  <si>
    <t>60621 : Combustible</t>
  </si>
  <si>
    <t>60622 : Carburants</t>
  </si>
  <si>
    <t>60623 : Alimentation</t>
  </si>
  <si>
    <t>60628 : Autres Fournitures</t>
  </si>
  <si>
    <t>60631 : Fournitures Entretien</t>
  </si>
  <si>
    <t>60632 : Petits Equipements</t>
  </si>
  <si>
    <t>61351 : Matériel roulant</t>
  </si>
  <si>
    <t>61358 : Autres</t>
  </si>
  <si>
    <t>61522 : Entretiens et Réparations bâtiments</t>
  </si>
  <si>
    <t>61551 : Récupérations Mobilières</t>
  </si>
  <si>
    <t>61558 : Entretien et réparations sur autres biens mobiliers</t>
  </si>
  <si>
    <t/>
  </si>
  <si>
    <t>6182 : Documentation Générale</t>
  </si>
  <si>
    <t>6247 : Transports Collectifs</t>
  </si>
  <si>
    <t>BUDGET GENERAL</t>
  </si>
  <si>
    <t>Année</t>
  </si>
  <si>
    <t>Après Virement de Crédits</t>
  </si>
  <si>
    <t>Õ</t>
  </si>
  <si>
    <t>Ö</t>
  </si>
  <si>
    <t>Ferme Pédagogique</t>
  </si>
  <si>
    <t>Centre Animation Jeunesse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</si>
</sst>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Red]\+#,##0.00\ &quot;€&quot;;[Blue]\-#,##0.00\ &quot;€&quot;;#,##0.00\ &quot;€&quot;"/>
    <numFmt numFmtId="166" formatCode="[Red]\+#,##0.00\ &quot;€&quot;;[Blue]\-#,##0.00\ &quot;€&quot;"/>
  </numFmts>
  <fonts count="34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4"/>
      <color indexed="12"/>
      <name val="Arial"/>
      <family val="2"/>
    </font>
    <font>
      <sz val="10"/>
      <color indexed="42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sz val="14"/>
      <color rgb="FFFF0000"/>
      <name val="Wingdings"/>
      <charset val="2"/>
    </font>
    <font>
      <sz val="14"/>
      <color rgb="FF0000FF"/>
      <name val="Arial"/>
      <family val="2"/>
    </font>
    <font>
      <b/>
      <sz val="10"/>
      <color rgb="FFFF0000"/>
      <name val="Wingdings"/>
      <charset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44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left"/>
    </xf>
    <xf numFmtId="4" fontId="0" fillId="0" borderId="14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5" borderId="0" xfId="0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horizontal="left" vertical="center"/>
      <protection hidden="1"/>
    </xf>
    <xf numFmtId="164" fontId="0" fillId="35" borderId="0" xfId="0" applyNumberFormat="1" applyFill="1" applyAlignment="1" applyProtection="1">
      <alignment vertical="center"/>
      <protection hidden="1"/>
    </xf>
    <xf numFmtId="0" fontId="26" fillId="0" borderId="25" xfId="0" applyFont="1" applyBorder="1" applyAlignment="1" applyProtection="1">
      <alignment horizontal="center" vertical="center"/>
      <protection hidden="1"/>
    </xf>
    <xf numFmtId="0" fontId="21" fillId="35" borderId="0" xfId="0" applyFont="1" applyFill="1" applyAlignment="1" applyProtection="1">
      <alignment horizontal="left" vertical="center"/>
      <protection hidden="1"/>
    </xf>
    <xf numFmtId="8" fontId="1" fillId="35" borderId="0" xfId="0" applyNumberFormat="1" applyFont="1" applyFill="1" applyAlignment="1" applyProtection="1">
      <alignment vertical="center"/>
      <protection hidden="1"/>
    </xf>
    <xf numFmtId="164" fontId="1" fillId="35" borderId="0" xfId="0" applyNumberFormat="1" applyFont="1" applyFill="1" applyAlignment="1" applyProtection="1">
      <alignment horizontal="center" vertical="center"/>
      <protection hidden="1"/>
    </xf>
    <xf numFmtId="164" fontId="22" fillId="38" borderId="12" xfId="0" applyNumberFormat="1" applyFont="1" applyFill="1" applyBorder="1" applyAlignment="1" applyProtection="1">
      <alignment horizontal="center" vertical="center"/>
      <protection hidden="1"/>
    </xf>
    <xf numFmtId="0" fontId="1" fillId="36" borderId="12" xfId="0" applyFont="1" applyFill="1" applyBorder="1" applyAlignment="1" applyProtection="1">
      <alignment horizontal="center" vertical="center"/>
      <protection hidden="1"/>
    </xf>
    <xf numFmtId="164" fontId="20" fillId="38" borderId="23" xfId="0" applyNumberFormat="1" applyFont="1" applyFill="1" applyBorder="1" applyAlignment="1" applyProtection="1">
      <alignment horizontal="right" vertical="center"/>
      <protection hidden="1"/>
    </xf>
    <xf numFmtId="164" fontId="1" fillId="38" borderId="12" xfId="0" applyNumberFormat="1" applyFont="1" applyFill="1" applyBorder="1" applyAlignment="1" applyProtection="1">
      <alignment horizontal="right" vertical="center"/>
      <protection hidden="1"/>
    </xf>
    <xf numFmtId="164" fontId="1" fillId="38" borderId="12" xfId="0" applyNumberFormat="1" applyFont="1" applyFill="1" applyBorder="1" applyAlignment="1" applyProtection="1">
      <alignment vertical="center"/>
      <protection hidden="1"/>
    </xf>
    <xf numFmtId="165" fontId="1" fillId="38" borderId="12" xfId="0" applyNumberFormat="1" applyFont="1" applyFill="1" applyBorder="1" applyAlignment="1" applyProtection="1">
      <alignment vertical="center"/>
      <protection hidden="1"/>
    </xf>
    <xf numFmtId="164" fontId="22" fillId="39" borderId="12" xfId="0" applyNumberFormat="1" applyFont="1" applyFill="1" applyBorder="1" applyAlignment="1" applyProtection="1">
      <alignment vertical="center"/>
      <protection hidden="1"/>
    </xf>
    <xf numFmtId="0" fontId="1" fillId="40" borderId="12" xfId="0" applyFont="1" applyFill="1" applyBorder="1" applyAlignment="1" applyProtection="1">
      <alignment vertical="center"/>
      <protection hidden="1"/>
    </xf>
    <xf numFmtId="0" fontId="1" fillId="41" borderId="12" xfId="0" applyFont="1" applyFill="1" applyBorder="1" applyAlignment="1" applyProtection="1">
      <alignment horizontal="left" vertical="center"/>
      <protection hidden="1"/>
    </xf>
    <xf numFmtId="0" fontId="1" fillId="40" borderId="12" xfId="0" applyFont="1" applyFill="1" applyBorder="1" applyAlignment="1" applyProtection="1">
      <alignment horizontal="center" vertical="center"/>
      <protection hidden="1"/>
    </xf>
    <xf numFmtId="0" fontId="1" fillId="36" borderId="10" xfId="0" applyFont="1" applyFill="1" applyBorder="1" applyAlignment="1" applyProtection="1">
      <alignment horizontal="center" vertical="center"/>
      <protection hidden="1"/>
    </xf>
    <xf numFmtId="0" fontId="1" fillId="35" borderId="10" xfId="0" applyFont="1" applyFill="1" applyBorder="1" applyAlignment="1" applyProtection="1">
      <alignment horizontal="left" vertical="center"/>
      <protection hidden="1"/>
    </xf>
    <xf numFmtId="0" fontId="1" fillId="35" borderId="10" xfId="0" applyFont="1" applyFill="1" applyBorder="1" applyAlignment="1" applyProtection="1">
      <alignment horizontal="center" vertical="center"/>
      <protection hidden="1"/>
    </xf>
    <xf numFmtId="0" fontId="21" fillId="38" borderId="19" xfId="0" applyFont="1" applyFill="1" applyBorder="1" applyAlignment="1" applyProtection="1">
      <alignment horizontal="left" vertical="center"/>
      <protection locked="0"/>
    </xf>
    <xf numFmtId="0" fontId="21" fillId="38" borderId="10" xfId="0" applyFont="1" applyFill="1" applyBorder="1" applyAlignment="1" applyProtection="1">
      <alignment horizontal="left" vertical="center"/>
      <protection locked="0"/>
    </xf>
    <xf numFmtId="0" fontId="21" fillId="38" borderId="15" xfId="0" applyFont="1" applyFill="1" applyBorder="1" applyAlignment="1" applyProtection="1">
      <alignment horizontal="left" vertical="center"/>
      <protection locked="0"/>
    </xf>
    <xf numFmtId="8" fontId="21" fillId="38" borderId="10" xfId="0" applyNumberFormat="1" applyFont="1" applyFill="1" applyBorder="1" applyAlignment="1" applyProtection="1">
      <alignment vertical="center"/>
      <protection hidden="1"/>
    </xf>
    <xf numFmtId="164" fontId="21" fillId="38" borderId="19" xfId="0" applyNumberFormat="1" applyFont="1" applyFill="1" applyBorder="1" applyAlignment="1" applyProtection="1">
      <alignment vertical="center"/>
      <protection locked="0"/>
    </xf>
    <xf numFmtId="164" fontId="21" fillId="38" borderId="15" xfId="0" applyNumberFormat="1" applyFont="1" applyFill="1" applyBorder="1" applyAlignment="1" applyProtection="1">
      <alignment vertical="center"/>
      <protection locked="0"/>
    </xf>
    <xf numFmtId="166" fontId="21" fillId="38" borderId="15" xfId="0" applyNumberFormat="1" applyFont="1" applyFill="1" applyBorder="1" applyAlignment="1" applyProtection="1">
      <alignment vertical="center"/>
      <protection hidden="1"/>
    </xf>
    <xf numFmtId="8" fontId="1" fillId="38" borderId="10" xfId="0" applyNumberFormat="1" applyFont="1" applyFill="1" applyBorder="1" applyAlignment="1" applyProtection="1">
      <alignment vertical="center"/>
      <protection hidden="1"/>
    </xf>
    <xf numFmtId="0" fontId="21" fillId="38" borderId="20" xfId="0" applyFont="1" applyFill="1" applyBorder="1" applyAlignment="1" applyProtection="1">
      <alignment horizontal="left" vertical="center"/>
      <protection locked="0"/>
    </xf>
    <xf numFmtId="0" fontId="21" fillId="38" borderId="14" xfId="0" applyFont="1" applyFill="1" applyBorder="1" applyAlignment="1" applyProtection="1">
      <alignment horizontal="left" vertical="center"/>
      <protection locked="0"/>
    </xf>
    <xf numFmtId="0" fontId="21" fillId="38" borderId="16" xfId="0" applyFont="1" applyFill="1" applyBorder="1" applyAlignment="1" applyProtection="1">
      <alignment horizontal="left" vertical="center"/>
      <protection locked="0"/>
    </xf>
    <xf numFmtId="8" fontId="21" fillId="38" borderId="14" xfId="0" applyNumberFormat="1" applyFont="1" applyFill="1" applyBorder="1" applyAlignment="1" applyProtection="1">
      <alignment vertical="center"/>
      <protection hidden="1"/>
    </xf>
    <xf numFmtId="164" fontId="21" fillId="38" borderId="20" xfId="0" applyNumberFormat="1" applyFont="1" applyFill="1" applyBorder="1" applyAlignment="1" applyProtection="1">
      <alignment vertical="center"/>
      <protection locked="0"/>
    </xf>
    <xf numFmtId="164" fontId="21" fillId="38" borderId="16" xfId="0" applyNumberFormat="1" applyFont="1" applyFill="1" applyBorder="1" applyAlignment="1" applyProtection="1">
      <alignment vertical="center"/>
      <protection locked="0"/>
    </xf>
    <xf numFmtId="166" fontId="21" fillId="38" borderId="16" xfId="0" applyNumberFormat="1" applyFont="1" applyFill="1" applyBorder="1" applyAlignment="1" applyProtection="1">
      <alignment vertical="center"/>
      <protection hidden="1"/>
    </xf>
    <xf numFmtId="8" fontId="1" fillId="38" borderId="14" xfId="0" applyNumberFormat="1" applyFont="1" applyFill="1" applyBorder="1" applyAlignment="1" applyProtection="1">
      <alignment vertical="center"/>
      <protection hidden="1"/>
    </xf>
    <xf numFmtId="0" fontId="1" fillId="35" borderId="0" xfId="0" applyFont="1" applyFill="1" applyAlignment="1" applyProtection="1">
      <alignment horizontal="center" vertical="center"/>
      <protection hidden="1"/>
    </xf>
    <xf numFmtId="0" fontId="1" fillId="35" borderId="0" xfId="0" applyFont="1" applyFill="1" applyAlignment="1" applyProtection="1">
      <alignment vertical="center"/>
      <protection hidden="1"/>
    </xf>
    <xf numFmtId="164" fontId="25" fillId="35" borderId="0" xfId="0" applyNumberFormat="1" applyFont="1" applyFill="1" applyAlignment="1" applyProtection="1">
      <alignment horizontal="left" vertical="center"/>
      <protection hidden="1"/>
    </xf>
    <xf numFmtId="0" fontId="21" fillId="38" borderId="21" xfId="0" applyFont="1" applyFill="1" applyBorder="1" applyAlignment="1" applyProtection="1">
      <alignment horizontal="left" vertical="center"/>
      <protection locked="0"/>
    </xf>
    <xf numFmtId="0" fontId="21" fillId="38" borderId="11" xfId="0" applyFont="1" applyFill="1" applyBorder="1" applyAlignment="1" applyProtection="1">
      <alignment horizontal="left" vertical="center"/>
      <protection locked="0"/>
    </xf>
    <xf numFmtId="0" fontId="21" fillId="38" borderId="17" xfId="0" applyFont="1" applyFill="1" applyBorder="1" applyAlignment="1" applyProtection="1">
      <alignment horizontal="left" vertical="center"/>
      <protection locked="0"/>
    </xf>
    <xf numFmtId="8" fontId="21" fillId="38" borderId="11" xfId="0" applyNumberFormat="1" applyFont="1" applyFill="1" applyBorder="1" applyAlignment="1" applyProtection="1">
      <alignment vertical="center"/>
      <protection hidden="1"/>
    </xf>
    <xf numFmtId="164" fontId="21" fillId="38" borderId="21" xfId="0" applyNumberFormat="1" applyFont="1" applyFill="1" applyBorder="1" applyAlignment="1" applyProtection="1">
      <alignment vertical="center"/>
      <protection locked="0"/>
    </xf>
    <xf numFmtId="164" fontId="21" fillId="38" borderId="17" xfId="0" applyNumberFormat="1" applyFont="1" applyFill="1" applyBorder="1" applyAlignment="1" applyProtection="1">
      <alignment vertical="center"/>
      <protection locked="0"/>
    </xf>
    <xf numFmtId="166" fontId="21" fillId="38" borderId="17" xfId="0" applyNumberFormat="1" applyFont="1" applyFill="1" applyBorder="1" applyAlignment="1" applyProtection="1">
      <alignment vertical="center"/>
      <protection hidden="1"/>
    </xf>
    <xf numFmtId="8" fontId="1" fillId="38" borderId="11" xfId="0" applyNumberFormat="1" applyFont="1" applyFill="1" applyBorder="1" applyAlignment="1" applyProtection="1">
      <alignment vertical="center"/>
      <protection hidden="1"/>
    </xf>
    <xf numFmtId="0" fontId="0" fillId="35" borderId="0" xfId="0" applyFill="1" applyAlignment="1" applyProtection="1">
      <alignment horizontal="left" vertical="center"/>
      <protection hidden="1"/>
    </xf>
    <xf numFmtId="4" fontId="0" fillId="0" borderId="0" xfId="0" applyNumberFormat="1" applyAlignment="1">
      <alignment vertical="center" wrapText="1"/>
    </xf>
    <xf numFmtId="0" fontId="1" fillId="42" borderId="0" xfId="0" applyFont="1" applyFill="1" applyAlignment="1">
      <alignment horizontal="left"/>
    </xf>
    <xf numFmtId="0" fontId="1" fillId="43" borderId="0" xfId="0" applyFont="1" applyFill="1"/>
    <xf numFmtId="4" fontId="1" fillId="43" borderId="0" xfId="0" applyNumberFormat="1" applyFont="1" applyFill="1" applyAlignment="1">
      <alignment vertical="center"/>
    </xf>
    <xf numFmtId="0" fontId="1" fillId="44" borderId="0" xfId="0" applyFont="1" applyFill="1" applyAlignment="1">
      <alignment horizontal="left"/>
    </xf>
    <xf numFmtId="14" fontId="21" fillId="38" borderId="15" xfId="0" applyNumberFormat="1" applyFont="1" applyFill="1" applyBorder="1" applyAlignment="1" applyProtection="1">
      <alignment vertical="center"/>
      <protection locked="0"/>
    </xf>
    <xf numFmtId="14" fontId="21" fillId="38" borderId="16" xfId="0" applyNumberFormat="1" applyFont="1" applyFill="1" applyBorder="1" applyAlignment="1" applyProtection="1">
      <alignment vertical="center"/>
      <protection locked="0"/>
    </xf>
    <xf numFmtId="14" fontId="21" fillId="38" borderId="17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0" fillId="35" borderId="0" xfId="0" applyFill="1" applyAlignment="1" applyProtection="1">
      <alignment horizontal="center" vertical="center"/>
      <protection hidden="1"/>
    </xf>
    <xf numFmtId="0" fontId="1" fillId="36" borderId="15" xfId="0" applyFont="1" applyFill="1" applyBorder="1" applyAlignment="1" applyProtection="1">
      <alignment horizontal="center" vertical="center"/>
      <protection hidden="1"/>
    </xf>
    <xf numFmtId="0" fontId="1" fillId="36" borderId="16" xfId="0" applyFont="1" applyFill="1" applyBorder="1" applyAlignment="1" applyProtection="1">
      <alignment horizontal="center" vertical="center"/>
      <protection hidden="1"/>
    </xf>
    <xf numFmtId="0" fontId="1" fillId="36" borderId="17" xfId="0" applyFont="1" applyFill="1" applyBorder="1" applyAlignment="1" applyProtection="1">
      <alignment horizontal="center" vertical="center"/>
      <protection hidden="1"/>
    </xf>
    <xf numFmtId="0" fontId="28" fillId="35" borderId="0" xfId="0" applyFont="1" applyFill="1" applyAlignment="1" applyProtection="1">
      <alignment horizontal="center" vertical="center"/>
      <protection hidden="1"/>
    </xf>
    <xf numFmtId="44" fontId="22" fillId="35" borderId="0" xfId="42" applyFont="1" applyFill="1" applyBorder="1" applyAlignment="1" applyProtection="1">
      <alignment vertical="center"/>
      <protection hidden="1"/>
    </xf>
    <xf numFmtId="0" fontId="29" fillId="45" borderId="12" xfId="0" applyFont="1" applyFill="1" applyBorder="1" applyAlignment="1" applyProtection="1">
      <alignment horizontal="center" vertical="center" wrapText="1"/>
      <protection hidden="1"/>
    </xf>
    <xf numFmtId="0" fontId="23" fillId="37" borderId="12" xfId="43" applyFont="1" applyFill="1" applyBorder="1" applyAlignment="1" applyProtection="1">
      <alignment horizontal="center" vertical="center"/>
      <protection hidden="1"/>
    </xf>
    <xf numFmtId="4" fontId="1" fillId="0" borderId="10" xfId="0" applyNumberFormat="1" applyFont="1" applyBorder="1" applyAlignment="1">
      <alignment vertical="center"/>
    </xf>
    <xf numFmtId="0" fontId="31" fillId="45" borderId="27" xfId="0" applyFont="1" applyFill="1" applyBorder="1" applyAlignment="1" applyProtection="1">
      <alignment horizontal="center" vertical="center"/>
      <protection hidden="1"/>
    </xf>
    <xf numFmtId="0" fontId="31" fillId="45" borderId="28" xfId="0" applyFont="1" applyFill="1" applyBorder="1" applyAlignment="1" applyProtection="1">
      <alignment horizontal="center" vertical="center"/>
      <protection hidden="1"/>
    </xf>
    <xf numFmtId="0" fontId="32" fillId="45" borderId="27" xfId="0" applyFont="1" applyFill="1" applyBorder="1" applyAlignment="1" applyProtection="1">
      <alignment horizontal="center" vertical="center"/>
      <protection hidden="1"/>
    </xf>
    <xf numFmtId="0" fontId="29" fillId="45" borderId="12" xfId="0" applyFont="1" applyFill="1" applyBorder="1" applyAlignment="1">
      <alignment horizontal="center" wrapText="1"/>
    </xf>
    <xf numFmtId="0" fontId="33" fillId="45" borderId="12" xfId="0" applyFont="1" applyFill="1" applyBorder="1" applyAlignment="1" applyProtection="1">
      <alignment horizontal="center" vertical="center"/>
      <protection hidden="1"/>
    </xf>
    <xf numFmtId="4" fontId="1" fillId="0" borderId="10" xfId="0" applyNumberFormat="1" applyFont="1" applyBorder="1" applyAlignment="1">
      <alignment horizontal="center" vertical="center"/>
    </xf>
    <xf numFmtId="4" fontId="20" fillId="33" borderId="17" xfId="0" applyNumberFormat="1" applyFont="1" applyFill="1" applyBorder="1" applyAlignment="1">
      <alignment horizontal="center" vertical="center"/>
    </xf>
    <xf numFmtId="4" fontId="20" fillId="33" borderId="18" xfId="0" applyNumberFormat="1" applyFont="1" applyFill="1" applyBorder="1" applyAlignment="1">
      <alignment horizontal="center" vertical="center"/>
    </xf>
    <xf numFmtId="4" fontId="20" fillId="33" borderId="21" xfId="0" applyNumberFormat="1" applyFont="1" applyFill="1" applyBorder="1" applyAlignment="1">
      <alignment horizontal="center" vertical="center"/>
    </xf>
    <xf numFmtId="4" fontId="20" fillId="34" borderId="17" xfId="0" applyNumberFormat="1" applyFont="1" applyFill="1" applyBorder="1" applyAlignment="1">
      <alignment horizontal="center" vertical="center"/>
    </xf>
    <xf numFmtId="4" fontId="20" fillId="34" borderId="18" xfId="0" applyNumberFormat="1" applyFont="1" applyFill="1" applyBorder="1" applyAlignment="1">
      <alignment horizontal="center" vertical="center"/>
    </xf>
    <xf numFmtId="4" fontId="20" fillId="34" borderId="21" xfId="0" applyNumberFormat="1" applyFont="1" applyFill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3" fillId="37" borderId="14" xfId="43" applyFont="1" applyFill="1" applyBorder="1" applyAlignment="1" applyProtection="1">
      <alignment horizontal="center" vertical="center"/>
      <protection hidden="1"/>
    </xf>
    <xf numFmtId="0" fontId="23" fillId="37" borderId="11" xfId="43" applyFont="1" applyFill="1" applyBorder="1" applyAlignment="1" applyProtection="1">
      <alignment horizontal="center" vertical="center"/>
      <protection hidden="1"/>
    </xf>
    <xf numFmtId="4" fontId="1" fillId="33" borderId="15" xfId="0" applyNumberFormat="1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horizontal="center" vertical="center"/>
    </xf>
    <xf numFmtId="4" fontId="1" fillId="33" borderId="19" xfId="0" applyNumberFormat="1" applyFont="1" applyFill="1" applyBorder="1" applyAlignment="1">
      <alignment horizontal="center" vertical="center"/>
    </xf>
    <xf numFmtId="4" fontId="1" fillId="33" borderId="17" xfId="0" applyNumberFormat="1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horizontal="center" vertical="center"/>
    </xf>
    <xf numFmtId="4" fontId="1" fillId="33" borderId="21" xfId="0" applyNumberFormat="1" applyFont="1" applyFill="1" applyBorder="1" applyAlignment="1">
      <alignment horizontal="center" vertical="center"/>
    </xf>
    <xf numFmtId="4" fontId="1" fillId="34" borderId="15" xfId="0" applyNumberFormat="1" applyFont="1" applyFill="1" applyBorder="1" applyAlignment="1">
      <alignment horizontal="center" vertical="center"/>
    </xf>
    <xf numFmtId="4" fontId="1" fillId="34" borderId="13" xfId="0" applyNumberFormat="1" applyFont="1" applyFill="1" applyBorder="1" applyAlignment="1">
      <alignment horizontal="center" vertical="center"/>
    </xf>
    <xf numFmtId="4" fontId="1" fillId="34" borderId="19" xfId="0" applyNumberFormat="1" applyFont="1" applyFill="1" applyBorder="1" applyAlignment="1">
      <alignment horizontal="center" vertical="center"/>
    </xf>
    <xf numFmtId="4" fontId="1" fillId="34" borderId="17" xfId="0" applyNumberFormat="1" applyFont="1" applyFill="1" applyBorder="1" applyAlignment="1">
      <alignment horizontal="center" vertical="center"/>
    </xf>
    <xf numFmtId="4" fontId="1" fillId="34" borderId="18" xfId="0" applyNumberFormat="1" applyFont="1" applyFill="1" applyBorder="1" applyAlignment="1">
      <alignment horizontal="center" vertical="center"/>
    </xf>
    <xf numFmtId="4" fontId="1" fillId="34" borderId="21" xfId="0" applyNumberFormat="1" applyFont="1" applyFill="1" applyBorder="1" applyAlignment="1">
      <alignment horizontal="center" vertical="center"/>
    </xf>
    <xf numFmtId="4" fontId="1" fillId="33" borderId="23" xfId="0" applyNumberFormat="1" applyFont="1" applyFill="1" applyBorder="1" applyAlignment="1">
      <alignment horizontal="center" vertical="center"/>
    </xf>
    <xf numFmtId="4" fontId="1" fillId="33" borderId="24" xfId="0" applyNumberFormat="1" applyFont="1" applyFill="1" applyBorder="1" applyAlignment="1">
      <alignment horizontal="center" vertical="center"/>
    </xf>
    <xf numFmtId="4" fontId="1" fillId="33" borderId="22" xfId="0" applyNumberFormat="1" applyFont="1" applyFill="1" applyBorder="1" applyAlignment="1">
      <alignment horizontal="center" vertical="center"/>
    </xf>
    <xf numFmtId="4" fontId="1" fillId="34" borderId="23" xfId="0" applyNumberFormat="1" applyFont="1" applyFill="1" applyBorder="1" applyAlignment="1">
      <alignment horizontal="center" vertical="center"/>
    </xf>
    <xf numFmtId="4" fontId="1" fillId="34" borderId="24" xfId="0" applyNumberFormat="1" applyFont="1" applyFill="1" applyBorder="1" applyAlignment="1">
      <alignment horizontal="center" vertical="center"/>
    </xf>
    <xf numFmtId="4" fontId="1" fillId="34" borderId="22" xfId="0" applyNumberFormat="1" applyFont="1" applyFill="1" applyBorder="1" applyAlignment="1">
      <alignment horizontal="center" vertical="center"/>
    </xf>
    <xf numFmtId="0" fontId="1" fillId="35" borderId="0" xfId="0" applyFont="1" applyFill="1" applyAlignment="1" applyProtection="1">
      <alignment horizontal="right" vertical="center"/>
      <protection hidden="1"/>
    </xf>
    <xf numFmtId="4" fontId="27" fillId="45" borderId="26" xfId="0" applyNumberFormat="1" applyFont="1" applyFill="1" applyBorder="1" applyAlignment="1" applyProtection="1">
      <alignment horizontal="center" vertical="center"/>
      <protection hidden="1"/>
    </xf>
    <xf numFmtId="4" fontId="27" fillId="45" borderId="27" xfId="0" applyNumberFormat="1" applyFont="1" applyFill="1" applyBorder="1" applyAlignment="1" applyProtection="1">
      <alignment horizontal="center" vertical="center"/>
      <protection hidden="1"/>
    </xf>
    <xf numFmtId="4" fontId="1" fillId="0" borderId="14" xfId="0" applyNumberFormat="1" applyFont="1" applyBorder="1" applyAlignment="1">
      <alignment vertical="center"/>
    </xf>
    <xf numFmtId="0" fontId="1" fillId="33" borderId="15" xfId="0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vertical="center"/>
    </xf>
    <xf numFmtId="4" fontId="0" fillId="33" borderId="13" xfId="0" applyNumberFormat="1" applyFill="1" applyBorder="1" applyAlignment="1">
      <alignment vertical="center"/>
    </xf>
    <xf numFmtId="4" fontId="0" fillId="33" borderId="19" xfId="0" applyNumberFormat="1" applyFill="1" applyBorder="1" applyAlignment="1">
      <alignment vertical="center"/>
    </xf>
    <xf numFmtId="0" fontId="1" fillId="33" borderId="16" xfId="0" applyFont="1" applyFill="1" applyBorder="1" applyAlignment="1">
      <alignment horizontal="center" vertical="center"/>
    </xf>
    <xf numFmtId="4" fontId="1" fillId="33" borderId="0" xfId="0" applyNumberFormat="1" applyFont="1" applyFill="1" applyBorder="1" applyAlignment="1">
      <alignment vertical="center"/>
    </xf>
    <xf numFmtId="4" fontId="0" fillId="33" borderId="0" xfId="0" applyNumberFormat="1" applyFill="1" applyBorder="1" applyAlignment="1">
      <alignment vertical="center"/>
    </xf>
    <xf numFmtId="4" fontId="0" fillId="33" borderId="20" xfId="0" applyNumberFormat="1" applyFill="1" applyBorder="1" applyAlignment="1">
      <alignment vertical="center"/>
    </xf>
    <xf numFmtId="0" fontId="1" fillId="33" borderId="0" xfId="0" applyFont="1" applyFill="1" applyBorder="1"/>
    <xf numFmtId="0" fontId="1" fillId="33" borderId="16" xfId="0" applyFont="1" applyFill="1" applyBorder="1" applyAlignment="1">
      <alignment horizontal="center"/>
    </xf>
    <xf numFmtId="4" fontId="1" fillId="33" borderId="0" xfId="0" applyNumberFormat="1" applyFont="1" applyFill="1" applyBorder="1"/>
    <xf numFmtId="0" fontId="1" fillId="33" borderId="17" xfId="0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vertical="center"/>
    </xf>
    <xf numFmtId="4" fontId="0" fillId="33" borderId="18" xfId="0" applyNumberFormat="1" applyFill="1" applyBorder="1" applyAlignment="1">
      <alignment vertical="center"/>
    </xf>
    <xf numFmtId="4" fontId="0" fillId="33" borderId="21" xfId="0" applyNumberFormat="1" applyFill="1" applyBorder="1" applyAlignment="1">
      <alignment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colors>
    <mruColors>
      <color rgb="FF0000FF"/>
      <color rgb="FFFCE4D6"/>
      <color rgb="FF3366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1247775</xdr:colOff>
      <xdr:row>8</xdr:row>
      <xdr:rowOff>114300</xdr:rowOff>
    </xdr:from>
    <xdr:to>
      <xdr:col>22</xdr:col>
      <xdr:colOff>101700</xdr:colOff>
      <xdr:row>38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D097090-81E5-0511-08DD-D5D710549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533525"/>
          <a:ext cx="12693750" cy="476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1676400</xdr:colOff>
      <xdr:row>13</xdr:row>
      <xdr:rowOff>119317</xdr:rowOff>
    </xdr:from>
    <xdr:to>
      <xdr:col>4</xdr:col>
      <xdr:colOff>609600</xdr:colOff>
      <xdr:row>35</xdr:row>
      <xdr:rowOff>139702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8D9AE1-44C5-B6D9-0972-65C15FC23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2348167"/>
          <a:ext cx="3267075" cy="358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7"/>
  <sheetViews>
    <sheetView showGridLines="0" zoomScale="90" zoomScaleNormal="90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A8" sqref="A8:E47"/>
    </sheetView>
  </sheetViews>
  <sheetFormatPr baseColWidth="10" defaultColWidth="11.5703125" defaultRowHeight="12.75" x14ac:dyDescent="0.2"/>
  <cols>
    <col min="1" max="1" width="7.140625" style="12" bestFit="1" customWidth="1"/>
    <col min="2" max="2" width="49.28515625" style="7" bestFit="1" customWidth="1"/>
    <col min="3" max="5" width="10.7109375" style="7" customWidth="1"/>
    <col min="6" max="16384" width="11.5703125" style="7"/>
  </cols>
  <sheetData>
    <row r="1" spans="1:8" s="72" customFormat="1" x14ac:dyDescent="0.2">
      <c r="A1" s="71">
        <v>1</v>
      </c>
      <c r="B1" s="71">
        <v>2</v>
      </c>
      <c r="C1" s="71">
        <v>3</v>
      </c>
      <c r="D1" s="71">
        <v>4</v>
      </c>
      <c r="E1" s="71">
        <v>5</v>
      </c>
      <c r="F1" s="71">
        <v>6</v>
      </c>
      <c r="G1" s="71">
        <v>7</v>
      </c>
      <c r="H1" s="71">
        <v>8</v>
      </c>
    </row>
    <row r="2" spans="1:8" s="12" customFormat="1" x14ac:dyDescent="0.2">
      <c r="A2" s="87" t="s">
        <v>109</v>
      </c>
      <c r="B2" s="95" t="s">
        <v>49</v>
      </c>
      <c r="C2" s="110" t="s">
        <v>0</v>
      </c>
      <c r="D2" s="111"/>
      <c r="E2" s="112"/>
      <c r="F2" s="113" t="s">
        <v>3</v>
      </c>
      <c r="G2" s="114"/>
      <c r="H2" s="115"/>
    </row>
    <row r="3" spans="1:8" s="12" customFormat="1" x14ac:dyDescent="0.2">
      <c r="A3" s="94"/>
      <c r="B3" s="96"/>
      <c r="C3" s="98" t="s">
        <v>113</v>
      </c>
      <c r="D3" s="99"/>
      <c r="E3" s="100"/>
      <c r="F3" s="104" t="s">
        <v>114</v>
      </c>
      <c r="G3" s="105"/>
      <c r="H3" s="106"/>
    </row>
    <row r="4" spans="1:8" ht="24.95" customHeight="1" x14ac:dyDescent="0.2">
      <c r="A4" s="94"/>
      <c r="B4" s="97"/>
      <c r="C4" s="101"/>
      <c r="D4" s="102"/>
      <c r="E4" s="103"/>
      <c r="F4" s="107"/>
      <c r="G4" s="108"/>
      <c r="H4" s="109"/>
    </row>
    <row r="5" spans="1:8" s="63" customFormat="1" ht="24.95" customHeight="1" x14ac:dyDescent="0.2">
      <c r="A5" s="13">
        <v>2025</v>
      </c>
      <c r="B5" s="6" t="s">
        <v>108</v>
      </c>
      <c r="C5" s="88" t="s">
        <v>42</v>
      </c>
      <c r="D5" s="89"/>
      <c r="E5" s="90"/>
      <c r="F5" s="91" t="s">
        <v>45</v>
      </c>
      <c r="G5" s="92"/>
      <c r="H5" s="93"/>
    </row>
    <row r="6" spans="1:8" ht="25.5" x14ac:dyDescent="0.2">
      <c r="A6" s="81" t="s">
        <v>43</v>
      </c>
      <c r="B6" s="87" t="s">
        <v>44</v>
      </c>
      <c r="C6" s="5" t="s">
        <v>40</v>
      </c>
      <c r="D6" s="5" t="s">
        <v>41</v>
      </c>
      <c r="E6" s="11" t="s">
        <v>1</v>
      </c>
      <c r="F6" s="5" t="s">
        <v>40</v>
      </c>
      <c r="G6" s="5" t="s">
        <v>41</v>
      </c>
      <c r="H6" s="11" t="s">
        <v>1</v>
      </c>
    </row>
    <row r="7" spans="1:8" x14ac:dyDescent="0.2">
      <c r="A7" s="119"/>
      <c r="B7" s="94"/>
      <c r="C7" s="5">
        <f t="shared" ref="C7:H7" si="0">SUM(C8:C47)</f>
        <v>9170.3700000000008</v>
      </c>
      <c r="D7" s="5">
        <f t="shared" si="0"/>
        <v>0</v>
      </c>
      <c r="E7" s="5">
        <f t="shared" si="0"/>
        <v>9170.369999999999</v>
      </c>
      <c r="F7" s="6">
        <f t="shared" si="0"/>
        <v>15858</v>
      </c>
      <c r="G7" s="6">
        <f t="shared" si="0"/>
        <v>0</v>
      </c>
      <c r="H7" s="5">
        <f t="shared" si="0"/>
        <v>15858</v>
      </c>
    </row>
    <row r="8" spans="1:8" x14ac:dyDescent="0.2">
      <c r="A8" s="120">
        <v>611</v>
      </c>
      <c r="B8" s="121" t="s">
        <v>5</v>
      </c>
      <c r="C8" s="122"/>
      <c r="D8" s="122"/>
      <c r="E8" s="123">
        <f t="shared" ref="E8:E42" si="1">C8+D8</f>
        <v>0</v>
      </c>
      <c r="F8" s="8"/>
      <c r="G8" s="3"/>
      <c r="H8" s="8">
        <f t="shared" ref="H8:H47" si="2">F8+G8</f>
        <v>0</v>
      </c>
    </row>
    <row r="9" spans="1:8" x14ac:dyDescent="0.2">
      <c r="A9" s="124">
        <v>616</v>
      </c>
      <c r="B9" s="125" t="s">
        <v>25</v>
      </c>
      <c r="C9" s="126"/>
      <c r="D9" s="126"/>
      <c r="E9" s="127">
        <f t="shared" si="1"/>
        <v>0</v>
      </c>
      <c r="F9" s="9"/>
      <c r="G9" s="2"/>
      <c r="H9" s="9">
        <f t="shared" si="2"/>
        <v>0</v>
      </c>
    </row>
    <row r="10" spans="1:8" x14ac:dyDescent="0.2">
      <c r="A10" s="124">
        <v>617</v>
      </c>
      <c r="B10" s="125" t="s">
        <v>37</v>
      </c>
      <c r="C10" s="126">
        <v>85</v>
      </c>
      <c r="D10" s="126">
        <v>20</v>
      </c>
      <c r="E10" s="127">
        <f t="shared" si="1"/>
        <v>105</v>
      </c>
      <c r="F10" s="9"/>
      <c r="G10" s="2"/>
      <c r="H10" s="9">
        <f t="shared" si="2"/>
        <v>0</v>
      </c>
    </row>
    <row r="11" spans="1:8" x14ac:dyDescent="0.2">
      <c r="A11" s="124">
        <v>6042</v>
      </c>
      <c r="B11" s="125" t="s">
        <v>34</v>
      </c>
      <c r="C11" s="126"/>
      <c r="D11" s="126"/>
      <c r="E11" s="127">
        <f t="shared" si="1"/>
        <v>0</v>
      </c>
      <c r="F11" s="9">
        <v>7110</v>
      </c>
      <c r="G11" s="2">
        <v>0</v>
      </c>
      <c r="H11" s="9">
        <f t="shared" si="2"/>
        <v>7110</v>
      </c>
    </row>
    <row r="12" spans="1:8" x14ac:dyDescent="0.2">
      <c r="A12" s="124">
        <v>6064</v>
      </c>
      <c r="B12" s="125" t="s">
        <v>27</v>
      </c>
      <c r="C12" s="126"/>
      <c r="D12" s="126"/>
      <c r="E12" s="127">
        <f t="shared" si="1"/>
        <v>0</v>
      </c>
      <c r="F12" s="9"/>
      <c r="G12" s="2"/>
      <c r="H12" s="9">
        <f t="shared" si="2"/>
        <v>0</v>
      </c>
    </row>
    <row r="13" spans="1:8" x14ac:dyDescent="0.2">
      <c r="A13" s="124">
        <v>6065</v>
      </c>
      <c r="B13" s="125" t="s">
        <v>9</v>
      </c>
      <c r="C13" s="126"/>
      <c r="D13" s="126"/>
      <c r="E13" s="127">
        <f t="shared" si="1"/>
        <v>0</v>
      </c>
      <c r="F13" s="9"/>
      <c r="G13" s="2"/>
      <c r="H13" s="9">
        <f t="shared" si="2"/>
        <v>0</v>
      </c>
    </row>
    <row r="14" spans="1:8" x14ac:dyDescent="0.2">
      <c r="A14" s="124">
        <v>6067</v>
      </c>
      <c r="B14" s="125" t="s">
        <v>31</v>
      </c>
      <c r="C14" s="126"/>
      <c r="D14" s="126"/>
      <c r="E14" s="127">
        <f t="shared" si="1"/>
        <v>0</v>
      </c>
      <c r="F14" s="9"/>
      <c r="G14" s="2"/>
      <c r="H14" s="9">
        <f t="shared" si="2"/>
        <v>0</v>
      </c>
    </row>
    <row r="15" spans="1:8" x14ac:dyDescent="0.2">
      <c r="A15" s="124">
        <v>6068</v>
      </c>
      <c r="B15" s="125" t="s">
        <v>10</v>
      </c>
      <c r="C15" s="126">
        <v>100</v>
      </c>
      <c r="D15" s="126">
        <v>0</v>
      </c>
      <c r="E15" s="127">
        <f t="shared" si="1"/>
        <v>100</v>
      </c>
      <c r="F15" s="9"/>
      <c r="G15" s="2"/>
      <c r="H15" s="9">
        <f t="shared" si="2"/>
        <v>0</v>
      </c>
    </row>
    <row r="16" spans="1:8" x14ac:dyDescent="0.2">
      <c r="A16" s="124">
        <v>6135</v>
      </c>
      <c r="B16" s="125" t="s">
        <v>11</v>
      </c>
      <c r="C16" s="126"/>
      <c r="D16" s="126"/>
      <c r="E16" s="127">
        <f t="shared" si="1"/>
        <v>0</v>
      </c>
      <c r="F16" s="9"/>
      <c r="G16" s="2"/>
      <c r="H16" s="9">
        <f t="shared" si="2"/>
        <v>0</v>
      </c>
    </row>
    <row r="17" spans="1:8" x14ac:dyDescent="0.2">
      <c r="A17" s="124">
        <v>6156</v>
      </c>
      <c r="B17" s="125" t="s">
        <v>19</v>
      </c>
      <c r="C17" s="126"/>
      <c r="D17" s="126"/>
      <c r="E17" s="127">
        <f t="shared" si="1"/>
        <v>0</v>
      </c>
      <c r="F17" s="9"/>
      <c r="G17" s="2"/>
      <c r="H17" s="9">
        <f t="shared" si="2"/>
        <v>0</v>
      </c>
    </row>
    <row r="18" spans="1:8" x14ac:dyDescent="0.2">
      <c r="A18" s="124">
        <v>6182</v>
      </c>
      <c r="B18" s="125" t="s">
        <v>12</v>
      </c>
      <c r="C18" s="126"/>
      <c r="D18" s="126"/>
      <c r="E18" s="127">
        <f t="shared" si="1"/>
        <v>0</v>
      </c>
      <c r="F18" s="9"/>
      <c r="G18" s="2"/>
      <c r="H18" s="9">
        <f t="shared" si="2"/>
        <v>0</v>
      </c>
    </row>
    <row r="19" spans="1:8" x14ac:dyDescent="0.2">
      <c r="A19" s="124">
        <v>6184</v>
      </c>
      <c r="B19" s="125" t="s">
        <v>13</v>
      </c>
      <c r="C19" s="126"/>
      <c r="D19" s="126"/>
      <c r="E19" s="127">
        <f t="shared" si="1"/>
        <v>0</v>
      </c>
      <c r="F19" s="9"/>
      <c r="G19" s="2"/>
      <c r="H19" s="9">
        <f t="shared" si="2"/>
        <v>0</v>
      </c>
    </row>
    <row r="20" spans="1:8" x14ac:dyDescent="0.2">
      <c r="A20" s="124">
        <v>6188</v>
      </c>
      <c r="B20" s="125" t="s">
        <v>36</v>
      </c>
      <c r="C20" s="126"/>
      <c r="D20" s="126"/>
      <c r="E20" s="127">
        <f t="shared" si="1"/>
        <v>0</v>
      </c>
      <c r="F20" s="9"/>
      <c r="G20" s="2"/>
      <c r="H20" s="9">
        <f t="shared" si="2"/>
        <v>0</v>
      </c>
    </row>
    <row r="21" spans="1:8" x14ac:dyDescent="0.2">
      <c r="A21" s="124">
        <v>6228</v>
      </c>
      <c r="B21" s="125" t="s">
        <v>23</v>
      </c>
      <c r="C21" s="126"/>
      <c r="D21" s="126"/>
      <c r="E21" s="127">
        <f t="shared" si="1"/>
        <v>0</v>
      </c>
      <c r="F21" s="9"/>
      <c r="G21" s="2"/>
      <c r="H21" s="9">
        <f t="shared" si="2"/>
        <v>0</v>
      </c>
    </row>
    <row r="22" spans="1:8" x14ac:dyDescent="0.2">
      <c r="A22" s="124">
        <v>6231</v>
      </c>
      <c r="B22" s="125" t="s">
        <v>17</v>
      </c>
      <c r="C22" s="126"/>
      <c r="D22" s="126"/>
      <c r="E22" s="127">
        <f t="shared" si="1"/>
        <v>0</v>
      </c>
      <c r="F22" s="9"/>
      <c r="G22" s="2"/>
      <c r="H22" s="9">
        <f t="shared" si="2"/>
        <v>0</v>
      </c>
    </row>
    <row r="23" spans="1:8" x14ac:dyDescent="0.2">
      <c r="A23" s="124">
        <v>6232</v>
      </c>
      <c r="B23" s="125" t="s">
        <v>14</v>
      </c>
      <c r="C23" s="126"/>
      <c r="D23" s="126"/>
      <c r="E23" s="127">
        <f t="shared" si="1"/>
        <v>0</v>
      </c>
      <c r="F23" s="9"/>
      <c r="G23" s="2"/>
      <c r="H23" s="9">
        <f t="shared" si="2"/>
        <v>0</v>
      </c>
    </row>
    <row r="24" spans="1:8" x14ac:dyDescent="0.2">
      <c r="A24" s="124">
        <v>6238</v>
      </c>
      <c r="B24" s="125" t="s">
        <v>18</v>
      </c>
      <c r="C24" s="126"/>
      <c r="D24" s="126"/>
      <c r="E24" s="127">
        <f t="shared" si="1"/>
        <v>0</v>
      </c>
      <c r="F24" s="9"/>
      <c r="G24" s="2"/>
      <c r="H24" s="9">
        <f t="shared" si="2"/>
        <v>0</v>
      </c>
    </row>
    <row r="25" spans="1:8" x14ac:dyDescent="0.2">
      <c r="A25" s="124">
        <v>6245</v>
      </c>
      <c r="B25" s="125" t="s">
        <v>15</v>
      </c>
      <c r="C25" s="126"/>
      <c r="D25" s="126"/>
      <c r="E25" s="127">
        <f t="shared" si="1"/>
        <v>0</v>
      </c>
      <c r="F25" s="9">
        <v>6358</v>
      </c>
      <c r="G25" s="2">
        <v>0</v>
      </c>
      <c r="H25" s="9">
        <f t="shared" si="2"/>
        <v>6358</v>
      </c>
    </row>
    <row r="26" spans="1:8" x14ac:dyDescent="0.2">
      <c r="A26" s="124">
        <v>6247</v>
      </c>
      <c r="B26" s="128" t="s">
        <v>47</v>
      </c>
      <c r="C26" s="126"/>
      <c r="D26" s="126"/>
      <c r="E26" s="127">
        <f t="shared" si="1"/>
        <v>0</v>
      </c>
      <c r="F26" s="9"/>
      <c r="G26" s="2"/>
      <c r="H26" s="9">
        <f t="shared" si="2"/>
        <v>0</v>
      </c>
    </row>
    <row r="27" spans="1:8" x14ac:dyDescent="0.2">
      <c r="A27" s="124">
        <v>6251</v>
      </c>
      <c r="B27" s="125" t="s">
        <v>24</v>
      </c>
      <c r="C27" s="126"/>
      <c r="D27" s="126"/>
      <c r="E27" s="127">
        <f t="shared" si="1"/>
        <v>0</v>
      </c>
      <c r="F27" s="9"/>
      <c r="G27" s="2"/>
      <c r="H27" s="9">
        <f t="shared" si="2"/>
        <v>0</v>
      </c>
    </row>
    <row r="28" spans="1:8" x14ac:dyDescent="0.2">
      <c r="A28" s="124">
        <v>6261</v>
      </c>
      <c r="B28" s="125" t="s">
        <v>20</v>
      </c>
      <c r="C28" s="126"/>
      <c r="D28" s="126"/>
      <c r="E28" s="127">
        <f t="shared" si="1"/>
        <v>0</v>
      </c>
      <c r="F28" s="9"/>
      <c r="G28" s="2"/>
      <c r="H28" s="9">
        <f t="shared" si="2"/>
        <v>0</v>
      </c>
    </row>
    <row r="29" spans="1:8" x14ac:dyDescent="0.2">
      <c r="A29" s="124">
        <v>6262</v>
      </c>
      <c r="B29" s="125" t="s">
        <v>16</v>
      </c>
      <c r="C29" s="126"/>
      <c r="D29" s="126"/>
      <c r="E29" s="127">
        <f t="shared" si="1"/>
        <v>0</v>
      </c>
      <c r="F29" s="9"/>
      <c r="G29" s="2"/>
      <c r="H29" s="9">
        <f t="shared" si="2"/>
        <v>0</v>
      </c>
    </row>
    <row r="30" spans="1:8" x14ac:dyDescent="0.2">
      <c r="A30" s="124">
        <v>627</v>
      </c>
      <c r="B30" s="128" t="s">
        <v>48</v>
      </c>
      <c r="C30" s="126"/>
      <c r="D30" s="126"/>
      <c r="E30" s="127">
        <f t="shared" si="1"/>
        <v>0</v>
      </c>
      <c r="F30" s="9"/>
      <c r="G30" s="2"/>
      <c r="H30" s="9">
        <f t="shared" si="2"/>
        <v>0</v>
      </c>
    </row>
    <row r="31" spans="1:8" x14ac:dyDescent="0.2">
      <c r="A31" s="124">
        <v>6281</v>
      </c>
      <c r="B31" s="125" t="s">
        <v>38</v>
      </c>
      <c r="C31" s="126">
        <v>130</v>
      </c>
      <c r="D31" s="126">
        <v>0</v>
      </c>
      <c r="E31" s="127">
        <f t="shared" si="1"/>
        <v>130</v>
      </c>
      <c r="F31" s="9"/>
      <c r="G31" s="2"/>
      <c r="H31" s="9">
        <f t="shared" si="2"/>
        <v>0</v>
      </c>
    </row>
    <row r="32" spans="1:8" x14ac:dyDescent="0.2">
      <c r="A32" s="124">
        <v>6288</v>
      </c>
      <c r="B32" s="125" t="s">
        <v>39</v>
      </c>
      <c r="C32" s="126">
        <v>2100</v>
      </c>
      <c r="D32" s="126">
        <v>-20</v>
      </c>
      <c r="E32" s="127">
        <f t="shared" si="1"/>
        <v>2080</v>
      </c>
      <c r="F32" s="9"/>
      <c r="G32" s="2"/>
      <c r="H32" s="9">
        <f t="shared" si="2"/>
        <v>0</v>
      </c>
    </row>
    <row r="33" spans="1:8" x14ac:dyDescent="0.2">
      <c r="A33" s="124">
        <v>6358</v>
      </c>
      <c r="B33" s="125" t="s">
        <v>21</v>
      </c>
      <c r="C33" s="126"/>
      <c r="D33" s="126"/>
      <c r="E33" s="127">
        <f t="shared" si="1"/>
        <v>0</v>
      </c>
      <c r="F33" s="9"/>
      <c r="G33" s="2"/>
      <c r="H33" s="9">
        <f t="shared" si="2"/>
        <v>0</v>
      </c>
    </row>
    <row r="34" spans="1:8" x14ac:dyDescent="0.2">
      <c r="A34" s="124">
        <v>6475</v>
      </c>
      <c r="B34" s="125" t="s">
        <v>22</v>
      </c>
      <c r="C34" s="126"/>
      <c r="D34" s="126"/>
      <c r="E34" s="127">
        <f t="shared" si="1"/>
        <v>0</v>
      </c>
      <c r="F34" s="9"/>
      <c r="G34" s="2"/>
      <c r="H34" s="9">
        <f t="shared" si="2"/>
        <v>0</v>
      </c>
    </row>
    <row r="35" spans="1:8" x14ac:dyDescent="0.2">
      <c r="A35" s="124">
        <v>6712</v>
      </c>
      <c r="B35" s="125" t="s">
        <v>29</v>
      </c>
      <c r="C35" s="126"/>
      <c r="D35" s="126"/>
      <c r="E35" s="127">
        <f t="shared" si="1"/>
        <v>0</v>
      </c>
      <c r="F35" s="9"/>
      <c r="G35" s="2"/>
      <c r="H35" s="9">
        <f t="shared" si="2"/>
        <v>0</v>
      </c>
    </row>
    <row r="36" spans="1:8" x14ac:dyDescent="0.2">
      <c r="A36" s="124">
        <v>6718</v>
      </c>
      <c r="B36" s="125" t="s">
        <v>33</v>
      </c>
      <c r="C36" s="126"/>
      <c r="D36" s="126"/>
      <c r="E36" s="127">
        <f t="shared" si="1"/>
        <v>0</v>
      </c>
      <c r="F36" s="9"/>
      <c r="G36" s="2"/>
      <c r="H36" s="9">
        <f t="shared" si="2"/>
        <v>0</v>
      </c>
    </row>
    <row r="37" spans="1:8" x14ac:dyDescent="0.2">
      <c r="A37" s="124">
        <v>60621</v>
      </c>
      <c r="B37" s="125" t="s">
        <v>26</v>
      </c>
      <c r="C37" s="126"/>
      <c r="D37" s="126"/>
      <c r="E37" s="127">
        <f t="shared" si="1"/>
        <v>0</v>
      </c>
      <c r="F37" s="9"/>
      <c r="G37" s="2"/>
      <c r="H37" s="9">
        <f t="shared" si="2"/>
        <v>0</v>
      </c>
    </row>
    <row r="38" spans="1:8" x14ac:dyDescent="0.2">
      <c r="A38" s="124">
        <v>60622</v>
      </c>
      <c r="B38" s="125" t="s">
        <v>6</v>
      </c>
      <c r="C38" s="126"/>
      <c r="D38" s="126"/>
      <c r="E38" s="127">
        <f t="shared" si="1"/>
        <v>0</v>
      </c>
      <c r="F38" s="9"/>
      <c r="G38" s="2"/>
      <c r="H38" s="9">
        <f t="shared" si="2"/>
        <v>0</v>
      </c>
    </row>
    <row r="39" spans="1:8" x14ac:dyDescent="0.2">
      <c r="A39" s="124">
        <v>60623</v>
      </c>
      <c r="B39" s="125" t="s">
        <v>4</v>
      </c>
      <c r="C39" s="126">
        <v>6270</v>
      </c>
      <c r="D39" s="126">
        <v>-867.63</v>
      </c>
      <c r="E39" s="127">
        <f t="shared" si="1"/>
        <v>5402.37</v>
      </c>
      <c r="F39" s="9">
        <v>2070</v>
      </c>
      <c r="G39" s="2">
        <v>0</v>
      </c>
      <c r="H39" s="9">
        <f t="shared" si="2"/>
        <v>2070</v>
      </c>
    </row>
    <row r="40" spans="1:8" x14ac:dyDescent="0.2">
      <c r="A40" s="124">
        <v>60628</v>
      </c>
      <c r="B40" s="125" t="s">
        <v>7</v>
      </c>
      <c r="C40" s="126"/>
      <c r="D40" s="126"/>
      <c r="E40" s="127">
        <f t="shared" si="1"/>
        <v>0</v>
      </c>
      <c r="F40" s="9"/>
      <c r="G40" s="2"/>
      <c r="H40" s="9">
        <f t="shared" si="2"/>
        <v>0</v>
      </c>
    </row>
    <row r="41" spans="1:8" x14ac:dyDescent="0.2">
      <c r="A41" s="124">
        <v>60631</v>
      </c>
      <c r="B41" s="125" t="s">
        <v>28</v>
      </c>
      <c r="C41" s="126"/>
      <c r="D41" s="126"/>
      <c r="E41" s="127">
        <f t="shared" si="1"/>
        <v>0</v>
      </c>
      <c r="F41" s="9"/>
      <c r="G41" s="2"/>
      <c r="H41" s="9">
        <f t="shared" si="2"/>
        <v>0</v>
      </c>
    </row>
    <row r="42" spans="1:8" x14ac:dyDescent="0.2">
      <c r="A42" s="124">
        <v>60632</v>
      </c>
      <c r="B42" s="125" t="s">
        <v>8</v>
      </c>
      <c r="C42" s="126">
        <v>485.37</v>
      </c>
      <c r="D42" s="126">
        <v>867.63</v>
      </c>
      <c r="E42" s="127">
        <f t="shared" si="1"/>
        <v>1353</v>
      </c>
      <c r="F42" s="9">
        <v>320</v>
      </c>
      <c r="G42" s="2">
        <v>0</v>
      </c>
      <c r="H42" s="9">
        <f t="shared" si="2"/>
        <v>320</v>
      </c>
    </row>
    <row r="43" spans="1:8" x14ac:dyDescent="0.2">
      <c r="A43" s="129">
        <v>61351</v>
      </c>
      <c r="B43" s="130" t="s">
        <v>46</v>
      </c>
      <c r="C43" s="126"/>
      <c r="D43" s="126"/>
      <c r="E43" s="127">
        <f t="shared" ref="E43:E44" si="3">C43+D43</f>
        <v>0</v>
      </c>
      <c r="F43" s="9"/>
      <c r="G43" s="2"/>
      <c r="H43" s="9">
        <f t="shared" si="2"/>
        <v>0</v>
      </c>
    </row>
    <row r="44" spans="1:8" x14ac:dyDescent="0.2">
      <c r="A44" s="129">
        <v>61358</v>
      </c>
      <c r="B44" s="130" t="s">
        <v>39</v>
      </c>
      <c r="C44" s="126"/>
      <c r="D44" s="126"/>
      <c r="E44" s="127">
        <f t="shared" si="3"/>
        <v>0</v>
      </c>
      <c r="F44" s="9"/>
      <c r="G44" s="2"/>
      <c r="H44" s="9">
        <f t="shared" si="2"/>
        <v>0</v>
      </c>
    </row>
    <row r="45" spans="1:8" x14ac:dyDescent="0.2">
      <c r="A45" s="124">
        <v>61522</v>
      </c>
      <c r="B45" s="125" t="s">
        <v>35</v>
      </c>
      <c r="C45" s="126"/>
      <c r="D45" s="126"/>
      <c r="E45" s="127">
        <f>C45+D45</f>
        <v>0</v>
      </c>
      <c r="F45" s="9"/>
      <c r="G45" s="2"/>
      <c r="H45" s="9">
        <f t="shared" si="2"/>
        <v>0</v>
      </c>
    </row>
    <row r="46" spans="1:8" x14ac:dyDescent="0.2">
      <c r="A46" s="124">
        <v>61551</v>
      </c>
      <c r="B46" s="125" t="s">
        <v>30</v>
      </c>
      <c r="C46" s="126"/>
      <c r="D46" s="126"/>
      <c r="E46" s="127">
        <f>C46+D46</f>
        <v>0</v>
      </c>
      <c r="F46" s="9"/>
      <c r="G46" s="2"/>
      <c r="H46" s="9">
        <f t="shared" si="2"/>
        <v>0</v>
      </c>
    </row>
    <row r="47" spans="1:8" x14ac:dyDescent="0.2">
      <c r="A47" s="131">
        <v>61558</v>
      </c>
      <c r="B47" s="132" t="s">
        <v>32</v>
      </c>
      <c r="C47" s="133"/>
      <c r="D47" s="133"/>
      <c r="E47" s="134">
        <f>C47+D47</f>
        <v>0</v>
      </c>
      <c r="F47" s="10"/>
      <c r="G47" s="4"/>
      <c r="H47" s="10">
        <f t="shared" si="2"/>
        <v>0</v>
      </c>
    </row>
  </sheetData>
  <mergeCells count="9">
    <mergeCell ref="B6:B7"/>
    <mergeCell ref="C5:E5"/>
    <mergeCell ref="F5:H5"/>
    <mergeCell ref="A2:A4"/>
    <mergeCell ref="B2:B4"/>
    <mergeCell ref="C3:E4"/>
    <mergeCell ref="F3:H4"/>
    <mergeCell ref="C2:E2"/>
    <mergeCell ref="F2:H2"/>
  </mergeCells>
  <phoneticPr fontId="25" type="noConversion"/>
  <conditionalFormatting sqref="A6 C2 B5:C5 F5 F2 A1:H1 I1:XFD1048576 A8:H1048576 B6:H7">
    <cfRule type="cellIs" dxfId="5" priority="1" operator="equal">
      <formula>0</formula>
    </cfRule>
  </conditionalFormatting>
  <hyperlinks>
    <hyperlink ref="B2" location="Sommaire!A1" display="Sommaire" xr:uid="{E5B8C861-B376-4BDF-AA8C-2CB17D8DC5BE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68C6-0F7C-4FDB-AFED-76B895542382}">
  <sheetPr codeName="Feuil6"/>
  <dimension ref="A1:U66"/>
  <sheetViews>
    <sheetView tabSelected="1" topLeftCell="A2" workbookViewId="0">
      <selection activeCell="G40" sqref="G40"/>
    </sheetView>
  </sheetViews>
  <sheetFormatPr baseColWidth="10" defaultRowHeight="12.75" x14ac:dyDescent="0.2"/>
  <cols>
    <col min="1" max="1" width="3" style="73" bestFit="1" customWidth="1"/>
    <col min="2" max="2" width="10.140625" style="14" bestFit="1" customWidth="1"/>
    <col min="3" max="3" width="35.28515625" style="62" bestFit="1" customWidth="1"/>
    <col min="4" max="4" width="29.7109375" style="19" customWidth="1"/>
    <col min="5" max="5" width="25.7109375" style="62" customWidth="1"/>
    <col min="6" max="6" width="11.7109375" style="14" bestFit="1" customWidth="1"/>
    <col min="7" max="10" width="11.7109375" style="14" customWidth="1"/>
    <col min="11" max="11" width="11.42578125" style="14"/>
    <col min="12" max="12" width="11.7109375" style="14" bestFit="1" customWidth="1"/>
    <col min="13" max="13" width="12.28515625" style="14" bestFit="1" customWidth="1"/>
    <col min="14" max="14" width="11.42578125" style="14" collapsed="1"/>
    <col min="15" max="15" width="2.7109375" style="15" hidden="1" customWidth="1"/>
    <col min="16" max="16" width="43.28515625" style="16" hidden="1" customWidth="1"/>
    <col min="17" max="21" width="9.7109375" style="17" hidden="1" customWidth="1"/>
    <col min="22" max="256" width="11.42578125" style="14"/>
    <col min="257" max="257" width="3" style="14" bestFit="1" customWidth="1"/>
    <col min="258" max="258" width="10.140625" style="14" bestFit="1" customWidth="1"/>
    <col min="259" max="259" width="30.7109375" style="14" customWidth="1"/>
    <col min="260" max="260" width="29.7109375" style="14" customWidth="1"/>
    <col min="261" max="261" width="23.7109375" style="14" customWidth="1"/>
    <col min="262" max="262" width="11.7109375" style="14" bestFit="1" customWidth="1"/>
    <col min="263" max="266" width="11.7109375" style="14" customWidth="1"/>
    <col min="267" max="267" width="11.42578125" style="14"/>
    <col min="268" max="268" width="11.7109375" style="14" bestFit="1" customWidth="1"/>
    <col min="269" max="269" width="12.28515625" style="14" bestFit="1" customWidth="1"/>
    <col min="270" max="270" width="11.42578125" style="14"/>
    <col min="271" max="277" width="0" style="14" hidden="1" customWidth="1"/>
    <col min="278" max="512" width="11.42578125" style="14"/>
    <col min="513" max="513" width="3" style="14" bestFit="1" customWidth="1"/>
    <col min="514" max="514" width="10.140625" style="14" bestFit="1" customWidth="1"/>
    <col min="515" max="515" width="30.7109375" style="14" customWidth="1"/>
    <col min="516" max="516" width="29.7109375" style="14" customWidth="1"/>
    <col min="517" max="517" width="23.7109375" style="14" customWidth="1"/>
    <col min="518" max="518" width="11.7109375" style="14" bestFit="1" customWidth="1"/>
    <col min="519" max="522" width="11.7109375" style="14" customWidth="1"/>
    <col min="523" max="523" width="11.42578125" style="14"/>
    <col min="524" max="524" width="11.7109375" style="14" bestFit="1" customWidth="1"/>
    <col min="525" max="525" width="12.28515625" style="14" bestFit="1" customWidth="1"/>
    <col min="526" max="526" width="11.42578125" style="14"/>
    <col min="527" max="533" width="0" style="14" hidden="1" customWidth="1"/>
    <col min="534" max="768" width="11.42578125" style="14"/>
    <col min="769" max="769" width="3" style="14" bestFit="1" customWidth="1"/>
    <col min="770" max="770" width="10.140625" style="14" bestFit="1" customWidth="1"/>
    <col min="771" max="771" width="30.7109375" style="14" customWidth="1"/>
    <col min="772" max="772" width="29.7109375" style="14" customWidth="1"/>
    <col min="773" max="773" width="23.7109375" style="14" customWidth="1"/>
    <col min="774" max="774" width="11.7109375" style="14" bestFit="1" customWidth="1"/>
    <col min="775" max="778" width="11.7109375" style="14" customWidth="1"/>
    <col min="779" max="779" width="11.42578125" style="14"/>
    <col min="780" max="780" width="11.7109375" style="14" bestFit="1" customWidth="1"/>
    <col min="781" max="781" width="12.28515625" style="14" bestFit="1" customWidth="1"/>
    <col min="782" max="782" width="11.42578125" style="14"/>
    <col min="783" max="789" width="0" style="14" hidden="1" customWidth="1"/>
    <col min="790" max="1024" width="11.42578125" style="14"/>
    <col min="1025" max="1025" width="3" style="14" bestFit="1" customWidth="1"/>
    <col min="1026" max="1026" width="10.140625" style="14" bestFit="1" customWidth="1"/>
    <col min="1027" max="1027" width="30.7109375" style="14" customWidth="1"/>
    <col min="1028" max="1028" width="29.7109375" style="14" customWidth="1"/>
    <col min="1029" max="1029" width="23.7109375" style="14" customWidth="1"/>
    <col min="1030" max="1030" width="11.7109375" style="14" bestFit="1" customWidth="1"/>
    <col min="1031" max="1034" width="11.7109375" style="14" customWidth="1"/>
    <col min="1035" max="1035" width="11.42578125" style="14"/>
    <col min="1036" max="1036" width="11.7109375" style="14" bestFit="1" customWidth="1"/>
    <col min="1037" max="1037" width="12.28515625" style="14" bestFit="1" customWidth="1"/>
    <col min="1038" max="1038" width="11.42578125" style="14"/>
    <col min="1039" max="1045" width="0" style="14" hidden="1" customWidth="1"/>
    <col min="1046" max="1280" width="11.42578125" style="14"/>
    <col min="1281" max="1281" width="3" style="14" bestFit="1" customWidth="1"/>
    <col min="1282" max="1282" width="10.140625" style="14" bestFit="1" customWidth="1"/>
    <col min="1283" max="1283" width="30.7109375" style="14" customWidth="1"/>
    <col min="1284" max="1284" width="29.7109375" style="14" customWidth="1"/>
    <col min="1285" max="1285" width="23.7109375" style="14" customWidth="1"/>
    <col min="1286" max="1286" width="11.7109375" style="14" bestFit="1" customWidth="1"/>
    <col min="1287" max="1290" width="11.7109375" style="14" customWidth="1"/>
    <col min="1291" max="1291" width="11.42578125" style="14"/>
    <col min="1292" max="1292" width="11.7109375" style="14" bestFit="1" customWidth="1"/>
    <col min="1293" max="1293" width="12.28515625" style="14" bestFit="1" customWidth="1"/>
    <col min="1294" max="1294" width="11.42578125" style="14"/>
    <col min="1295" max="1301" width="0" style="14" hidden="1" customWidth="1"/>
    <col min="1302" max="1536" width="11.42578125" style="14"/>
    <col min="1537" max="1537" width="3" style="14" bestFit="1" customWidth="1"/>
    <col min="1538" max="1538" width="10.140625" style="14" bestFit="1" customWidth="1"/>
    <col min="1539" max="1539" width="30.7109375" style="14" customWidth="1"/>
    <col min="1540" max="1540" width="29.7109375" style="14" customWidth="1"/>
    <col min="1541" max="1541" width="23.7109375" style="14" customWidth="1"/>
    <col min="1542" max="1542" width="11.7109375" style="14" bestFit="1" customWidth="1"/>
    <col min="1543" max="1546" width="11.7109375" style="14" customWidth="1"/>
    <col min="1547" max="1547" width="11.42578125" style="14"/>
    <col min="1548" max="1548" width="11.7109375" style="14" bestFit="1" customWidth="1"/>
    <col min="1549" max="1549" width="12.28515625" style="14" bestFit="1" customWidth="1"/>
    <col min="1550" max="1550" width="11.42578125" style="14"/>
    <col min="1551" max="1557" width="0" style="14" hidden="1" customWidth="1"/>
    <col min="1558" max="1792" width="11.42578125" style="14"/>
    <col min="1793" max="1793" width="3" style="14" bestFit="1" customWidth="1"/>
    <col min="1794" max="1794" width="10.140625" style="14" bestFit="1" customWidth="1"/>
    <col min="1795" max="1795" width="30.7109375" style="14" customWidth="1"/>
    <col min="1796" max="1796" width="29.7109375" style="14" customWidth="1"/>
    <col min="1797" max="1797" width="23.7109375" style="14" customWidth="1"/>
    <col min="1798" max="1798" width="11.7109375" style="14" bestFit="1" customWidth="1"/>
    <col min="1799" max="1802" width="11.7109375" style="14" customWidth="1"/>
    <col min="1803" max="1803" width="11.42578125" style="14"/>
    <col min="1804" max="1804" width="11.7109375" style="14" bestFit="1" customWidth="1"/>
    <col min="1805" max="1805" width="12.28515625" style="14" bestFit="1" customWidth="1"/>
    <col min="1806" max="1806" width="11.42578125" style="14"/>
    <col min="1807" max="1813" width="0" style="14" hidden="1" customWidth="1"/>
    <col min="1814" max="2048" width="11.42578125" style="14"/>
    <col min="2049" max="2049" width="3" style="14" bestFit="1" customWidth="1"/>
    <col min="2050" max="2050" width="10.140625" style="14" bestFit="1" customWidth="1"/>
    <col min="2051" max="2051" width="30.7109375" style="14" customWidth="1"/>
    <col min="2052" max="2052" width="29.7109375" style="14" customWidth="1"/>
    <col min="2053" max="2053" width="23.7109375" style="14" customWidth="1"/>
    <col min="2054" max="2054" width="11.7109375" style="14" bestFit="1" customWidth="1"/>
    <col min="2055" max="2058" width="11.7109375" style="14" customWidth="1"/>
    <col min="2059" max="2059" width="11.42578125" style="14"/>
    <col min="2060" max="2060" width="11.7109375" style="14" bestFit="1" customWidth="1"/>
    <col min="2061" max="2061" width="12.28515625" style="14" bestFit="1" customWidth="1"/>
    <col min="2062" max="2062" width="11.42578125" style="14"/>
    <col min="2063" max="2069" width="0" style="14" hidden="1" customWidth="1"/>
    <col min="2070" max="2304" width="11.42578125" style="14"/>
    <col min="2305" max="2305" width="3" style="14" bestFit="1" customWidth="1"/>
    <col min="2306" max="2306" width="10.140625" style="14" bestFit="1" customWidth="1"/>
    <col min="2307" max="2307" width="30.7109375" style="14" customWidth="1"/>
    <col min="2308" max="2308" width="29.7109375" style="14" customWidth="1"/>
    <col min="2309" max="2309" width="23.7109375" style="14" customWidth="1"/>
    <col min="2310" max="2310" width="11.7109375" style="14" bestFit="1" customWidth="1"/>
    <col min="2311" max="2314" width="11.7109375" style="14" customWidth="1"/>
    <col min="2315" max="2315" width="11.42578125" style="14"/>
    <col min="2316" max="2316" width="11.7109375" style="14" bestFit="1" customWidth="1"/>
    <col min="2317" max="2317" width="12.28515625" style="14" bestFit="1" customWidth="1"/>
    <col min="2318" max="2318" width="11.42578125" style="14"/>
    <col min="2319" max="2325" width="0" style="14" hidden="1" customWidth="1"/>
    <col min="2326" max="2560" width="11.42578125" style="14"/>
    <col min="2561" max="2561" width="3" style="14" bestFit="1" customWidth="1"/>
    <col min="2562" max="2562" width="10.140625" style="14" bestFit="1" customWidth="1"/>
    <col min="2563" max="2563" width="30.7109375" style="14" customWidth="1"/>
    <col min="2564" max="2564" width="29.7109375" style="14" customWidth="1"/>
    <col min="2565" max="2565" width="23.7109375" style="14" customWidth="1"/>
    <col min="2566" max="2566" width="11.7109375" style="14" bestFit="1" customWidth="1"/>
    <col min="2567" max="2570" width="11.7109375" style="14" customWidth="1"/>
    <col min="2571" max="2571" width="11.42578125" style="14"/>
    <col min="2572" max="2572" width="11.7109375" style="14" bestFit="1" customWidth="1"/>
    <col min="2573" max="2573" width="12.28515625" style="14" bestFit="1" customWidth="1"/>
    <col min="2574" max="2574" width="11.42578125" style="14"/>
    <col min="2575" max="2581" width="0" style="14" hidden="1" customWidth="1"/>
    <col min="2582" max="2816" width="11.42578125" style="14"/>
    <col min="2817" max="2817" width="3" style="14" bestFit="1" customWidth="1"/>
    <col min="2818" max="2818" width="10.140625" style="14" bestFit="1" customWidth="1"/>
    <col min="2819" max="2819" width="30.7109375" style="14" customWidth="1"/>
    <col min="2820" max="2820" width="29.7109375" style="14" customWidth="1"/>
    <col min="2821" max="2821" width="23.7109375" style="14" customWidth="1"/>
    <col min="2822" max="2822" width="11.7109375" style="14" bestFit="1" customWidth="1"/>
    <col min="2823" max="2826" width="11.7109375" style="14" customWidth="1"/>
    <col min="2827" max="2827" width="11.42578125" style="14"/>
    <col min="2828" max="2828" width="11.7109375" style="14" bestFit="1" customWidth="1"/>
    <col min="2829" max="2829" width="12.28515625" style="14" bestFit="1" customWidth="1"/>
    <col min="2830" max="2830" width="11.42578125" style="14"/>
    <col min="2831" max="2837" width="0" style="14" hidden="1" customWidth="1"/>
    <col min="2838" max="3072" width="11.42578125" style="14"/>
    <col min="3073" max="3073" width="3" style="14" bestFit="1" customWidth="1"/>
    <col min="3074" max="3074" width="10.140625" style="14" bestFit="1" customWidth="1"/>
    <col min="3075" max="3075" width="30.7109375" style="14" customWidth="1"/>
    <col min="3076" max="3076" width="29.7109375" style="14" customWidth="1"/>
    <col min="3077" max="3077" width="23.7109375" style="14" customWidth="1"/>
    <col min="3078" max="3078" width="11.7109375" style="14" bestFit="1" customWidth="1"/>
    <col min="3079" max="3082" width="11.7109375" style="14" customWidth="1"/>
    <col min="3083" max="3083" width="11.42578125" style="14"/>
    <col min="3084" max="3084" width="11.7109375" style="14" bestFit="1" customWidth="1"/>
    <col min="3085" max="3085" width="12.28515625" style="14" bestFit="1" customWidth="1"/>
    <col min="3086" max="3086" width="11.42578125" style="14"/>
    <col min="3087" max="3093" width="0" style="14" hidden="1" customWidth="1"/>
    <col min="3094" max="3328" width="11.42578125" style="14"/>
    <col min="3329" max="3329" width="3" style="14" bestFit="1" customWidth="1"/>
    <col min="3330" max="3330" width="10.140625" style="14" bestFit="1" customWidth="1"/>
    <col min="3331" max="3331" width="30.7109375" style="14" customWidth="1"/>
    <col min="3332" max="3332" width="29.7109375" style="14" customWidth="1"/>
    <col min="3333" max="3333" width="23.7109375" style="14" customWidth="1"/>
    <col min="3334" max="3334" width="11.7109375" style="14" bestFit="1" customWidth="1"/>
    <col min="3335" max="3338" width="11.7109375" style="14" customWidth="1"/>
    <col min="3339" max="3339" width="11.42578125" style="14"/>
    <col min="3340" max="3340" width="11.7109375" style="14" bestFit="1" customWidth="1"/>
    <col min="3341" max="3341" width="12.28515625" style="14" bestFit="1" customWidth="1"/>
    <col min="3342" max="3342" width="11.42578125" style="14"/>
    <col min="3343" max="3349" width="0" style="14" hidden="1" customWidth="1"/>
    <col min="3350" max="3584" width="11.42578125" style="14"/>
    <col min="3585" max="3585" width="3" style="14" bestFit="1" customWidth="1"/>
    <col min="3586" max="3586" width="10.140625" style="14" bestFit="1" customWidth="1"/>
    <col min="3587" max="3587" width="30.7109375" style="14" customWidth="1"/>
    <col min="3588" max="3588" width="29.7109375" style="14" customWidth="1"/>
    <col min="3589" max="3589" width="23.7109375" style="14" customWidth="1"/>
    <col min="3590" max="3590" width="11.7109375" style="14" bestFit="1" customWidth="1"/>
    <col min="3591" max="3594" width="11.7109375" style="14" customWidth="1"/>
    <col min="3595" max="3595" width="11.42578125" style="14"/>
    <col min="3596" max="3596" width="11.7109375" style="14" bestFit="1" customWidth="1"/>
    <col min="3597" max="3597" width="12.28515625" style="14" bestFit="1" customWidth="1"/>
    <col min="3598" max="3598" width="11.42578125" style="14"/>
    <col min="3599" max="3605" width="0" style="14" hidden="1" customWidth="1"/>
    <col min="3606" max="3840" width="11.42578125" style="14"/>
    <col min="3841" max="3841" width="3" style="14" bestFit="1" customWidth="1"/>
    <col min="3842" max="3842" width="10.140625" style="14" bestFit="1" customWidth="1"/>
    <col min="3843" max="3843" width="30.7109375" style="14" customWidth="1"/>
    <col min="3844" max="3844" width="29.7109375" style="14" customWidth="1"/>
    <col min="3845" max="3845" width="23.7109375" style="14" customWidth="1"/>
    <col min="3846" max="3846" width="11.7109375" style="14" bestFit="1" customWidth="1"/>
    <col min="3847" max="3850" width="11.7109375" style="14" customWidth="1"/>
    <col min="3851" max="3851" width="11.42578125" style="14"/>
    <col min="3852" max="3852" width="11.7109375" style="14" bestFit="1" customWidth="1"/>
    <col min="3853" max="3853" width="12.28515625" style="14" bestFit="1" customWidth="1"/>
    <col min="3854" max="3854" width="11.42578125" style="14"/>
    <col min="3855" max="3861" width="0" style="14" hidden="1" customWidth="1"/>
    <col min="3862" max="4096" width="11.42578125" style="14"/>
    <col min="4097" max="4097" width="3" style="14" bestFit="1" customWidth="1"/>
    <col min="4098" max="4098" width="10.140625" style="14" bestFit="1" customWidth="1"/>
    <col min="4099" max="4099" width="30.7109375" style="14" customWidth="1"/>
    <col min="4100" max="4100" width="29.7109375" style="14" customWidth="1"/>
    <col min="4101" max="4101" width="23.7109375" style="14" customWidth="1"/>
    <col min="4102" max="4102" width="11.7109375" style="14" bestFit="1" customWidth="1"/>
    <col min="4103" max="4106" width="11.7109375" style="14" customWidth="1"/>
    <col min="4107" max="4107" width="11.42578125" style="14"/>
    <col min="4108" max="4108" width="11.7109375" style="14" bestFit="1" customWidth="1"/>
    <col min="4109" max="4109" width="12.28515625" style="14" bestFit="1" customWidth="1"/>
    <col min="4110" max="4110" width="11.42578125" style="14"/>
    <col min="4111" max="4117" width="0" style="14" hidden="1" customWidth="1"/>
    <col min="4118" max="4352" width="11.42578125" style="14"/>
    <col min="4353" max="4353" width="3" style="14" bestFit="1" customWidth="1"/>
    <col min="4354" max="4354" width="10.140625" style="14" bestFit="1" customWidth="1"/>
    <col min="4355" max="4355" width="30.7109375" style="14" customWidth="1"/>
    <col min="4356" max="4356" width="29.7109375" style="14" customWidth="1"/>
    <col min="4357" max="4357" width="23.7109375" style="14" customWidth="1"/>
    <col min="4358" max="4358" width="11.7109375" style="14" bestFit="1" customWidth="1"/>
    <col min="4359" max="4362" width="11.7109375" style="14" customWidth="1"/>
    <col min="4363" max="4363" width="11.42578125" style="14"/>
    <col min="4364" max="4364" width="11.7109375" style="14" bestFit="1" customWidth="1"/>
    <col min="4365" max="4365" width="12.28515625" style="14" bestFit="1" customWidth="1"/>
    <col min="4366" max="4366" width="11.42578125" style="14"/>
    <col min="4367" max="4373" width="0" style="14" hidden="1" customWidth="1"/>
    <col min="4374" max="4608" width="11.42578125" style="14"/>
    <col min="4609" max="4609" width="3" style="14" bestFit="1" customWidth="1"/>
    <col min="4610" max="4610" width="10.140625" style="14" bestFit="1" customWidth="1"/>
    <col min="4611" max="4611" width="30.7109375" style="14" customWidth="1"/>
    <col min="4612" max="4612" width="29.7109375" style="14" customWidth="1"/>
    <col min="4613" max="4613" width="23.7109375" style="14" customWidth="1"/>
    <col min="4614" max="4614" width="11.7109375" style="14" bestFit="1" customWidth="1"/>
    <col min="4615" max="4618" width="11.7109375" style="14" customWidth="1"/>
    <col min="4619" max="4619" width="11.42578125" style="14"/>
    <col min="4620" max="4620" width="11.7109375" style="14" bestFit="1" customWidth="1"/>
    <col min="4621" max="4621" width="12.28515625" style="14" bestFit="1" customWidth="1"/>
    <col min="4622" max="4622" width="11.42578125" style="14"/>
    <col min="4623" max="4629" width="0" style="14" hidden="1" customWidth="1"/>
    <col min="4630" max="4864" width="11.42578125" style="14"/>
    <col min="4865" max="4865" width="3" style="14" bestFit="1" customWidth="1"/>
    <col min="4866" max="4866" width="10.140625" style="14" bestFit="1" customWidth="1"/>
    <col min="4867" max="4867" width="30.7109375" style="14" customWidth="1"/>
    <col min="4868" max="4868" width="29.7109375" style="14" customWidth="1"/>
    <col min="4869" max="4869" width="23.7109375" style="14" customWidth="1"/>
    <col min="4870" max="4870" width="11.7109375" style="14" bestFit="1" customWidth="1"/>
    <col min="4871" max="4874" width="11.7109375" style="14" customWidth="1"/>
    <col min="4875" max="4875" width="11.42578125" style="14"/>
    <col min="4876" max="4876" width="11.7109375" style="14" bestFit="1" customWidth="1"/>
    <col min="4877" max="4877" width="12.28515625" style="14" bestFit="1" customWidth="1"/>
    <col min="4878" max="4878" width="11.42578125" style="14"/>
    <col min="4879" max="4885" width="0" style="14" hidden="1" customWidth="1"/>
    <col min="4886" max="5120" width="11.42578125" style="14"/>
    <col min="5121" max="5121" width="3" style="14" bestFit="1" customWidth="1"/>
    <col min="5122" max="5122" width="10.140625" style="14" bestFit="1" customWidth="1"/>
    <col min="5123" max="5123" width="30.7109375" style="14" customWidth="1"/>
    <col min="5124" max="5124" width="29.7109375" style="14" customWidth="1"/>
    <col min="5125" max="5125" width="23.7109375" style="14" customWidth="1"/>
    <col min="5126" max="5126" width="11.7109375" style="14" bestFit="1" customWidth="1"/>
    <col min="5127" max="5130" width="11.7109375" style="14" customWidth="1"/>
    <col min="5131" max="5131" width="11.42578125" style="14"/>
    <col min="5132" max="5132" width="11.7109375" style="14" bestFit="1" customWidth="1"/>
    <col min="5133" max="5133" width="12.28515625" style="14" bestFit="1" customWidth="1"/>
    <col min="5134" max="5134" width="11.42578125" style="14"/>
    <col min="5135" max="5141" width="0" style="14" hidden="1" customWidth="1"/>
    <col min="5142" max="5376" width="11.42578125" style="14"/>
    <col min="5377" max="5377" width="3" style="14" bestFit="1" customWidth="1"/>
    <col min="5378" max="5378" width="10.140625" style="14" bestFit="1" customWidth="1"/>
    <col min="5379" max="5379" width="30.7109375" style="14" customWidth="1"/>
    <col min="5380" max="5380" width="29.7109375" style="14" customWidth="1"/>
    <col min="5381" max="5381" width="23.7109375" style="14" customWidth="1"/>
    <col min="5382" max="5382" width="11.7109375" style="14" bestFit="1" customWidth="1"/>
    <col min="5383" max="5386" width="11.7109375" style="14" customWidth="1"/>
    <col min="5387" max="5387" width="11.42578125" style="14"/>
    <col min="5388" max="5388" width="11.7109375" style="14" bestFit="1" customWidth="1"/>
    <col min="5389" max="5389" width="12.28515625" style="14" bestFit="1" customWidth="1"/>
    <col min="5390" max="5390" width="11.42578125" style="14"/>
    <col min="5391" max="5397" width="0" style="14" hidden="1" customWidth="1"/>
    <col min="5398" max="5632" width="11.42578125" style="14"/>
    <col min="5633" max="5633" width="3" style="14" bestFit="1" customWidth="1"/>
    <col min="5634" max="5634" width="10.140625" style="14" bestFit="1" customWidth="1"/>
    <col min="5635" max="5635" width="30.7109375" style="14" customWidth="1"/>
    <col min="5636" max="5636" width="29.7109375" style="14" customWidth="1"/>
    <col min="5637" max="5637" width="23.7109375" style="14" customWidth="1"/>
    <col min="5638" max="5638" width="11.7109375" style="14" bestFit="1" customWidth="1"/>
    <col min="5639" max="5642" width="11.7109375" style="14" customWidth="1"/>
    <col min="5643" max="5643" width="11.42578125" style="14"/>
    <col min="5644" max="5644" width="11.7109375" style="14" bestFit="1" customWidth="1"/>
    <col min="5645" max="5645" width="12.28515625" style="14" bestFit="1" customWidth="1"/>
    <col min="5646" max="5646" width="11.42578125" style="14"/>
    <col min="5647" max="5653" width="0" style="14" hidden="1" customWidth="1"/>
    <col min="5654" max="5888" width="11.42578125" style="14"/>
    <col min="5889" max="5889" width="3" style="14" bestFit="1" customWidth="1"/>
    <col min="5890" max="5890" width="10.140625" style="14" bestFit="1" customWidth="1"/>
    <col min="5891" max="5891" width="30.7109375" style="14" customWidth="1"/>
    <col min="5892" max="5892" width="29.7109375" style="14" customWidth="1"/>
    <col min="5893" max="5893" width="23.7109375" style="14" customWidth="1"/>
    <col min="5894" max="5894" width="11.7109375" style="14" bestFit="1" customWidth="1"/>
    <col min="5895" max="5898" width="11.7109375" style="14" customWidth="1"/>
    <col min="5899" max="5899" width="11.42578125" style="14"/>
    <col min="5900" max="5900" width="11.7109375" style="14" bestFit="1" customWidth="1"/>
    <col min="5901" max="5901" width="12.28515625" style="14" bestFit="1" customWidth="1"/>
    <col min="5902" max="5902" width="11.42578125" style="14"/>
    <col min="5903" max="5909" width="0" style="14" hidden="1" customWidth="1"/>
    <col min="5910" max="6144" width="11.42578125" style="14"/>
    <col min="6145" max="6145" width="3" style="14" bestFit="1" customWidth="1"/>
    <col min="6146" max="6146" width="10.140625" style="14" bestFit="1" customWidth="1"/>
    <col min="6147" max="6147" width="30.7109375" style="14" customWidth="1"/>
    <col min="6148" max="6148" width="29.7109375" style="14" customWidth="1"/>
    <col min="6149" max="6149" width="23.7109375" style="14" customWidth="1"/>
    <col min="6150" max="6150" width="11.7109375" style="14" bestFit="1" customWidth="1"/>
    <col min="6151" max="6154" width="11.7109375" style="14" customWidth="1"/>
    <col min="6155" max="6155" width="11.42578125" style="14"/>
    <col min="6156" max="6156" width="11.7109375" style="14" bestFit="1" customWidth="1"/>
    <col min="6157" max="6157" width="12.28515625" style="14" bestFit="1" customWidth="1"/>
    <col min="6158" max="6158" width="11.42578125" style="14"/>
    <col min="6159" max="6165" width="0" style="14" hidden="1" customWidth="1"/>
    <col min="6166" max="6400" width="11.42578125" style="14"/>
    <col min="6401" max="6401" width="3" style="14" bestFit="1" customWidth="1"/>
    <col min="6402" max="6402" width="10.140625" style="14" bestFit="1" customWidth="1"/>
    <col min="6403" max="6403" width="30.7109375" style="14" customWidth="1"/>
    <col min="6404" max="6404" width="29.7109375" style="14" customWidth="1"/>
    <col min="6405" max="6405" width="23.7109375" style="14" customWidth="1"/>
    <col min="6406" max="6406" width="11.7109375" style="14" bestFit="1" customWidth="1"/>
    <col min="6407" max="6410" width="11.7109375" style="14" customWidth="1"/>
    <col min="6411" max="6411" width="11.42578125" style="14"/>
    <col min="6412" max="6412" width="11.7109375" style="14" bestFit="1" customWidth="1"/>
    <col min="6413" max="6413" width="12.28515625" style="14" bestFit="1" customWidth="1"/>
    <col min="6414" max="6414" width="11.42578125" style="14"/>
    <col min="6415" max="6421" width="0" style="14" hidden="1" customWidth="1"/>
    <col min="6422" max="6656" width="11.42578125" style="14"/>
    <col min="6657" max="6657" width="3" style="14" bestFit="1" customWidth="1"/>
    <col min="6658" max="6658" width="10.140625" style="14" bestFit="1" customWidth="1"/>
    <col min="6659" max="6659" width="30.7109375" style="14" customWidth="1"/>
    <col min="6660" max="6660" width="29.7109375" style="14" customWidth="1"/>
    <col min="6661" max="6661" width="23.7109375" style="14" customWidth="1"/>
    <col min="6662" max="6662" width="11.7109375" style="14" bestFit="1" customWidth="1"/>
    <col min="6663" max="6666" width="11.7109375" style="14" customWidth="1"/>
    <col min="6667" max="6667" width="11.42578125" style="14"/>
    <col min="6668" max="6668" width="11.7109375" style="14" bestFit="1" customWidth="1"/>
    <col min="6669" max="6669" width="12.28515625" style="14" bestFit="1" customWidth="1"/>
    <col min="6670" max="6670" width="11.42578125" style="14"/>
    <col min="6671" max="6677" width="0" style="14" hidden="1" customWidth="1"/>
    <col min="6678" max="6912" width="11.42578125" style="14"/>
    <col min="6913" max="6913" width="3" style="14" bestFit="1" customWidth="1"/>
    <col min="6914" max="6914" width="10.140625" style="14" bestFit="1" customWidth="1"/>
    <col min="6915" max="6915" width="30.7109375" style="14" customWidth="1"/>
    <col min="6916" max="6916" width="29.7109375" style="14" customWidth="1"/>
    <col min="6917" max="6917" width="23.7109375" style="14" customWidth="1"/>
    <col min="6918" max="6918" width="11.7109375" style="14" bestFit="1" customWidth="1"/>
    <col min="6919" max="6922" width="11.7109375" style="14" customWidth="1"/>
    <col min="6923" max="6923" width="11.42578125" style="14"/>
    <col min="6924" max="6924" width="11.7109375" style="14" bestFit="1" customWidth="1"/>
    <col min="6925" max="6925" width="12.28515625" style="14" bestFit="1" customWidth="1"/>
    <col min="6926" max="6926" width="11.42578125" style="14"/>
    <col min="6927" max="6933" width="0" style="14" hidden="1" customWidth="1"/>
    <col min="6934" max="7168" width="11.42578125" style="14"/>
    <col min="7169" max="7169" width="3" style="14" bestFit="1" customWidth="1"/>
    <col min="7170" max="7170" width="10.140625" style="14" bestFit="1" customWidth="1"/>
    <col min="7171" max="7171" width="30.7109375" style="14" customWidth="1"/>
    <col min="7172" max="7172" width="29.7109375" style="14" customWidth="1"/>
    <col min="7173" max="7173" width="23.7109375" style="14" customWidth="1"/>
    <col min="7174" max="7174" width="11.7109375" style="14" bestFit="1" customWidth="1"/>
    <col min="7175" max="7178" width="11.7109375" style="14" customWidth="1"/>
    <col min="7179" max="7179" width="11.42578125" style="14"/>
    <col min="7180" max="7180" width="11.7109375" style="14" bestFit="1" customWidth="1"/>
    <col min="7181" max="7181" width="12.28515625" style="14" bestFit="1" customWidth="1"/>
    <col min="7182" max="7182" width="11.42578125" style="14"/>
    <col min="7183" max="7189" width="0" style="14" hidden="1" customWidth="1"/>
    <col min="7190" max="7424" width="11.42578125" style="14"/>
    <col min="7425" max="7425" width="3" style="14" bestFit="1" customWidth="1"/>
    <col min="7426" max="7426" width="10.140625" style="14" bestFit="1" customWidth="1"/>
    <col min="7427" max="7427" width="30.7109375" style="14" customWidth="1"/>
    <col min="7428" max="7428" width="29.7109375" style="14" customWidth="1"/>
    <col min="7429" max="7429" width="23.7109375" style="14" customWidth="1"/>
    <col min="7430" max="7430" width="11.7109375" style="14" bestFit="1" customWidth="1"/>
    <col min="7431" max="7434" width="11.7109375" style="14" customWidth="1"/>
    <col min="7435" max="7435" width="11.42578125" style="14"/>
    <col min="7436" max="7436" width="11.7109375" style="14" bestFit="1" customWidth="1"/>
    <col min="7437" max="7437" width="12.28515625" style="14" bestFit="1" customWidth="1"/>
    <col min="7438" max="7438" width="11.42578125" style="14"/>
    <col min="7439" max="7445" width="0" style="14" hidden="1" customWidth="1"/>
    <col min="7446" max="7680" width="11.42578125" style="14"/>
    <col min="7681" max="7681" width="3" style="14" bestFit="1" customWidth="1"/>
    <col min="7682" max="7682" width="10.140625" style="14" bestFit="1" customWidth="1"/>
    <col min="7683" max="7683" width="30.7109375" style="14" customWidth="1"/>
    <col min="7684" max="7684" width="29.7109375" style="14" customWidth="1"/>
    <col min="7685" max="7685" width="23.7109375" style="14" customWidth="1"/>
    <col min="7686" max="7686" width="11.7109375" style="14" bestFit="1" customWidth="1"/>
    <col min="7687" max="7690" width="11.7109375" style="14" customWidth="1"/>
    <col min="7691" max="7691" width="11.42578125" style="14"/>
    <col min="7692" max="7692" width="11.7109375" style="14" bestFit="1" customWidth="1"/>
    <col min="7693" max="7693" width="12.28515625" style="14" bestFit="1" customWidth="1"/>
    <col min="7694" max="7694" width="11.42578125" style="14"/>
    <col min="7695" max="7701" width="0" style="14" hidden="1" customWidth="1"/>
    <col min="7702" max="7936" width="11.42578125" style="14"/>
    <col min="7937" max="7937" width="3" style="14" bestFit="1" customWidth="1"/>
    <col min="7938" max="7938" width="10.140625" style="14" bestFit="1" customWidth="1"/>
    <col min="7939" max="7939" width="30.7109375" style="14" customWidth="1"/>
    <col min="7940" max="7940" width="29.7109375" style="14" customWidth="1"/>
    <col min="7941" max="7941" width="23.7109375" style="14" customWidth="1"/>
    <col min="7942" max="7942" width="11.7109375" style="14" bestFit="1" customWidth="1"/>
    <col min="7943" max="7946" width="11.7109375" style="14" customWidth="1"/>
    <col min="7947" max="7947" width="11.42578125" style="14"/>
    <col min="7948" max="7948" width="11.7109375" style="14" bestFit="1" customWidth="1"/>
    <col min="7949" max="7949" width="12.28515625" style="14" bestFit="1" customWidth="1"/>
    <col min="7950" max="7950" width="11.42578125" style="14"/>
    <col min="7951" max="7957" width="0" style="14" hidden="1" customWidth="1"/>
    <col min="7958" max="8192" width="11.42578125" style="14"/>
    <col min="8193" max="8193" width="3" style="14" bestFit="1" customWidth="1"/>
    <col min="8194" max="8194" width="10.140625" style="14" bestFit="1" customWidth="1"/>
    <col min="8195" max="8195" width="30.7109375" style="14" customWidth="1"/>
    <col min="8196" max="8196" width="29.7109375" style="14" customWidth="1"/>
    <col min="8197" max="8197" width="23.7109375" style="14" customWidth="1"/>
    <col min="8198" max="8198" width="11.7109375" style="14" bestFit="1" customWidth="1"/>
    <col min="8199" max="8202" width="11.7109375" style="14" customWidth="1"/>
    <col min="8203" max="8203" width="11.42578125" style="14"/>
    <col min="8204" max="8204" width="11.7109375" style="14" bestFit="1" customWidth="1"/>
    <col min="8205" max="8205" width="12.28515625" style="14" bestFit="1" customWidth="1"/>
    <col min="8206" max="8206" width="11.42578125" style="14"/>
    <col min="8207" max="8213" width="0" style="14" hidden="1" customWidth="1"/>
    <col min="8214" max="8448" width="11.42578125" style="14"/>
    <col min="8449" max="8449" width="3" style="14" bestFit="1" customWidth="1"/>
    <col min="8450" max="8450" width="10.140625" style="14" bestFit="1" customWidth="1"/>
    <col min="8451" max="8451" width="30.7109375" style="14" customWidth="1"/>
    <col min="8452" max="8452" width="29.7109375" style="14" customWidth="1"/>
    <col min="8453" max="8453" width="23.7109375" style="14" customWidth="1"/>
    <col min="8454" max="8454" width="11.7109375" style="14" bestFit="1" customWidth="1"/>
    <col min="8455" max="8458" width="11.7109375" style="14" customWidth="1"/>
    <col min="8459" max="8459" width="11.42578125" style="14"/>
    <col min="8460" max="8460" width="11.7109375" style="14" bestFit="1" customWidth="1"/>
    <col min="8461" max="8461" width="12.28515625" style="14" bestFit="1" customWidth="1"/>
    <col min="8462" max="8462" width="11.42578125" style="14"/>
    <col min="8463" max="8469" width="0" style="14" hidden="1" customWidth="1"/>
    <col min="8470" max="8704" width="11.42578125" style="14"/>
    <col min="8705" max="8705" width="3" style="14" bestFit="1" customWidth="1"/>
    <col min="8706" max="8706" width="10.140625" style="14" bestFit="1" customWidth="1"/>
    <col min="8707" max="8707" width="30.7109375" style="14" customWidth="1"/>
    <col min="8708" max="8708" width="29.7109375" style="14" customWidth="1"/>
    <col min="8709" max="8709" width="23.7109375" style="14" customWidth="1"/>
    <col min="8710" max="8710" width="11.7109375" style="14" bestFit="1" customWidth="1"/>
    <col min="8711" max="8714" width="11.7109375" style="14" customWidth="1"/>
    <col min="8715" max="8715" width="11.42578125" style="14"/>
    <col min="8716" max="8716" width="11.7109375" style="14" bestFit="1" customWidth="1"/>
    <col min="8717" max="8717" width="12.28515625" style="14" bestFit="1" customWidth="1"/>
    <col min="8718" max="8718" width="11.42578125" style="14"/>
    <col min="8719" max="8725" width="0" style="14" hidden="1" customWidth="1"/>
    <col min="8726" max="8960" width="11.42578125" style="14"/>
    <col min="8961" max="8961" width="3" style="14" bestFit="1" customWidth="1"/>
    <col min="8962" max="8962" width="10.140625" style="14" bestFit="1" customWidth="1"/>
    <col min="8963" max="8963" width="30.7109375" style="14" customWidth="1"/>
    <col min="8964" max="8964" width="29.7109375" style="14" customWidth="1"/>
    <col min="8965" max="8965" width="23.7109375" style="14" customWidth="1"/>
    <col min="8966" max="8966" width="11.7109375" style="14" bestFit="1" customWidth="1"/>
    <col min="8967" max="8970" width="11.7109375" style="14" customWidth="1"/>
    <col min="8971" max="8971" width="11.42578125" style="14"/>
    <col min="8972" max="8972" width="11.7109375" style="14" bestFit="1" customWidth="1"/>
    <col min="8973" max="8973" width="12.28515625" style="14" bestFit="1" customWidth="1"/>
    <col min="8974" max="8974" width="11.42578125" style="14"/>
    <col min="8975" max="8981" width="0" style="14" hidden="1" customWidth="1"/>
    <col min="8982" max="9216" width="11.42578125" style="14"/>
    <col min="9217" max="9217" width="3" style="14" bestFit="1" customWidth="1"/>
    <col min="9218" max="9218" width="10.140625" style="14" bestFit="1" customWidth="1"/>
    <col min="9219" max="9219" width="30.7109375" style="14" customWidth="1"/>
    <col min="9220" max="9220" width="29.7109375" style="14" customWidth="1"/>
    <col min="9221" max="9221" width="23.7109375" style="14" customWidth="1"/>
    <col min="9222" max="9222" width="11.7109375" style="14" bestFit="1" customWidth="1"/>
    <col min="9223" max="9226" width="11.7109375" style="14" customWidth="1"/>
    <col min="9227" max="9227" width="11.42578125" style="14"/>
    <col min="9228" max="9228" width="11.7109375" style="14" bestFit="1" customWidth="1"/>
    <col min="9229" max="9229" width="12.28515625" style="14" bestFit="1" customWidth="1"/>
    <col min="9230" max="9230" width="11.42578125" style="14"/>
    <col min="9231" max="9237" width="0" style="14" hidden="1" customWidth="1"/>
    <col min="9238" max="9472" width="11.42578125" style="14"/>
    <col min="9473" max="9473" width="3" style="14" bestFit="1" customWidth="1"/>
    <col min="9474" max="9474" width="10.140625" style="14" bestFit="1" customWidth="1"/>
    <col min="9475" max="9475" width="30.7109375" style="14" customWidth="1"/>
    <col min="9476" max="9476" width="29.7109375" style="14" customWidth="1"/>
    <col min="9477" max="9477" width="23.7109375" style="14" customWidth="1"/>
    <col min="9478" max="9478" width="11.7109375" style="14" bestFit="1" customWidth="1"/>
    <col min="9479" max="9482" width="11.7109375" style="14" customWidth="1"/>
    <col min="9483" max="9483" width="11.42578125" style="14"/>
    <col min="9484" max="9484" width="11.7109375" style="14" bestFit="1" customWidth="1"/>
    <col min="9485" max="9485" width="12.28515625" style="14" bestFit="1" customWidth="1"/>
    <col min="9486" max="9486" width="11.42578125" style="14"/>
    <col min="9487" max="9493" width="0" style="14" hidden="1" customWidth="1"/>
    <col min="9494" max="9728" width="11.42578125" style="14"/>
    <col min="9729" max="9729" width="3" style="14" bestFit="1" customWidth="1"/>
    <col min="9730" max="9730" width="10.140625" style="14" bestFit="1" customWidth="1"/>
    <col min="9731" max="9731" width="30.7109375" style="14" customWidth="1"/>
    <col min="9732" max="9732" width="29.7109375" style="14" customWidth="1"/>
    <col min="9733" max="9733" width="23.7109375" style="14" customWidth="1"/>
    <col min="9734" max="9734" width="11.7109375" style="14" bestFit="1" customWidth="1"/>
    <col min="9735" max="9738" width="11.7109375" style="14" customWidth="1"/>
    <col min="9739" max="9739" width="11.42578125" style="14"/>
    <col min="9740" max="9740" width="11.7109375" style="14" bestFit="1" customWidth="1"/>
    <col min="9741" max="9741" width="12.28515625" style="14" bestFit="1" customWidth="1"/>
    <col min="9742" max="9742" width="11.42578125" style="14"/>
    <col min="9743" max="9749" width="0" style="14" hidden="1" customWidth="1"/>
    <col min="9750" max="9984" width="11.42578125" style="14"/>
    <col min="9985" max="9985" width="3" style="14" bestFit="1" customWidth="1"/>
    <col min="9986" max="9986" width="10.140625" style="14" bestFit="1" customWidth="1"/>
    <col min="9987" max="9987" width="30.7109375" style="14" customWidth="1"/>
    <col min="9988" max="9988" width="29.7109375" style="14" customWidth="1"/>
    <col min="9989" max="9989" width="23.7109375" style="14" customWidth="1"/>
    <col min="9990" max="9990" width="11.7109375" style="14" bestFit="1" customWidth="1"/>
    <col min="9991" max="9994" width="11.7109375" style="14" customWidth="1"/>
    <col min="9995" max="9995" width="11.42578125" style="14"/>
    <col min="9996" max="9996" width="11.7109375" style="14" bestFit="1" customWidth="1"/>
    <col min="9997" max="9997" width="12.28515625" style="14" bestFit="1" customWidth="1"/>
    <col min="9998" max="9998" width="11.42578125" style="14"/>
    <col min="9999" max="10005" width="0" style="14" hidden="1" customWidth="1"/>
    <col min="10006" max="10240" width="11.42578125" style="14"/>
    <col min="10241" max="10241" width="3" style="14" bestFit="1" customWidth="1"/>
    <col min="10242" max="10242" width="10.140625" style="14" bestFit="1" customWidth="1"/>
    <col min="10243" max="10243" width="30.7109375" style="14" customWidth="1"/>
    <col min="10244" max="10244" width="29.7109375" style="14" customWidth="1"/>
    <col min="10245" max="10245" width="23.7109375" style="14" customWidth="1"/>
    <col min="10246" max="10246" width="11.7109375" style="14" bestFit="1" customWidth="1"/>
    <col min="10247" max="10250" width="11.7109375" style="14" customWidth="1"/>
    <col min="10251" max="10251" width="11.42578125" style="14"/>
    <col min="10252" max="10252" width="11.7109375" style="14" bestFit="1" customWidth="1"/>
    <col min="10253" max="10253" width="12.28515625" style="14" bestFit="1" customWidth="1"/>
    <col min="10254" max="10254" width="11.42578125" style="14"/>
    <col min="10255" max="10261" width="0" style="14" hidden="1" customWidth="1"/>
    <col min="10262" max="10496" width="11.42578125" style="14"/>
    <col min="10497" max="10497" width="3" style="14" bestFit="1" customWidth="1"/>
    <col min="10498" max="10498" width="10.140625" style="14" bestFit="1" customWidth="1"/>
    <col min="10499" max="10499" width="30.7109375" style="14" customWidth="1"/>
    <col min="10500" max="10500" width="29.7109375" style="14" customWidth="1"/>
    <col min="10501" max="10501" width="23.7109375" style="14" customWidth="1"/>
    <col min="10502" max="10502" width="11.7109375" style="14" bestFit="1" customWidth="1"/>
    <col min="10503" max="10506" width="11.7109375" style="14" customWidth="1"/>
    <col min="10507" max="10507" width="11.42578125" style="14"/>
    <col min="10508" max="10508" width="11.7109375" style="14" bestFit="1" customWidth="1"/>
    <col min="10509" max="10509" width="12.28515625" style="14" bestFit="1" customWidth="1"/>
    <col min="10510" max="10510" width="11.42578125" style="14"/>
    <col min="10511" max="10517" width="0" style="14" hidden="1" customWidth="1"/>
    <col min="10518" max="10752" width="11.42578125" style="14"/>
    <col min="10753" max="10753" width="3" style="14" bestFit="1" customWidth="1"/>
    <col min="10754" max="10754" width="10.140625" style="14" bestFit="1" customWidth="1"/>
    <col min="10755" max="10755" width="30.7109375" style="14" customWidth="1"/>
    <col min="10756" max="10756" width="29.7109375" style="14" customWidth="1"/>
    <col min="10757" max="10757" width="23.7109375" style="14" customWidth="1"/>
    <col min="10758" max="10758" width="11.7109375" style="14" bestFit="1" customWidth="1"/>
    <col min="10759" max="10762" width="11.7109375" style="14" customWidth="1"/>
    <col min="10763" max="10763" width="11.42578125" style="14"/>
    <col min="10764" max="10764" width="11.7109375" style="14" bestFit="1" customWidth="1"/>
    <col min="10765" max="10765" width="12.28515625" style="14" bestFit="1" customWidth="1"/>
    <col min="10766" max="10766" width="11.42578125" style="14"/>
    <col min="10767" max="10773" width="0" style="14" hidden="1" customWidth="1"/>
    <col min="10774" max="11008" width="11.42578125" style="14"/>
    <col min="11009" max="11009" width="3" style="14" bestFit="1" customWidth="1"/>
    <col min="11010" max="11010" width="10.140625" style="14" bestFit="1" customWidth="1"/>
    <col min="11011" max="11011" width="30.7109375" style="14" customWidth="1"/>
    <col min="11012" max="11012" width="29.7109375" style="14" customWidth="1"/>
    <col min="11013" max="11013" width="23.7109375" style="14" customWidth="1"/>
    <col min="11014" max="11014" width="11.7109375" style="14" bestFit="1" customWidth="1"/>
    <col min="11015" max="11018" width="11.7109375" style="14" customWidth="1"/>
    <col min="11019" max="11019" width="11.42578125" style="14"/>
    <col min="11020" max="11020" width="11.7109375" style="14" bestFit="1" customWidth="1"/>
    <col min="11021" max="11021" width="12.28515625" style="14" bestFit="1" customWidth="1"/>
    <col min="11022" max="11022" width="11.42578125" style="14"/>
    <col min="11023" max="11029" width="0" style="14" hidden="1" customWidth="1"/>
    <col min="11030" max="11264" width="11.42578125" style="14"/>
    <col min="11265" max="11265" width="3" style="14" bestFit="1" customWidth="1"/>
    <col min="11266" max="11266" width="10.140625" style="14" bestFit="1" customWidth="1"/>
    <col min="11267" max="11267" width="30.7109375" style="14" customWidth="1"/>
    <col min="11268" max="11268" width="29.7109375" style="14" customWidth="1"/>
    <col min="11269" max="11269" width="23.7109375" style="14" customWidth="1"/>
    <col min="11270" max="11270" width="11.7109375" style="14" bestFit="1" customWidth="1"/>
    <col min="11271" max="11274" width="11.7109375" style="14" customWidth="1"/>
    <col min="11275" max="11275" width="11.42578125" style="14"/>
    <col min="11276" max="11276" width="11.7109375" style="14" bestFit="1" customWidth="1"/>
    <col min="11277" max="11277" width="12.28515625" style="14" bestFit="1" customWidth="1"/>
    <col min="11278" max="11278" width="11.42578125" style="14"/>
    <col min="11279" max="11285" width="0" style="14" hidden="1" customWidth="1"/>
    <col min="11286" max="11520" width="11.42578125" style="14"/>
    <col min="11521" max="11521" width="3" style="14" bestFit="1" customWidth="1"/>
    <col min="11522" max="11522" width="10.140625" style="14" bestFit="1" customWidth="1"/>
    <col min="11523" max="11523" width="30.7109375" style="14" customWidth="1"/>
    <col min="11524" max="11524" width="29.7109375" style="14" customWidth="1"/>
    <col min="11525" max="11525" width="23.7109375" style="14" customWidth="1"/>
    <col min="11526" max="11526" width="11.7109375" style="14" bestFit="1" customWidth="1"/>
    <col min="11527" max="11530" width="11.7109375" style="14" customWidth="1"/>
    <col min="11531" max="11531" width="11.42578125" style="14"/>
    <col min="11532" max="11532" width="11.7109375" style="14" bestFit="1" customWidth="1"/>
    <col min="11533" max="11533" width="12.28515625" style="14" bestFit="1" customWidth="1"/>
    <col min="11534" max="11534" width="11.42578125" style="14"/>
    <col min="11535" max="11541" width="0" style="14" hidden="1" customWidth="1"/>
    <col min="11542" max="11776" width="11.42578125" style="14"/>
    <col min="11777" max="11777" width="3" style="14" bestFit="1" customWidth="1"/>
    <col min="11778" max="11778" width="10.140625" style="14" bestFit="1" customWidth="1"/>
    <col min="11779" max="11779" width="30.7109375" style="14" customWidth="1"/>
    <col min="11780" max="11780" width="29.7109375" style="14" customWidth="1"/>
    <col min="11781" max="11781" width="23.7109375" style="14" customWidth="1"/>
    <col min="11782" max="11782" width="11.7109375" style="14" bestFit="1" customWidth="1"/>
    <col min="11783" max="11786" width="11.7109375" style="14" customWidth="1"/>
    <col min="11787" max="11787" width="11.42578125" style="14"/>
    <col min="11788" max="11788" width="11.7109375" style="14" bestFit="1" customWidth="1"/>
    <col min="11789" max="11789" width="12.28515625" style="14" bestFit="1" customWidth="1"/>
    <col min="11790" max="11790" width="11.42578125" style="14"/>
    <col min="11791" max="11797" width="0" style="14" hidden="1" customWidth="1"/>
    <col min="11798" max="12032" width="11.42578125" style="14"/>
    <col min="12033" max="12033" width="3" style="14" bestFit="1" customWidth="1"/>
    <col min="12034" max="12034" width="10.140625" style="14" bestFit="1" customWidth="1"/>
    <col min="12035" max="12035" width="30.7109375" style="14" customWidth="1"/>
    <col min="12036" max="12036" width="29.7109375" style="14" customWidth="1"/>
    <col min="12037" max="12037" width="23.7109375" style="14" customWidth="1"/>
    <col min="12038" max="12038" width="11.7109375" style="14" bestFit="1" customWidth="1"/>
    <col min="12039" max="12042" width="11.7109375" style="14" customWidth="1"/>
    <col min="12043" max="12043" width="11.42578125" style="14"/>
    <col min="12044" max="12044" width="11.7109375" style="14" bestFit="1" customWidth="1"/>
    <col min="12045" max="12045" width="12.28515625" style="14" bestFit="1" customWidth="1"/>
    <col min="12046" max="12046" width="11.42578125" style="14"/>
    <col min="12047" max="12053" width="0" style="14" hidden="1" customWidth="1"/>
    <col min="12054" max="12288" width="11.42578125" style="14"/>
    <col min="12289" max="12289" width="3" style="14" bestFit="1" customWidth="1"/>
    <col min="12290" max="12290" width="10.140625" style="14" bestFit="1" customWidth="1"/>
    <col min="12291" max="12291" width="30.7109375" style="14" customWidth="1"/>
    <col min="12292" max="12292" width="29.7109375" style="14" customWidth="1"/>
    <col min="12293" max="12293" width="23.7109375" style="14" customWidth="1"/>
    <col min="12294" max="12294" width="11.7109375" style="14" bestFit="1" customWidth="1"/>
    <col min="12295" max="12298" width="11.7109375" style="14" customWidth="1"/>
    <col min="12299" max="12299" width="11.42578125" style="14"/>
    <col min="12300" max="12300" width="11.7109375" style="14" bestFit="1" customWidth="1"/>
    <col min="12301" max="12301" width="12.28515625" style="14" bestFit="1" customWidth="1"/>
    <col min="12302" max="12302" width="11.42578125" style="14"/>
    <col min="12303" max="12309" width="0" style="14" hidden="1" customWidth="1"/>
    <col min="12310" max="12544" width="11.42578125" style="14"/>
    <col min="12545" max="12545" width="3" style="14" bestFit="1" customWidth="1"/>
    <col min="12546" max="12546" width="10.140625" style="14" bestFit="1" customWidth="1"/>
    <col min="12547" max="12547" width="30.7109375" style="14" customWidth="1"/>
    <col min="12548" max="12548" width="29.7109375" style="14" customWidth="1"/>
    <col min="12549" max="12549" width="23.7109375" style="14" customWidth="1"/>
    <col min="12550" max="12550" width="11.7109375" style="14" bestFit="1" customWidth="1"/>
    <col min="12551" max="12554" width="11.7109375" style="14" customWidth="1"/>
    <col min="12555" max="12555" width="11.42578125" style="14"/>
    <col min="12556" max="12556" width="11.7109375" style="14" bestFit="1" customWidth="1"/>
    <col min="12557" max="12557" width="12.28515625" style="14" bestFit="1" customWidth="1"/>
    <col min="12558" max="12558" width="11.42578125" style="14"/>
    <col min="12559" max="12565" width="0" style="14" hidden="1" customWidth="1"/>
    <col min="12566" max="12800" width="11.42578125" style="14"/>
    <col min="12801" max="12801" width="3" style="14" bestFit="1" customWidth="1"/>
    <col min="12802" max="12802" width="10.140625" style="14" bestFit="1" customWidth="1"/>
    <col min="12803" max="12803" width="30.7109375" style="14" customWidth="1"/>
    <col min="12804" max="12804" width="29.7109375" style="14" customWidth="1"/>
    <col min="12805" max="12805" width="23.7109375" style="14" customWidth="1"/>
    <col min="12806" max="12806" width="11.7109375" style="14" bestFit="1" customWidth="1"/>
    <col min="12807" max="12810" width="11.7109375" style="14" customWidth="1"/>
    <col min="12811" max="12811" width="11.42578125" style="14"/>
    <col min="12812" max="12812" width="11.7109375" style="14" bestFit="1" customWidth="1"/>
    <col min="12813" max="12813" width="12.28515625" style="14" bestFit="1" customWidth="1"/>
    <col min="12814" max="12814" width="11.42578125" style="14"/>
    <col min="12815" max="12821" width="0" style="14" hidden="1" customWidth="1"/>
    <col min="12822" max="13056" width="11.42578125" style="14"/>
    <col min="13057" max="13057" width="3" style="14" bestFit="1" customWidth="1"/>
    <col min="13058" max="13058" width="10.140625" style="14" bestFit="1" customWidth="1"/>
    <col min="13059" max="13059" width="30.7109375" style="14" customWidth="1"/>
    <col min="13060" max="13060" width="29.7109375" style="14" customWidth="1"/>
    <col min="13061" max="13061" width="23.7109375" style="14" customWidth="1"/>
    <col min="13062" max="13062" width="11.7109375" style="14" bestFit="1" customWidth="1"/>
    <col min="13063" max="13066" width="11.7109375" style="14" customWidth="1"/>
    <col min="13067" max="13067" width="11.42578125" style="14"/>
    <col min="13068" max="13068" width="11.7109375" style="14" bestFit="1" customWidth="1"/>
    <col min="13069" max="13069" width="12.28515625" style="14" bestFit="1" customWidth="1"/>
    <col min="13070" max="13070" width="11.42578125" style="14"/>
    <col min="13071" max="13077" width="0" style="14" hidden="1" customWidth="1"/>
    <col min="13078" max="13312" width="11.42578125" style="14"/>
    <col min="13313" max="13313" width="3" style="14" bestFit="1" customWidth="1"/>
    <col min="13314" max="13314" width="10.140625" style="14" bestFit="1" customWidth="1"/>
    <col min="13315" max="13315" width="30.7109375" style="14" customWidth="1"/>
    <col min="13316" max="13316" width="29.7109375" style="14" customWidth="1"/>
    <col min="13317" max="13317" width="23.7109375" style="14" customWidth="1"/>
    <col min="13318" max="13318" width="11.7109375" style="14" bestFit="1" customWidth="1"/>
    <col min="13319" max="13322" width="11.7109375" style="14" customWidth="1"/>
    <col min="13323" max="13323" width="11.42578125" style="14"/>
    <col min="13324" max="13324" width="11.7109375" style="14" bestFit="1" customWidth="1"/>
    <col min="13325" max="13325" width="12.28515625" style="14" bestFit="1" customWidth="1"/>
    <col min="13326" max="13326" width="11.42578125" style="14"/>
    <col min="13327" max="13333" width="0" style="14" hidden="1" customWidth="1"/>
    <col min="13334" max="13568" width="11.42578125" style="14"/>
    <col min="13569" max="13569" width="3" style="14" bestFit="1" customWidth="1"/>
    <col min="13570" max="13570" width="10.140625" style="14" bestFit="1" customWidth="1"/>
    <col min="13571" max="13571" width="30.7109375" style="14" customWidth="1"/>
    <col min="13572" max="13572" width="29.7109375" style="14" customWidth="1"/>
    <col min="13573" max="13573" width="23.7109375" style="14" customWidth="1"/>
    <col min="13574" max="13574" width="11.7109375" style="14" bestFit="1" customWidth="1"/>
    <col min="13575" max="13578" width="11.7109375" style="14" customWidth="1"/>
    <col min="13579" max="13579" width="11.42578125" style="14"/>
    <col min="13580" max="13580" width="11.7109375" style="14" bestFit="1" customWidth="1"/>
    <col min="13581" max="13581" width="12.28515625" style="14" bestFit="1" customWidth="1"/>
    <col min="13582" max="13582" width="11.42578125" style="14"/>
    <col min="13583" max="13589" width="0" style="14" hidden="1" customWidth="1"/>
    <col min="13590" max="13824" width="11.42578125" style="14"/>
    <col min="13825" max="13825" width="3" style="14" bestFit="1" customWidth="1"/>
    <col min="13826" max="13826" width="10.140625" style="14" bestFit="1" customWidth="1"/>
    <col min="13827" max="13827" width="30.7109375" style="14" customWidth="1"/>
    <col min="13828" max="13828" width="29.7109375" style="14" customWidth="1"/>
    <col min="13829" max="13829" width="23.7109375" style="14" customWidth="1"/>
    <col min="13830" max="13830" width="11.7109375" style="14" bestFit="1" customWidth="1"/>
    <col min="13831" max="13834" width="11.7109375" style="14" customWidth="1"/>
    <col min="13835" max="13835" width="11.42578125" style="14"/>
    <col min="13836" max="13836" width="11.7109375" style="14" bestFit="1" customWidth="1"/>
    <col min="13837" max="13837" width="12.28515625" style="14" bestFit="1" customWidth="1"/>
    <col min="13838" max="13838" width="11.42578125" style="14"/>
    <col min="13839" max="13845" width="0" style="14" hidden="1" customWidth="1"/>
    <col min="13846" max="14080" width="11.42578125" style="14"/>
    <col min="14081" max="14081" width="3" style="14" bestFit="1" customWidth="1"/>
    <col min="14082" max="14082" width="10.140625" style="14" bestFit="1" customWidth="1"/>
    <col min="14083" max="14083" width="30.7109375" style="14" customWidth="1"/>
    <col min="14084" max="14084" width="29.7109375" style="14" customWidth="1"/>
    <col min="14085" max="14085" width="23.7109375" style="14" customWidth="1"/>
    <col min="14086" max="14086" width="11.7109375" style="14" bestFit="1" customWidth="1"/>
    <col min="14087" max="14090" width="11.7109375" style="14" customWidth="1"/>
    <col min="14091" max="14091" width="11.42578125" style="14"/>
    <col min="14092" max="14092" width="11.7109375" style="14" bestFit="1" customWidth="1"/>
    <col min="14093" max="14093" width="12.28515625" style="14" bestFit="1" customWidth="1"/>
    <col min="14094" max="14094" width="11.42578125" style="14"/>
    <col min="14095" max="14101" width="0" style="14" hidden="1" customWidth="1"/>
    <col min="14102" max="14336" width="11.42578125" style="14"/>
    <col min="14337" max="14337" width="3" style="14" bestFit="1" customWidth="1"/>
    <col min="14338" max="14338" width="10.140625" style="14" bestFit="1" customWidth="1"/>
    <col min="14339" max="14339" width="30.7109375" style="14" customWidth="1"/>
    <col min="14340" max="14340" width="29.7109375" style="14" customWidth="1"/>
    <col min="14341" max="14341" width="23.7109375" style="14" customWidth="1"/>
    <col min="14342" max="14342" width="11.7109375" style="14" bestFit="1" customWidth="1"/>
    <col min="14343" max="14346" width="11.7109375" style="14" customWidth="1"/>
    <col min="14347" max="14347" width="11.42578125" style="14"/>
    <col min="14348" max="14348" width="11.7109375" style="14" bestFit="1" customWidth="1"/>
    <col min="14349" max="14349" width="12.28515625" style="14" bestFit="1" customWidth="1"/>
    <col min="14350" max="14350" width="11.42578125" style="14"/>
    <col min="14351" max="14357" width="0" style="14" hidden="1" customWidth="1"/>
    <col min="14358" max="14592" width="11.42578125" style="14"/>
    <col min="14593" max="14593" width="3" style="14" bestFit="1" customWidth="1"/>
    <col min="14594" max="14594" width="10.140625" style="14" bestFit="1" customWidth="1"/>
    <col min="14595" max="14595" width="30.7109375" style="14" customWidth="1"/>
    <col min="14596" max="14596" width="29.7109375" style="14" customWidth="1"/>
    <col min="14597" max="14597" width="23.7109375" style="14" customWidth="1"/>
    <col min="14598" max="14598" width="11.7109375" style="14" bestFit="1" customWidth="1"/>
    <col min="14599" max="14602" width="11.7109375" style="14" customWidth="1"/>
    <col min="14603" max="14603" width="11.42578125" style="14"/>
    <col min="14604" max="14604" width="11.7109375" style="14" bestFit="1" customWidth="1"/>
    <col min="14605" max="14605" width="12.28515625" style="14" bestFit="1" customWidth="1"/>
    <col min="14606" max="14606" width="11.42578125" style="14"/>
    <col min="14607" max="14613" width="0" style="14" hidden="1" customWidth="1"/>
    <col min="14614" max="14848" width="11.42578125" style="14"/>
    <col min="14849" max="14849" width="3" style="14" bestFit="1" customWidth="1"/>
    <col min="14850" max="14850" width="10.140625" style="14" bestFit="1" customWidth="1"/>
    <col min="14851" max="14851" width="30.7109375" style="14" customWidth="1"/>
    <col min="14852" max="14852" width="29.7109375" style="14" customWidth="1"/>
    <col min="14853" max="14853" width="23.7109375" style="14" customWidth="1"/>
    <col min="14854" max="14854" width="11.7109375" style="14" bestFit="1" customWidth="1"/>
    <col min="14855" max="14858" width="11.7109375" style="14" customWidth="1"/>
    <col min="14859" max="14859" width="11.42578125" style="14"/>
    <col min="14860" max="14860" width="11.7109375" style="14" bestFit="1" customWidth="1"/>
    <col min="14861" max="14861" width="12.28515625" style="14" bestFit="1" customWidth="1"/>
    <col min="14862" max="14862" width="11.42578125" style="14"/>
    <col min="14863" max="14869" width="0" style="14" hidden="1" customWidth="1"/>
    <col min="14870" max="15104" width="11.42578125" style="14"/>
    <col min="15105" max="15105" width="3" style="14" bestFit="1" customWidth="1"/>
    <col min="15106" max="15106" width="10.140625" style="14" bestFit="1" customWidth="1"/>
    <col min="15107" max="15107" width="30.7109375" style="14" customWidth="1"/>
    <col min="15108" max="15108" width="29.7109375" style="14" customWidth="1"/>
    <col min="15109" max="15109" width="23.7109375" style="14" customWidth="1"/>
    <col min="15110" max="15110" width="11.7109375" style="14" bestFit="1" customWidth="1"/>
    <col min="15111" max="15114" width="11.7109375" style="14" customWidth="1"/>
    <col min="15115" max="15115" width="11.42578125" style="14"/>
    <col min="15116" max="15116" width="11.7109375" style="14" bestFit="1" customWidth="1"/>
    <col min="15117" max="15117" width="12.28515625" style="14" bestFit="1" customWidth="1"/>
    <col min="15118" max="15118" width="11.42578125" style="14"/>
    <col min="15119" max="15125" width="0" style="14" hidden="1" customWidth="1"/>
    <col min="15126" max="15360" width="11.42578125" style="14"/>
    <col min="15361" max="15361" width="3" style="14" bestFit="1" customWidth="1"/>
    <col min="15362" max="15362" width="10.140625" style="14" bestFit="1" customWidth="1"/>
    <col min="15363" max="15363" width="30.7109375" style="14" customWidth="1"/>
    <col min="15364" max="15364" width="29.7109375" style="14" customWidth="1"/>
    <col min="15365" max="15365" width="23.7109375" style="14" customWidth="1"/>
    <col min="15366" max="15366" width="11.7109375" style="14" bestFit="1" customWidth="1"/>
    <col min="15367" max="15370" width="11.7109375" style="14" customWidth="1"/>
    <col min="15371" max="15371" width="11.42578125" style="14"/>
    <col min="15372" max="15372" width="11.7109375" style="14" bestFit="1" customWidth="1"/>
    <col min="15373" max="15373" width="12.28515625" style="14" bestFit="1" customWidth="1"/>
    <col min="15374" max="15374" width="11.42578125" style="14"/>
    <col min="15375" max="15381" width="0" style="14" hidden="1" customWidth="1"/>
    <col min="15382" max="15616" width="11.42578125" style="14"/>
    <col min="15617" max="15617" width="3" style="14" bestFit="1" customWidth="1"/>
    <col min="15618" max="15618" width="10.140625" style="14" bestFit="1" customWidth="1"/>
    <col min="15619" max="15619" width="30.7109375" style="14" customWidth="1"/>
    <col min="15620" max="15620" width="29.7109375" style="14" customWidth="1"/>
    <col min="15621" max="15621" width="23.7109375" style="14" customWidth="1"/>
    <col min="15622" max="15622" width="11.7109375" style="14" bestFit="1" customWidth="1"/>
    <col min="15623" max="15626" width="11.7109375" style="14" customWidth="1"/>
    <col min="15627" max="15627" width="11.42578125" style="14"/>
    <col min="15628" max="15628" width="11.7109375" style="14" bestFit="1" customWidth="1"/>
    <col min="15629" max="15629" width="12.28515625" style="14" bestFit="1" customWidth="1"/>
    <col min="15630" max="15630" width="11.42578125" style="14"/>
    <col min="15631" max="15637" width="0" style="14" hidden="1" customWidth="1"/>
    <col min="15638" max="15872" width="11.42578125" style="14"/>
    <col min="15873" max="15873" width="3" style="14" bestFit="1" customWidth="1"/>
    <col min="15874" max="15874" width="10.140625" style="14" bestFit="1" customWidth="1"/>
    <col min="15875" max="15875" width="30.7109375" style="14" customWidth="1"/>
    <col min="15876" max="15876" width="29.7109375" style="14" customWidth="1"/>
    <col min="15877" max="15877" width="23.7109375" style="14" customWidth="1"/>
    <col min="15878" max="15878" width="11.7109375" style="14" bestFit="1" customWidth="1"/>
    <col min="15879" max="15882" width="11.7109375" style="14" customWidth="1"/>
    <col min="15883" max="15883" width="11.42578125" style="14"/>
    <col min="15884" max="15884" width="11.7109375" style="14" bestFit="1" customWidth="1"/>
    <col min="15885" max="15885" width="12.28515625" style="14" bestFit="1" customWidth="1"/>
    <col min="15886" max="15886" width="11.42578125" style="14"/>
    <col min="15887" max="15893" width="0" style="14" hidden="1" customWidth="1"/>
    <col min="15894" max="16128" width="11.42578125" style="14"/>
    <col min="16129" max="16129" width="3" style="14" bestFit="1" customWidth="1"/>
    <col min="16130" max="16130" width="10.140625" style="14" bestFit="1" customWidth="1"/>
    <col min="16131" max="16131" width="30.7109375" style="14" customWidth="1"/>
    <col min="16132" max="16132" width="29.7109375" style="14" customWidth="1"/>
    <col min="16133" max="16133" width="23.7109375" style="14" customWidth="1"/>
    <col min="16134" max="16134" width="11.7109375" style="14" bestFit="1" customWidth="1"/>
    <col min="16135" max="16138" width="11.7109375" style="14" customWidth="1"/>
    <col min="16139" max="16139" width="11.42578125" style="14"/>
    <col min="16140" max="16140" width="11.7109375" style="14" bestFit="1" customWidth="1"/>
    <col min="16141" max="16141" width="12.28515625" style="14" bestFit="1" customWidth="1"/>
    <col min="16142" max="16142" width="11.42578125" style="14"/>
    <col min="16143" max="16149" width="0" style="14" hidden="1" customWidth="1"/>
    <col min="16150" max="16384" width="11.42578125" style="14"/>
  </cols>
  <sheetData>
    <row r="1" spans="1:21" ht="13.5" thickBot="1" x14ac:dyDescent="0.25">
      <c r="C1" s="14"/>
      <c r="D1" s="14"/>
      <c r="E1" s="14"/>
    </row>
    <row r="2" spans="1:21" ht="18.75" thickBot="1" x14ac:dyDescent="0.25">
      <c r="B2" s="18"/>
      <c r="C2" s="117" t="str">
        <f>Budget_Général!C5</f>
        <v>FERME PEDAGOGIQUE 20J1</v>
      </c>
      <c r="D2" s="118"/>
      <c r="E2" s="118"/>
      <c r="F2" s="118"/>
      <c r="G2" s="84" t="s">
        <v>109</v>
      </c>
      <c r="H2" s="84">
        <v>2025</v>
      </c>
      <c r="I2" s="82" t="s">
        <v>111</v>
      </c>
      <c r="J2" s="83" t="s">
        <v>112</v>
      </c>
      <c r="L2" s="17"/>
    </row>
    <row r="3" spans="1:21" x14ac:dyDescent="0.2">
      <c r="C3" s="78"/>
      <c r="E3" s="116"/>
      <c r="F3" s="116"/>
      <c r="G3" s="116"/>
      <c r="H3" s="20"/>
      <c r="I3" s="20"/>
      <c r="J3" s="21"/>
    </row>
    <row r="4" spans="1:21" ht="28.5" customHeight="1" x14ac:dyDescent="0.2">
      <c r="B4" s="80" t="s">
        <v>49</v>
      </c>
      <c r="C4" s="85" t="s">
        <v>50</v>
      </c>
      <c r="D4" s="22">
        <f>Budget_Général!C7</f>
        <v>9170.3700000000008</v>
      </c>
      <c r="E4" s="23" t="s">
        <v>110</v>
      </c>
      <c r="F4" s="24">
        <f>Budget_Général!E7</f>
        <v>9170.369999999999</v>
      </c>
      <c r="G4" s="25">
        <f>SUM(G7:G56)</f>
        <v>0</v>
      </c>
      <c r="H4" s="26">
        <f>SUM(H7:H56)</f>
        <v>0</v>
      </c>
      <c r="I4" s="27">
        <f>SUM(I7:I56)</f>
        <v>0</v>
      </c>
      <c r="J4" s="28">
        <f>F4-G4-I4</f>
        <v>9170.369999999999</v>
      </c>
      <c r="M4" s="17"/>
    </row>
    <row r="5" spans="1:21" x14ac:dyDescent="0.2">
      <c r="B5" s="29" t="s">
        <v>51</v>
      </c>
      <c r="C5" s="30" t="s">
        <v>52</v>
      </c>
      <c r="D5" s="31" t="s">
        <v>53</v>
      </c>
      <c r="E5" s="23" t="s">
        <v>54</v>
      </c>
      <c r="F5" s="32" t="s">
        <v>55</v>
      </c>
      <c r="G5" s="23" t="s">
        <v>56</v>
      </c>
      <c r="H5" s="23" t="s">
        <v>57</v>
      </c>
      <c r="I5" s="23" t="s">
        <v>58</v>
      </c>
      <c r="J5" s="23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hidden="1" x14ac:dyDescent="0.2">
      <c r="C6" s="33"/>
      <c r="D6" s="33"/>
      <c r="E6" s="33"/>
      <c r="F6" s="34"/>
      <c r="G6" s="34"/>
      <c r="H6" s="34"/>
      <c r="I6" s="34"/>
      <c r="J6" s="34"/>
    </row>
    <row r="7" spans="1:21" x14ac:dyDescent="0.2">
      <c r="A7" s="74">
        <v>1</v>
      </c>
      <c r="B7" s="68"/>
      <c r="C7" s="36"/>
      <c r="D7" s="35"/>
      <c r="E7" s="37"/>
      <c r="F7" s="38" t="str" cm="1">
        <f t="array" ref="F7">IF($C7="","",INDEX(code20J1,MATCH(LEFT($C7,SEARCH(" ",$C7)-1)*1,Budget_Général!$A$8:$A$47,0),3)-SUMPRODUCT(($C$6:C6=C7)*((($H$6:H6&gt;1)*$H$6:H6)+($H$6:H6="")*$G$6:G6)))</f>
        <v/>
      </c>
      <c r="G7" s="39"/>
      <c r="H7" s="40"/>
      <c r="I7" s="41" t="str">
        <f t="shared" ref="I7:I56" si="0">IF(H7="","",H7-G7)</f>
        <v/>
      </c>
      <c r="J7" s="42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">
      <c r="A8" s="75">
        <v>2</v>
      </c>
      <c r="B8" s="69"/>
      <c r="C8" s="44"/>
      <c r="D8" s="43"/>
      <c r="E8" s="45"/>
      <c r="F8" s="46" t="str" cm="1">
        <f t="array" ref="F8">IF($C8="","",INDEX(code20J1,MATCH(LEFT($C8,SEARCH(" ",$C8)-1)*1,Budget_Général!$A$8:$A$47,0),3)-SUMPRODUCT(($C$6:C7=C8)*((($H$6:H7&gt;1)*$H$6:H7)+($H$6:H7="")*$G$6:G7)))</f>
        <v/>
      </c>
      <c r="G8" s="47"/>
      <c r="H8" s="48"/>
      <c r="I8" s="49" t="str">
        <f t="shared" si="0"/>
        <v/>
      </c>
      <c r="J8" s="5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">
      <c r="A9" s="75">
        <v>3</v>
      </c>
      <c r="B9" s="69"/>
      <c r="C9" s="44"/>
      <c r="D9" s="43"/>
      <c r="E9" s="45"/>
      <c r="F9" s="46" t="str" cm="1">
        <f t="array" ref="F9">IF($C9="","",INDEX(code20J1,MATCH(LEFT($C9,SEARCH(" ",$C9)-1)*1,Budget_Général!$A$8:$A$47,0),3)-SUMPRODUCT(($C$6:C8=C9)*((($H$6:H8&gt;1)*$H$6:H8)+($H$6:H8="")*$G$6:G8)))</f>
        <v/>
      </c>
      <c r="G9" s="47"/>
      <c r="H9" s="48"/>
      <c r="I9" s="49" t="str">
        <f t="shared" si="0"/>
        <v/>
      </c>
      <c r="J9" s="5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">
      <c r="A10" s="75">
        <v>4</v>
      </c>
      <c r="B10" s="69"/>
      <c r="C10" s="44"/>
      <c r="D10" s="43"/>
      <c r="E10" s="45"/>
      <c r="F10" s="46" t="str" cm="1">
        <f t="array" ref="F10">IF($C10="","",INDEX(code20J1,MATCH(LEFT($C10,SEARCH(" ",$C10)-1)*1,Budget_Général!$A$8:$A$47,0),3)-SUMPRODUCT(($C$6:C9=C10)*((($H$6:H9&gt;1)*$H$6:H9)+($H$6:H9="")*$G$6:G9)))</f>
        <v/>
      </c>
      <c r="G10" s="47"/>
      <c r="H10" s="48"/>
      <c r="I10" s="49" t="str">
        <f t="shared" si="0"/>
        <v/>
      </c>
      <c r="J10" s="5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">
      <c r="A11" s="75">
        <v>5</v>
      </c>
      <c r="B11" s="69"/>
      <c r="C11" s="44"/>
      <c r="D11" s="43"/>
      <c r="E11" s="45"/>
      <c r="F11" s="46" t="str" cm="1">
        <f t="array" ref="F11">IF($C11="","",INDEX(code20J1,MATCH(LEFT($C11,SEARCH(" ",$C11)-1)*1,Budget_Général!$A$8:$A$47,0),3)-SUMPRODUCT(($C$6:C10=C11)*((($H$6:H10&gt;1)*$H$6:H10)+($H$6:H10="")*$G$6:G10)))</f>
        <v/>
      </c>
      <c r="G11" s="47"/>
      <c r="H11" s="48"/>
      <c r="I11" s="49" t="str">
        <f t="shared" si="0"/>
        <v/>
      </c>
      <c r="J11" s="5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">
      <c r="A12" s="75">
        <v>6</v>
      </c>
      <c r="B12" s="69"/>
      <c r="C12" s="44"/>
      <c r="D12" s="43"/>
      <c r="E12" s="45"/>
      <c r="F12" s="46" t="str" cm="1">
        <f t="array" ref="F12">IF($C12="","",INDEX(code20J1,MATCH(LEFT($C12,SEARCH(" ",$C12)-1)*1,Budget_Général!$A$8:$A$47,0),3)-SUMPRODUCT(($C$6:C11=C12)*((($H$6:H11&gt;1)*$H$6:H11)+($H$6:H11="")*$G$6:G11)))</f>
        <v/>
      </c>
      <c r="G12" s="47"/>
      <c r="H12" s="48"/>
      <c r="I12" s="49" t="str">
        <f t="shared" si="0"/>
        <v/>
      </c>
      <c r="J12" s="5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">
      <c r="A13" s="75">
        <v>7</v>
      </c>
      <c r="B13" s="69"/>
      <c r="C13" s="44"/>
      <c r="D13" s="43"/>
      <c r="E13" s="45"/>
      <c r="F13" s="46" t="str" cm="1">
        <f t="array" ref="F13">IF($C13="","",INDEX(code20J1,MATCH(LEFT($C13,SEARCH(" ",$C13)-1)*1,Budget_Général!$A$8:$A$47,0),3)-SUMPRODUCT(($C$6:C12=C13)*((($H$6:H12&gt;1)*$H$6:H12)+($H$6:H12="")*$G$6:G12)))</f>
        <v/>
      </c>
      <c r="G13" s="47"/>
      <c r="H13" s="48"/>
      <c r="I13" s="49" t="str">
        <f t="shared" si="0"/>
        <v/>
      </c>
      <c r="J13" s="5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">
      <c r="A14" s="75">
        <v>8</v>
      </c>
      <c r="B14" s="69"/>
      <c r="C14" s="44"/>
      <c r="D14" s="43"/>
      <c r="E14" s="45"/>
      <c r="F14" s="46" t="str" cm="1">
        <f t="array" ref="F14">IF($C14="","",INDEX(code20J1,MATCH(LEFT($C14,SEARCH(" ",$C14)-1)*1,Budget_Général!$A$8:$A$47,0),3)-SUMPRODUCT(($C$6:C13=C14)*((($H$6:H13&gt;1)*$H$6:H13)+($H$6:H13="")*$G$6:G13)))</f>
        <v/>
      </c>
      <c r="G14" s="47"/>
      <c r="H14" s="48"/>
      <c r="I14" s="49" t="str">
        <f t="shared" si="0"/>
        <v/>
      </c>
      <c r="J14" s="5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">
      <c r="A15" s="75">
        <v>9</v>
      </c>
      <c r="B15" s="69"/>
      <c r="C15" s="44"/>
      <c r="D15" s="43"/>
      <c r="E15" s="45"/>
      <c r="F15" s="46" t="str" cm="1">
        <f t="array" ref="F15">IF($C15="","",INDEX(code20J1,MATCH(LEFT($C15,SEARCH(" ",$C15)-1)*1,Budget_Général!$A$8:$A$47,0),3)-SUMPRODUCT(($C$6:C14=C15)*((($H$6:H14&gt;1)*$H$6:H14)+($H$6:H14="")*$G$6:G14)))</f>
        <v/>
      </c>
      <c r="G15" s="47"/>
      <c r="H15" s="48"/>
      <c r="I15" s="49" t="str">
        <f t="shared" si="0"/>
        <v/>
      </c>
      <c r="J15" s="5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">
      <c r="A16" s="75">
        <v>10</v>
      </c>
      <c r="B16" s="69"/>
      <c r="C16" s="44"/>
      <c r="D16" s="43"/>
      <c r="E16" s="45"/>
      <c r="F16" s="46" t="str" cm="1">
        <f t="array" ref="F16">IF($C16="","",INDEX(code20J1,MATCH(LEFT($C16,SEARCH(" ",$C16)-1)*1,Budget_Général!$A$8:$A$47,0),3)-SUMPRODUCT(($C$6:C15=C16)*((($H$6:H15&gt;1)*$H$6:H15)+($H$6:H15="")*$G$6:G15)))</f>
        <v/>
      </c>
      <c r="G16" s="47"/>
      <c r="H16" s="48"/>
      <c r="I16" s="49" t="str">
        <f t="shared" si="0"/>
        <v/>
      </c>
      <c r="J16" s="5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">
      <c r="A17" s="75">
        <v>11</v>
      </c>
      <c r="B17" s="69"/>
      <c r="C17" s="44"/>
      <c r="D17" s="43"/>
      <c r="E17" s="45"/>
      <c r="F17" s="46" t="str" cm="1">
        <f t="array" ref="F17">IF($C17="","",INDEX(code20J1,MATCH(LEFT($C17,SEARCH(" ",$C17)-1)*1,Budget_Général!$A$8:$A$47,0),3)-SUMPRODUCT(($C$6:C16=C17)*((($H$6:H16&gt;1)*$H$6:H16)+($H$6:H16="")*$G$6:G16)))</f>
        <v/>
      </c>
      <c r="G17" s="47"/>
      <c r="H17" s="48"/>
      <c r="I17" s="49" t="str">
        <f t="shared" si="0"/>
        <v/>
      </c>
      <c r="J17" s="5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">
      <c r="A18" s="75">
        <v>12</v>
      </c>
      <c r="B18" s="69"/>
      <c r="C18" s="44"/>
      <c r="D18" s="43"/>
      <c r="E18" s="45"/>
      <c r="F18" s="46" t="str" cm="1">
        <f t="array" ref="F18">IF($C18="","",INDEX(code20J1,MATCH(LEFT($C18,SEARCH(" ",$C18)-1)*1,Budget_Général!$A$8:$A$47,0),3)-SUMPRODUCT(($C$6:C17=C18)*((($H$6:H17&gt;1)*$H$6:H17)+($H$6:H17="")*$G$6:G17)))</f>
        <v/>
      </c>
      <c r="G18" s="47"/>
      <c r="H18" s="48"/>
      <c r="I18" s="49" t="str">
        <f t="shared" si="0"/>
        <v/>
      </c>
      <c r="J18" s="5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">
      <c r="A19" s="75">
        <v>13</v>
      </c>
      <c r="B19" s="69"/>
      <c r="C19" s="44"/>
      <c r="D19" s="43"/>
      <c r="E19" s="45"/>
      <c r="F19" s="46" t="str" cm="1">
        <f t="array" ref="F19">IF($C19="","",INDEX(code20J1,MATCH(LEFT($C19,SEARCH(" ",$C19)-1)*1,Budget_Général!$A$8:$A$47,0),3)-SUMPRODUCT(($C$6:C18=C19)*((($H$6:H18&gt;1)*$H$6:H18)+($H$6:H18="")*$G$6:G18)))</f>
        <v/>
      </c>
      <c r="G19" s="47"/>
      <c r="H19" s="48"/>
      <c r="I19" s="49" t="str">
        <f t="shared" si="0"/>
        <v/>
      </c>
      <c r="J19" s="5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">
      <c r="A20" s="75">
        <v>14</v>
      </c>
      <c r="B20" s="69"/>
      <c r="C20" s="44"/>
      <c r="D20" s="43"/>
      <c r="E20" s="45"/>
      <c r="F20" s="46" t="str" cm="1">
        <f t="array" ref="F20">IF($C20="","",INDEX(code20J1,MATCH(LEFT($C20,SEARCH(" ",$C20)-1)*1,Budget_Général!$A$8:$A$47,0),3)-SUMPRODUCT(($C$6:C19=C20)*((($H$6:H19&gt;1)*$H$6:H19)+($H$6:H19="")*$G$6:G19)))</f>
        <v/>
      </c>
      <c r="G20" s="47"/>
      <c r="H20" s="48"/>
      <c r="I20" s="49" t="str">
        <f t="shared" si="0"/>
        <v/>
      </c>
      <c r="J20" s="5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">
      <c r="A21" s="75">
        <v>15</v>
      </c>
      <c r="B21" s="69"/>
      <c r="C21" s="44"/>
      <c r="D21" s="43"/>
      <c r="E21" s="45"/>
      <c r="F21" s="46" t="str" cm="1">
        <f t="array" ref="F21">IF($C21="","",INDEX(code20J1,MATCH(LEFT($C21,SEARCH(" ",$C21)-1)*1,Budget_Général!$A$8:$A$47,0),3)-SUMPRODUCT(($C$6:C20=C21)*((($H$6:H20&gt;1)*$H$6:H20)+($H$6:H20="")*$G$6:G20)))</f>
        <v/>
      </c>
      <c r="G21" s="47"/>
      <c r="H21" s="48"/>
      <c r="I21" s="49" t="str">
        <f t="shared" si="0"/>
        <v/>
      </c>
      <c r="J21" s="50" t="str">
        <f t="shared" si="2"/>
        <v/>
      </c>
      <c r="L21" s="5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">
      <c r="A22" s="75">
        <v>16</v>
      </c>
      <c r="B22" s="69"/>
      <c r="C22" s="44"/>
      <c r="D22" s="43"/>
      <c r="E22" s="45"/>
      <c r="F22" s="46" t="str" cm="1">
        <f t="array" ref="F22">IF($C22="","",INDEX(code20J1,MATCH(LEFT($C22,SEARCH(" ",$C22)-1)*1,Budget_Général!$A$8:$A$47,0),3)-SUMPRODUCT(($C$6:C21=C22)*((($H$6:H21&gt;1)*$H$6:H21)+($H$6:H21="")*$G$6:G21)))</f>
        <v/>
      </c>
      <c r="G22" s="47"/>
      <c r="H22" s="48"/>
      <c r="I22" s="49" t="str">
        <f t="shared" si="0"/>
        <v/>
      </c>
      <c r="J22" s="5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">
      <c r="A23" s="75">
        <v>17</v>
      </c>
      <c r="B23" s="69"/>
      <c r="C23" s="44"/>
      <c r="D23" s="43"/>
      <c r="E23" s="45"/>
      <c r="F23" s="46" t="str" cm="1">
        <f t="array" ref="F23">IF($C23="","",INDEX(code20J1,MATCH(LEFT($C23,SEARCH(" ",$C23)-1)*1,Budget_Général!$A$8:$A$47,0),3)-SUMPRODUCT(($C$6:C22=C23)*((($H$6:H22&gt;1)*$H$6:H22)+($H$6:H22="")*$G$6:G22)))</f>
        <v/>
      </c>
      <c r="G23" s="47"/>
      <c r="H23" s="48"/>
      <c r="I23" s="49" t="str">
        <f t="shared" si="0"/>
        <v/>
      </c>
      <c r="J23" s="5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">
      <c r="A24" s="75">
        <v>18</v>
      </c>
      <c r="B24" s="69"/>
      <c r="C24" s="44"/>
      <c r="D24" s="43"/>
      <c r="E24" s="45"/>
      <c r="F24" s="46" t="str" cm="1">
        <f t="array" ref="F24">IF($C24="","",INDEX(code20J1,MATCH(LEFT($C24,SEARCH(" ",$C24)-1)*1,Budget_Général!$A$8:$A$47,0),3)-SUMPRODUCT(($C$6:C23=C24)*((($H$6:H23&gt;1)*$H$6:H23)+($H$6:H23="")*$G$6:G23)))</f>
        <v/>
      </c>
      <c r="G24" s="47"/>
      <c r="H24" s="48"/>
      <c r="I24" s="49" t="str">
        <f t="shared" si="0"/>
        <v/>
      </c>
      <c r="J24" s="5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">
      <c r="A25" s="75">
        <v>19</v>
      </c>
      <c r="B25" s="69"/>
      <c r="C25" s="44"/>
      <c r="D25" s="43"/>
      <c r="E25" s="45"/>
      <c r="F25" s="46" t="str" cm="1">
        <f t="array" ref="F25">IF($C25="","",INDEX(code20J1,MATCH(LEFT($C25,SEARCH(" ",$C25)-1)*1,Budget_Général!$A$8:$A$47,0),3)-SUMPRODUCT(($C$6:C24=C25)*((($H$6:H24&gt;1)*$H$6:H24)+($H$6:H24="")*$G$6:G24)))</f>
        <v/>
      </c>
      <c r="G25" s="47"/>
      <c r="H25" s="48"/>
      <c r="I25" s="49" t="str">
        <f t="shared" si="0"/>
        <v/>
      </c>
      <c r="J25" s="5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">
      <c r="A26" s="75">
        <v>20</v>
      </c>
      <c r="B26" s="69"/>
      <c r="C26" s="44"/>
      <c r="D26" s="43"/>
      <c r="E26" s="45"/>
      <c r="F26" s="46" t="str" cm="1">
        <f t="array" ref="F26">IF($C26="","",INDEX(code20J1,MATCH(LEFT($C26,SEARCH(" ",$C26)-1)*1,Budget_Général!$A$8:$A$47,0),3)-SUMPRODUCT(($C$6:C25=C26)*((($H$6:H25&gt;1)*$H$6:H25)+($H$6:H25="")*$G$6:G25)))</f>
        <v/>
      </c>
      <c r="G26" s="47"/>
      <c r="H26" s="48"/>
      <c r="I26" s="49" t="str">
        <f t="shared" si="0"/>
        <v/>
      </c>
      <c r="J26" s="50" t="str">
        <f t="shared" si="2"/>
        <v/>
      </c>
      <c r="N26" s="5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">
      <c r="A27" s="75">
        <v>21</v>
      </c>
      <c r="B27" s="69"/>
      <c r="C27" s="44"/>
      <c r="D27" s="43"/>
      <c r="E27" s="45"/>
      <c r="F27" s="46" t="str" cm="1">
        <f t="array" ref="F27">IF($C27="","",INDEX(code20J1,MATCH(LEFT($C27,SEARCH(" ",$C27)-1)*1,Budget_Général!$A$8:$A$47,0),3)-SUMPRODUCT(($C$6:C26=C27)*((($H$6:H26&gt;1)*$H$6:H26)+($H$6:H26="")*$G$6:G26)))</f>
        <v/>
      </c>
      <c r="G27" s="47"/>
      <c r="H27" s="48"/>
      <c r="I27" s="49" t="str">
        <f t="shared" si="0"/>
        <v/>
      </c>
      <c r="J27" s="50" t="str">
        <f t="shared" si="2"/>
        <v/>
      </c>
      <c r="N27" s="5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">
      <c r="A28" s="75">
        <v>22</v>
      </c>
      <c r="B28" s="69"/>
      <c r="C28" s="44"/>
      <c r="D28" s="43"/>
      <c r="E28" s="45"/>
      <c r="F28" s="46" t="str" cm="1">
        <f t="array" ref="F28">IF($C28="","",INDEX(code20J1,MATCH(LEFT($C28,SEARCH(" ",$C28)-1)*1,Budget_Général!$A$8:$A$47,0),3)-SUMPRODUCT(($C$6:C27=C28)*((($H$6:H27&gt;1)*$H$6:H27)+($H$6:H27="")*$G$6:G27)))</f>
        <v/>
      </c>
      <c r="G28" s="47"/>
      <c r="H28" s="48"/>
      <c r="I28" s="49" t="str">
        <f t="shared" si="0"/>
        <v/>
      </c>
      <c r="J28" s="5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">
      <c r="A29" s="75">
        <v>23</v>
      </c>
      <c r="B29" s="69"/>
      <c r="C29" s="44"/>
      <c r="D29" s="43"/>
      <c r="E29" s="45"/>
      <c r="F29" s="46" t="str" cm="1">
        <f t="array" ref="F29">IF($C29="","",INDEX(code20J1,MATCH(LEFT($C29,SEARCH(" ",$C29)-1)*1,Budget_Général!$A$8:$A$47,0),3)-SUMPRODUCT(($C$6:C28=C29)*((($H$6:H28&gt;1)*$H$6:H28)+($H$6:H28="")*$G$6:G28)))</f>
        <v/>
      </c>
      <c r="G29" s="47"/>
      <c r="H29" s="48"/>
      <c r="I29" s="49" t="str">
        <f t="shared" si="0"/>
        <v/>
      </c>
      <c r="J29" s="5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">
      <c r="A30" s="75">
        <v>24</v>
      </c>
      <c r="B30" s="69"/>
      <c r="C30" s="44"/>
      <c r="D30" s="43"/>
      <c r="E30" s="45"/>
      <c r="F30" s="46" t="str" cm="1">
        <f t="array" ref="F30">IF($C30="","",INDEX(code20J1,MATCH(LEFT($C30,SEARCH(" ",$C30)-1)*1,Budget_Général!$A$8:$A$47,0),3)-SUMPRODUCT(($C$6:C29=C30)*((($H$6:H29&gt;1)*$H$6:H29)+($H$6:H29="")*$G$6:G29)))</f>
        <v/>
      </c>
      <c r="G30" s="47"/>
      <c r="H30" s="48"/>
      <c r="I30" s="49" t="str">
        <f t="shared" si="0"/>
        <v/>
      </c>
      <c r="J30" s="5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">
      <c r="A31" s="75">
        <v>25</v>
      </c>
      <c r="B31" s="69"/>
      <c r="C31" s="44"/>
      <c r="D31" s="43"/>
      <c r="E31" s="45"/>
      <c r="F31" s="46" t="str" cm="1">
        <f t="array" ref="F31">IF($C31="","",INDEX(code20J1,MATCH(LEFT($C31,SEARCH(" ",$C31)-1)*1,Budget_Général!$A$8:$A$47,0),3)-SUMPRODUCT(($C$6:C30=C31)*((($H$6:H30&gt;1)*$H$6:H30)+($H$6:H30="")*$G$6:G30)))</f>
        <v/>
      </c>
      <c r="G31" s="47"/>
      <c r="H31" s="48"/>
      <c r="I31" s="49" t="str">
        <f t="shared" si="0"/>
        <v/>
      </c>
      <c r="J31" s="5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">
      <c r="A32" s="75">
        <v>26</v>
      </c>
      <c r="B32" s="69"/>
      <c r="C32" s="44"/>
      <c r="D32" s="43"/>
      <c r="E32" s="45"/>
      <c r="F32" s="46" t="str" cm="1">
        <f t="array" ref="F32">IF($C32="","",INDEX(code20J1,MATCH(LEFT($C32,SEARCH(" ",$C32)-1)*1,Budget_Général!$A$8:$A$47,0),3)-SUMPRODUCT(($C$6:C31=C32)*((($H$6:H31&gt;1)*$H$6:H31)+($H$6:H31="")*$G$6:G31)))</f>
        <v/>
      </c>
      <c r="G32" s="47"/>
      <c r="H32" s="48"/>
      <c r="I32" s="49" t="str">
        <f t="shared" si="0"/>
        <v/>
      </c>
      <c r="J32" s="5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">
      <c r="A33" s="75">
        <v>27</v>
      </c>
      <c r="B33" s="69"/>
      <c r="C33" s="44"/>
      <c r="D33" s="43"/>
      <c r="E33" s="45"/>
      <c r="F33" s="46" t="str" cm="1">
        <f t="array" ref="F33">IF($C33="","",INDEX(code20J1,MATCH(LEFT($C33,SEARCH(" ",$C33)-1)*1,Budget_Général!$A$8:$A$47,0),3)-SUMPRODUCT(($C$6:C32=C33)*((($H$6:H32&gt;1)*$H$6:H32)+($H$6:H32="")*$G$6:G32)))</f>
        <v/>
      </c>
      <c r="G33" s="47"/>
      <c r="H33" s="48"/>
      <c r="I33" s="49" t="str">
        <f t="shared" si="0"/>
        <v/>
      </c>
      <c r="J33" s="5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">
      <c r="A34" s="75">
        <v>28</v>
      </c>
      <c r="B34" s="69"/>
      <c r="C34" s="44"/>
      <c r="D34" s="43"/>
      <c r="E34" s="45"/>
      <c r="F34" s="46" t="str" cm="1">
        <f t="array" ref="F34">IF($C34="","",INDEX(code20J1,MATCH(LEFT($C34,SEARCH(" ",$C34)-1)*1,Budget_Général!$A$8:$A$47,0),3)-SUMPRODUCT(($C$6:C33=C34)*((($H$6:H33&gt;1)*$H$6:H33)+($H$6:H33="")*$G$6:G33)))</f>
        <v/>
      </c>
      <c r="G34" s="47"/>
      <c r="H34" s="48"/>
      <c r="I34" s="49" t="str">
        <f t="shared" si="0"/>
        <v/>
      </c>
      <c r="J34" s="5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">
      <c r="A35" s="75">
        <v>29</v>
      </c>
      <c r="B35" s="69"/>
      <c r="C35" s="44"/>
      <c r="D35" s="43"/>
      <c r="E35" s="45"/>
      <c r="F35" s="46" t="str" cm="1">
        <f t="array" ref="F35">IF($C35="","",INDEX(code20J1,MATCH(LEFT($C35,SEARCH(" ",$C35)-1)*1,Budget_Général!$A$8:$A$47,0),3)-SUMPRODUCT(($C$6:C34=C35)*((($H$6:H34&gt;1)*$H$6:H34)+($H$6:H34="")*$G$6:G34)))</f>
        <v/>
      </c>
      <c r="G35" s="47"/>
      <c r="H35" s="48"/>
      <c r="I35" s="49" t="str">
        <f t="shared" si="0"/>
        <v/>
      </c>
      <c r="J35" s="5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">
      <c r="A36" s="75">
        <v>30</v>
      </c>
      <c r="B36" s="69"/>
      <c r="C36" s="44"/>
      <c r="D36" s="43"/>
      <c r="E36" s="45"/>
      <c r="F36" s="46" t="str" cm="1">
        <f t="array" ref="F36">IF($C36="","",INDEX(code20J1,MATCH(LEFT($C36,SEARCH(" ",$C36)-1)*1,Budget_Général!$A$8:$A$47,0),3)-SUMPRODUCT(($C$6:C35=C36)*((($H$6:H35&gt;1)*$H$6:H35)+($H$6:H35="")*$G$6:G35)))</f>
        <v/>
      </c>
      <c r="G36" s="47"/>
      <c r="H36" s="48"/>
      <c r="I36" s="49" t="str">
        <f t="shared" si="0"/>
        <v/>
      </c>
      <c r="J36" s="5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">
      <c r="A37" s="75">
        <v>31</v>
      </c>
      <c r="B37" s="69"/>
      <c r="C37" s="44"/>
      <c r="D37" s="43"/>
      <c r="E37" s="45"/>
      <c r="F37" s="46" t="str" cm="1">
        <f t="array" ref="F37">IF($C37="","",INDEX(code20J1,MATCH(LEFT($C37,SEARCH(" ",$C37)-1)*1,Budget_Général!$A$8:$A$47,0),3)-SUMPRODUCT(($C$6:C36=C37)*((($H$6:H36&gt;1)*$H$6:H36)+($H$6:H36="")*$G$6:G36)))</f>
        <v/>
      </c>
      <c r="G37" s="47"/>
      <c r="H37" s="48"/>
      <c r="I37" s="49" t="str">
        <f t="shared" si="0"/>
        <v/>
      </c>
      <c r="J37" s="5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">
      <c r="A38" s="75">
        <v>32</v>
      </c>
      <c r="B38" s="69"/>
      <c r="C38" s="44"/>
      <c r="D38" s="43"/>
      <c r="E38" s="45"/>
      <c r="F38" s="46" t="str" cm="1">
        <f t="array" ref="F38">IF($C38="","",INDEX(code20J1,MATCH(LEFT($C38,SEARCH(" ",$C38)-1)*1,Budget_Général!$A$8:$A$47,0),3)-SUMPRODUCT(($C$6:C37=C38)*((($H$6:H37&gt;1)*$H$6:H37)+($H$6:H37="")*$G$6:G37)))</f>
        <v/>
      </c>
      <c r="G38" s="47"/>
      <c r="H38" s="48"/>
      <c r="I38" s="49" t="str">
        <f t="shared" si="0"/>
        <v/>
      </c>
      <c r="J38" s="5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">
      <c r="A39" s="75">
        <v>33</v>
      </c>
      <c r="B39" s="69"/>
      <c r="C39" s="44"/>
      <c r="D39" s="43"/>
      <c r="E39" s="45"/>
      <c r="F39" s="46" t="str" cm="1">
        <f t="array" ref="F39">IF($C39="","",INDEX(code20J1,MATCH(LEFT($C39,SEARCH(" ",$C39)-1)*1,Budget_Général!$A$8:$A$47,0),3)-SUMPRODUCT(($C$6:C38=C39)*((($H$6:H38&gt;1)*$H$6:H38)+($H$6:H38="")*$G$6:G38)))</f>
        <v/>
      </c>
      <c r="G39" s="47"/>
      <c r="H39" s="48"/>
      <c r="I39" s="49" t="str">
        <f t="shared" si="0"/>
        <v/>
      </c>
      <c r="J39" s="5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">
      <c r="A40" s="75">
        <v>34</v>
      </c>
      <c r="B40" s="69"/>
      <c r="C40" s="44"/>
      <c r="D40" s="43"/>
      <c r="E40" s="45"/>
      <c r="F40" s="46" t="str" cm="1">
        <f t="array" ref="F40">IF($C40="","",INDEX(code20J1,MATCH(LEFT($C40,SEARCH(" ",$C40)-1)*1,Budget_Général!$A$8:$A$47,0),3)-SUMPRODUCT(($C$6:C39=C40)*((($H$6:H39&gt;1)*$H$6:H39)+($H$6:H39="")*$G$6:G39)))</f>
        <v/>
      </c>
      <c r="G40" s="47"/>
      <c r="H40" s="48"/>
      <c r="I40" s="49" t="str">
        <f t="shared" si="0"/>
        <v/>
      </c>
      <c r="J40" s="5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">
      <c r="A41" s="75">
        <v>35</v>
      </c>
      <c r="B41" s="69"/>
      <c r="C41" s="44"/>
      <c r="D41" s="43"/>
      <c r="E41" s="45"/>
      <c r="F41" s="46" t="str" cm="1">
        <f t="array" ref="F41">IF($C41="","",INDEX(code20J1,MATCH(LEFT($C41,SEARCH(" ",$C41)-1)*1,Budget_Général!$A$8:$A$47,0),3)-SUMPRODUCT(($C$6:C40=C41)*((($H$6:H40&gt;1)*$H$6:H40)+($H$6:H40="")*$G$6:G40)))</f>
        <v/>
      </c>
      <c r="G41" s="47"/>
      <c r="H41" s="48"/>
      <c r="I41" s="49" t="str">
        <f t="shared" si="0"/>
        <v/>
      </c>
      <c r="J41" s="5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">
      <c r="A42" s="75">
        <v>36</v>
      </c>
      <c r="B42" s="69"/>
      <c r="C42" s="44"/>
      <c r="D42" s="43"/>
      <c r="E42" s="45"/>
      <c r="F42" s="46" t="str" cm="1">
        <f t="array" ref="F42">IF($C42="","",INDEX(code20J1,MATCH(LEFT($C42,SEARCH(" ",$C42)-1)*1,Budget_Général!$A$8:$A$47,0),3)-SUMPRODUCT(($C$6:C41=C42)*((($H$6:H41&gt;1)*$H$6:H41)+($H$6:H41="")*$G$6:G41)))</f>
        <v/>
      </c>
      <c r="G42" s="47"/>
      <c r="H42" s="48"/>
      <c r="I42" s="49" t="str">
        <f t="shared" si="0"/>
        <v/>
      </c>
      <c r="J42" s="5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">
      <c r="A43" s="75">
        <v>37</v>
      </c>
      <c r="B43" s="69"/>
      <c r="C43" s="44"/>
      <c r="D43" s="43"/>
      <c r="E43" s="45"/>
      <c r="F43" s="46" t="str" cm="1">
        <f t="array" ref="F43">IF($C43="","",INDEX(code20J1,MATCH(LEFT($C43,SEARCH(" ",$C43)-1)*1,Budget_Général!$A$8:$A$47,0),3)-SUMPRODUCT(($C$6:C42=C43)*((($H$6:H42&gt;1)*$H$6:H42)+($H$6:H42="")*$G$6:G42)))</f>
        <v/>
      </c>
      <c r="G43" s="47"/>
      <c r="H43" s="48"/>
      <c r="I43" s="49" t="str">
        <f t="shared" si="0"/>
        <v/>
      </c>
      <c r="J43" s="5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">
      <c r="A44" s="75">
        <v>38</v>
      </c>
      <c r="B44" s="69"/>
      <c r="C44" s="44"/>
      <c r="D44" s="43"/>
      <c r="E44" s="45"/>
      <c r="F44" s="46" t="str" cm="1">
        <f t="array" ref="F44">IF($C44="","",INDEX(code20J1,MATCH(LEFT($C44,SEARCH(" ",$C44)-1)*1,Budget_Général!$A$8:$A$47,0),3)-SUMPRODUCT(($C$6:C43=C44)*((($H$6:H43&gt;1)*$H$6:H43)+($H$6:H43="")*$G$6:G43)))</f>
        <v/>
      </c>
      <c r="G44" s="47"/>
      <c r="H44" s="48"/>
      <c r="I44" s="49" t="str">
        <f t="shared" si="0"/>
        <v/>
      </c>
      <c r="J44" s="5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">
      <c r="A45" s="75">
        <v>39</v>
      </c>
      <c r="B45" s="69"/>
      <c r="C45" s="44"/>
      <c r="D45" s="43"/>
      <c r="E45" s="45"/>
      <c r="F45" s="46" t="str" cm="1">
        <f t="array" ref="F45">IF($C45="","",INDEX(code20J1,MATCH(LEFT($C45,SEARCH(" ",$C45)-1)*1,Budget_Général!$A$8:$A$47,0),3)-SUMPRODUCT(($C$6:C44=C45)*((($H$6:H44&gt;1)*$H$6:H44)+($H$6:H44="")*$G$6:G44)))</f>
        <v/>
      </c>
      <c r="G45" s="47"/>
      <c r="H45" s="48"/>
      <c r="I45" s="49" t="str">
        <f t="shared" si="0"/>
        <v/>
      </c>
      <c r="J45" s="5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">
      <c r="A46" s="75">
        <v>40</v>
      </c>
      <c r="B46" s="69"/>
      <c r="C46" s="44"/>
      <c r="D46" s="43"/>
      <c r="E46" s="45"/>
      <c r="F46" s="46" t="str" cm="1">
        <f t="array" ref="F46">IF($C46="","",INDEX(code20J1,MATCH(LEFT($C46,SEARCH(" ",$C46)-1)*1,Budget_Général!$A$8:$A$47,0),3)-SUMPRODUCT(($C$6:C45=C46)*((($H$6:H45&gt;1)*$H$6:H45)+($H$6:H45="")*$G$6:G45)))</f>
        <v/>
      </c>
      <c r="G46" s="47"/>
      <c r="H46" s="48"/>
      <c r="I46" s="49" t="str">
        <f t="shared" si="0"/>
        <v/>
      </c>
      <c r="J46" s="5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">
      <c r="A47" s="75">
        <v>41</v>
      </c>
      <c r="B47" s="69"/>
      <c r="C47" s="44"/>
      <c r="D47" s="43"/>
      <c r="E47" s="45"/>
      <c r="F47" s="46" t="str" cm="1">
        <f t="array" ref="F47">IF($C47="","",INDEX(code20J1,MATCH(LEFT($C47,SEARCH(" ",$C47)-1)*1,Budget_Général!$A$8:$A$47,0),3)-SUMPRODUCT(($C$6:C46=C47)*((($H$6:H46&gt;1)*$H$6:H46)+($H$6:H46="")*$G$6:G46)))</f>
        <v/>
      </c>
      <c r="G47" s="47"/>
      <c r="H47" s="48"/>
      <c r="I47" s="49" t="str">
        <f t="shared" si="0"/>
        <v/>
      </c>
      <c r="J47" s="50" t="str">
        <f t="shared" si="2"/>
        <v/>
      </c>
    </row>
    <row r="48" spans="1:21" x14ac:dyDescent="0.2">
      <c r="A48" s="75">
        <v>42</v>
      </c>
      <c r="B48" s="69"/>
      <c r="C48" s="44"/>
      <c r="D48" s="43"/>
      <c r="E48" s="45"/>
      <c r="F48" s="46" t="str" cm="1">
        <f t="array" ref="F48">IF($C48="","",INDEX(code20J1,MATCH(LEFT($C48,SEARCH(" ",$C48)-1)*1,Budget_Général!$A$8:$A$47,0),3)-SUMPRODUCT(($C$6:C47=C48)*((($H$6:H47&gt;1)*$H$6:H47)+($H$6:H47="")*$G$6:G47)))</f>
        <v/>
      </c>
      <c r="G48" s="47"/>
      <c r="H48" s="48"/>
      <c r="I48" s="49" t="str">
        <f t="shared" si="0"/>
        <v/>
      </c>
      <c r="J48" s="50" t="str">
        <f t="shared" si="2"/>
        <v/>
      </c>
      <c r="P48" s="53"/>
    </row>
    <row r="49" spans="1:16" x14ac:dyDescent="0.2">
      <c r="A49" s="75">
        <v>43</v>
      </c>
      <c r="B49" s="69"/>
      <c r="C49" s="44"/>
      <c r="D49" s="43"/>
      <c r="E49" s="45"/>
      <c r="F49" s="46" t="str" cm="1">
        <f t="array" ref="F49">IF($C49="","",INDEX(code20J1,MATCH(LEFT($C49,SEARCH(" ",$C49)-1)*1,Budget_Général!$A$8:$A$47,0),3)-SUMPRODUCT(($C$6:C48=C49)*((($H$6:H48&gt;1)*$H$6:H48)+($H$6:H48="")*$G$6:G48)))</f>
        <v/>
      </c>
      <c r="G49" s="47"/>
      <c r="H49" s="48"/>
      <c r="I49" s="49" t="str">
        <f t="shared" si="0"/>
        <v/>
      </c>
      <c r="J49" s="50" t="str">
        <f t="shared" si="2"/>
        <v/>
      </c>
    </row>
    <row r="50" spans="1:16" x14ac:dyDescent="0.2">
      <c r="A50" s="75">
        <v>44</v>
      </c>
      <c r="B50" s="69"/>
      <c r="C50" s="44"/>
      <c r="D50" s="43"/>
      <c r="E50" s="45"/>
      <c r="F50" s="46" t="str" cm="1">
        <f t="array" ref="F50">IF($C50="","",INDEX(code20J1,MATCH(LEFT($C50,SEARCH(" ",$C50)-1)*1,Budget_Général!$A$8:$A$47,0),3)-SUMPRODUCT(($C$6:C49=C50)*((($H$6:H49&gt;1)*$H$6:H49)+($H$6:H49="")*$G$6:G49)))</f>
        <v/>
      </c>
      <c r="G50" s="47"/>
      <c r="H50" s="48"/>
      <c r="I50" s="49" t="str">
        <f t="shared" si="0"/>
        <v/>
      </c>
      <c r="J50" s="50" t="str">
        <f t="shared" si="2"/>
        <v/>
      </c>
      <c r="P50" s="53"/>
    </row>
    <row r="51" spans="1:16" x14ac:dyDescent="0.2">
      <c r="A51" s="75">
        <v>45</v>
      </c>
      <c r="B51" s="69"/>
      <c r="C51" s="44"/>
      <c r="D51" s="43"/>
      <c r="E51" s="45"/>
      <c r="F51" s="46" t="str" cm="1">
        <f t="array" ref="F51">IF($C51="","",INDEX(code20J1,MATCH(LEFT($C51,SEARCH(" ",$C51)-1)*1,Budget_Général!$A$8:$A$47,0),3)-SUMPRODUCT(($C$6:C50=C51)*((($H$6:H50&gt;1)*$H$6:H50)+($H$6:H50="")*$G$6:G50)))</f>
        <v/>
      </c>
      <c r="G51" s="47"/>
      <c r="H51" s="48"/>
      <c r="I51" s="49" t="str">
        <f t="shared" si="0"/>
        <v/>
      </c>
      <c r="J51" s="50" t="str">
        <f t="shared" si="2"/>
        <v/>
      </c>
    </row>
    <row r="52" spans="1:16" x14ac:dyDescent="0.2">
      <c r="A52" s="75">
        <v>46</v>
      </c>
      <c r="B52" s="69"/>
      <c r="C52" s="44"/>
      <c r="D52" s="43"/>
      <c r="E52" s="45"/>
      <c r="F52" s="46" t="str" cm="1">
        <f t="array" ref="F52">IF($C52="","",INDEX(code20J1,MATCH(LEFT($C52,SEARCH(" ",$C52)-1)*1,Budget_Général!$A$8:$A$47,0),3)-SUMPRODUCT(($C$6:C51=C52)*((($H$6:H51&gt;1)*$H$6:H51)+($H$6:H51="")*$G$6:G51)))</f>
        <v/>
      </c>
      <c r="G52" s="47"/>
      <c r="H52" s="48"/>
      <c r="I52" s="49" t="str">
        <f t="shared" si="0"/>
        <v/>
      </c>
      <c r="J52" s="50" t="str">
        <f t="shared" si="2"/>
        <v/>
      </c>
      <c r="P52" s="53"/>
    </row>
    <row r="53" spans="1:16" x14ac:dyDescent="0.2">
      <c r="A53" s="75">
        <v>47</v>
      </c>
      <c r="B53" s="69"/>
      <c r="C53" s="44"/>
      <c r="D53" s="43"/>
      <c r="E53" s="45"/>
      <c r="F53" s="46" t="str" cm="1">
        <f t="array" ref="F53">IF($C53="","",INDEX(code20J1,MATCH(LEFT($C53,SEARCH(" ",$C53)-1)*1,Budget_Général!$A$8:$A$47,0),3)-SUMPRODUCT(($C$6:C52=C53)*((($H$6:H52&gt;1)*$H$6:H52)+($H$6:H52="")*$G$6:G52)))</f>
        <v/>
      </c>
      <c r="G53" s="47"/>
      <c r="H53" s="48"/>
      <c r="I53" s="49" t="str">
        <f t="shared" si="0"/>
        <v/>
      </c>
      <c r="J53" s="50" t="str">
        <f t="shared" si="2"/>
        <v/>
      </c>
    </row>
    <row r="54" spans="1:16" x14ac:dyDescent="0.2">
      <c r="A54" s="75">
        <v>48</v>
      </c>
      <c r="B54" s="69"/>
      <c r="C54" s="44"/>
      <c r="D54" s="43"/>
      <c r="E54" s="45"/>
      <c r="F54" s="46" t="str" cm="1">
        <f t="array" ref="F54">IF($C54="","",INDEX(code20J1,MATCH(LEFT($C54,SEARCH(" ",$C54)-1)*1,Budget_Général!$A$8:$A$47,0),3)-SUMPRODUCT(($C$6:C53=C54)*((($H$6:H53&gt;1)*$H$6:H53)+($H$6:H53="")*$G$6:G53)))</f>
        <v/>
      </c>
      <c r="G54" s="47"/>
      <c r="H54" s="48"/>
      <c r="I54" s="49" t="str">
        <f t="shared" si="0"/>
        <v/>
      </c>
      <c r="J54" s="50" t="str">
        <f t="shared" si="2"/>
        <v/>
      </c>
      <c r="P54" s="53"/>
    </row>
    <row r="55" spans="1:16" x14ac:dyDescent="0.2">
      <c r="A55" s="75">
        <v>49</v>
      </c>
      <c r="B55" s="69"/>
      <c r="C55" s="44"/>
      <c r="D55" s="43"/>
      <c r="E55" s="45"/>
      <c r="F55" s="46" t="str" cm="1">
        <f t="array" ref="F55">IF($C55="","",INDEX(code20J1,MATCH(LEFT($C55,SEARCH(" ",$C55)-1)*1,Budget_Général!$A$8:$A$47,0),3)-SUMPRODUCT(($C$6:C54=C55)*((($H$6:H54&gt;1)*$H$6:H54)+($H$6:H54="")*$G$6:G54)))</f>
        <v/>
      </c>
      <c r="G55" s="47"/>
      <c r="H55" s="48"/>
      <c r="I55" s="49" t="str">
        <f t="shared" si="0"/>
        <v/>
      </c>
      <c r="J55" s="50" t="str">
        <f t="shared" si="2"/>
        <v/>
      </c>
    </row>
    <row r="56" spans="1:16" x14ac:dyDescent="0.2">
      <c r="A56" s="76">
        <v>50</v>
      </c>
      <c r="B56" s="70"/>
      <c r="C56" s="55"/>
      <c r="D56" s="54"/>
      <c r="E56" s="56"/>
      <c r="F56" s="57" t="str" cm="1">
        <f t="array" ref="F56">IF($C56="","",INDEX(code20J1,MATCH(LEFT($C56,SEARCH(" ",$C56)-1)*1,Budget_Général!$A$8:$A$47,0),3)-SUMPRODUCT(($C$6:C55=C56)*((($H$6:H55&gt;1)*$H$6:H55)+($H$6:H55="")*$G$6:G55)))</f>
        <v/>
      </c>
      <c r="G56" s="58"/>
      <c r="H56" s="59"/>
      <c r="I56" s="60" t="str">
        <f t="shared" si="0"/>
        <v/>
      </c>
      <c r="J56" s="61" t="str">
        <f t="shared" si="2"/>
        <v/>
      </c>
      <c r="P56" s="53"/>
    </row>
    <row r="60" spans="1:16" x14ac:dyDescent="0.2">
      <c r="A60" s="77" t="s">
        <v>59</v>
      </c>
    </row>
    <row r="61" spans="1:16" x14ac:dyDescent="0.2">
      <c r="A61" s="77" t="s">
        <v>60</v>
      </c>
    </row>
    <row r="62" spans="1:16" x14ac:dyDescent="0.2">
      <c r="A62" s="77" t="s">
        <v>61</v>
      </c>
    </row>
    <row r="63" spans="1:16" x14ac:dyDescent="0.2">
      <c r="A63" s="77" t="s">
        <v>62</v>
      </c>
    </row>
    <row r="64" spans="1:16" x14ac:dyDescent="0.2">
      <c r="A64" s="77" t="s">
        <v>63</v>
      </c>
    </row>
    <row r="65" spans="1:1" x14ac:dyDescent="0.2">
      <c r="A65" s="77" t="s">
        <v>64</v>
      </c>
    </row>
    <row r="66" spans="1:1" x14ac:dyDescent="0.2">
      <c r="A66" s="77" t="s">
        <v>39</v>
      </c>
    </row>
  </sheetData>
  <mergeCells count="2">
    <mergeCell ref="E3:G3"/>
    <mergeCell ref="C2:F2"/>
  </mergeCells>
  <conditionalFormatting sqref="I7:I56 F7:F56">
    <cfRule type="cellIs" dxfId="4" priority="1" stopIfTrue="1" operator="equal">
      <formula>0</formula>
    </cfRule>
  </conditionalFormatting>
  <conditionalFormatting sqref="J4">
    <cfRule type="cellIs" dxfId="3" priority="2" stopIfTrue="1" operator="lessThanOrEqual">
      <formula>0</formula>
    </cfRule>
  </conditionalFormatting>
  <dataValidations count="2"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E33B4E46-1A39-4B58-B969-FCD6233DAC29}">
      <formula1>Liste_Codes</formula1>
    </dataValidation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3C28AD55-0627-4BC3-B13C-69005546D5BE}">
      <formula1>$A$60:$A$66</formula1>
    </dataValidation>
  </dataValidations>
  <hyperlinks>
    <hyperlink ref="B4" location="Sommaire!A1" display="Sommaire" xr:uid="{4F60CC62-2F1D-40EF-AE18-4DF878C030AF}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4F0A7D-9F1E-4480-ADC1-5E734E25B3F3}">
          <x14:formula1>
            <xm:f>Nomenclature_Comptable!$C$1:$C$40</xm:f>
          </x14:formula1>
          <xm:sqref>C7:C56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1ABB-91D8-41C5-9302-8AD5D11511B9}">
  <sheetPr codeName="Feuil7"/>
  <dimension ref="A1:U66"/>
  <sheetViews>
    <sheetView workbookViewId="0">
      <selection activeCell="I2" sqref="I2"/>
    </sheetView>
  </sheetViews>
  <sheetFormatPr baseColWidth="10" defaultRowHeight="12.75" x14ac:dyDescent="0.2"/>
  <cols>
    <col min="1" max="1" width="3" style="73" bestFit="1" customWidth="1"/>
    <col min="2" max="2" width="10.140625" style="14" bestFit="1" customWidth="1"/>
    <col min="3" max="3" width="35.28515625" style="62" bestFit="1" customWidth="1"/>
    <col min="4" max="4" width="29.7109375" style="19" customWidth="1"/>
    <col min="5" max="5" width="25.7109375" style="62" customWidth="1"/>
    <col min="6" max="6" width="11.7109375" style="14" bestFit="1" customWidth="1"/>
    <col min="7" max="10" width="11.7109375" style="14" customWidth="1"/>
    <col min="11" max="11" width="11.42578125" style="14"/>
    <col min="12" max="12" width="11.7109375" style="14" bestFit="1" customWidth="1"/>
    <col min="13" max="13" width="12.28515625" style="14" bestFit="1" customWidth="1"/>
    <col min="14" max="14" width="11.42578125" style="14" collapsed="1"/>
    <col min="15" max="15" width="2.7109375" style="15" hidden="1" customWidth="1"/>
    <col min="16" max="16" width="43.28515625" style="16" hidden="1" customWidth="1"/>
    <col min="17" max="21" width="9.7109375" style="17" hidden="1" customWidth="1"/>
    <col min="22" max="256" width="11.42578125" style="14"/>
    <col min="257" max="257" width="3" style="14" bestFit="1" customWidth="1"/>
    <col min="258" max="258" width="10.140625" style="14" bestFit="1" customWidth="1"/>
    <col min="259" max="259" width="30.7109375" style="14" customWidth="1"/>
    <col min="260" max="260" width="29.7109375" style="14" customWidth="1"/>
    <col min="261" max="261" width="23.7109375" style="14" customWidth="1"/>
    <col min="262" max="262" width="11.7109375" style="14" bestFit="1" customWidth="1"/>
    <col min="263" max="266" width="11.7109375" style="14" customWidth="1"/>
    <col min="267" max="267" width="11.42578125" style="14"/>
    <col min="268" max="268" width="11.7109375" style="14" bestFit="1" customWidth="1"/>
    <col min="269" max="269" width="12.28515625" style="14" bestFit="1" customWidth="1"/>
    <col min="270" max="270" width="11.42578125" style="14"/>
    <col min="271" max="277" width="0" style="14" hidden="1" customWidth="1"/>
    <col min="278" max="512" width="11.42578125" style="14"/>
    <col min="513" max="513" width="3" style="14" bestFit="1" customWidth="1"/>
    <col min="514" max="514" width="10.140625" style="14" bestFit="1" customWidth="1"/>
    <col min="515" max="515" width="30.7109375" style="14" customWidth="1"/>
    <col min="516" max="516" width="29.7109375" style="14" customWidth="1"/>
    <col min="517" max="517" width="23.7109375" style="14" customWidth="1"/>
    <col min="518" max="518" width="11.7109375" style="14" bestFit="1" customWidth="1"/>
    <col min="519" max="522" width="11.7109375" style="14" customWidth="1"/>
    <col min="523" max="523" width="11.42578125" style="14"/>
    <col min="524" max="524" width="11.7109375" style="14" bestFit="1" customWidth="1"/>
    <col min="525" max="525" width="12.28515625" style="14" bestFit="1" customWidth="1"/>
    <col min="526" max="526" width="11.42578125" style="14"/>
    <col min="527" max="533" width="0" style="14" hidden="1" customWidth="1"/>
    <col min="534" max="768" width="11.42578125" style="14"/>
    <col min="769" max="769" width="3" style="14" bestFit="1" customWidth="1"/>
    <col min="770" max="770" width="10.140625" style="14" bestFit="1" customWidth="1"/>
    <col min="771" max="771" width="30.7109375" style="14" customWidth="1"/>
    <col min="772" max="772" width="29.7109375" style="14" customWidth="1"/>
    <col min="773" max="773" width="23.7109375" style="14" customWidth="1"/>
    <col min="774" max="774" width="11.7109375" style="14" bestFit="1" customWidth="1"/>
    <col min="775" max="778" width="11.7109375" style="14" customWidth="1"/>
    <col min="779" max="779" width="11.42578125" style="14"/>
    <col min="780" max="780" width="11.7109375" style="14" bestFit="1" customWidth="1"/>
    <col min="781" max="781" width="12.28515625" style="14" bestFit="1" customWidth="1"/>
    <col min="782" max="782" width="11.42578125" style="14"/>
    <col min="783" max="789" width="0" style="14" hidden="1" customWidth="1"/>
    <col min="790" max="1024" width="11.42578125" style="14"/>
    <col min="1025" max="1025" width="3" style="14" bestFit="1" customWidth="1"/>
    <col min="1026" max="1026" width="10.140625" style="14" bestFit="1" customWidth="1"/>
    <col min="1027" max="1027" width="30.7109375" style="14" customWidth="1"/>
    <col min="1028" max="1028" width="29.7109375" style="14" customWidth="1"/>
    <col min="1029" max="1029" width="23.7109375" style="14" customWidth="1"/>
    <col min="1030" max="1030" width="11.7109375" style="14" bestFit="1" customWidth="1"/>
    <col min="1031" max="1034" width="11.7109375" style="14" customWidth="1"/>
    <col min="1035" max="1035" width="11.42578125" style="14"/>
    <col min="1036" max="1036" width="11.7109375" style="14" bestFit="1" customWidth="1"/>
    <col min="1037" max="1037" width="12.28515625" style="14" bestFit="1" customWidth="1"/>
    <col min="1038" max="1038" width="11.42578125" style="14"/>
    <col min="1039" max="1045" width="0" style="14" hidden="1" customWidth="1"/>
    <col min="1046" max="1280" width="11.42578125" style="14"/>
    <col min="1281" max="1281" width="3" style="14" bestFit="1" customWidth="1"/>
    <col min="1282" max="1282" width="10.140625" style="14" bestFit="1" customWidth="1"/>
    <col min="1283" max="1283" width="30.7109375" style="14" customWidth="1"/>
    <col min="1284" max="1284" width="29.7109375" style="14" customWidth="1"/>
    <col min="1285" max="1285" width="23.7109375" style="14" customWidth="1"/>
    <col min="1286" max="1286" width="11.7109375" style="14" bestFit="1" customWidth="1"/>
    <col min="1287" max="1290" width="11.7109375" style="14" customWidth="1"/>
    <col min="1291" max="1291" width="11.42578125" style="14"/>
    <col min="1292" max="1292" width="11.7109375" style="14" bestFit="1" customWidth="1"/>
    <col min="1293" max="1293" width="12.28515625" style="14" bestFit="1" customWidth="1"/>
    <col min="1294" max="1294" width="11.42578125" style="14"/>
    <col min="1295" max="1301" width="0" style="14" hidden="1" customWidth="1"/>
    <col min="1302" max="1536" width="11.42578125" style="14"/>
    <col min="1537" max="1537" width="3" style="14" bestFit="1" customWidth="1"/>
    <col min="1538" max="1538" width="10.140625" style="14" bestFit="1" customWidth="1"/>
    <col min="1539" max="1539" width="30.7109375" style="14" customWidth="1"/>
    <col min="1540" max="1540" width="29.7109375" style="14" customWidth="1"/>
    <col min="1541" max="1541" width="23.7109375" style="14" customWidth="1"/>
    <col min="1542" max="1542" width="11.7109375" style="14" bestFit="1" customWidth="1"/>
    <col min="1543" max="1546" width="11.7109375" style="14" customWidth="1"/>
    <col min="1547" max="1547" width="11.42578125" style="14"/>
    <col min="1548" max="1548" width="11.7109375" style="14" bestFit="1" customWidth="1"/>
    <col min="1549" max="1549" width="12.28515625" style="14" bestFit="1" customWidth="1"/>
    <col min="1550" max="1550" width="11.42578125" style="14"/>
    <col min="1551" max="1557" width="0" style="14" hidden="1" customWidth="1"/>
    <col min="1558" max="1792" width="11.42578125" style="14"/>
    <col min="1793" max="1793" width="3" style="14" bestFit="1" customWidth="1"/>
    <col min="1794" max="1794" width="10.140625" style="14" bestFit="1" customWidth="1"/>
    <col min="1795" max="1795" width="30.7109375" style="14" customWidth="1"/>
    <col min="1796" max="1796" width="29.7109375" style="14" customWidth="1"/>
    <col min="1797" max="1797" width="23.7109375" style="14" customWidth="1"/>
    <col min="1798" max="1798" width="11.7109375" style="14" bestFit="1" customWidth="1"/>
    <col min="1799" max="1802" width="11.7109375" style="14" customWidth="1"/>
    <col min="1803" max="1803" width="11.42578125" style="14"/>
    <col min="1804" max="1804" width="11.7109375" style="14" bestFit="1" customWidth="1"/>
    <col min="1805" max="1805" width="12.28515625" style="14" bestFit="1" customWidth="1"/>
    <col min="1806" max="1806" width="11.42578125" style="14"/>
    <col min="1807" max="1813" width="0" style="14" hidden="1" customWidth="1"/>
    <col min="1814" max="2048" width="11.42578125" style="14"/>
    <col min="2049" max="2049" width="3" style="14" bestFit="1" customWidth="1"/>
    <col min="2050" max="2050" width="10.140625" style="14" bestFit="1" customWidth="1"/>
    <col min="2051" max="2051" width="30.7109375" style="14" customWidth="1"/>
    <col min="2052" max="2052" width="29.7109375" style="14" customWidth="1"/>
    <col min="2053" max="2053" width="23.7109375" style="14" customWidth="1"/>
    <col min="2054" max="2054" width="11.7109375" style="14" bestFit="1" customWidth="1"/>
    <col min="2055" max="2058" width="11.7109375" style="14" customWidth="1"/>
    <col min="2059" max="2059" width="11.42578125" style="14"/>
    <col min="2060" max="2060" width="11.7109375" style="14" bestFit="1" customWidth="1"/>
    <col min="2061" max="2061" width="12.28515625" style="14" bestFit="1" customWidth="1"/>
    <col min="2062" max="2062" width="11.42578125" style="14"/>
    <col min="2063" max="2069" width="0" style="14" hidden="1" customWidth="1"/>
    <col min="2070" max="2304" width="11.42578125" style="14"/>
    <col min="2305" max="2305" width="3" style="14" bestFit="1" customWidth="1"/>
    <col min="2306" max="2306" width="10.140625" style="14" bestFit="1" customWidth="1"/>
    <col min="2307" max="2307" width="30.7109375" style="14" customWidth="1"/>
    <col min="2308" max="2308" width="29.7109375" style="14" customWidth="1"/>
    <col min="2309" max="2309" width="23.7109375" style="14" customWidth="1"/>
    <col min="2310" max="2310" width="11.7109375" style="14" bestFit="1" customWidth="1"/>
    <col min="2311" max="2314" width="11.7109375" style="14" customWidth="1"/>
    <col min="2315" max="2315" width="11.42578125" style="14"/>
    <col min="2316" max="2316" width="11.7109375" style="14" bestFit="1" customWidth="1"/>
    <col min="2317" max="2317" width="12.28515625" style="14" bestFit="1" customWidth="1"/>
    <col min="2318" max="2318" width="11.42578125" style="14"/>
    <col min="2319" max="2325" width="0" style="14" hidden="1" customWidth="1"/>
    <col min="2326" max="2560" width="11.42578125" style="14"/>
    <col min="2561" max="2561" width="3" style="14" bestFit="1" customWidth="1"/>
    <col min="2562" max="2562" width="10.140625" style="14" bestFit="1" customWidth="1"/>
    <col min="2563" max="2563" width="30.7109375" style="14" customWidth="1"/>
    <col min="2564" max="2564" width="29.7109375" style="14" customWidth="1"/>
    <col min="2565" max="2565" width="23.7109375" style="14" customWidth="1"/>
    <col min="2566" max="2566" width="11.7109375" style="14" bestFit="1" customWidth="1"/>
    <col min="2567" max="2570" width="11.7109375" style="14" customWidth="1"/>
    <col min="2571" max="2571" width="11.42578125" style="14"/>
    <col min="2572" max="2572" width="11.7109375" style="14" bestFit="1" customWidth="1"/>
    <col min="2573" max="2573" width="12.28515625" style="14" bestFit="1" customWidth="1"/>
    <col min="2574" max="2574" width="11.42578125" style="14"/>
    <col min="2575" max="2581" width="0" style="14" hidden="1" customWidth="1"/>
    <col min="2582" max="2816" width="11.42578125" style="14"/>
    <col min="2817" max="2817" width="3" style="14" bestFit="1" customWidth="1"/>
    <col min="2818" max="2818" width="10.140625" style="14" bestFit="1" customWidth="1"/>
    <col min="2819" max="2819" width="30.7109375" style="14" customWidth="1"/>
    <col min="2820" max="2820" width="29.7109375" style="14" customWidth="1"/>
    <col min="2821" max="2821" width="23.7109375" style="14" customWidth="1"/>
    <col min="2822" max="2822" width="11.7109375" style="14" bestFit="1" customWidth="1"/>
    <col min="2823" max="2826" width="11.7109375" style="14" customWidth="1"/>
    <col min="2827" max="2827" width="11.42578125" style="14"/>
    <col min="2828" max="2828" width="11.7109375" style="14" bestFit="1" customWidth="1"/>
    <col min="2829" max="2829" width="12.28515625" style="14" bestFit="1" customWidth="1"/>
    <col min="2830" max="2830" width="11.42578125" style="14"/>
    <col min="2831" max="2837" width="0" style="14" hidden="1" customWidth="1"/>
    <col min="2838" max="3072" width="11.42578125" style="14"/>
    <col min="3073" max="3073" width="3" style="14" bestFit="1" customWidth="1"/>
    <col min="3074" max="3074" width="10.140625" style="14" bestFit="1" customWidth="1"/>
    <col min="3075" max="3075" width="30.7109375" style="14" customWidth="1"/>
    <col min="3076" max="3076" width="29.7109375" style="14" customWidth="1"/>
    <col min="3077" max="3077" width="23.7109375" style="14" customWidth="1"/>
    <col min="3078" max="3078" width="11.7109375" style="14" bestFit="1" customWidth="1"/>
    <col min="3079" max="3082" width="11.7109375" style="14" customWidth="1"/>
    <col min="3083" max="3083" width="11.42578125" style="14"/>
    <col min="3084" max="3084" width="11.7109375" style="14" bestFit="1" customWidth="1"/>
    <col min="3085" max="3085" width="12.28515625" style="14" bestFit="1" customWidth="1"/>
    <col min="3086" max="3086" width="11.42578125" style="14"/>
    <col min="3087" max="3093" width="0" style="14" hidden="1" customWidth="1"/>
    <col min="3094" max="3328" width="11.42578125" style="14"/>
    <col min="3329" max="3329" width="3" style="14" bestFit="1" customWidth="1"/>
    <col min="3330" max="3330" width="10.140625" style="14" bestFit="1" customWidth="1"/>
    <col min="3331" max="3331" width="30.7109375" style="14" customWidth="1"/>
    <col min="3332" max="3332" width="29.7109375" style="14" customWidth="1"/>
    <col min="3333" max="3333" width="23.7109375" style="14" customWidth="1"/>
    <col min="3334" max="3334" width="11.7109375" style="14" bestFit="1" customWidth="1"/>
    <col min="3335" max="3338" width="11.7109375" style="14" customWidth="1"/>
    <col min="3339" max="3339" width="11.42578125" style="14"/>
    <col min="3340" max="3340" width="11.7109375" style="14" bestFit="1" customWidth="1"/>
    <col min="3341" max="3341" width="12.28515625" style="14" bestFit="1" customWidth="1"/>
    <col min="3342" max="3342" width="11.42578125" style="14"/>
    <col min="3343" max="3349" width="0" style="14" hidden="1" customWidth="1"/>
    <col min="3350" max="3584" width="11.42578125" style="14"/>
    <col min="3585" max="3585" width="3" style="14" bestFit="1" customWidth="1"/>
    <col min="3586" max="3586" width="10.140625" style="14" bestFit="1" customWidth="1"/>
    <col min="3587" max="3587" width="30.7109375" style="14" customWidth="1"/>
    <col min="3588" max="3588" width="29.7109375" style="14" customWidth="1"/>
    <col min="3589" max="3589" width="23.7109375" style="14" customWidth="1"/>
    <col min="3590" max="3590" width="11.7109375" style="14" bestFit="1" customWidth="1"/>
    <col min="3591" max="3594" width="11.7109375" style="14" customWidth="1"/>
    <col min="3595" max="3595" width="11.42578125" style="14"/>
    <col min="3596" max="3596" width="11.7109375" style="14" bestFit="1" customWidth="1"/>
    <col min="3597" max="3597" width="12.28515625" style="14" bestFit="1" customWidth="1"/>
    <col min="3598" max="3598" width="11.42578125" style="14"/>
    <col min="3599" max="3605" width="0" style="14" hidden="1" customWidth="1"/>
    <col min="3606" max="3840" width="11.42578125" style="14"/>
    <col min="3841" max="3841" width="3" style="14" bestFit="1" customWidth="1"/>
    <col min="3842" max="3842" width="10.140625" style="14" bestFit="1" customWidth="1"/>
    <col min="3843" max="3843" width="30.7109375" style="14" customWidth="1"/>
    <col min="3844" max="3844" width="29.7109375" style="14" customWidth="1"/>
    <col min="3845" max="3845" width="23.7109375" style="14" customWidth="1"/>
    <col min="3846" max="3846" width="11.7109375" style="14" bestFit="1" customWidth="1"/>
    <col min="3847" max="3850" width="11.7109375" style="14" customWidth="1"/>
    <col min="3851" max="3851" width="11.42578125" style="14"/>
    <col min="3852" max="3852" width="11.7109375" style="14" bestFit="1" customWidth="1"/>
    <col min="3853" max="3853" width="12.28515625" style="14" bestFit="1" customWidth="1"/>
    <col min="3854" max="3854" width="11.42578125" style="14"/>
    <col min="3855" max="3861" width="0" style="14" hidden="1" customWidth="1"/>
    <col min="3862" max="4096" width="11.42578125" style="14"/>
    <col min="4097" max="4097" width="3" style="14" bestFit="1" customWidth="1"/>
    <col min="4098" max="4098" width="10.140625" style="14" bestFit="1" customWidth="1"/>
    <col min="4099" max="4099" width="30.7109375" style="14" customWidth="1"/>
    <col min="4100" max="4100" width="29.7109375" style="14" customWidth="1"/>
    <col min="4101" max="4101" width="23.7109375" style="14" customWidth="1"/>
    <col min="4102" max="4102" width="11.7109375" style="14" bestFit="1" customWidth="1"/>
    <col min="4103" max="4106" width="11.7109375" style="14" customWidth="1"/>
    <col min="4107" max="4107" width="11.42578125" style="14"/>
    <col min="4108" max="4108" width="11.7109375" style="14" bestFit="1" customWidth="1"/>
    <col min="4109" max="4109" width="12.28515625" style="14" bestFit="1" customWidth="1"/>
    <col min="4110" max="4110" width="11.42578125" style="14"/>
    <col min="4111" max="4117" width="0" style="14" hidden="1" customWidth="1"/>
    <col min="4118" max="4352" width="11.42578125" style="14"/>
    <col min="4353" max="4353" width="3" style="14" bestFit="1" customWidth="1"/>
    <col min="4354" max="4354" width="10.140625" style="14" bestFit="1" customWidth="1"/>
    <col min="4355" max="4355" width="30.7109375" style="14" customWidth="1"/>
    <col min="4356" max="4356" width="29.7109375" style="14" customWidth="1"/>
    <col min="4357" max="4357" width="23.7109375" style="14" customWidth="1"/>
    <col min="4358" max="4358" width="11.7109375" style="14" bestFit="1" customWidth="1"/>
    <col min="4359" max="4362" width="11.7109375" style="14" customWidth="1"/>
    <col min="4363" max="4363" width="11.42578125" style="14"/>
    <col min="4364" max="4364" width="11.7109375" style="14" bestFit="1" customWidth="1"/>
    <col min="4365" max="4365" width="12.28515625" style="14" bestFit="1" customWidth="1"/>
    <col min="4366" max="4366" width="11.42578125" style="14"/>
    <col min="4367" max="4373" width="0" style="14" hidden="1" customWidth="1"/>
    <col min="4374" max="4608" width="11.42578125" style="14"/>
    <col min="4609" max="4609" width="3" style="14" bestFit="1" customWidth="1"/>
    <col min="4610" max="4610" width="10.140625" style="14" bestFit="1" customWidth="1"/>
    <col min="4611" max="4611" width="30.7109375" style="14" customWidth="1"/>
    <col min="4612" max="4612" width="29.7109375" style="14" customWidth="1"/>
    <col min="4613" max="4613" width="23.7109375" style="14" customWidth="1"/>
    <col min="4614" max="4614" width="11.7109375" style="14" bestFit="1" customWidth="1"/>
    <col min="4615" max="4618" width="11.7109375" style="14" customWidth="1"/>
    <col min="4619" max="4619" width="11.42578125" style="14"/>
    <col min="4620" max="4620" width="11.7109375" style="14" bestFit="1" customWidth="1"/>
    <col min="4621" max="4621" width="12.28515625" style="14" bestFit="1" customWidth="1"/>
    <col min="4622" max="4622" width="11.42578125" style="14"/>
    <col min="4623" max="4629" width="0" style="14" hidden="1" customWidth="1"/>
    <col min="4630" max="4864" width="11.42578125" style="14"/>
    <col min="4865" max="4865" width="3" style="14" bestFit="1" customWidth="1"/>
    <col min="4866" max="4866" width="10.140625" style="14" bestFit="1" customWidth="1"/>
    <col min="4867" max="4867" width="30.7109375" style="14" customWidth="1"/>
    <col min="4868" max="4868" width="29.7109375" style="14" customWidth="1"/>
    <col min="4869" max="4869" width="23.7109375" style="14" customWidth="1"/>
    <col min="4870" max="4870" width="11.7109375" style="14" bestFit="1" customWidth="1"/>
    <col min="4871" max="4874" width="11.7109375" style="14" customWidth="1"/>
    <col min="4875" max="4875" width="11.42578125" style="14"/>
    <col min="4876" max="4876" width="11.7109375" style="14" bestFit="1" customWidth="1"/>
    <col min="4877" max="4877" width="12.28515625" style="14" bestFit="1" customWidth="1"/>
    <col min="4878" max="4878" width="11.42578125" style="14"/>
    <col min="4879" max="4885" width="0" style="14" hidden="1" customWidth="1"/>
    <col min="4886" max="5120" width="11.42578125" style="14"/>
    <col min="5121" max="5121" width="3" style="14" bestFit="1" customWidth="1"/>
    <col min="5122" max="5122" width="10.140625" style="14" bestFit="1" customWidth="1"/>
    <col min="5123" max="5123" width="30.7109375" style="14" customWidth="1"/>
    <col min="5124" max="5124" width="29.7109375" style="14" customWidth="1"/>
    <col min="5125" max="5125" width="23.7109375" style="14" customWidth="1"/>
    <col min="5126" max="5126" width="11.7109375" style="14" bestFit="1" customWidth="1"/>
    <col min="5127" max="5130" width="11.7109375" style="14" customWidth="1"/>
    <col min="5131" max="5131" width="11.42578125" style="14"/>
    <col min="5132" max="5132" width="11.7109375" style="14" bestFit="1" customWidth="1"/>
    <col min="5133" max="5133" width="12.28515625" style="14" bestFit="1" customWidth="1"/>
    <col min="5134" max="5134" width="11.42578125" style="14"/>
    <col min="5135" max="5141" width="0" style="14" hidden="1" customWidth="1"/>
    <col min="5142" max="5376" width="11.42578125" style="14"/>
    <col min="5377" max="5377" width="3" style="14" bestFit="1" customWidth="1"/>
    <col min="5378" max="5378" width="10.140625" style="14" bestFit="1" customWidth="1"/>
    <col min="5379" max="5379" width="30.7109375" style="14" customWidth="1"/>
    <col min="5380" max="5380" width="29.7109375" style="14" customWidth="1"/>
    <col min="5381" max="5381" width="23.7109375" style="14" customWidth="1"/>
    <col min="5382" max="5382" width="11.7109375" style="14" bestFit="1" customWidth="1"/>
    <col min="5383" max="5386" width="11.7109375" style="14" customWidth="1"/>
    <col min="5387" max="5387" width="11.42578125" style="14"/>
    <col min="5388" max="5388" width="11.7109375" style="14" bestFit="1" customWidth="1"/>
    <col min="5389" max="5389" width="12.28515625" style="14" bestFit="1" customWidth="1"/>
    <col min="5390" max="5390" width="11.42578125" style="14"/>
    <col min="5391" max="5397" width="0" style="14" hidden="1" customWidth="1"/>
    <col min="5398" max="5632" width="11.42578125" style="14"/>
    <col min="5633" max="5633" width="3" style="14" bestFit="1" customWidth="1"/>
    <col min="5634" max="5634" width="10.140625" style="14" bestFit="1" customWidth="1"/>
    <col min="5635" max="5635" width="30.7109375" style="14" customWidth="1"/>
    <col min="5636" max="5636" width="29.7109375" style="14" customWidth="1"/>
    <col min="5637" max="5637" width="23.7109375" style="14" customWidth="1"/>
    <col min="5638" max="5638" width="11.7109375" style="14" bestFit="1" customWidth="1"/>
    <col min="5639" max="5642" width="11.7109375" style="14" customWidth="1"/>
    <col min="5643" max="5643" width="11.42578125" style="14"/>
    <col min="5644" max="5644" width="11.7109375" style="14" bestFit="1" customWidth="1"/>
    <col min="5645" max="5645" width="12.28515625" style="14" bestFit="1" customWidth="1"/>
    <col min="5646" max="5646" width="11.42578125" style="14"/>
    <col min="5647" max="5653" width="0" style="14" hidden="1" customWidth="1"/>
    <col min="5654" max="5888" width="11.42578125" style="14"/>
    <col min="5889" max="5889" width="3" style="14" bestFit="1" customWidth="1"/>
    <col min="5890" max="5890" width="10.140625" style="14" bestFit="1" customWidth="1"/>
    <col min="5891" max="5891" width="30.7109375" style="14" customWidth="1"/>
    <col min="5892" max="5892" width="29.7109375" style="14" customWidth="1"/>
    <col min="5893" max="5893" width="23.7109375" style="14" customWidth="1"/>
    <col min="5894" max="5894" width="11.7109375" style="14" bestFit="1" customWidth="1"/>
    <col min="5895" max="5898" width="11.7109375" style="14" customWidth="1"/>
    <col min="5899" max="5899" width="11.42578125" style="14"/>
    <col min="5900" max="5900" width="11.7109375" style="14" bestFit="1" customWidth="1"/>
    <col min="5901" max="5901" width="12.28515625" style="14" bestFit="1" customWidth="1"/>
    <col min="5902" max="5902" width="11.42578125" style="14"/>
    <col min="5903" max="5909" width="0" style="14" hidden="1" customWidth="1"/>
    <col min="5910" max="6144" width="11.42578125" style="14"/>
    <col min="6145" max="6145" width="3" style="14" bestFit="1" customWidth="1"/>
    <col min="6146" max="6146" width="10.140625" style="14" bestFit="1" customWidth="1"/>
    <col min="6147" max="6147" width="30.7109375" style="14" customWidth="1"/>
    <col min="6148" max="6148" width="29.7109375" style="14" customWidth="1"/>
    <col min="6149" max="6149" width="23.7109375" style="14" customWidth="1"/>
    <col min="6150" max="6150" width="11.7109375" style="14" bestFit="1" customWidth="1"/>
    <col min="6151" max="6154" width="11.7109375" style="14" customWidth="1"/>
    <col min="6155" max="6155" width="11.42578125" style="14"/>
    <col min="6156" max="6156" width="11.7109375" style="14" bestFit="1" customWidth="1"/>
    <col min="6157" max="6157" width="12.28515625" style="14" bestFit="1" customWidth="1"/>
    <col min="6158" max="6158" width="11.42578125" style="14"/>
    <col min="6159" max="6165" width="0" style="14" hidden="1" customWidth="1"/>
    <col min="6166" max="6400" width="11.42578125" style="14"/>
    <col min="6401" max="6401" width="3" style="14" bestFit="1" customWidth="1"/>
    <col min="6402" max="6402" width="10.140625" style="14" bestFit="1" customWidth="1"/>
    <col min="6403" max="6403" width="30.7109375" style="14" customWidth="1"/>
    <col min="6404" max="6404" width="29.7109375" style="14" customWidth="1"/>
    <col min="6405" max="6405" width="23.7109375" style="14" customWidth="1"/>
    <col min="6406" max="6406" width="11.7109375" style="14" bestFit="1" customWidth="1"/>
    <col min="6407" max="6410" width="11.7109375" style="14" customWidth="1"/>
    <col min="6411" max="6411" width="11.42578125" style="14"/>
    <col min="6412" max="6412" width="11.7109375" style="14" bestFit="1" customWidth="1"/>
    <col min="6413" max="6413" width="12.28515625" style="14" bestFit="1" customWidth="1"/>
    <col min="6414" max="6414" width="11.42578125" style="14"/>
    <col min="6415" max="6421" width="0" style="14" hidden="1" customWidth="1"/>
    <col min="6422" max="6656" width="11.42578125" style="14"/>
    <col min="6657" max="6657" width="3" style="14" bestFit="1" customWidth="1"/>
    <col min="6658" max="6658" width="10.140625" style="14" bestFit="1" customWidth="1"/>
    <col min="6659" max="6659" width="30.7109375" style="14" customWidth="1"/>
    <col min="6660" max="6660" width="29.7109375" style="14" customWidth="1"/>
    <col min="6661" max="6661" width="23.7109375" style="14" customWidth="1"/>
    <col min="6662" max="6662" width="11.7109375" style="14" bestFit="1" customWidth="1"/>
    <col min="6663" max="6666" width="11.7109375" style="14" customWidth="1"/>
    <col min="6667" max="6667" width="11.42578125" style="14"/>
    <col min="6668" max="6668" width="11.7109375" style="14" bestFit="1" customWidth="1"/>
    <col min="6669" max="6669" width="12.28515625" style="14" bestFit="1" customWidth="1"/>
    <col min="6670" max="6670" width="11.42578125" style="14"/>
    <col min="6671" max="6677" width="0" style="14" hidden="1" customWidth="1"/>
    <col min="6678" max="6912" width="11.42578125" style="14"/>
    <col min="6913" max="6913" width="3" style="14" bestFit="1" customWidth="1"/>
    <col min="6914" max="6914" width="10.140625" style="14" bestFit="1" customWidth="1"/>
    <col min="6915" max="6915" width="30.7109375" style="14" customWidth="1"/>
    <col min="6916" max="6916" width="29.7109375" style="14" customWidth="1"/>
    <col min="6917" max="6917" width="23.7109375" style="14" customWidth="1"/>
    <col min="6918" max="6918" width="11.7109375" style="14" bestFit="1" customWidth="1"/>
    <col min="6919" max="6922" width="11.7109375" style="14" customWidth="1"/>
    <col min="6923" max="6923" width="11.42578125" style="14"/>
    <col min="6924" max="6924" width="11.7109375" style="14" bestFit="1" customWidth="1"/>
    <col min="6925" max="6925" width="12.28515625" style="14" bestFit="1" customWidth="1"/>
    <col min="6926" max="6926" width="11.42578125" style="14"/>
    <col min="6927" max="6933" width="0" style="14" hidden="1" customWidth="1"/>
    <col min="6934" max="7168" width="11.42578125" style="14"/>
    <col min="7169" max="7169" width="3" style="14" bestFit="1" customWidth="1"/>
    <col min="7170" max="7170" width="10.140625" style="14" bestFit="1" customWidth="1"/>
    <col min="7171" max="7171" width="30.7109375" style="14" customWidth="1"/>
    <col min="7172" max="7172" width="29.7109375" style="14" customWidth="1"/>
    <col min="7173" max="7173" width="23.7109375" style="14" customWidth="1"/>
    <col min="7174" max="7174" width="11.7109375" style="14" bestFit="1" customWidth="1"/>
    <col min="7175" max="7178" width="11.7109375" style="14" customWidth="1"/>
    <col min="7179" max="7179" width="11.42578125" style="14"/>
    <col min="7180" max="7180" width="11.7109375" style="14" bestFit="1" customWidth="1"/>
    <col min="7181" max="7181" width="12.28515625" style="14" bestFit="1" customWidth="1"/>
    <col min="7182" max="7182" width="11.42578125" style="14"/>
    <col min="7183" max="7189" width="0" style="14" hidden="1" customWidth="1"/>
    <col min="7190" max="7424" width="11.42578125" style="14"/>
    <col min="7425" max="7425" width="3" style="14" bestFit="1" customWidth="1"/>
    <col min="7426" max="7426" width="10.140625" style="14" bestFit="1" customWidth="1"/>
    <col min="7427" max="7427" width="30.7109375" style="14" customWidth="1"/>
    <col min="7428" max="7428" width="29.7109375" style="14" customWidth="1"/>
    <col min="7429" max="7429" width="23.7109375" style="14" customWidth="1"/>
    <col min="7430" max="7430" width="11.7109375" style="14" bestFit="1" customWidth="1"/>
    <col min="7431" max="7434" width="11.7109375" style="14" customWidth="1"/>
    <col min="7435" max="7435" width="11.42578125" style="14"/>
    <col min="7436" max="7436" width="11.7109375" style="14" bestFit="1" customWidth="1"/>
    <col min="7437" max="7437" width="12.28515625" style="14" bestFit="1" customWidth="1"/>
    <col min="7438" max="7438" width="11.42578125" style="14"/>
    <col min="7439" max="7445" width="0" style="14" hidden="1" customWidth="1"/>
    <col min="7446" max="7680" width="11.42578125" style="14"/>
    <col min="7681" max="7681" width="3" style="14" bestFit="1" customWidth="1"/>
    <col min="7682" max="7682" width="10.140625" style="14" bestFit="1" customWidth="1"/>
    <col min="7683" max="7683" width="30.7109375" style="14" customWidth="1"/>
    <col min="7684" max="7684" width="29.7109375" style="14" customWidth="1"/>
    <col min="7685" max="7685" width="23.7109375" style="14" customWidth="1"/>
    <col min="7686" max="7686" width="11.7109375" style="14" bestFit="1" customWidth="1"/>
    <col min="7687" max="7690" width="11.7109375" style="14" customWidth="1"/>
    <col min="7691" max="7691" width="11.42578125" style="14"/>
    <col min="7692" max="7692" width="11.7109375" style="14" bestFit="1" customWidth="1"/>
    <col min="7693" max="7693" width="12.28515625" style="14" bestFit="1" customWidth="1"/>
    <col min="7694" max="7694" width="11.42578125" style="14"/>
    <col min="7695" max="7701" width="0" style="14" hidden="1" customWidth="1"/>
    <col min="7702" max="7936" width="11.42578125" style="14"/>
    <col min="7937" max="7937" width="3" style="14" bestFit="1" customWidth="1"/>
    <col min="7938" max="7938" width="10.140625" style="14" bestFit="1" customWidth="1"/>
    <col min="7939" max="7939" width="30.7109375" style="14" customWidth="1"/>
    <col min="7940" max="7940" width="29.7109375" style="14" customWidth="1"/>
    <col min="7941" max="7941" width="23.7109375" style="14" customWidth="1"/>
    <col min="7942" max="7942" width="11.7109375" style="14" bestFit="1" customWidth="1"/>
    <col min="7943" max="7946" width="11.7109375" style="14" customWidth="1"/>
    <col min="7947" max="7947" width="11.42578125" style="14"/>
    <col min="7948" max="7948" width="11.7109375" style="14" bestFit="1" customWidth="1"/>
    <col min="7949" max="7949" width="12.28515625" style="14" bestFit="1" customWidth="1"/>
    <col min="7950" max="7950" width="11.42578125" style="14"/>
    <col min="7951" max="7957" width="0" style="14" hidden="1" customWidth="1"/>
    <col min="7958" max="8192" width="11.42578125" style="14"/>
    <col min="8193" max="8193" width="3" style="14" bestFit="1" customWidth="1"/>
    <col min="8194" max="8194" width="10.140625" style="14" bestFit="1" customWidth="1"/>
    <col min="8195" max="8195" width="30.7109375" style="14" customWidth="1"/>
    <col min="8196" max="8196" width="29.7109375" style="14" customWidth="1"/>
    <col min="8197" max="8197" width="23.7109375" style="14" customWidth="1"/>
    <col min="8198" max="8198" width="11.7109375" style="14" bestFit="1" customWidth="1"/>
    <col min="8199" max="8202" width="11.7109375" style="14" customWidth="1"/>
    <col min="8203" max="8203" width="11.42578125" style="14"/>
    <col min="8204" max="8204" width="11.7109375" style="14" bestFit="1" customWidth="1"/>
    <col min="8205" max="8205" width="12.28515625" style="14" bestFit="1" customWidth="1"/>
    <col min="8206" max="8206" width="11.42578125" style="14"/>
    <col min="8207" max="8213" width="0" style="14" hidden="1" customWidth="1"/>
    <col min="8214" max="8448" width="11.42578125" style="14"/>
    <col min="8449" max="8449" width="3" style="14" bestFit="1" customWidth="1"/>
    <col min="8450" max="8450" width="10.140625" style="14" bestFit="1" customWidth="1"/>
    <col min="8451" max="8451" width="30.7109375" style="14" customWidth="1"/>
    <col min="8452" max="8452" width="29.7109375" style="14" customWidth="1"/>
    <col min="8453" max="8453" width="23.7109375" style="14" customWidth="1"/>
    <col min="8454" max="8454" width="11.7109375" style="14" bestFit="1" customWidth="1"/>
    <col min="8455" max="8458" width="11.7109375" style="14" customWidth="1"/>
    <col min="8459" max="8459" width="11.42578125" style="14"/>
    <col min="8460" max="8460" width="11.7109375" style="14" bestFit="1" customWidth="1"/>
    <col min="8461" max="8461" width="12.28515625" style="14" bestFit="1" customWidth="1"/>
    <col min="8462" max="8462" width="11.42578125" style="14"/>
    <col min="8463" max="8469" width="0" style="14" hidden="1" customWidth="1"/>
    <col min="8470" max="8704" width="11.42578125" style="14"/>
    <col min="8705" max="8705" width="3" style="14" bestFit="1" customWidth="1"/>
    <col min="8706" max="8706" width="10.140625" style="14" bestFit="1" customWidth="1"/>
    <col min="8707" max="8707" width="30.7109375" style="14" customWidth="1"/>
    <col min="8708" max="8708" width="29.7109375" style="14" customWidth="1"/>
    <col min="8709" max="8709" width="23.7109375" style="14" customWidth="1"/>
    <col min="8710" max="8710" width="11.7109375" style="14" bestFit="1" customWidth="1"/>
    <col min="8711" max="8714" width="11.7109375" style="14" customWidth="1"/>
    <col min="8715" max="8715" width="11.42578125" style="14"/>
    <col min="8716" max="8716" width="11.7109375" style="14" bestFit="1" customWidth="1"/>
    <col min="8717" max="8717" width="12.28515625" style="14" bestFit="1" customWidth="1"/>
    <col min="8718" max="8718" width="11.42578125" style="14"/>
    <col min="8719" max="8725" width="0" style="14" hidden="1" customWidth="1"/>
    <col min="8726" max="8960" width="11.42578125" style="14"/>
    <col min="8961" max="8961" width="3" style="14" bestFit="1" customWidth="1"/>
    <col min="8962" max="8962" width="10.140625" style="14" bestFit="1" customWidth="1"/>
    <col min="8963" max="8963" width="30.7109375" style="14" customWidth="1"/>
    <col min="8964" max="8964" width="29.7109375" style="14" customWidth="1"/>
    <col min="8965" max="8965" width="23.7109375" style="14" customWidth="1"/>
    <col min="8966" max="8966" width="11.7109375" style="14" bestFit="1" customWidth="1"/>
    <col min="8967" max="8970" width="11.7109375" style="14" customWidth="1"/>
    <col min="8971" max="8971" width="11.42578125" style="14"/>
    <col min="8972" max="8972" width="11.7109375" style="14" bestFit="1" customWidth="1"/>
    <col min="8973" max="8973" width="12.28515625" style="14" bestFit="1" customWidth="1"/>
    <col min="8974" max="8974" width="11.42578125" style="14"/>
    <col min="8975" max="8981" width="0" style="14" hidden="1" customWidth="1"/>
    <col min="8982" max="9216" width="11.42578125" style="14"/>
    <col min="9217" max="9217" width="3" style="14" bestFit="1" customWidth="1"/>
    <col min="9218" max="9218" width="10.140625" style="14" bestFit="1" customWidth="1"/>
    <col min="9219" max="9219" width="30.7109375" style="14" customWidth="1"/>
    <col min="9220" max="9220" width="29.7109375" style="14" customWidth="1"/>
    <col min="9221" max="9221" width="23.7109375" style="14" customWidth="1"/>
    <col min="9222" max="9222" width="11.7109375" style="14" bestFit="1" customWidth="1"/>
    <col min="9223" max="9226" width="11.7109375" style="14" customWidth="1"/>
    <col min="9227" max="9227" width="11.42578125" style="14"/>
    <col min="9228" max="9228" width="11.7109375" style="14" bestFit="1" customWidth="1"/>
    <col min="9229" max="9229" width="12.28515625" style="14" bestFit="1" customWidth="1"/>
    <col min="9230" max="9230" width="11.42578125" style="14"/>
    <col min="9231" max="9237" width="0" style="14" hidden="1" customWidth="1"/>
    <col min="9238" max="9472" width="11.42578125" style="14"/>
    <col min="9473" max="9473" width="3" style="14" bestFit="1" customWidth="1"/>
    <col min="9474" max="9474" width="10.140625" style="14" bestFit="1" customWidth="1"/>
    <col min="9475" max="9475" width="30.7109375" style="14" customWidth="1"/>
    <col min="9476" max="9476" width="29.7109375" style="14" customWidth="1"/>
    <col min="9477" max="9477" width="23.7109375" style="14" customWidth="1"/>
    <col min="9478" max="9478" width="11.7109375" style="14" bestFit="1" customWidth="1"/>
    <col min="9479" max="9482" width="11.7109375" style="14" customWidth="1"/>
    <col min="9483" max="9483" width="11.42578125" style="14"/>
    <col min="9484" max="9484" width="11.7109375" style="14" bestFit="1" customWidth="1"/>
    <col min="9485" max="9485" width="12.28515625" style="14" bestFit="1" customWidth="1"/>
    <col min="9486" max="9486" width="11.42578125" style="14"/>
    <col min="9487" max="9493" width="0" style="14" hidden="1" customWidth="1"/>
    <col min="9494" max="9728" width="11.42578125" style="14"/>
    <col min="9729" max="9729" width="3" style="14" bestFit="1" customWidth="1"/>
    <col min="9730" max="9730" width="10.140625" style="14" bestFit="1" customWidth="1"/>
    <col min="9731" max="9731" width="30.7109375" style="14" customWidth="1"/>
    <col min="9732" max="9732" width="29.7109375" style="14" customWidth="1"/>
    <col min="9733" max="9733" width="23.7109375" style="14" customWidth="1"/>
    <col min="9734" max="9734" width="11.7109375" style="14" bestFit="1" customWidth="1"/>
    <col min="9735" max="9738" width="11.7109375" style="14" customWidth="1"/>
    <col min="9739" max="9739" width="11.42578125" style="14"/>
    <col min="9740" max="9740" width="11.7109375" style="14" bestFit="1" customWidth="1"/>
    <col min="9741" max="9741" width="12.28515625" style="14" bestFit="1" customWidth="1"/>
    <col min="9742" max="9742" width="11.42578125" style="14"/>
    <col min="9743" max="9749" width="0" style="14" hidden="1" customWidth="1"/>
    <col min="9750" max="9984" width="11.42578125" style="14"/>
    <col min="9985" max="9985" width="3" style="14" bestFit="1" customWidth="1"/>
    <col min="9986" max="9986" width="10.140625" style="14" bestFit="1" customWidth="1"/>
    <col min="9987" max="9987" width="30.7109375" style="14" customWidth="1"/>
    <col min="9988" max="9988" width="29.7109375" style="14" customWidth="1"/>
    <col min="9989" max="9989" width="23.7109375" style="14" customWidth="1"/>
    <col min="9990" max="9990" width="11.7109375" style="14" bestFit="1" customWidth="1"/>
    <col min="9991" max="9994" width="11.7109375" style="14" customWidth="1"/>
    <col min="9995" max="9995" width="11.42578125" style="14"/>
    <col min="9996" max="9996" width="11.7109375" style="14" bestFit="1" customWidth="1"/>
    <col min="9997" max="9997" width="12.28515625" style="14" bestFit="1" customWidth="1"/>
    <col min="9998" max="9998" width="11.42578125" style="14"/>
    <col min="9999" max="10005" width="0" style="14" hidden="1" customWidth="1"/>
    <col min="10006" max="10240" width="11.42578125" style="14"/>
    <col min="10241" max="10241" width="3" style="14" bestFit="1" customWidth="1"/>
    <col min="10242" max="10242" width="10.140625" style="14" bestFit="1" customWidth="1"/>
    <col min="10243" max="10243" width="30.7109375" style="14" customWidth="1"/>
    <col min="10244" max="10244" width="29.7109375" style="14" customWidth="1"/>
    <col min="10245" max="10245" width="23.7109375" style="14" customWidth="1"/>
    <col min="10246" max="10246" width="11.7109375" style="14" bestFit="1" customWidth="1"/>
    <col min="10247" max="10250" width="11.7109375" style="14" customWidth="1"/>
    <col min="10251" max="10251" width="11.42578125" style="14"/>
    <col min="10252" max="10252" width="11.7109375" style="14" bestFit="1" customWidth="1"/>
    <col min="10253" max="10253" width="12.28515625" style="14" bestFit="1" customWidth="1"/>
    <col min="10254" max="10254" width="11.42578125" style="14"/>
    <col min="10255" max="10261" width="0" style="14" hidden="1" customWidth="1"/>
    <col min="10262" max="10496" width="11.42578125" style="14"/>
    <col min="10497" max="10497" width="3" style="14" bestFit="1" customWidth="1"/>
    <col min="10498" max="10498" width="10.140625" style="14" bestFit="1" customWidth="1"/>
    <col min="10499" max="10499" width="30.7109375" style="14" customWidth="1"/>
    <col min="10500" max="10500" width="29.7109375" style="14" customWidth="1"/>
    <col min="10501" max="10501" width="23.7109375" style="14" customWidth="1"/>
    <col min="10502" max="10502" width="11.7109375" style="14" bestFit="1" customWidth="1"/>
    <col min="10503" max="10506" width="11.7109375" style="14" customWidth="1"/>
    <col min="10507" max="10507" width="11.42578125" style="14"/>
    <col min="10508" max="10508" width="11.7109375" style="14" bestFit="1" customWidth="1"/>
    <col min="10509" max="10509" width="12.28515625" style="14" bestFit="1" customWidth="1"/>
    <col min="10510" max="10510" width="11.42578125" style="14"/>
    <col min="10511" max="10517" width="0" style="14" hidden="1" customWidth="1"/>
    <col min="10518" max="10752" width="11.42578125" style="14"/>
    <col min="10753" max="10753" width="3" style="14" bestFit="1" customWidth="1"/>
    <col min="10754" max="10754" width="10.140625" style="14" bestFit="1" customWidth="1"/>
    <col min="10755" max="10755" width="30.7109375" style="14" customWidth="1"/>
    <col min="10756" max="10756" width="29.7109375" style="14" customWidth="1"/>
    <col min="10757" max="10757" width="23.7109375" style="14" customWidth="1"/>
    <col min="10758" max="10758" width="11.7109375" style="14" bestFit="1" customWidth="1"/>
    <col min="10759" max="10762" width="11.7109375" style="14" customWidth="1"/>
    <col min="10763" max="10763" width="11.42578125" style="14"/>
    <col min="10764" max="10764" width="11.7109375" style="14" bestFit="1" customWidth="1"/>
    <col min="10765" max="10765" width="12.28515625" style="14" bestFit="1" customWidth="1"/>
    <col min="10766" max="10766" width="11.42578125" style="14"/>
    <col min="10767" max="10773" width="0" style="14" hidden="1" customWidth="1"/>
    <col min="10774" max="11008" width="11.42578125" style="14"/>
    <col min="11009" max="11009" width="3" style="14" bestFit="1" customWidth="1"/>
    <col min="11010" max="11010" width="10.140625" style="14" bestFit="1" customWidth="1"/>
    <col min="11011" max="11011" width="30.7109375" style="14" customWidth="1"/>
    <col min="11012" max="11012" width="29.7109375" style="14" customWidth="1"/>
    <col min="11013" max="11013" width="23.7109375" style="14" customWidth="1"/>
    <col min="11014" max="11014" width="11.7109375" style="14" bestFit="1" customWidth="1"/>
    <col min="11015" max="11018" width="11.7109375" style="14" customWidth="1"/>
    <col min="11019" max="11019" width="11.42578125" style="14"/>
    <col min="11020" max="11020" width="11.7109375" style="14" bestFit="1" customWidth="1"/>
    <col min="11021" max="11021" width="12.28515625" style="14" bestFit="1" customWidth="1"/>
    <col min="11022" max="11022" width="11.42578125" style="14"/>
    <col min="11023" max="11029" width="0" style="14" hidden="1" customWidth="1"/>
    <col min="11030" max="11264" width="11.42578125" style="14"/>
    <col min="11265" max="11265" width="3" style="14" bestFit="1" customWidth="1"/>
    <col min="11266" max="11266" width="10.140625" style="14" bestFit="1" customWidth="1"/>
    <col min="11267" max="11267" width="30.7109375" style="14" customWidth="1"/>
    <col min="11268" max="11268" width="29.7109375" style="14" customWidth="1"/>
    <col min="11269" max="11269" width="23.7109375" style="14" customWidth="1"/>
    <col min="11270" max="11270" width="11.7109375" style="14" bestFit="1" customWidth="1"/>
    <col min="11271" max="11274" width="11.7109375" style="14" customWidth="1"/>
    <col min="11275" max="11275" width="11.42578125" style="14"/>
    <col min="11276" max="11276" width="11.7109375" style="14" bestFit="1" customWidth="1"/>
    <col min="11277" max="11277" width="12.28515625" style="14" bestFit="1" customWidth="1"/>
    <col min="11278" max="11278" width="11.42578125" style="14"/>
    <col min="11279" max="11285" width="0" style="14" hidden="1" customWidth="1"/>
    <col min="11286" max="11520" width="11.42578125" style="14"/>
    <col min="11521" max="11521" width="3" style="14" bestFit="1" customWidth="1"/>
    <col min="11522" max="11522" width="10.140625" style="14" bestFit="1" customWidth="1"/>
    <col min="11523" max="11523" width="30.7109375" style="14" customWidth="1"/>
    <col min="11524" max="11524" width="29.7109375" style="14" customWidth="1"/>
    <col min="11525" max="11525" width="23.7109375" style="14" customWidth="1"/>
    <col min="11526" max="11526" width="11.7109375" style="14" bestFit="1" customWidth="1"/>
    <col min="11527" max="11530" width="11.7109375" style="14" customWidth="1"/>
    <col min="11531" max="11531" width="11.42578125" style="14"/>
    <col min="11532" max="11532" width="11.7109375" style="14" bestFit="1" customWidth="1"/>
    <col min="11533" max="11533" width="12.28515625" style="14" bestFit="1" customWidth="1"/>
    <col min="11534" max="11534" width="11.42578125" style="14"/>
    <col min="11535" max="11541" width="0" style="14" hidden="1" customWidth="1"/>
    <col min="11542" max="11776" width="11.42578125" style="14"/>
    <col min="11777" max="11777" width="3" style="14" bestFit="1" customWidth="1"/>
    <col min="11778" max="11778" width="10.140625" style="14" bestFit="1" customWidth="1"/>
    <col min="11779" max="11779" width="30.7109375" style="14" customWidth="1"/>
    <col min="11780" max="11780" width="29.7109375" style="14" customWidth="1"/>
    <col min="11781" max="11781" width="23.7109375" style="14" customWidth="1"/>
    <col min="11782" max="11782" width="11.7109375" style="14" bestFit="1" customWidth="1"/>
    <col min="11783" max="11786" width="11.7109375" style="14" customWidth="1"/>
    <col min="11787" max="11787" width="11.42578125" style="14"/>
    <col min="11788" max="11788" width="11.7109375" style="14" bestFit="1" customWidth="1"/>
    <col min="11789" max="11789" width="12.28515625" style="14" bestFit="1" customWidth="1"/>
    <col min="11790" max="11790" width="11.42578125" style="14"/>
    <col min="11791" max="11797" width="0" style="14" hidden="1" customWidth="1"/>
    <col min="11798" max="12032" width="11.42578125" style="14"/>
    <col min="12033" max="12033" width="3" style="14" bestFit="1" customWidth="1"/>
    <col min="12034" max="12034" width="10.140625" style="14" bestFit="1" customWidth="1"/>
    <col min="12035" max="12035" width="30.7109375" style="14" customWidth="1"/>
    <col min="12036" max="12036" width="29.7109375" style="14" customWidth="1"/>
    <col min="12037" max="12037" width="23.7109375" style="14" customWidth="1"/>
    <col min="12038" max="12038" width="11.7109375" style="14" bestFit="1" customWidth="1"/>
    <col min="12039" max="12042" width="11.7109375" style="14" customWidth="1"/>
    <col min="12043" max="12043" width="11.42578125" style="14"/>
    <col min="12044" max="12044" width="11.7109375" style="14" bestFit="1" customWidth="1"/>
    <col min="12045" max="12045" width="12.28515625" style="14" bestFit="1" customWidth="1"/>
    <col min="12046" max="12046" width="11.42578125" style="14"/>
    <col min="12047" max="12053" width="0" style="14" hidden="1" customWidth="1"/>
    <col min="12054" max="12288" width="11.42578125" style="14"/>
    <col min="12289" max="12289" width="3" style="14" bestFit="1" customWidth="1"/>
    <col min="12290" max="12290" width="10.140625" style="14" bestFit="1" customWidth="1"/>
    <col min="12291" max="12291" width="30.7109375" style="14" customWidth="1"/>
    <col min="12292" max="12292" width="29.7109375" style="14" customWidth="1"/>
    <col min="12293" max="12293" width="23.7109375" style="14" customWidth="1"/>
    <col min="12294" max="12294" width="11.7109375" style="14" bestFit="1" customWidth="1"/>
    <col min="12295" max="12298" width="11.7109375" style="14" customWidth="1"/>
    <col min="12299" max="12299" width="11.42578125" style="14"/>
    <col min="12300" max="12300" width="11.7109375" style="14" bestFit="1" customWidth="1"/>
    <col min="12301" max="12301" width="12.28515625" style="14" bestFit="1" customWidth="1"/>
    <col min="12302" max="12302" width="11.42578125" style="14"/>
    <col min="12303" max="12309" width="0" style="14" hidden="1" customWidth="1"/>
    <col min="12310" max="12544" width="11.42578125" style="14"/>
    <col min="12545" max="12545" width="3" style="14" bestFit="1" customWidth="1"/>
    <col min="12546" max="12546" width="10.140625" style="14" bestFit="1" customWidth="1"/>
    <col min="12547" max="12547" width="30.7109375" style="14" customWidth="1"/>
    <col min="12548" max="12548" width="29.7109375" style="14" customWidth="1"/>
    <col min="12549" max="12549" width="23.7109375" style="14" customWidth="1"/>
    <col min="12550" max="12550" width="11.7109375" style="14" bestFit="1" customWidth="1"/>
    <col min="12551" max="12554" width="11.7109375" style="14" customWidth="1"/>
    <col min="12555" max="12555" width="11.42578125" style="14"/>
    <col min="12556" max="12556" width="11.7109375" style="14" bestFit="1" customWidth="1"/>
    <col min="12557" max="12557" width="12.28515625" style="14" bestFit="1" customWidth="1"/>
    <col min="12558" max="12558" width="11.42578125" style="14"/>
    <col min="12559" max="12565" width="0" style="14" hidden="1" customWidth="1"/>
    <col min="12566" max="12800" width="11.42578125" style="14"/>
    <col min="12801" max="12801" width="3" style="14" bestFit="1" customWidth="1"/>
    <col min="12802" max="12802" width="10.140625" style="14" bestFit="1" customWidth="1"/>
    <col min="12803" max="12803" width="30.7109375" style="14" customWidth="1"/>
    <col min="12804" max="12804" width="29.7109375" style="14" customWidth="1"/>
    <col min="12805" max="12805" width="23.7109375" style="14" customWidth="1"/>
    <col min="12806" max="12806" width="11.7109375" style="14" bestFit="1" customWidth="1"/>
    <col min="12807" max="12810" width="11.7109375" style="14" customWidth="1"/>
    <col min="12811" max="12811" width="11.42578125" style="14"/>
    <col min="12812" max="12812" width="11.7109375" style="14" bestFit="1" customWidth="1"/>
    <col min="12813" max="12813" width="12.28515625" style="14" bestFit="1" customWidth="1"/>
    <col min="12814" max="12814" width="11.42578125" style="14"/>
    <col min="12815" max="12821" width="0" style="14" hidden="1" customWidth="1"/>
    <col min="12822" max="13056" width="11.42578125" style="14"/>
    <col min="13057" max="13057" width="3" style="14" bestFit="1" customWidth="1"/>
    <col min="13058" max="13058" width="10.140625" style="14" bestFit="1" customWidth="1"/>
    <col min="13059" max="13059" width="30.7109375" style="14" customWidth="1"/>
    <col min="13060" max="13060" width="29.7109375" style="14" customWidth="1"/>
    <col min="13061" max="13061" width="23.7109375" style="14" customWidth="1"/>
    <col min="13062" max="13062" width="11.7109375" style="14" bestFit="1" customWidth="1"/>
    <col min="13063" max="13066" width="11.7109375" style="14" customWidth="1"/>
    <col min="13067" max="13067" width="11.42578125" style="14"/>
    <col min="13068" max="13068" width="11.7109375" style="14" bestFit="1" customWidth="1"/>
    <col min="13069" max="13069" width="12.28515625" style="14" bestFit="1" customWidth="1"/>
    <col min="13070" max="13070" width="11.42578125" style="14"/>
    <col min="13071" max="13077" width="0" style="14" hidden="1" customWidth="1"/>
    <col min="13078" max="13312" width="11.42578125" style="14"/>
    <col min="13313" max="13313" width="3" style="14" bestFit="1" customWidth="1"/>
    <col min="13314" max="13314" width="10.140625" style="14" bestFit="1" customWidth="1"/>
    <col min="13315" max="13315" width="30.7109375" style="14" customWidth="1"/>
    <col min="13316" max="13316" width="29.7109375" style="14" customWidth="1"/>
    <col min="13317" max="13317" width="23.7109375" style="14" customWidth="1"/>
    <col min="13318" max="13318" width="11.7109375" style="14" bestFit="1" customWidth="1"/>
    <col min="13319" max="13322" width="11.7109375" style="14" customWidth="1"/>
    <col min="13323" max="13323" width="11.42578125" style="14"/>
    <col min="13324" max="13324" width="11.7109375" style="14" bestFit="1" customWidth="1"/>
    <col min="13325" max="13325" width="12.28515625" style="14" bestFit="1" customWidth="1"/>
    <col min="13326" max="13326" width="11.42578125" style="14"/>
    <col min="13327" max="13333" width="0" style="14" hidden="1" customWidth="1"/>
    <col min="13334" max="13568" width="11.42578125" style="14"/>
    <col min="13569" max="13569" width="3" style="14" bestFit="1" customWidth="1"/>
    <col min="13570" max="13570" width="10.140625" style="14" bestFit="1" customWidth="1"/>
    <col min="13571" max="13571" width="30.7109375" style="14" customWidth="1"/>
    <col min="13572" max="13572" width="29.7109375" style="14" customWidth="1"/>
    <col min="13573" max="13573" width="23.7109375" style="14" customWidth="1"/>
    <col min="13574" max="13574" width="11.7109375" style="14" bestFit="1" customWidth="1"/>
    <col min="13575" max="13578" width="11.7109375" style="14" customWidth="1"/>
    <col min="13579" max="13579" width="11.42578125" style="14"/>
    <col min="13580" max="13580" width="11.7109375" style="14" bestFit="1" customWidth="1"/>
    <col min="13581" max="13581" width="12.28515625" style="14" bestFit="1" customWidth="1"/>
    <col min="13582" max="13582" width="11.42578125" style="14"/>
    <col min="13583" max="13589" width="0" style="14" hidden="1" customWidth="1"/>
    <col min="13590" max="13824" width="11.42578125" style="14"/>
    <col min="13825" max="13825" width="3" style="14" bestFit="1" customWidth="1"/>
    <col min="13826" max="13826" width="10.140625" style="14" bestFit="1" customWidth="1"/>
    <col min="13827" max="13827" width="30.7109375" style="14" customWidth="1"/>
    <col min="13828" max="13828" width="29.7109375" style="14" customWidth="1"/>
    <col min="13829" max="13829" width="23.7109375" style="14" customWidth="1"/>
    <col min="13830" max="13830" width="11.7109375" style="14" bestFit="1" customWidth="1"/>
    <col min="13831" max="13834" width="11.7109375" style="14" customWidth="1"/>
    <col min="13835" max="13835" width="11.42578125" style="14"/>
    <col min="13836" max="13836" width="11.7109375" style="14" bestFit="1" customWidth="1"/>
    <col min="13837" max="13837" width="12.28515625" style="14" bestFit="1" customWidth="1"/>
    <col min="13838" max="13838" width="11.42578125" style="14"/>
    <col min="13839" max="13845" width="0" style="14" hidden="1" customWidth="1"/>
    <col min="13846" max="14080" width="11.42578125" style="14"/>
    <col min="14081" max="14081" width="3" style="14" bestFit="1" customWidth="1"/>
    <col min="14082" max="14082" width="10.140625" style="14" bestFit="1" customWidth="1"/>
    <col min="14083" max="14083" width="30.7109375" style="14" customWidth="1"/>
    <col min="14084" max="14084" width="29.7109375" style="14" customWidth="1"/>
    <col min="14085" max="14085" width="23.7109375" style="14" customWidth="1"/>
    <col min="14086" max="14086" width="11.7109375" style="14" bestFit="1" customWidth="1"/>
    <col min="14087" max="14090" width="11.7109375" style="14" customWidth="1"/>
    <col min="14091" max="14091" width="11.42578125" style="14"/>
    <col min="14092" max="14092" width="11.7109375" style="14" bestFit="1" customWidth="1"/>
    <col min="14093" max="14093" width="12.28515625" style="14" bestFit="1" customWidth="1"/>
    <col min="14094" max="14094" width="11.42578125" style="14"/>
    <col min="14095" max="14101" width="0" style="14" hidden="1" customWidth="1"/>
    <col min="14102" max="14336" width="11.42578125" style="14"/>
    <col min="14337" max="14337" width="3" style="14" bestFit="1" customWidth="1"/>
    <col min="14338" max="14338" width="10.140625" style="14" bestFit="1" customWidth="1"/>
    <col min="14339" max="14339" width="30.7109375" style="14" customWidth="1"/>
    <col min="14340" max="14340" width="29.7109375" style="14" customWidth="1"/>
    <col min="14341" max="14341" width="23.7109375" style="14" customWidth="1"/>
    <col min="14342" max="14342" width="11.7109375" style="14" bestFit="1" customWidth="1"/>
    <col min="14343" max="14346" width="11.7109375" style="14" customWidth="1"/>
    <col min="14347" max="14347" width="11.42578125" style="14"/>
    <col min="14348" max="14348" width="11.7109375" style="14" bestFit="1" customWidth="1"/>
    <col min="14349" max="14349" width="12.28515625" style="14" bestFit="1" customWidth="1"/>
    <col min="14350" max="14350" width="11.42578125" style="14"/>
    <col min="14351" max="14357" width="0" style="14" hidden="1" customWidth="1"/>
    <col min="14358" max="14592" width="11.42578125" style="14"/>
    <col min="14593" max="14593" width="3" style="14" bestFit="1" customWidth="1"/>
    <col min="14594" max="14594" width="10.140625" style="14" bestFit="1" customWidth="1"/>
    <col min="14595" max="14595" width="30.7109375" style="14" customWidth="1"/>
    <col min="14596" max="14596" width="29.7109375" style="14" customWidth="1"/>
    <col min="14597" max="14597" width="23.7109375" style="14" customWidth="1"/>
    <col min="14598" max="14598" width="11.7109375" style="14" bestFit="1" customWidth="1"/>
    <col min="14599" max="14602" width="11.7109375" style="14" customWidth="1"/>
    <col min="14603" max="14603" width="11.42578125" style="14"/>
    <col min="14604" max="14604" width="11.7109375" style="14" bestFit="1" customWidth="1"/>
    <col min="14605" max="14605" width="12.28515625" style="14" bestFit="1" customWidth="1"/>
    <col min="14606" max="14606" width="11.42578125" style="14"/>
    <col min="14607" max="14613" width="0" style="14" hidden="1" customWidth="1"/>
    <col min="14614" max="14848" width="11.42578125" style="14"/>
    <col min="14849" max="14849" width="3" style="14" bestFit="1" customWidth="1"/>
    <col min="14850" max="14850" width="10.140625" style="14" bestFit="1" customWidth="1"/>
    <col min="14851" max="14851" width="30.7109375" style="14" customWidth="1"/>
    <col min="14852" max="14852" width="29.7109375" style="14" customWidth="1"/>
    <col min="14853" max="14853" width="23.7109375" style="14" customWidth="1"/>
    <col min="14854" max="14854" width="11.7109375" style="14" bestFit="1" customWidth="1"/>
    <col min="14855" max="14858" width="11.7109375" style="14" customWidth="1"/>
    <col min="14859" max="14859" width="11.42578125" style="14"/>
    <col min="14860" max="14860" width="11.7109375" style="14" bestFit="1" customWidth="1"/>
    <col min="14861" max="14861" width="12.28515625" style="14" bestFit="1" customWidth="1"/>
    <col min="14862" max="14862" width="11.42578125" style="14"/>
    <col min="14863" max="14869" width="0" style="14" hidden="1" customWidth="1"/>
    <col min="14870" max="15104" width="11.42578125" style="14"/>
    <col min="15105" max="15105" width="3" style="14" bestFit="1" customWidth="1"/>
    <col min="15106" max="15106" width="10.140625" style="14" bestFit="1" customWidth="1"/>
    <col min="15107" max="15107" width="30.7109375" style="14" customWidth="1"/>
    <col min="15108" max="15108" width="29.7109375" style="14" customWidth="1"/>
    <col min="15109" max="15109" width="23.7109375" style="14" customWidth="1"/>
    <col min="15110" max="15110" width="11.7109375" style="14" bestFit="1" customWidth="1"/>
    <col min="15111" max="15114" width="11.7109375" style="14" customWidth="1"/>
    <col min="15115" max="15115" width="11.42578125" style="14"/>
    <col min="15116" max="15116" width="11.7109375" style="14" bestFit="1" customWidth="1"/>
    <col min="15117" max="15117" width="12.28515625" style="14" bestFit="1" customWidth="1"/>
    <col min="15118" max="15118" width="11.42578125" style="14"/>
    <col min="15119" max="15125" width="0" style="14" hidden="1" customWidth="1"/>
    <col min="15126" max="15360" width="11.42578125" style="14"/>
    <col min="15361" max="15361" width="3" style="14" bestFit="1" customWidth="1"/>
    <col min="15362" max="15362" width="10.140625" style="14" bestFit="1" customWidth="1"/>
    <col min="15363" max="15363" width="30.7109375" style="14" customWidth="1"/>
    <col min="15364" max="15364" width="29.7109375" style="14" customWidth="1"/>
    <col min="15365" max="15365" width="23.7109375" style="14" customWidth="1"/>
    <col min="15366" max="15366" width="11.7109375" style="14" bestFit="1" customWidth="1"/>
    <col min="15367" max="15370" width="11.7109375" style="14" customWidth="1"/>
    <col min="15371" max="15371" width="11.42578125" style="14"/>
    <col min="15372" max="15372" width="11.7109375" style="14" bestFit="1" customWidth="1"/>
    <col min="15373" max="15373" width="12.28515625" style="14" bestFit="1" customWidth="1"/>
    <col min="15374" max="15374" width="11.42578125" style="14"/>
    <col min="15375" max="15381" width="0" style="14" hidden="1" customWidth="1"/>
    <col min="15382" max="15616" width="11.42578125" style="14"/>
    <col min="15617" max="15617" width="3" style="14" bestFit="1" customWidth="1"/>
    <col min="15618" max="15618" width="10.140625" style="14" bestFit="1" customWidth="1"/>
    <col min="15619" max="15619" width="30.7109375" style="14" customWidth="1"/>
    <col min="15620" max="15620" width="29.7109375" style="14" customWidth="1"/>
    <col min="15621" max="15621" width="23.7109375" style="14" customWidth="1"/>
    <col min="15622" max="15622" width="11.7109375" style="14" bestFit="1" customWidth="1"/>
    <col min="15623" max="15626" width="11.7109375" style="14" customWidth="1"/>
    <col min="15627" max="15627" width="11.42578125" style="14"/>
    <col min="15628" max="15628" width="11.7109375" style="14" bestFit="1" customWidth="1"/>
    <col min="15629" max="15629" width="12.28515625" style="14" bestFit="1" customWidth="1"/>
    <col min="15630" max="15630" width="11.42578125" style="14"/>
    <col min="15631" max="15637" width="0" style="14" hidden="1" customWidth="1"/>
    <col min="15638" max="15872" width="11.42578125" style="14"/>
    <col min="15873" max="15873" width="3" style="14" bestFit="1" customWidth="1"/>
    <col min="15874" max="15874" width="10.140625" style="14" bestFit="1" customWidth="1"/>
    <col min="15875" max="15875" width="30.7109375" style="14" customWidth="1"/>
    <col min="15876" max="15876" width="29.7109375" style="14" customWidth="1"/>
    <col min="15877" max="15877" width="23.7109375" style="14" customWidth="1"/>
    <col min="15878" max="15878" width="11.7109375" style="14" bestFit="1" customWidth="1"/>
    <col min="15879" max="15882" width="11.7109375" style="14" customWidth="1"/>
    <col min="15883" max="15883" width="11.42578125" style="14"/>
    <col min="15884" max="15884" width="11.7109375" style="14" bestFit="1" customWidth="1"/>
    <col min="15885" max="15885" width="12.28515625" style="14" bestFit="1" customWidth="1"/>
    <col min="15886" max="15886" width="11.42578125" style="14"/>
    <col min="15887" max="15893" width="0" style="14" hidden="1" customWidth="1"/>
    <col min="15894" max="16128" width="11.42578125" style="14"/>
    <col min="16129" max="16129" width="3" style="14" bestFit="1" customWidth="1"/>
    <col min="16130" max="16130" width="10.140625" style="14" bestFit="1" customWidth="1"/>
    <col min="16131" max="16131" width="30.7109375" style="14" customWidth="1"/>
    <col min="16132" max="16132" width="29.7109375" style="14" customWidth="1"/>
    <col min="16133" max="16133" width="23.7109375" style="14" customWidth="1"/>
    <col min="16134" max="16134" width="11.7109375" style="14" bestFit="1" customWidth="1"/>
    <col min="16135" max="16138" width="11.7109375" style="14" customWidth="1"/>
    <col min="16139" max="16139" width="11.42578125" style="14"/>
    <col min="16140" max="16140" width="11.7109375" style="14" bestFit="1" customWidth="1"/>
    <col min="16141" max="16141" width="12.28515625" style="14" bestFit="1" customWidth="1"/>
    <col min="16142" max="16142" width="11.42578125" style="14"/>
    <col min="16143" max="16149" width="0" style="14" hidden="1" customWidth="1"/>
    <col min="16150" max="16384" width="11.42578125" style="14"/>
  </cols>
  <sheetData>
    <row r="1" spans="1:21" ht="13.5" thickBot="1" x14ac:dyDescent="0.25">
      <c r="C1" s="14"/>
      <c r="D1" s="14"/>
      <c r="E1" s="14"/>
    </row>
    <row r="2" spans="1:21" ht="18.75" thickBot="1" x14ac:dyDescent="0.25">
      <c r="B2" s="18"/>
      <c r="C2" s="117" t="str">
        <f>Budget_Général!F5</f>
        <v>CENTRE ANIMATION JEUNESSE 20J2</v>
      </c>
      <c r="D2" s="118"/>
      <c r="E2" s="118"/>
      <c r="F2" s="118"/>
      <c r="G2" s="84" t="s">
        <v>109</v>
      </c>
      <c r="H2" s="84">
        <v>2025</v>
      </c>
      <c r="I2" s="82" t="s">
        <v>111</v>
      </c>
      <c r="J2" s="83" t="s">
        <v>112</v>
      </c>
      <c r="L2" s="17"/>
    </row>
    <row r="3" spans="1:21" x14ac:dyDescent="0.2">
      <c r="C3" s="78"/>
      <c r="E3" s="116"/>
      <c r="F3" s="116"/>
      <c r="G3" s="116"/>
      <c r="H3" s="20"/>
      <c r="I3" s="20"/>
      <c r="J3" s="21"/>
    </row>
    <row r="4" spans="1:21" ht="28.5" customHeight="1" x14ac:dyDescent="0.2">
      <c r="B4" s="80" t="s">
        <v>49</v>
      </c>
      <c r="C4" s="79" t="s">
        <v>50</v>
      </c>
      <c r="D4" s="22">
        <f>Budget_Général!F7</f>
        <v>15858</v>
      </c>
      <c r="E4" s="23" t="s">
        <v>110</v>
      </c>
      <c r="F4" s="24">
        <f>Budget_Général!H7</f>
        <v>15858</v>
      </c>
      <c r="G4" s="25">
        <f>SUM(G7:G56)</f>
        <v>0</v>
      </c>
      <c r="H4" s="26">
        <f>SUM(H7:H56)</f>
        <v>0</v>
      </c>
      <c r="I4" s="27">
        <f>SUM(I7:I56)</f>
        <v>0</v>
      </c>
      <c r="J4" s="28">
        <f>F4-G4-I4</f>
        <v>15858</v>
      </c>
      <c r="M4" s="17"/>
    </row>
    <row r="5" spans="1:21" x14ac:dyDescent="0.2">
      <c r="B5" s="29" t="s">
        <v>51</v>
      </c>
      <c r="C5" s="30" t="s">
        <v>52</v>
      </c>
      <c r="D5" s="31" t="s">
        <v>53</v>
      </c>
      <c r="E5" s="23" t="s">
        <v>54</v>
      </c>
      <c r="F5" s="32" t="s">
        <v>55</v>
      </c>
      <c r="G5" s="23" t="s">
        <v>56</v>
      </c>
      <c r="H5" s="23" t="s">
        <v>57</v>
      </c>
      <c r="I5" s="23" t="s">
        <v>58</v>
      </c>
      <c r="J5" s="23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hidden="1" x14ac:dyDescent="0.2">
      <c r="C6" s="33"/>
      <c r="D6" s="33"/>
      <c r="E6" s="33"/>
      <c r="F6" s="34"/>
      <c r="G6" s="34"/>
      <c r="H6" s="34"/>
      <c r="I6" s="34"/>
      <c r="J6" s="34"/>
    </row>
    <row r="7" spans="1:21" x14ac:dyDescent="0.2">
      <c r="A7" s="74">
        <v>1</v>
      </c>
      <c r="B7" s="68"/>
      <c r="C7" s="36"/>
      <c r="D7" s="35"/>
      <c r="E7" s="37"/>
      <c r="F7" s="38" t="str" cm="1">
        <f t="array" ref="F7">IF($C7="","",INDEX(code20J2,MATCH(LEFT($C7,SEARCH(" ",$C7)-1)*1,Budget_Général!$A$8:$A$47,0),3)-SUMPRODUCT(($C$6:C6=C7)*((($H$6:H6&gt;1)*$H$6:H6)+($H$6:H6="")*$G$6:G6)))</f>
        <v/>
      </c>
      <c r="G7" s="39"/>
      <c r="H7" s="40"/>
      <c r="I7" s="41" t="str">
        <f t="shared" ref="I7:I56" si="0">IF(H7="","",H7-G7)</f>
        <v/>
      </c>
      <c r="J7" s="42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">
      <c r="A8" s="75">
        <v>2</v>
      </c>
      <c r="B8" s="69"/>
      <c r="C8" s="44"/>
      <c r="D8" s="43"/>
      <c r="E8" s="45"/>
      <c r="F8" s="46" t="str" cm="1">
        <f t="array" ref="F8">IF($C8="","",INDEX(code20J2,MATCH(LEFT($C8,SEARCH(" ",$C8)-1)*1,Budget_Général!$A$8:$A$47,0),3)-SUMPRODUCT(($C$6:C7=C8)*((($H$6:H7&gt;1)*$H$6:H7)+($H$6:H7="")*$G$6:G7)))</f>
        <v/>
      </c>
      <c r="G8" s="47"/>
      <c r="H8" s="48"/>
      <c r="I8" s="49" t="str">
        <f t="shared" si="0"/>
        <v/>
      </c>
      <c r="J8" s="5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">
      <c r="A9" s="75">
        <v>3</v>
      </c>
      <c r="B9" s="69"/>
      <c r="C9" s="44"/>
      <c r="D9" s="43"/>
      <c r="E9" s="45"/>
      <c r="F9" s="46" t="str" cm="1">
        <f t="array" ref="F9">IF($C9="","",INDEX(code20J2,MATCH(LEFT($C9,SEARCH(" ",$C9)-1)*1,Budget_Général!$A$8:$A$47,0),3)-SUMPRODUCT(($C$6:C8=C9)*((($H$6:H8&gt;1)*$H$6:H8)+($H$6:H8="")*$G$6:G8)))</f>
        <v/>
      </c>
      <c r="G9" s="47"/>
      <c r="H9" s="48"/>
      <c r="I9" s="49" t="str">
        <f t="shared" si="0"/>
        <v/>
      </c>
      <c r="J9" s="5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">
      <c r="A10" s="75">
        <v>4</v>
      </c>
      <c r="B10" s="69"/>
      <c r="C10" s="44"/>
      <c r="D10" s="43"/>
      <c r="E10" s="45"/>
      <c r="F10" s="46" t="str" cm="1">
        <f t="array" ref="F10">IF($C10="","",INDEX(code20J2,MATCH(LEFT($C10,SEARCH(" ",$C10)-1)*1,Budget_Général!$A$8:$A$47,0),3)-SUMPRODUCT(($C$6:C9=C10)*((($H$6:H9&gt;1)*$H$6:H9)+($H$6:H9="")*$G$6:G9)))</f>
        <v/>
      </c>
      <c r="G10" s="47"/>
      <c r="H10" s="48"/>
      <c r="I10" s="49" t="str">
        <f t="shared" si="0"/>
        <v/>
      </c>
      <c r="J10" s="5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">
      <c r="A11" s="75">
        <v>5</v>
      </c>
      <c r="B11" s="69"/>
      <c r="C11" s="44"/>
      <c r="D11" s="43"/>
      <c r="E11" s="45"/>
      <c r="F11" s="46" t="str" cm="1">
        <f t="array" ref="F11">IF($C11="","",INDEX(code20J2,MATCH(LEFT($C11,SEARCH(" ",$C11)-1)*1,Budget_Général!$A$8:$A$47,0),3)-SUMPRODUCT(($C$6:C10=C11)*((($H$6:H10&gt;1)*$H$6:H10)+($H$6:H10="")*$G$6:G10)))</f>
        <v/>
      </c>
      <c r="G11" s="47"/>
      <c r="H11" s="48"/>
      <c r="I11" s="49" t="str">
        <f t="shared" si="0"/>
        <v/>
      </c>
      <c r="J11" s="5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">
      <c r="A12" s="75">
        <v>6</v>
      </c>
      <c r="B12" s="69"/>
      <c r="C12" s="44"/>
      <c r="D12" s="43"/>
      <c r="E12" s="45"/>
      <c r="F12" s="46" t="str" cm="1">
        <f t="array" ref="F12">IF($C12="","",INDEX(code20J2,MATCH(LEFT($C12,SEARCH(" ",$C12)-1)*1,Budget_Général!$A$8:$A$47,0),3)-SUMPRODUCT(($C$6:C11=C12)*((($H$6:H11&gt;1)*$H$6:H11)+($H$6:H11="")*$G$6:G11)))</f>
        <v/>
      </c>
      <c r="G12" s="47"/>
      <c r="H12" s="48"/>
      <c r="I12" s="49" t="str">
        <f t="shared" si="0"/>
        <v/>
      </c>
      <c r="J12" s="5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">
      <c r="A13" s="75">
        <v>7</v>
      </c>
      <c r="B13" s="69"/>
      <c r="C13" s="44"/>
      <c r="D13" s="43"/>
      <c r="E13" s="45"/>
      <c r="F13" s="46" t="str" cm="1">
        <f t="array" ref="F13">IF($C13="","",INDEX(code20J2,MATCH(LEFT($C13,SEARCH(" ",$C13)-1)*1,Budget_Général!$A$8:$A$47,0),3)-SUMPRODUCT(($C$6:C12=C13)*((($H$6:H12&gt;1)*$H$6:H12)+($H$6:H12="")*$G$6:G12)))</f>
        <v/>
      </c>
      <c r="G13" s="47"/>
      <c r="H13" s="48"/>
      <c r="I13" s="49" t="str">
        <f t="shared" si="0"/>
        <v/>
      </c>
      <c r="J13" s="5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">
      <c r="A14" s="75">
        <v>8</v>
      </c>
      <c r="B14" s="69"/>
      <c r="C14" s="44"/>
      <c r="D14" s="43"/>
      <c r="E14" s="45"/>
      <c r="F14" s="46" t="str" cm="1">
        <f t="array" ref="F14">IF($C14="","",INDEX(code20J2,MATCH(LEFT($C14,SEARCH(" ",$C14)-1)*1,Budget_Général!$A$8:$A$47,0),3)-SUMPRODUCT(($C$6:C13=C14)*((($H$6:H13&gt;1)*$H$6:H13)+($H$6:H13="")*$G$6:G13)))</f>
        <v/>
      </c>
      <c r="G14" s="47"/>
      <c r="H14" s="48"/>
      <c r="I14" s="49" t="str">
        <f t="shared" si="0"/>
        <v/>
      </c>
      <c r="J14" s="5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">
      <c r="A15" s="75">
        <v>9</v>
      </c>
      <c r="B15" s="69"/>
      <c r="C15" s="44"/>
      <c r="D15" s="43"/>
      <c r="E15" s="45"/>
      <c r="F15" s="46" t="str" cm="1">
        <f t="array" ref="F15">IF($C15="","",INDEX(code20J2,MATCH(LEFT($C15,SEARCH(" ",$C15)-1)*1,Budget_Général!$A$8:$A$47,0),3)-SUMPRODUCT(($C$6:C14=C15)*((($H$6:H14&gt;1)*$H$6:H14)+($H$6:H14="")*$G$6:G14)))</f>
        <v/>
      </c>
      <c r="G15" s="47"/>
      <c r="H15" s="48"/>
      <c r="I15" s="49" t="str">
        <f t="shared" si="0"/>
        <v/>
      </c>
      <c r="J15" s="5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">
      <c r="A16" s="75">
        <v>10</v>
      </c>
      <c r="B16" s="69"/>
      <c r="C16" s="44"/>
      <c r="D16" s="43"/>
      <c r="E16" s="45"/>
      <c r="F16" s="46" t="str" cm="1">
        <f t="array" ref="F16">IF($C16="","",INDEX(code20J2,MATCH(LEFT($C16,SEARCH(" ",$C16)-1)*1,Budget_Général!$A$8:$A$47,0),3)-SUMPRODUCT(($C$6:C15=C16)*((($H$6:H15&gt;1)*$H$6:H15)+($H$6:H15="")*$G$6:G15)))</f>
        <v/>
      </c>
      <c r="G16" s="47"/>
      <c r="H16" s="48"/>
      <c r="I16" s="49" t="str">
        <f t="shared" si="0"/>
        <v/>
      </c>
      <c r="J16" s="5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">
      <c r="A17" s="75">
        <v>11</v>
      </c>
      <c r="B17" s="69"/>
      <c r="C17" s="44"/>
      <c r="D17" s="43"/>
      <c r="E17" s="45"/>
      <c r="F17" s="46" t="str" cm="1">
        <f t="array" ref="F17">IF($C17="","",INDEX(code20J2,MATCH(LEFT($C17,SEARCH(" ",$C17)-1)*1,Budget_Général!$A$8:$A$47,0),3)-SUMPRODUCT(($C$6:C16=C17)*((($H$6:H16&gt;1)*$H$6:H16)+($H$6:H16="")*$G$6:G16)))</f>
        <v/>
      </c>
      <c r="G17" s="47"/>
      <c r="H17" s="48"/>
      <c r="I17" s="49" t="str">
        <f t="shared" si="0"/>
        <v/>
      </c>
      <c r="J17" s="5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">
      <c r="A18" s="75">
        <v>12</v>
      </c>
      <c r="B18" s="69"/>
      <c r="C18" s="44"/>
      <c r="D18" s="43"/>
      <c r="E18" s="45"/>
      <c r="F18" s="46" t="str" cm="1">
        <f t="array" ref="F18">IF($C18="","",INDEX(code20J2,MATCH(LEFT($C18,SEARCH(" ",$C18)-1)*1,Budget_Général!$A$8:$A$47,0),3)-SUMPRODUCT(($C$6:C17=C18)*((($H$6:H17&gt;1)*$H$6:H17)+($H$6:H17="")*$G$6:G17)))</f>
        <v/>
      </c>
      <c r="G18" s="47"/>
      <c r="H18" s="48"/>
      <c r="I18" s="49" t="str">
        <f t="shared" si="0"/>
        <v/>
      </c>
      <c r="J18" s="5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">
      <c r="A19" s="75">
        <v>13</v>
      </c>
      <c r="B19" s="69"/>
      <c r="C19" s="44"/>
      <c r="D19" s="43"/>
      <c r="E19" s="45"/>
      <c r="F19" s="46" t="str" cm="1">
        <f t="array" ref="F19">IF($C19="","",INDEX(code20J2,MATCH(LEFT($C19,SEARCH(" ",$C19)-1)*1,Budget_Général!$A$8:$A$47,0),3)-SUMPRODUCT(($C$6:C18=C19)*((($H$6:H18&gt;1)*$H$6:H18)+($H$6:H18="")*$G$6:G18)))</f>
        <v/>
      </c>
      <c r="G19" s="47"/>
      <c r="H19" s="48"/>
      <c r="I19" s="49" t="str">
        <f t="shared" si="0"/>
        <v/>
      </c>
      <c r="J19" s="5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">
      <c r="A20" s="75">
        <v>14</v>
      </c>
      <c r="B20" s="69"/>
      <c r="C20" s="44"/>
      <c r="D20" s="43"/>
      <c r="E20" s="45"/>
      <c r="F20" s="46" t="str" cm="1">
        <f t="array" ref="F20">IF($C20="","",INDEX(code20J2,MATCH(LEFT($C20,SEARCH(" ",$C20)-1)*1,Budget_Général!$A$8:$A$47,0),3)-SUMPRODUCT(($C$6:C19=C20)*((($H$6:H19&gt;1)*$H$6:H19)+($H$6:H19="")*$G$6:G19)))</f>
        <v/>
      </c>
      <c r="G20" s="47"/>
      <c r="H20" s="48"/>
      <c r="I20" s="49" t="str">
        <f t="shared" si="0"/>
        <v/>
      </c>
      <c r="J20" s="5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">
      <c r="A21" s="75">
        <v>15</v>
      </c>
      <c r="B21" s="69"/>
      <c r="C21" s="44"/>
      <c r="D21" s="43"/>
      <c r="E21" s="45"/>
      <c r="F21" s="46" t="str" cm="1">
        <f t="array" ref="F21">IF($C21="","",INDEX(code20J2,MATCH(LEFT($C21,SEARCH(" ",$C21)-1)*1,Budget_Général!$A$8:$A$47,0),3)-SUMPRODUCT(($C$6:C20=C21)*((($H$6:H20&gt;1)*$H$6:H20)+($H$6:H20="")*$G$6:G20)))</f>
        <v/>
      </c>
      <c r="G21" s="47"/>
      <c r="H21" s="48"/>
      <c r="I21" s="49" t="str">
        <f t="shared" si="0"/>
        <v/>
      </c>
      <c r="J21" s="50" t="str">
        <f t="shared" si="2"/>
        <v/>
      </c>
      <c r="L21" s="5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">
      <c r="A22" s="75">
        <v>16</v>
      </c>
      <c r="B22" s="69"/>
      <c r="C22" s="44"/>
      <c r="D22" s="43"/>
      <c r="E22" s="45"/>
      <c r="F22" s="46" t="str" cm="1">
        <f t="array" ref="F22">IF($C22="","",INDEX(code20J2,MATCH(LEFT($C22,SEARCH(" ",$C22)-1)*1,Budget_Général!$A$8:$A$47,0),3)-SUMPRODUCT(($C$6:C21=C22)*((($H$6:H21&gt;1)*$H$6:H21)+($H$6:H21="")*$G$6:G21)))</f>
        <v/>
      </c>
      <c r="G22" s="47"/>
      <c r="H22" s="48"/>
      <c r="I22" s="49" t="str">
        <f t="shared" si="0"/>
        <v/>
      </c>
      <c r="J22" s="5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">
      <c r="A23" s="75">
        <v>17</v>
      </c>
      <c r="B23" s="69"/>
      <c r="C23" s="44"/>
      <c r="D23" s="43"/>
      <c r="E23" s="45"/>
      <c r="F23" s="46" t="str" cm="1">
        <f t="array" ref="F23">IF($C23="","",INDEX(code20J2,MATCH(LEFT($C23,SEARCH(" ",$C23)-1)*1,Budget_Général!$A$8:$A$47,0),3)-SUMPRODUCT(($C$6:C22=C23)*((($H$6:H22&gt;1)*$H$6:H22)+($H$6:H22="")*$G$6:G22)))</f>
        <v/>
      </c>
      <c r="G23" s="47"/>
      <c r="H23" s="48"/>
      <c r="I23" s="49" t="str">
        <f t="shared" si="0"/>
        <v/>
      </c>
      <c r="J23" s="5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">
      <c r="A24" s="75">
        <v>18</v>
      </c>
      <c r="B24" s="69"/>
      <c r="C24" s="44"/>
      <c r="D24" s="43"/>
      <c r="E24" s="45"/>
      <c r="F24" s="46" t="str" cm="1">
        <f t="array" ref="F24">IF($C24="","",INDEX(code20J2,MATCH(LEFT($C24,SEARCH(" ",$C24)-1)*1,Budget_Général!$A$8:$A$47,0),3)-SUMPRODUCT(($C$6:C23=C24)*((($H$6:H23&gt;1)*$H$6:H23)+($H$6:H23="")*$G$6:G23)))</f>
        <v/>
      </c>
      <c r="G24" s="47"/>
      <c r="H24" s="48"/>
      <c r="I24" s="49" t="str">
        <f t="shared" si="0"/>
        <v/>
      </c>
      <c r="J24" s="5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">
      <c r="A25" s="75">
        <v>19</v>
      </c>
      <c r="B25" s="69"/>
      <c r="C25" s="44"/>
      <c r="D25" s="43"/>
      <c r="E25" s="45"/>
      <c r="F25" s="46" t="str" cm="1">
        <f t="array" ref="F25">IF($C25="","",INDEX(code20J2,MATCH(LEFT($C25,SEARCH(" ",$C25)-1)*1,Budget_Général!$A$8:$A$47,0),3)-SUMPRODUCT(($C$6:C24=C25)*((($H$6:H24&gt;1)*$H$6:H24)+($H$6:H24="")*$G$6:G24)))</f>
        <v/>
      </c>
      <c r="G25" s="47"/>
      <c r="H25" s="48"/>
      <c r="I25" s="49" t="str">
        <f t="shared" si="0"/>
        <v/>
      </c>
      <c r="J25" s="5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">
      <c r="A26" s="75">
        <v>20</v>
      </c>
      <c r="B26" s="69"/>
      <c r="C26" s="44"/>
      <c r="D26" s="43"/>
      <c r="E26" s="45"/>
      <c r="F26" s="46" t="str" cm="1">
        <f t="array" ref="F26">IF($C26="","",INDEX(code20J2,MATCH(LEFT($C26,SEARCH(" ",$C26)-1)*1,Budget_Général!$A$8:$A$47,0),3)-SUMPRODUCT(($C$6:C25=C26)*((($H$6:H25&gt;1)*$H$6:H25)+($H$6:H25="")*$G$6:G25)))</f>
        <v/>
      </c>
      <c r="G26" s="47"/>
      <c r="H26" s="48"/>
      <c r="I26" s="49" t="str">
        <f t="shared" si="0"/>
        <v/>
      </c>
      <c r="J26" s="50" t="str">
        <f t="shared" si="2"/>
        <v/>
      </c>
      <c r="N26" s="5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">
      <c r="A27" s="75">
        <v>21</v>
      </c>
      <c r="B27" s="69"/>
      <c r="C27" s="44"/>
      <c r="D27" s="43"/>
      <c r="E27" s="45"/>
      <c r="F27" s="46" t="str" cm="1">
        <f t="array" ref="F27">IF($C27="","",INDEX(code20J2,MATCH(LEFT($C27,SEARCH(" ",$C27)-1)*1,Budget_Général!$A$8:$A$47,0),3)-SUMPRODUCT(($C$6:C26=C27)*((($H$6:H26&gt;1)*$H$6:H26)+($H$6:H26="")*$G$6:G26)))</f>
        <v/>
      </c>
      <c r="G27" s="47"/>
      <c r="H27" s="48"/>
      <c r="I27" s="49" t="str">
        <f t="shared" si="0"/>
        <v/>
      </c>
      <c r="J27" s="50" t="str">
        <f t="shared" si="2"/>
        <v/>
      </c>
      <c r="N27" s="5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">
      <c r="A28" s="75">
        <v>22</v>
      </c>
      <c r="B28" s="69"/>
      <c r="C28" s="44"/>
      <c r="D28" s="43"/>
      <c r="E28" s="45"/>
      <c r="F28" s="46" t="str" cm="1">
        <f t="array" ref="F28">IF($C28="","",INDEX(code20J2,MATCH(LEFT($C28,SEARCH(" ",$C28)-1)*1,Budget_Général!$A$8:$A$47,0),3)-SUMPRODUCT(($C$6:C27=C28)*((($H$6:H27&gt;1)*$H$6:H27)+($H$6:H27="")*$G$6:G27)))</f>
        <v/>
      </c>
      <c r="G28" s="47"/>
      <c r="H28" s="48"/>
      <c r="I28" s="49" t="str">
        <f t="shared" si="0"/>
        <v/>
      </c>
      <c r="J28" s="5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">
      <c r="A29" s="75">
        <v>23</v>
      </c>
      <c r="B29" s="69"/>
      <c r="C29" s="44"/>
      <c r="D29" s="43"/>
      <c r="E29" s="45"/>
      <c r="F29" s="46" t="str" cm="1">
        <f t="array" ref="F29">IF($C29="","",INDEX(code20J2,MATCH(LEFT($C29,SEARCH(" ",$C29)-1)*1,Budget_Général!$A$8:$A$47,0),3)-SUMPRODUCT(($C$6:C28=C29)*((($H$6:H28&gt;1)*$H$6:H28)+($H$6:H28="")*$G$6:G28)))</f>
        <v/>
      </c>
      <c r="G29" s="47"/>
      <c r="H29" s="48"/>
      <c r="I29" s="49" t="str">
        <f t="shared" si="0"/>
        <v/>
      </c>
      <c r="J29" s="5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">
      <c r="A30" s="75">
        <v>24</v>
      </c>
      <c r="B30" s="69"/>
      <c r="C30" s="44"/>
      <c r="D30" s="43"/>
      <c r="E30" s="45"/>
      <c r="F30" s="46" t="str" cm="1">
        <f t="array" ref="F30">IF($C30="","",INDEX(code20J2,MATCH(LEFT($C30,SEARCH(" ",$C30)-1)*1,Budget_Général!$A$8:$A$47,0),3)-SUMPRODUCT(($C$6:C29=C30)*((($H$6:H29&gt;1)*$H$6:H29)+($H$6:H29="")*$G$6:G29)))</f>
        <v/>
      </c>
      <c r="G30" s="47"/>
      <c r="H30" s="48"/>
      <c r="I30" s="49" t="str">
        <f t="shared" si="0"/>
        <v/>
      </c>
      <c r="J30" s="5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">
      <c r="A31" s="75">
        <v>25</v>
      </c>
      <c r="B31" s="69"/>
      <c r="C31" s="44"/>
      <c r="D31" s="43"/>
      <c r="E31" s="45"/>
      <c r="F31" s="46" t="str" cm="1">
        <f t="array" ref="F31">IF($C31="","",INDEX(code20J2,MATCH(LEFT($C31,SEARCH(" ",$C31)-1)*1,Budget_Général!$A$8:$A$47,0),3)-SUMPRODUCT(($C$6:C30=C31)*((($H$6:H30&gt;1)*$H$6:H30)+($H$6:H30="")*$G$6:G30)))</f>
        <v/>
      </c>
      <c r="G31" s="47"/>
      <c r="H31" s="48"/>
      <c r="I31" s="49" t="str">
        <f t="shared" si="0"/>
        <v/>
      </c>
      <c r="J31" s="5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">
      <c r="A32" s="75">
        <v>26</v>
      </c>
      <c r="B32" s="69"/>
      <c r="C32" s="44"/>
      <c r="D32" s="43"/>
      <c r="E32" s="45"/>
      <c r="F32" s="46" t="str" cm="1">
        <f t="array" ref="F32">IF($C32="","",INDEX(code20J2,MATCH(LEFT($C32,SEARCH(" ",$C32)-1)*1,Budget_Général!$A$8:$A$47,0),3)-SUMPRODUCT(($C$6:C31=C32)*((($H$6:H31&gt;1)*$H$6:H31)+($H$6:H31="")*$G$6:G31)))</f>
        <v/>
      </c>
      <c r="G32" s="47"/>
      <c r="H32" s="48"/>
      <c r="I32" s="49" t="str">
        <f t="shared" si="0"/>
        <v/>
      </c>
      <c r="J32" s="5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">
      <c r="A33" s="75">
        <v>27</v>
      </c>
      <c r="B33" s="69"/>
      <c r="C33" s="44"/>
      <c r="D33" s="43"/>
      <c r="E33" s="45"/>
      <c r="F33" s="46" t="str" cm="1">
        <f t="array" ref="F33">IF($C33="","",INDEX(code20J2,MATCH(LEFT($C33,SEARCH(" ",$C33)-1)*1,Budget_Général!$A$8:$A$47,0),3)-SUMPRODUCT(($C$6:C32=C33)*((($H$6:H32&gt;1)*$H$6:H32)+($H$6:H32="")*$G$6:G32)))</f>
        <v/>
      </c>
      <c r="G33" s="47"/>
      <c r="H33" s="48"/>
      <c r="I33" s="49" t="str">
        <f t="shared" si="0"/>
        <v/>
      </c>
      <c r="J33" s="5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">
      <c r="A34" s="75">
        <v>28</v>
      </c>
      <c r="B34" s="69"/>
      <c r="C34" s="44"/>
      <c r="D34" s="43"/>
      <c r="E34" s="45"/>
      <c r="F34" s="46" t="str" cm="1">
        <f t="array" ref="F34">IF($C34="","",INDEX(code20J2,MATCH(LEFT($C34,SEARCH(" ",$C34)-1)*1,Budget_Général!$A$8:$A$47,0),3)-SUMPRODUCT(($C$6:C33=C34)*((($H$6:H33&gt;1)*$H$6:H33)+($H$6:H33="")*$G$6:G33)))</f>
        <v/>
      </c>
      <c r="G34" s="47"/>
      <c r="H34" s="48"/>
      <c r="I34" s="49" t="str">
        <f t="shared" si="0"/>
        <v/>
      </c>
      <c r="J34" s="5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">
      <c r="A35" s="75">
        <v>29</v>
      </c>
      <c r="B35" s="69"/>
      <c r="C35" s="44"/>
      <c r="D35" s="43"/>
      <c r="E35" s="45"/>
      <c r="F35" s="46" t="str" cm="1">
        <f t="array" ref="F35">IF($C35="","",INDEX(code20J2,MATCH(LEFT($C35,SEARCH(" ",$C35)-1)*1,Budget_Général!$A$8:$A$47,0),3)-SUMPRODUCT(($C$6:C34=C35)*((($H$6:H34&gt;1)*$H$6:H34)+($H$6:H34="")*$G$6:G34)))</f>
        <v/>
      </c>
      <c r="G35" s="47"/>
      <c r="H35" s="48"/>
      <c r="I35" s="49" t="str">
        <f t="shared" si="0"/>
        <v/>
      </c>
      <c r="J35" s="5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">
      <c r="A36" s="75">
        <v>30</v>
      </c>
      <c r="B36" s="69"/>
      <c r="C36" s="44"/>
      <c r="D36" s="43"/>
      <c r="E36" s="45"/>
      <c r="F36" s="46" t="str" cm="1">
        <f t="array" ref="F36">IF($C36="","",INDEX(code20J2,MATCH(LEFT($C36,SEARCH(" ",$C36)-1)*1,Budget_Général!$A$8:$A$47,0),3)-SUMPRODUCT(($C$6:C35=C36)*((($H$6:H35&gt;1)*$H$6:H35)+($H$6:H35="")*$G$6:G35)))</f>
        <v/>
      </c>
      <c r="G36" s="47"/>
      <c r="H36" s="48"/>
      <c r="I36" s="49" t="str">
        <f t="shared" si="0"/>
        <v/>
      </c>
      <c r="J36" s="5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">
      <c r="A37" s="75">
        <v>31</v>
      </c>
      <c r="B37" s="69"/>
      <c r="C37" s="44"/>
      <c r="D37" s="43"/>
      <c r="E37" s="45"/>
      <c r="F37" s="46" t="str" cm="1">
        <f t="array" ref="F37">IF($C37="","",INDEX(code20J2,MATCH(LEFT($C37,SEARCH(" ",$C37)-1)*1,Budget_Général!$A$8:$A$47,0),3)-SUMPRODUCT(($C$6:C36=C37)*((($H$6:H36&gt;1)*$H$6:H36)+($H$6:H36="")*$G$6:G36)))</f>
        <v/>
      </c>
      <c r="G37" s="47"/>
      <c r="H37" s="48"/>
      <c r="I37" s="49" t="str">
        <f t="shared" si="0"/>
        <v/>
      </c>
      <c r="J37" s="5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">
      <c r="A38" s="75">
        <v>32</v>
      </c>
      <c r="B38" s="69"/>
      <c r="C38" s="44"/>
      <c r="D38" s="43"/>
      <c r="E38" s="45"/>
      <c r="F38" s="46" t="str" cm="1">
        <f t="array" ref="F38">IF($C38="","",INDEX(code20J2,MATCH(LEFT($C38,SEARCH(" ",$C38)-1)*1,Budget_Général!$A$8:$A$47,0),3)-SUMPRODUCT(($C$6:C37=C38)*((($H$6:H37&gt;1)*$H$6:H37)+($H$6:H37="")*$G$6:G37)))</f>
        <v/>
      </c>
      <c r="G38" s="47"/>
      <c r="H38" s="48"/>
      <c r="I38" s="49" t="str">
        <f t="shared" si="0"/>
        <v/>
      </c>
      <c r="J38" s="5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">
      <c r="A39" s="75">
        <v>33</v>
      </c>
      <c r="B39" s="69"/>
      <c r="C39" s="44"/>
      <c r="D39" s="43"/>
      <c r="E39" s="45"/>
      <c r="F39" s="46" t="str" cm="1">
        <f t="array" ref="F39">IF($C39="","",INDEX(code20J2,MATCH(LEFT($C39,SEARCH(" ",$C39)-1)*1,Budget_Général!$A$8:$A$47,0),3)-SUMPRODUCT(($C$6:C38=C39)*((($H$6:H38&gt;1)*$H$6:H38)+($H$6:H38="")*$G$6:G38)))</f>
        <v/>
      </c>
      <c r="G39" s="47"/>
      <c r="H39" s="48"/>
      <c r="I39" s="49" t="str">
        <f t="shared" si="0"/>
        <v/>
      </c>
      <c r="J39" s="5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">
      <c r="A40" s="75">
        <v>34</v>
      </c>
      <c r="B40" s="69"/>
      <c r="C40" s="44"/>
      <c r="D40" s="43"/>
      <c r="E40" s="45"/>
      <c r="F40" s="46" t="str" cm="1">
        <f t="array" ref="F40">IF($C40="","",INDEX(code20J2,MATCH(LEFT($C40,SEARCH(" ",$C40)-1)*1,Budget_Général!$A$8:$A$47,0),3)-SUMPRODUCT(($C$6:C39=C40)*((($H$6:H39&gt;1)*$H$6:H39)+($H$6:H39="")*$G$6:G39)))</f>
        <v/>
      </c>
      <c r="G40" s="47"/>
      <c r="H40" s="48"/>
      <c r="I40" s="49" t="str">
        <f t="shared" si="0"/>
        <v/>
      </c>
      <c r="J40" s="5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">
      <c r="A41" s="75">
        <v>35</v>
      </c>
      <c r="B41" s="69"/>
      <c r="C41" s="44"/>
      <c r="D41" s="43"/>
      <c r="E41" s="45"/>
      <c r="F41" s="46" t="str" cm="1">
        <f t="array" ref="F41">IF($C41="","",INDEX(code20J2,MATCH(LEFT($C41,SEARCH(" ",$C41)-1)*1,Budget_Général!$A$8:$A$47,0),3)-SUMPRODUCT(($C$6:C40=C41)*((($H$6:H40&gt;1)*$H$6:H40)+($H$6:H40="")*$G$6:G40)))</f>
        <v/>
      </c>
      <c r="G41" s="47"/>
      <c r="H41" s="48"/>
      <c r="I41" s="49" t="str">
        <f t="shared" si="0"/>
        <v/>
      </c>
      <c r="J41" s="5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">
      <c r="A42" s="75">
        <v>36</v>
      </c>
      <c r="B42" s="69"/>
      <c r="C42" s="44"/>
      <c r="D42" s="43"/>
      <c r="E42" s="45"/>
      <c r="F42" s="46" t="str" cm="1">
        <f t="array" ref="F42">IF($C42="","",INDEX(code20J2,MATCH(LEFT($C42,SEARCH(" ",$C42)-1)*1,Budget_Général!$A$8:$A$47,0),3)-SUMPRODUCT(($C$6:C41=C42)*((($H$6:H41&gt;1)*$H$6:H41)+($H$6:H41="")*$G$6:G41)))</f>
        <v/>
      </c>
      <c r="G42" s="47"/>
      <c r="H42" s="48"/>
      <c r="I42" s="49" t="str">
        <f t="shared" si="0"/>
        <v/>
      </c>
      <c r="J42" s="5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">
      <c r="A43" s="75">
        <v>37</v>
      </c>
      <c r="B43" s="69"/>
      <c r="C43" s="44"/>
      <c r="D43" s="43"/>
      <c r="E43" s="45"/>
      <c r="F43" s="46" t="str" cm="1">
        <f t="array" ref="F43">IF($C43="","",INDEX(code20J2,MATCH(LEFT($C43,SEARCH(" ",$C43)-1)*1,Budget_Général!$A$8:$A$47,0),3)-SUMPRODUCT(($C$6:C42=C43)*((($H$6:H42&gt;1)*$H$6:H42)+($H$6:H42="")*$G$6:G42)))</f>
        <v/>
      </c>
      <c r="G43" s="47"/>
      <c r="H43" s="48"/>
      <c r="I43" s="49" t="str">
        <f t="shared" si="0"/>
        <v/>
      </c>
      <c r="J43" s="5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">
      <c r="A44" s="75">
        <v>38</v>
      </c>
      <c r="B44" s="69"/>
      <c r="C44" s="44"/>
      <c r="D44" s="43"/>
      <c r="E44" s="45"/>
      <c r="F44" s="46" t="str" cm="1">
        <f t="array" ref="F44">IF($C44="","",INDEX(code20J2,MATCH(LEFT($C44,SEARCH(" ",$C44)-1)*1,Budget_Général!$A$8:$A$47,0),3)-SUMPRODUCT(($C$6:C43=C44)*((($H$6:H43&gt;1)*$H$6:H43)+($H$6:H43="")*$G$6:G43)))</f>
        <v/>
      </c>
      <c r="G44" s="47"/>
      <c r="H44" s="48"/>
      <c r="I44" s="49" t="str">
        <f t="shared" si="0"/>
        <v/>
      </c>
      <c r="J44" s="5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">
      <c r="A45" s="75">
        <v>39</v>
      </c>
      <c r="B45" s="69"/>
      <c r="C45" s="44"/>
      <c r="D45" s="43"/>
      <c r="E45" s="45"/>
      <c r="F45" s="46" t="str" cm="1">
        <f t="array" ref="F45">IF($C45="","",INDEX(code20J2,MATCH(LEFT($C45,SEARCH(" ",$C45)-1)*1,Budget_Général!$A$8:$A$47,0),3)-SUMPRODUCT(($C$6:C44=C45)*((($H$6:H44&gt;1)*$H$6:H44)+($H$6:H44="")*$G$6:G44)))</f>
        <v/>
      </c>
      <c r="G45" s="47"/>
      <c r="H45" s="48"/>
      <c r="I45" s="49" t="str">
        <f t="shared" si="0"/>
        <v/>
      </c>
      <c r="J45" s="5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">
      <c r="A46" s="75">
        <v>40</v>
      </c>
      <c r="B46" s="69"/>
      <c r="C46" s="44"/>
      <c r="D46" s="43"/>
      <c r="E46" s="45"/>
      <c r="F46" s="46" t="str" cm="1">
        <f t="array" ref="F46">IF($C46="","",INDEX(code20J2,MATCH(LEFT($C46,SEARCH(" ",$C46)-1)*1,Budget_Général!$A$8:$A$47,0),3)-SUMPRODUCT(($C$6:C45=C46)*((($H$6:H45&gt;1)*$H$6:H45)+($H$6:H45="")*$G$6:G45)))</f>
        <v/>
      </c>
      <c r="G46" s="47"/>
      <c r="H46" s="48"/>
      <c r="I46" s="49" t="str">
        <f t="shared" si="0"/>
        <v/>
      </c>
      <c r="J46" s="5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">
      <c r="A47" s="75">
        <v>41</v>
      </c>
      <c r="B47" s="69"/>
      <c r="C47" s="44"/>
      <c r="D47" s="43"/>
      <c r="E47" s="45"/>
      <c r="F47" s="46" t="str" cm="1">
        <f t="array" ref="F47">IF($C47="","",INDEX(code20J2,MATCH(LEFT($C47,SEARCH(" ",$C47)-1)*1,Budget_Général!$A$8:$A$47,0),3)-SUMPRODUCT(($C$6:C46=C47)*((($H$6:H46&gt;1)*$H$6:H46)+($H$6:H46="")*$G$6:G46)))</f>
        <v/>
      </c>
      <c r="G47" s="47"/>
      <c r="H47" s="48"/>
      <c r="I47" s="49" t="str">
        <f t="shared" si="0"/>
        <v/>
      </c>
      <c r="J47" s="50" t="str">
        <f t="shared" si="2"/>
        <v/>
      </c>
    </row>
    <row r="48" spans="1:21" x14ac:dyDescent="0.2">
      <c r="A48" s="75">
        <v>42</v>
      </c>
      <c r="B48" s="69"/>
      <c r="C48" s="44"/>
      <c r="D48" s="43"/>
      <c r="E48" s="45"/>
      <c r="F48" s="46" t="str" cm="1">
        <f t="array" ref="F48">IF($C48="","",INDEX(code20J2,MATCH(LEFT($C48,SEARCH(" ",$C48)-1)*1,Budget_Général!$A$8:$A$47,0),3)-SUMPRODUCT(($C$6:C47=C48)*((($H$6:H47&gt;1)*$H$6:H47)+($H$6:H47="")*$G$6:G47)))</f>
        <v/>
      </c>
      <c r="G48" s="47"/>
      <c r="H48" s="48"/>
      <c r="I48" s="49" t="str">
        <f t="shared" si="0"/>
        <v/>
      </c>
      <c r="J48" s="50" t="str">
        <f t="shared" si="2"/>
        <v/>
      </c>
      <c r="P48" s="53"/>
    </row>
    <row r="49" spans="1:16" x14ac:dyDescent="0.2">
      <c r="A49" s="75">
        <v>43</v>
      </c>
      <c r="B49" s="69"/>
      <c r="C49" s="44"/>
      <c r="D49" s="43"/>
      <c r="E49" s="45"/>
      <c r="F49" s="46" t="str" cm="1">
        <f t="array" ref="F49">IF($C49="","",INDEX(code20J2,MATCH(LEFT($C49,SEARCH(" ",$C49)-1)*1,Budget_Général!$A$8:$A$47,0),3)-SUMPRODUCT(($C$6:C48=C49)*((($H$6:H48&gt;1)*$H$6:H48)+($H$6:H48="")*$G$6:G48)))</f>
        <v/>
      </c>
      <c r="G49" s="47"/>
      <c r="H49" s="48"/>
      <c r="I49" s="49" t="str">
        <f t="shared" si="0"/>
        <v/>
      </c>
      <c r="J49" s="50" t="str">
        <f t="shared" si="2"/>
        <v/>
      </c>
    </row>
    <row r="50" spans="1:16" x14ac:dyDescent="0.2">
      <c r="A50" s="75">
        <v>44</v>
      </c>
      <c r="B50" s="69"/>
      <c r="C50" s="44"/>
      <c r="D50" s="43"/>
      <c r="E50" s="45"/>
      <c r="F50" s="46" t="str" cm="1">
        <f t="array" ref="F50">IF($C50="","",INDEX(code20J2,MATCH(LEFT($C50,SEARCH(" ",$C50)-1)*1,Budget_Général!$A$8:$A$47,0),3)-SUMPRODUCT(($C$6:C49=C50)*((($H$6:H49&gt;1)*$H$6:H49)+($H$6:H49="")*$G$6:G49)))</f>
        <v/>
      </c>
      <c r="G50" s="47"/>
      <c r="H50" s="48"/>
      <c r="I50" s="49" t="str">
        <f t="shared" si="0"/>
        <v/>
      </c>
      <c r="J50" s="50" t="str">
        <f t="shared" si="2"/>
        <v/>
      </c>
      <c r="P50" s="53"/>
    </row>
    <row r="51" spans="1:16" x14ac:dyDescent="0.2">
      <c r="A51" s="75">
        <v>45</v>
      </c>
      <c r="B51" s="69"/>
      <c r="C51" s="44"/>
      <c r="D51" s="43"/>
      <c r="E51" s="45"/>
      <c r="F51" s="46" t="str" cm="1">
        <f t="array" ref="F51">IF($C51="","",INDEX(code20J2,MATCH(LEFT($C51,SEARCH(" ",$C51)-1)*1,Budget_Général!$A$8:$A$47,0),3)-SUMPRODUCT(($C$6:C50=C51)*((($H$6:H50&gt;1)*$H$6:H50)+($H$6:H50="")*$G$6:G50)))</f>
        <v/>
      </c>
      <c r="G51" s="47"/>
      <c r="H51" s="48"/>
      <c r="I51" s="49" t="str">
        <f t="shared" si="0"/>
        <v/>
      </c>
      <c r="J51" s="50" t="str">
        <f t="shared" si="2"/>
        <v/>
      </c>
    </row>
    <row r="52" spans="1:16" x14ac:dyDescent="0.2">
      <c r="A52" s="75">
        <v>46</v>
      </c>
      <c r="B52" s="69"/>
      <c r="C52" s="44"/>
      <c r="D52" s="43"/>
      <c r="E52" s="45"/>
      <c r="F52" s="46" t="str" cm="1">
        <f t="array" ref="F52">IF($C52="","",INDEX(code20J2,MATCH(LEFT($C52,SEARCH(" ",$C52)-1)*1,Budget_Général!$A$8:$A$47,0),3)-SUMPRODUCT(($C$6:C51=C52)*((($H$6:H51&gt;1)*$H$6:H51)+($H$6:H51="")*$G$6:G51)))</f>
        <v/>
      </c>
      <c r="G52" s="47"/>
      <c r="H52" s="48"/>
      <c r="I52" s="49" t="str">
        <f t="shared" si="0"/>
        <v/>
      </c>
      <c r="J52" s="50" t="str">
        <f t="shared" si="2"/>
        <v/>
      </c>
      <c r="P52" s="53"/>
    </row>
    <row r="53" spans="1:16" x14ac:dyDescent="0.2">
      <c r="A53" s="75">
        <v>47</v>
      </c>
      <c r="B53" s="69"/>
      <c r="C53" s="44"/>
      <c r="D53" s="43"/>
      <c r="E53" s="45"/>
      <c r="F53" s="46" t="str" cm="1">
        <f t="array" ref="F53">IF($C53="","",INDEX(code20J2,MATCH(LEFT($C53,SEARCH(" ",$C53)-1)*1,Budget_Général!$A$8:$A$47,0),3)-SUMPRODUCT(($C$6:C52=C53)*((($H$6:H52&gt;1)*$H$6:H52)+($H$6:H52="")*$G$6:G52)))</f>
        <v/>
      </c>
      <c r="G53" s="47"/>
      <c r="H53" s="48"/>
      <c r="I53" s="49" t="str">
        <f t="shared" si="0"/>
        <v/>
      </c>
      <c r="J53" s="50" t="str">
        <f t="shared" si="2"/>
        <v/>
      </c>
    </row>
    <row r="54" spans="1:16" x14ac:dyDescent="0.2">
      <c r="A54" s="75">
        <v>48</v>
      </c>
      <c r="B54" s="69"/>
      <c r="C54" s="44"/>
      <c r="D54" s="43"/>
      <c r="E54" s="45"/>
      <c r="F54" s="46" t="str" cm="1">
        <f t="array" ref="F54">IF($C54="","",INDEX(code20J2,MATCH(LEFT($C54,SEARCH(" ",$C54)-1)*1,Budget_Général!$A$8:$A$47,0),3)-SUMPRODUCT(($C$6:C53=C54)*((($H$6:H53&gt;1)*$H$6:H53)+($H$6:H53="")*$G$6:G53)))</f>
        <v/>
      </c>
      <c r="G54" s="47"/>
      <c r="H54" s="48"/>
      <c r="I54" s="49" t="str">
        <f t="shared" si="0"/>
        <v/>
      </c>
      <c r="J54" s="50" t="str">
        <f t="shared" si="2"/>
        <v/>
      </c>
      <c r="P54" s="53"/>
    </row>
    <row r="55" spans="1:16" x14ac:dyDescent="0.2">
      <c r="A55" s="75">
        <v>49</v>
      </c>
      <c r="B55" s="69"/>
      <c r="C55" s="44"/>
      <c r="D55" s="43"/>
      <c r="E55" s="45"/>
      <c r="F55" s="46" t="str" cm="1">
        <f t="array" ref="F55">IF($C55="","",INDEX(code20J2,MATCH(LEFT($C55,SEARCH(" ",$C55)-1)*1,Budget_Général!$A$8:$A$47,0),3)-SUMPRODUCT(($C$6:C54=C55)*((($H$6:H54&gt;1)*$H$6:H54)+($H$6:H54="")*$G$6:G54)))</f>
        <v/>
      </c>
      <c r="G55" s="47"/>
      <c r="H55" s="48"/>
      <c r="I55" s="49" t="str">
        <f t="shared" si="0"/>
        <v/>
      </c>
      <c r="J55" s="50" t="str">
        <f t="shared" si="2"/>
        <v/>
      </c>
    </row>
    <row r="56" spans="1:16" x14ac:dyDescent="0.2">
      <c r="A56" s="76">
        <v>50</v>
      </c>
      <c r="B56" s="70"/>
      <c r="C56" s="55"/>
      <c r="D56" s="54"/>
      <c r="E56" s="56"/>
      <c r="F56" s="57" t="str" cm="1">
        <f t="array" ref="F56">IF($C56="","",INDEX(code20J2,MATCH(LEFT($C56,SEARCH(" ",$C56)-1)*1,Budget_Général!$A$8:$A$47,0),3)-SUMPRODUCT(($C$6:C55=C56)*((($H$6:H55&gt;1)*$H$6:H55)+($H$6:H55="")*$G$6:G55)))</f>
        <v/>
      </c>
      <c r="G56" s="58"/>
      <c r="H56" s="59"/>
      <c r="I56" s="60" t="str">
        <f t="shared" si="0"/>
        <v/>
      </c>
      <c r="J56" s="61" t="str">
        <f t="shared" si="2"/>
        <v/>
      </c>
      <c r="P56" s="53"/>
    </row>
    <row r="60" spans="1:16" x14ac:dyDescent="0.2">
      <c r="A60" s="77" t="s">
        <v>59</v>
      </c>
    </row>
    <row r="61" spans="1:16" x14ac:dyDescent="0.2">
      <c r="A61" s="77" t="s">
        <v>60</v>
      </c>
    </row>
    <row r="62" spans="1:16" x14ac:dyDescent="0.2">
      <c r="A62" s="77" t="s">
        <v>61</v>
      </c>
    </row>
    <row r="63" spans="1:16" x14ac:dyDescent="0.2">
      <c r="A63" s="77" t="s">
        <v>62</v>
      </c>
    </row>
    <row r="64" spans="1:16" x14ac:dyDescent="0.2">
      <c r="A64" s="77" t="s">
        <v>63</v>
      </c>
    </row>
    <row r="65" spans="1:1" x14ac:dyDescent="0.2">
      <c r="A65" s="77" t="s">
        <v>64</v>
      </c>
    </row>
    <row r="66" spans="1:1" x14ac:dyDescent="0.2">
      <c r="A66" s="77" t="s">
        <v>39</v>
      </c>
    </row>
  </sheetData>
  <mergeCells count="2">
    <mergeCell ref="E3:G3"/>
    <mergeCell ref="C2:F2"/>
  </mergeCells>
  <conditionalFormatting sqref="I7:I56 F7:F56">
    <cfRule type="cellIs" dxfId="2" priority="1" stopIfTrue="1" operator="equal">
      <formula>0</formula>
    </cfRule>
  </conditionalFormatting>
  <conditionalFormatting sqref="J4">
    <cfRule type="cellIs" dxfId="1" priority="2" stopIfTrue="1" operator="lessThanOrEqual">
      <formula>0</formula>
    </cfRule>
  </conditionalFormatting>
  <dataValidations count="2"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504B3BFA-9A56-424F-BA65-588AEE763351}">
      <formula1>$A$60:$A$66</formula1>
    </dataValidation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31F4079E-FA63-483D-B72C-2DFA2764567F}">
      <formula1>Liste_Codes</formula1>
    </dataValidation>
  </dataValidations>
  <hyperlinks>
    <hyperlink ref="B4" location="Sommaire!A1" display="Sommaire" xr:uid="{DE92FD82-8DC1-4AE9-B16F-BD782A714EF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2DB69A-BA81-4C3B-9B0B-D70E9B5D3122}">
          <x14:formula1>
            <xm:f>Nomenclature_Comptable!$C$1:$C$40</xm:f>
          </x14:formula1>
          <xm:sqref>C7:C56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40"/>
  <sheetViews>
    <sheetView showGridLines="0" workbookViewId="0">
      <selection activeCell="I2" sqref="I2"/>
    </sheetView>
  </sheetViews>
  <sheetFormatPr baseColWidth="10" defaultRowHeight="12.75" x14ac:dyDescent="0.2"/>
  <cols>
    <col min="1" max="1" width="6" style="1" bestFit="1" customWidth="1"/>
    <col min="2" max="2" width="50.85546875" bestFit="1" customWidth="1"/>
    <col min="3" max="3" width="56.7109375" bestFit="1" customWidth="1"/>
  </cols>
  <sheetData>
    <row r="1" spans="1:9" x14ac:dyDescent="0.2">
      <c r="A1" s="64">
        <v>611</v>
      </c>
      <c r="B1" s="65" t="s">
        <v>5</v>
      </c>
      <c r="C1" s="67" t="s">
        <v>65</v>
      </c>
      <c r="F1" s="80" t="s">
        <v>49</v>
      </c>
    </row>
    <row r="2" spans="1:9" ht="12.75" customHeight="1" x14ac:dyDescent="0.2">
      <c r="A2" s="64">
        <v>616</v>
      </c>
      <c r="B2" s="65" t="s">
        <v>25</v>
      </c>
      <c r="C2" s="67" t="s">
        <v>66</v>
      </c>
      <c r="I2" s="86" t="s">
        <v>111</v>
      </c>
    </row>
    <row r="3" spans="1:9" x14ac:dyDescent="0.2">
      <c r="A3" s="64">
        <v>617</v>
      </c>
      <c r="B3" s="66" t="s">
        <v>37</v>
      </c>
      <c r="C3" s="67" t="s">
        <v>67</v>
      </c>
    </row>
    <row r="4" spans="1:9" x14ac:dyDescent="0.2">
      <c r="A4" s="64">
        <v>6042</v>
      </c>
      <c r="B4" s="65" t="s">
        <v>34</v>
      </c>
      <c r="C4" s="67" t="s">
        <v>68</v>
      </c>
    </row>
    <row r="5" spans="1:9" x14ac:dyDescent="0.2">
      <c r="A5" s="64">
        <v>6064</v>
      </c>
      <c r="B5" s="65" t="s">
        <v>27</v>
      </c>
      <c r="C5" s="67" t="s">
        <v>69</v>
      </c>
    </row>
    <row r="6" spans="1:9" x14ac:dyDescent="0.2">
      <c r="A6" s="64">
        <v>6065</v>
      </c>
      <c r="B6" s="65" t="s">
        <v>9</v>
      </c>
      <c r="C6" s="67" t="s">
        <v>70</v>
      </c>
    </row>
    <row r="7" spans="1:9" x14ac:dyDescent="0.2">
      <c r="A7" s="64">
        <v>6067</v>
      </c>
      <c r="B7" s="65" t="s">
        <v>31</v>
      </c>
      <c r="C7" s="67" t="s">
        <v>71</v>
      </c>
    </row>
    <row r="8" spans="1:9" x14ac:dyDescent="0.2">
      <c r="A8" s="64">
        <v>6068</v>
      </c>
      <c r="B8" s="65" t="s">
        <v>10</v>
      </c>
      <c r="C8" s="67" t="s">
        <v>72</v>
      </c>
    </row>
    <row r="9" spans="1:9" x14ac:dyDescent="0.2">
      <c r="A9" s="64">
        <v>6135</v>
      </c>
      <c r="B9" s="65" t="s">
        <v>11</v>
      </c>
      <c r="C9" s="67" t="s">
        <v>73</v>
      </c>
    </row>
    <row r="10" spans="1:9" x14ac:dyDescent="0.2">
      <c r="A10" s="64">
        <v>6156</v>
      </c>
      <c r="B10" s="65" t="s">
        <v>19</v>
      </c>
      <c r="C10" s="67" t="s">
        <v>74</v>
      </c>
    </row>
    <row r="11" spans="1:9" x14ac:dyDescent="0.2">
      <c r="A11" s="64">
        <v>6182</v>
      </c>
      <c r="B11" s="65" t="s">
        <v>12</v>
      </c>
      <c r="C11" s="67" t="s">
        <v>75</v>
      </c>
    </row>
    <row r="12" spans="1:9" x14ac:dyDescent="0.2">
      <c r="A12" s="64">
        <v>6184</v>
      </c>
      <c r="B12" s="65" t="s">
        <v>13</v>
      </c>
      <c r="C12" s="67" t="s">
        <v>76</v>
      </c>
    </row>
    <row r="13" spans="1:9" x14ac:dyDescent="0.2">
      <c r="A13" s="64">
        <v>6188</v>
      </c>
      <c r="B13" s="65" t="s">
        <v>36</v>
      </c>
      <c r="C13" s="67" t="s">
        <v>77</v>
      </c>
    </row>
    <row r="14" spans="1:9" x14ac:dyDescent="0.2">
      <c r="A14" s="64">
        <v>6228</v>
      </c>
      <c r="B14" s="65" t="s">
        <v>23</v>
      </c>
      <c r="C14" s="67" t="s">
        <v>78</v>
      </c>
    </row>
    <row r="15" spans="1:9" x14ac:dyDescent="0.2">
      <c r="A15" s="64">
        <v>6231</v>
      </c>
      <c r="B15" s="65" t="s">
        <v>17</v>
      </c>
      <c r="C15" s="67" t="s">
        <v>79</v>
      </c>
    </row>
    <row r="16" spans="1:9" x14ac:dyDescent="0.2">
      <c r="A16" s="64">
        <v>6232</v>
      </c>
      <c r="B16" s="65" t="s">
        <v>14</v>
      </c>
      <c r="C16" s="67" t="s">
        <v>80</v>
      </c>
    </row>
    <row r="17" spans="1:3" x14ac:dyDescent="0.2">
      <c r="A17" s="64">
        <v>6238</v>
      </c>
      <c r="B17" s="65" t="s">
        <v>18</v>
      </c>
      <c r="C17" s="67" t="s">
        <v>81</v>
      </c>
    </row>
    <row r="18" spans="1:3" x14ac:dyDescent="0.2">
      <c r="A18" s="64">
        <v>6245</v>
      </c>
      <c r="B18" s="65" t="s">
        <v>15</v>
      </c>
      <c r="C18" s="67" t="s">
        <v>82</v>
      </c>
    </row>
    <row r="19" spans="1:3" x14ac:dyDescent="0.2">
      <c r="A19" s="64">
        <v>6247</v>
      </c>
      <c r="B19" s="65" t="s">
        <v>47</v>
      </c>
      <c r="C19" s="67" t="s">
        <v>83</v>
      </c>
    </row>
    <row r="20" spans="1:3" x14ac:dyDescent="0.2">
      <c r="A20" s="64">
        <v>6251</v>
      </c>
      <c r="B20" s="65" t="s">
        <v>24</v>
      </c>
      <c r="C20" s="67" t="s">
        <v>84</v>
      </c>
    </row>
    <row r="21" spans="1:3" x14ac:dyDescent="0.2">
      <c r="A21" s="64">
        <v>6261</v>
      </c>
      <c r="B21" s="65" t="s">
        <v>20</v>
      </c>
      <c r="C21" s="67" t="s">
        <v>85</v>
      </c>
    </row>
    <row r="22" spans="1:3" x14ac:dyDescent="0.2">
      <c r="A22" s="64">
        <v>6262</v>
      </c>
      <c r="B22" s="65" t="s">
        <v>16</v>
      </c>
      <c r="C22" s="67" t="s">
        <v>86</v>
      </c>
    </row>
    <row r="23" spans="1:3" x14ac:dyDescent="0.2">
      <c r="A23" s="64">
        <v>627</v>
      </c>
      <c r="B23" s="65" t="s">
        <v>48</v>
      </c>
      <c r="C23" s="67" t="s">
        <v>87</v>
      </c>
    </row>
    <row r="24" spans="1:3" x14ac:dyDescent="0.2">
      <c r="A24" s="64">
        <v>6281</v>
      </c>
      <c r="B24" s="65" t="s">
        <v>38</v>
      </c>
      <c r="C24" s="67" t="s">
        <v>88</v>
      </c>
    </row>
    <row r="25" spans="1:3" x14ac:dyDescent="0.2">
      <c r="A25" s="64">
        <v>6288</v>
      </c>
      <c r="B25" s="65" t="s">
        <v>39</v>
      </c>
      <c r="C25" s="67" t="s">
        <v>89</v>
      </c>
    </row>
    <row r="26" spans="1:3" x14ac:dyDescent="0.2">
      <c r="A26" s="64">
        <v>6358</v>
      </c>
      <c r="B26" s="65" t="s">
        <v>21</v>
      </c>
      <c r="C26" s="67" t="s">
        <v>90</v>
      </c>
    </row>
    <row r="27" spans="1:3" x14ac:dyDescent="0.2">
      <c r="A27" s="64">
        <v>6475</v>
      </c>
      <c r="B27" s="65" t="s">
        <v>22</v>
      </c>
      <c r="C27" s="67" t="s">
        <v>91</v>
      </c>
    </row>
    <row r="28" spans="1:3" x14ac:dyDescent="0.2">
      <c r="A28" s="64">
        <v>6712</v>
      </c>
      <c r="B28" s="65" t="s">
        <v>29</v>
      </c>
      <c r="C28" s="67" t="s">
        <v>92</v>
      </c>
    </row>
    <row r="29" spans="1:3" x14ac:dyDescent="0.2">
      <c r="A29" s="64">
        <v>6718</v>
      </c>
      <c r="B29" s="65" t="s">
        <v>33</v>
      </c>
      <c r="C29" s="67" t="s">
        <v>93</v>
      </c>
    </row>
    <row r="30" spans="1:3" x14ac:dyDescent="0.2">
      <c r="A30" s="64">
        <v>60621</v>
      </c>
      <c r="B30" s="65" t="s">
        <v>26</v>
      </c>
      <c r="C30" s="67" t="s">
        <v>94</v>
      </c>
    </row>
    <row r="31" spans="1:3" x14ac:dyDescent="0.2">
      <c r="A31" s="64">
        <v>60622</v>
      </c>
      <c r="B31" s="65" t="s">
        <v>6</v>
      </c>
      <c r="C31" s="67" t="s">
        <v>95</v>
      </c>
    </row>
    <row r="32" spans="1:3" x14ac:dyDescent="0.2">
      <c r="A32" s="64">
        <v>60623</v>
      </c>
      <c r="B32" s="65" t="s">
        <v>4</v>
      </c>
      <c r="C32" s="67" t="s">
        <v>96</v>
      </c>
    </row>
    <row r="33" spans="1:3" x14ac:dyDescent="0.2">
      <c r="A33" s="64">
        <v>60628</v>
      </c>
      <c r="B33" s="65" t="s">
        <v>7</v>
      </c>
      <c r="C33" s="67" t="s">
        <v>97</v>
      </c>
    </row>
    <row r="34" spans="1:3" x14ac:dyDescent="0.2">
      <c r="A34" s="64">
        <v>60631</v>
      </c>
      <c r="B34" s="65" t="s">
        <v>28</v>
      </c>
      <c r="C34" s="67" t="s">
        <v>98</v>
      </c>
    </row>
    <row r="35" spans="1:3" x14ac:dyDescent="0.2">
      <c r="A35" s="64">
        <v>60632</v>
      </c>
      <c r="B35" s="65" t="s">
        <v>8</v>
      </c>
      <c r="C35" s="67" t="s">
        <v>99</v>
      </c>
    </row>
    <row r="36" spans="1:3" x14ac:dyDescent="0.2">
      <c r="A36" s="64">
        <v>61351</v>
      </c>
      <c r="B36" s="65" t="s">
        <v>46</v>
      </c>
      <c r="C36" s="67" t="s">
        <v>100</v>
      </c>
    </row>
    <row r="37" spans="1:3" x14ac:dyDescent="0.2">
      <c r="A37" s="64">
        <v>61358</v>
      </c>
      <c r="B37" s="65" t="s">
        <v>39</v>
      </c>
      <c r="C37" s="67" t="s">
        <v>101</v>
      </c>
    </row>
    <row r="38" spans="1:3" x14ac:dyDescent="0.2">
      <c r="A38" s="64">
        <v>61522</v>
      </c>
      <c r="B38" s="65" t="s">
        <v>35</v>
      </c>
      <c r="C38" s="67" t="s">
        <v>102</v>
      </c>
    </row>
    <row r="39" spans="1:3" x14ac:dyDescent="0.2">
      <c r="A39" s="64">
        <v>61551</v>
      </c>
      <c r="B39" s="65" t="s">
        <v>30</v>
      </c>
      <c r="C39" s="67" t="s">
        <v>103</v>
      </c>
    </row>
    <row r="40" spans="1:3" x14ac:dyDescent="0.2">
      <c r="A40" s="64">
        <v>61558</v>
      </c>
      <c r="B40" s="65" t="s">
        <v>32</v>
      </c>
      <c r="C40" s="67" t="s">
        <v>104</v>
      </c>
    </row>
  </sheetData>
  <sortState xmlns:xlrd2="http://schemas.microsoft.com/office/spreadsheetml/2017/richdata2" ref="A2:B33">
    <sortCondition ref="A1"/>
  </sortState>
  <conditionalFormatting sqref="B3">
    <cfRule type="cellIs" dxfId="0" priority="1" operator="equal">
      <formula>0</formula>
    </cfRule>
  </conditionalFormatting>
  <hyperlinks>
    <hyperlink ref="F1" location="Sommaire!A1" display="Sommaire" xr:uid="{7339D885-E8E4-4CF8-B47C-4F5F9157DD4E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Budget_Général</vt:lpstr>
      <vt:lpstr>Ferme_Pédagogique</vt:lpstr>
      <vt:lpstr>Centre_Animation_Jeunesse</vt:lpstr>
      <vt:lpstr>Nomenclature_Comptable</vt:lpstr>
      <vt:lpstr>code20J1</vt:lpstr>
      <vt:lpstr>code20J2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2024-06-22T08:02:45Z</cp:lastPrinted>
  <dcterms:created xsi:type="dcterms:W3CDTF">2024-06-21T12:23:40Z</dcterms:created>
  <dcterms:modified xsi:type="dcterms:W3CDTF">2024-06-22T12:48:36Z</dcterms:modified>
</cp:coreProperties>
</file>