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renard\Desktop\"/>
    </mc:Choice>
  </mc:AlternateContent>
  <xr:revisionPtr revIDLastSave="0" documentId="8_{DBD4DC89-2522-4FBB-BCF8-DE2799610517}" xr6:coauthVersionLast="47" xr6:coauthVersionMax="47" xr10:uidLastSave="{00000000-0000-0000-0000-000000000000}"/>
  <bookViews>
    <workbookView xWindow="-120" yWindow="-120" windowWidth="29040" windowHeight="15840" xr2:uid="{6F822726-9185-48F9-ADE9-D119C4C85BD6}"/>
  </bookViews>
  <sheets>
    <sheet name="Tableau historique de travail" sheetId="1" r:id="rId1"/>
  </sheets>
  <externalReferences>
    <externalReference r:id="rId2"/>
    <externalReference r:id="rId3"/>
  </externalReferences>
  <definedNames>
    <definedName name="Centre_de_maintenance">[1]DLD!$E$3:$E$12</definedName>
    <definedName name="centre_maintenance">'[2]LISTE DEROULANTE'!$E$2:$E$12</definedName>
    <definedName name="CODE_GMAO">'[2]LISTE DEROULANTE'!$C$2:$C$83</definedName>
    <definedName name="DESTINATION">[2]FeuilRATP2!$AN$1:$AN$4</definedName>
    <definedName name="équipement">'[2]LISTE DEROULANTE'!$A$2:$A$83</definedName>
    <definedName name="ÉTAT">[2]FeuilRATP2!$AL$1:$AL$2</definedName>
    <definedName name="F_équipements">OFFSET(P_équipements,0,0,COUNTA(L_équipements),1)</definedName>
    <definedName name="IMAGES_OVS1">OFFSET('[2]Banques photos'!$B$3,MATCH([2]FeuilOVS!$AW$16,'[2]Banques photos'!$A$3:$A$468,0)-1,)</definedName>
    <definedName name="IMAGES_OVS3">OFFSET('[2]Banques photos'!$B$3,MATCH([2]FeuilOVS!$AW$32,'[2]Banques photos'!$A$3:$A$468,0)-1,)</definedName>
    <definedName name="IMAGES_OVS4">OFFSET('[2]Banques photos'!$B$3,MATCH([2]FeuilOVS!$AW$40,'[2]Banques photos'!$A$3:$A$468,0)-1,)</definedName>
    <definedName name="IMAGES_RATP2_1">OFFSET('[2]Banques photos'!$B$3,MATCH([2]FeuilRATP2!$AO$11,'[2]Banques photos'!$A$3:$A$468,0)-1,)</definedName>
    <definedName name="IMAGES_RATP2_2">OFFSET('[2]Banques photos'!$B$3,MATCH([2]FeuilRATP2!$AO$17,'[2]Banques photos'!$A$3:$A$468,0)-1,)</definedName>
    <definedName name="IMAGES_RATP2_3">OFFSET('[2]Banques photos'!$B$3,MATCH([2]FeuilRATP2!$AO$23,'[2]Banques photos'!$A$3:$A$468,0)-1,)</definedName>
    <definedName name="IMAGES_RATP2_4">OFFSET('[2]Banques photos'!$B$3,MATCH([2]FeuilRATP2!$AO$29,'[2]Banques photos'!$A$3:$A$468,0)-1,)</definedName>
    <definedName name="IMAGES_RTM">OFFSET('[2]Banques photos'!$B$369,MATCH([2]FeuilRTM!$N$18,'[2]Banques photos'!$A$369:$A$419,0)-1,)</definedName>
    <definedName name="IMAGEScolone1">OFFSET('[2]Banques photos'!$B$3,MATCH([2]FeuilRATP1!$AI$10,'[2]Banques photos'!$A$3:$A$468,0)-1,)</definedName>
    <definedName name="IMAGEScolone2">OFFSET('[2]Banques photos'!$B$3,MATCH([2]FeuilRATP1!$AI$27,'[2]Banques photos'!$A$3:$A$468,0)-1,)</definedName>
    <definedName name="IMAGESOVS2">OFFSET('[2]Banques photos'!$B$3,MATCH([2]FeuilOVS!$AW$24,'[2]Banques photos'!$A$3:$A$468,0)-1,)</definedName>
    <definedName name="L_équipements">[1]DLD!$A$3:$A$344</definedName>
    <definedName name="OT">[1]DLD!$D$3:$D$52</definedName>
    <definedName name="OT_GENERIQUE">'[2]LISTE DEROULANTE'!$D$2:$D$53</definedName>
    <definedName name="P_équipements">[1]DLD!$A$3</definedName>
    <definedName name="SELECTEUR_ADMD">'[2]Banques photos'!$A$369:$A$419</definedName>
    <definedName name="ZONE">[2]FeuilRATP1!$AV$1:$AV$5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/>
  <c r="L4" i="1"/>
  <c r="K4" i="1"/>
  <c r="J4" i="1"/>
  <c r="I4" i="1"/>
  <c r="Q4" i="1" s="1"/>
  <c r="H4" i="1"/>
  <c r="G4" i="1"/>
  <c r="F4" i="1"/>
  <c r="E4" i="1"/>
  <c r="D4" i="1"/>
  <c r="C4" i="1"/>
  <c r="B4" i="1"/>
  <c r="A4" i="1"/>
  <c r="S1" i="1"/>
  <c r="R1" i="1"/>
  <c r="P4" i="1" l="1"/>
  <c r="O4" i="1" s="1"/>
  <c r="A5" i="1"/>
  <c r="C5" i="1"/>
  <c r="E5" i="1"/>
  <c r="G5" i="1"/>
  <c r="P5" i="1" s="1"/>
  <c r="I5" i="1"/>
  <c r="Q5" i="1" s="1"/>
  <c r="K5" i="1"/>
  <c r="M5" i="1"/>
  <c r="B5" i="1"/>
  <c r="A6" i="1" s="1"/>
  <c r="D5" i="1"/>
  <c r="F5" i="1"/>
  <c r="H5" i="1"/>
  <c r="J5" i="1"/>
  <c r="L5" i="1"/>
  <c r="B6" i="1"/>
  <c r="F6" i="1"/>
  <c r="J6" i="1"/>
  <c r="G6" i="1" l="1"/>
  <c r="P6" i="1" s="1"/>
  <c r="L6" i="1"/>
  <c r="H6" i="1"/>
  <c r="D6" i="1"/>
  <c r="K6" i="1"/>
  <c r="C6" i="1"/>
  <c r="F7" i="1"/>
  <c r="K7" i="1"/>
  <c r="M6" i="1"/>
  <c r="I6" i="1"/>
  <c r="Q6" i="1" s="1"/>
  <c r="O6" i="1" s="1"/>
  <c r="E6" i="1"/>
  <c r="O5" i="1"/>
  <c r="C7" i="1" l="1"/>
  <c r="E7" i="1"/>
  <c r="M7" i="1"/>
  <c r="H7" i="1"/>
  <c r="A7" i="1"/>
  <c r="I7" i="1"/>
  <c r="Q7" i="1" s="1"/>
  <c r="D7" i="1"/>
  <c r="L7" i="1"/>
  <c r="G7" i="1"/>
  <c r="P7" i="1" s="1"/>
  <c r="O7" i="1" s="1"/>
  <c r="B7" i="1"/>
  <c r="C8" i="1" s="1"/>
  <c r="J7" i="1"/>
  <c r="J8" i="1"/>
  <c r="L8" i="1"/>
  <c r="G8" i="1"/>
  <c r="P8" i="1" s="1"/>
  <c r="F8" i="1"/>
  <c r="H8" i="1"/>
  <c r="K8" i="1"/>
  <c r="A8" i="1" l="1"/>
  <c r="I8" i="1"/>
  <c r="Q8" i="1" s="1"/>
  <c r="O8" i="1" s="1"/>
  <c r="M8" i="1"/>
  <c r="E8" i="1"/>
  <c r="D8" i="1"/>
  <c r="B8" i="1"/>
  <c r="U1" i="1"/>
  <c r="Y1" i="1" s="1"/>
  <c r="T1" i="1"/>
  <c r="AC1" i="1" s="1"/>
  <c r="V1" i="1" l="1"/>
  <c r="AH1" i="1"/>
</calcChain>
</file>

<file path=xl/sharedStrings.xml><?xml version="1.0" encoding="utf-8"?>
<sst xmlns="http://schemas.openxmlformats.org/spreadsheetml/2006/main" count="21" uniqueCount="20">
  <si>
    <t>lignes</t>
  </si>
  <si>
    <t>date de prise en charge</t>
  </si>
  <si>
    <t>n° copilote</t>
  </si>
  <si>
    <t>n°serie</t>
  </si>
  <si>
    <t>Désignation</t>
  </si>
  <si>
    <t>Pointage</t>
  </si>
  <si>
    <t>HS en stock</t>
  </si>
  <si>
    <t>Client</t>
  </si>
  <si>
    <t>destination GMAO</t>
  </si>
  <si>
    <t>Observation</t>
  </si>
  <si>
    <t xml:space="preserve">date de sortie </t>
  </si>
  <si>
    <t>temps</t>
  </si>
  <si>
    <t>heure actuel</t>
  </si>
  <si>
    <t xml:space="preserve">date du jour </t>
  </si>
  <si>
    <t>date "listing historique"</t>
  </si>
  <si>
    <t>COLLAGE DE L HEURE AUTO</t>
  </si>
  <si>
    <t>date MSBOX</t>
  </si>
  <si>
    <t>COLLAGE DE LA DATE AUTO</t>
  </si>
  <si>
    <t>matin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</si>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</sst>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h&quot;h&quot;mm"/>
    <numFmt numFmtId="165" formatCode="h:mm;@"/>
    <numFmt numFmtId="166" formatCode="[$-F400]h:mm:ss\ AM/PM"/>
    <numFmt numFmtId="167" formatCode="&quot;&quot;"/>
    <numFmt numFmtId="168" formatCode="0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Biome Light"/>
      <family val="2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164" fontId="0" fillId="0" borderId="0" xfId="0" applyNumberFormat="1"/>
    <xf numFmtId="167" fontId="5" fillId="0" borderId="8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7" fontId="5" fillId="0" borderId="9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7" fontId="7" fillId="0" borderId="12" xfId="0" applyNumberFormat="1" applyFont="1" applyBorder="1" applyAlignment="1">
      <alignment horizontal="center" vertical="center" wrapText="1"/>
    </xf>
    <xf numFmtId="167" fontId="5" fillId="0" borderId="6" xfId="0" applyNumberFormat="1" applyFont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5" fontId="10" fillId="0" borderId="6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167" fontId="5" fillId="0" borderId="11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20" fontId="0" fillId="0" borderId="0" xfId="0" applyNumberFormat="1" applyAlignment="1">
      <alignment wrapText="1"/>
    </xf>
    <xf numFmtId="164" fontId="11" fillId="2" borderId="0" xfId="0" applyNumberFormat="1" applyFont="1" applyFill="1" applyAlignment="1">
      <alignment horizontal="center" vertical="center"/>
    </xf>
    <xf numFmtId="164" fontId="12" fillId="3" borderId="13" xfId="0" applyNumberFormat="1" applyFont="1" applyFill="1" applyBorder="1" applyAlignment="1">
      <alignment horizontal="center" vertical="center"/>
    </xf>
    <xf numFmtId="164" fontId="12" fillId="3" borderId="14" xfId="0" applyNumberFormat="1" applyFont="1" applyFill="1" applyBorder="1" applyAlignment="1">
      <alignment horizontal="center" vertical="center"/>
    </xf>
    <xf numFmtId="164" fontId="12" fillId="3" borderId="15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11" fillId="3" borderId="13" xfId="0" applyNumberFormat="1" applyFont="1" applyFill="1" applyBorder="1" applyAlignment="1">
      <alignment horizontal="center" vertical="center"/>
    </xf>
    <xf numFmtId="164" fontId="11" fillId="3" borderId="14" xfId="0" applyNumberFormat="1" applyFont="1" applyFill="1" applyBorder="1" applyAlignment="1">
      <alignment horizontal="center" vertical="center"/>
    </xf>
    <xf numFmtId="164" fontId="11" fillId="3" borderId="15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6">
    <dxf>
      <font>
        <color theme="0"/>
      </font>
    </dxf>
    <dxf>
      <font>
        <color theme="0"/>
      </font>
    </dxf>
    <dxf>
      <font>
        <color theme="1"/>
      </font>
    </dxf>
    <dxf>
      <font>
        <b/>
        <i val="0"/>
        <color rgb="FFFF0000"/>
      </font>
    </dxf>
    <dxf>
      <font>
        <color theme="1"/>
      </font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1"/>
      </font>
    </dxf>
    <dxf>
      <font>
        <color theme="1"/>
      </font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 val="0"/>
        <i val="0"/>
        <color theme="1"/>
      </font>
    </dxf>
    <dxf>
      <font>
        <color theme="1"/>
      </font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FF0000"/>
      </font>
    </dxf>
    <dxf>
      <font>
        <color auto="1"/>
      </font>
    </dxf>
    <dxf>
      <font>
        <color theme="1"/>
      </font>
    </dxf>
    <dxf>
      <font>
        <color theme="0"/>
      </font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966FF"/>
        </patternFill>
      </fill>
    </dxf>
    <dxf>
      <font>
        <b/>
        <i val="0"/>
      </font>
      <fill>
        <patternFill>
          <bgColor rgb="FF33CC33"/>
        </patternFill>
      </fill>
    </dxf>
    <dxf>
      <font>
        <b/>
        <i/>
        <color theme="1"/>
      </font>
      <fill>
        <patternFill>
          <bgColor theme="2" tint="-9.9948118533890809E-2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ont>
        <b/>
        <i/>
        <color theme="1"/>
      </font>
      <fill>
        <patternFill>
          <bgColor rgb="FF9999FF"/>
        </patternFill>
      </fill>
    </dxf>
    <dxf>
      <font>
        <b/>
        <i/>
        <color rgb="FF0070C0"/>
      </font>
    </dxf>
    <dxf>
      <font>
        <b/>
        <i val="0"/>
      </font>
      <fill>
        <patternFill>
          <bgColor rgb="FFFFFF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HS_En_Stock!A1"/><Relationship Id="rId2" Type="http://schemas.openxmlformats.org/officeDocument/2006/relationships/image" Target="../media/image1.png"/><Relationship Id="rId1" Type="http://schemas.openxmlformats.org/officeDocument/2006/relationships/hyperlink" Target="#'Listing historique'!A1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134471</xdr:colOff>
      <xdr:row>0</xdr:row>
      <xdr:rowOff>43308</xdr:rowOff>
    </xdr:from>
    <xdr:to>
      <xdr:col>9</xdr:col>
      <xdr:colOff>118729</xdr:colOff>
      <xdr:row>0</xdr:row>
      <xdr:rowOff>673308</xdr:rowOff>
    </xdr:to>
    <xdr:sp macro="" textlink="">
      <xdr:nvSpPr>
        <xdr:cNvPr id="17" name="Rectangle : coins arrondis 16">
          <a:hlinkClick xmlns:r="http://schemas.openxmlformats.org/officeDocument/2006/relationships" r:id="rId1" tooltip="Accès Listing historique"/>
          <a:extLst>
            <a:ext uri="{FF2B5EF4-FFF2-40B4-BE49-F238E27FC236}">
              <a16:creationId xmlns:a16="http://schemas.microsoft.com/office/drawing/2014/main" id="{A5862973-EE89-41A2-9C17-8836EE50C6DB}"/>
            </a:ext>
          </a:extLst>
        </xdr:cNvPr>
        <xdr:cNvSpPr/>
      </xdr:nvSpPr>
      <xdr:spPr>
        <a:xfrm>
          <a:off x="6382871" y="43308"/>
          <a:ext cx="1012958" cy="630000"/>
        </a:xfrm>
        <a:prstGeom prst="round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57150" h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321863</xdr:colOff>
      <xdr:row>0</xdr:row>
      <xdr:rowOff>39221</xdr:rowOff>
    </xdr:from>
    <xdr:to>
      <xdr:col>8</xdr:col>
      <xdr:colOff>445688</xdr:colOff>
      <xdr:row>0</xdr:row>
      <xdr:rowOff>677396</xdr:rowOff>
    </xdr:to>
    <xdr:pic macro="[2]!Accès_Listing_historique_Cliquer">
      <xdr:nvPicPr>
        <xdr:cNvPr id="18" name="Image 17">
          <a:extLst>
            <a:ext uri="{FF2B5EF4-FFF2-40B4-BE49-F238E27FC236}">
              <a16:creationId xmlns:a16="http://schemas.microsoft.com/office/drawing/2014/main" id="{300D9C22-8A43-49F0-9E90-CC9ED8649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0263" y="39221"/>
          <a:ext cx="638175" cy="638175"/>
        </a:xfrm>
        <a:prstGeom prst="rect">
          <a:avLst/>
        </a:prstGeom>
      </xdr:spPr>
    </xdr:pic>
    <xdr:clientData/>
  </xdr:twoCellAnchor>
  <xdr:twoCellAnchor>
    <xdr:from>
      <xdr:col>5</xdr:col>
      <xdr:colOff>67235</xdr:colOff>
      <xdr:row>0</xdr:row>
      <xdr:rowOff>39221</xdr:rowOff>
    </xdr:from>
    <xdr:to>
      <xdr:col>7</xdr:col>
      <xdr:colOff>51494</xdr:colOff>
      <xdr:row>0</xdr:row>
      <xdr:rowOff>669221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519ED462-D48E-4BA6-A6E4-E840F1CFC888}"/>
            </a:ext>
          </a:extLst>
        </xdr:cNvPr>
        <xdr:cNvGrpSpPr/>
      </xdr:nvGrpSpPr>
      <xdr:grpSpPr>
        <a:xfrm>
          <a:off x="5289176" y="39221"/>
          <a:ext cx="1015200" cy="630000"/>
          <a:chOff x="5286935" y="39221"/>
          <a:chExt cx="1012959" cy="630000"/>
        </a:xfrm>
      </xdr:grpSpPr>
      <xdr:sp macro="" textlink="">
        <xdr:nvSpPr>
          <xdr:cNvPr id="20" name="Rectangle : coins arrondis 19">
            <a:hlinkClick xmlns:r="http://schemas.openxmlformats.org/officeDocument/2006/relationships" r:id="rId3" tooltip="Accès page &quot;HS en stock&quot;"/>
            <a:extLst>
              <a:ext uri="{FF2B5EF4-FFF2-40B4-BE49-F238E27FC236}">
                <a16:creationId xmlns:a16="http://schemas.microsoft.com/office/drawing/2014/main" id="{493C547A-3190-4430-9468-FD8797B7020B}"/>
              </a:ext>
            </a:extLst>
          </xdr:cNvPr>
          <xdr:cNvSpPr/>
        </xdr:nvSpPr>
        <xdr:spPr>
          <a:xfrm>
            <a:off x="5286935" y="39221"/>
            <a:ext cx="1012959" cy="630000"/>
          </a:xfrm>
          <a:prstGeom prst="roundRect">
            <a:avLst/>
          </a:prstGeom>
          <a:solidFill>
            <a:schemeClr val="bg2">
              <a:lumMod val="75000"/>
            </a:schemeClr>
          </a:solidFill>
          <a:scene3d>
            <a:camera prst="orthographicFront"/>
            <a:lightRig rig="threePt" dir="t"/>
          </a:scene3d>
          <a:sp3d>
            <a:bevelT w="57150" h="508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2]!INFOBULLE_HS_ENSTOCK_Cliquer">
        <xdr:nvPicPr>
          <xdr:cNvPr id="21" name="Image 20">
            <a:hlinkClick xmlns:r="http://schemas.openxmlformats.org/officeDocument/2006/relationships" r:id="rId3" tooltip="Accès formulaire &quot;HS EN STOCK&quot;"/>
            <a:extLst>
              <a:ext uri="{FF2B5EF4-FFF2-40B4-BE49-F238E27FC236}">
                <a16:creationId xmlns:a16="http://schemas.microsoft.com/office/drawing/2014/main" id="{033A7020-AB3D-4320-AF23-01EAD78192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45663" y="105896"/>
            <a:ext cx="495503" cy="542926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347383</xdr:colOff>
      <xdr:row>1</xdr:row>
      <xdr:rowOff>22413</xdr:rowOff>
    </xdr:from>
    <xdr:to>
      <xdr:col>24</xdr:col>
      <xdr:colOff>145678</xdr:colOff>
      <xdr:row>6</xdr:row>
      <xdr:rowOff>168088</xdr:rowOff>
    </xdr:to>
    <xdr:sp macro="" textlink="">
      <xdr:nvSpPr>
        <xdr:cNvPr id="22" name="Légende : flèche vers le haut 21">
          <a:extLst>
            <a:ext uri="{FF2B5EF4-FFF2-40B4-BE49-F238E27FC236}">
              <a16:creationId xmlns:a16="http://schemas.microsoft.com/office/drawing/2014/main" id="{61305347-B5F8-457F-A550-1E0BD7791E4C}"/>
            </a:ext>
          </a:extLst>
        </xdr:cNvPr>
        <xdr:cNvSpPr/>
      </xdr:nvSpPr>
      <xdr:spPr>
        <a:xfrm>
          <a:off x="15677030" y="717178"/>
          <a:ext cx="1199030" cy="2162734"/>
        </a:xfrm>
        <a:prstGeom prst="upArrowCallout">
          <a:avLst>
            <a:gd name="adj1" fmla="val 4528"/>
            <a:gd name="adj2" fmla="val 7677"/>
            <a:gd name="adj3" fmla="val 39953"/>
            <a:gd name="adj4" fmla="val 6218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voici la cellule où</a:t>
          </a:r>
          <a:r>
            <a:rPr lang="fr-FR" sz="1100" baseline="0"/>
            <a:t> j aimerais  quelle s'affiche dés que , par exemple, 7h00  jusqu'à 11h30  </a:t>
          </a:r>
          <a:endParaRPr lang="fr-FR" sz="1100"/>
        </a:p>
      </xdr:txBody>
    </xdr:sp>
    <xdr:clientData/>
  </xdr:twoCellAnchor>
  <xdr:twoCellAnchor>
    <xdr:from>
      <xdr:col>27</xdr:col>
      <xdr:colOff>11204</xdr:colOff>
      <xdr:row>0</xdr:row>
      <xdr:rowOff>0</xdr:rowOff>
    </xdr:from>
    <xdr:to>
      <xdr:col>35</xdr:col>
      <xdr:colOff>67234</xdr:colOff>
      <xdr:row>1</xdr:row>
      <xdr:rowOff>324971</xdr:rowOff>
    </xdr:to>
    <xdr:sp macro="" textlink="">
      <xdr:nvSpPr>
        <xdr:cNvPr id="23" name="Légende : flèche vers la gauche 22">
          <a:extLst>
            <a:ext uri="{FF2B5EF4-FFF2-40B4-BE49-F238E27FC236}">
              <a16:creationId xmlns:a16="http://schemas.microsoft.com/office/drawing/2014/main" id="{C46121D4-604A-468F-AE18-5C8AC0161224}"/>
            </a:ext>
          </a:extLst>
        </xdr:cNvPr>
        <xdr:cNvSpPr/>
      </xdr:nvSpPr>
      <xdr:spPr>
        <a:xfrm>
          <a:off x="17380322" y="0"/>
          <a:ext cx="2173941" cy="1019736"/>
        </a:xfrm>
        <a:prstGeom prst="leftArrowCallout">
          <a:avLst>
            <a:gd name="adj1" fmla="val 10294"/>
            <a:gd name="adj2" fmla="val 18407"/>
            <a:gd name="adj3" fmla="val 22802"/>
            <a:gd name="adj4" fmla="val 6910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 voici</a:t>
          </a:r>
          <a:r>
            <a:rPr lang="fr-FR" sz="1100" baseline="0"/>
            <a:t> la seconde cellule qui s' afficherais  ou qui afficherais les heures  de 12h30 jusqu'à 18h00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cha/Desktop/feuille%20de%20travail%20MH%20version13.4%20R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%20Feuille%20de%20travail%20-%20Copi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Feuille RATP"/>
      <sheetName val="Feuille OVS"/>
      <sheetName val="Feuille RTM"/>
      <sheetName val="Feuil en cours"/>
      <sheetName val="Formulaire-HS_En_Stock"/>
      <sheetName val="Feuil1"/>
      <sheetName val="Historique de travail"/>
      <sheetName val="EQUIPEMENT"/>
      <sheetName val="BDD"/>
      <sheetName val="DLD"/>
      <sheetName val="doc selecteur"/>
      <sheetName val="PANNES"/>
      <sheetName val="Check_selecteur"/>
      <sheetName val="Check_MSP"/>
      <sheetName val="Check_IMS"/>
      <sheetName val="Check_TITRE_A7PK"/>
      <sheetName val="Check_BCS"/>
      <sheetName val="Check_BLOC_TAMBOUR"/>
      <sheetName val="Check_PORTE_INTRO"/>
      <sheetName val="Check_PC_ADMD"/>
      <sheetName val="Check_PC_ADMM"/>
      <sheetName val="CheckL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RATP1"/>
      <sheetName val="FeuilRATP2"/>
      <sheetName val="FeuilOVS"/>
      <sheetName val="FeuilRTM"/>
      <sheetName val="FeuilHS_En_Stock"/>
      <sheetName val="FeuilELAUL"/>
      <sheetName val="Banques photos"/>
      <sheetName val="LISTE DEROULANTE"/>
      <sheetName val="Tableau historique de travail"/>
      <sheetName val="Listing historique"/>
      <sheetName val="étique_ELAUL"/>
      <sheetName val="étique_LDPM"/>
      <sheetName val="b"/>
      <sheetName val="étiqueSELEC"/>
      <sheetName val="étiqueBCS"/>
      <sheetName val="étiqueMSP"/>
      <sheetName val="étiqueIML"/>
      <sheetName val="Feuil2"/>
      <sheetName val="Nouvelle Feuille de travail - C"/>
    </sheetNames>
    <definedNames>
      <definedName name="Accès_Listing_historique_Cliquer"/>
      <definedName name="INFOBULLE_HS_ENSTOCK_Cliquer"/>
    </definedNames>
    <sheetDataSet>
      <sheetData sheetId="0"/>
      <sheetData sheetId="1">
        <row r="1">
          <cell r="AV1" t="str">
            <v>NFT</v>
          </cell>
        </row>
        <row r="2">
          <cell r="AV2" t="str">
            <v>EN COURS</v>
          </cell>
        </row>
        <row r="3">
          <cell r="AV3" t="str">
            <v>RÉFORMÉ</v>
          </cell>
        </row>
        <row r="4">
          <cell r="AV4" t="str">
            <v>ATTS</v>
          </cell>
        </row>
        <row r="5">
          <cell r="AV5" t="str">
            <v>RAS</v>
          </cell>
        </row>
        <row r="10">
          <cell r="AI10" t="str">
            <v>moteur gros pignon</v>
          </cell>
        </row>
        <row r="12">
          <cell r="T12" t="str">
            <v>LDPM</v>
          </cell>
        </row>
        <row r="14">
          <cell r="A14" t="str">
            <v>A</v>
          </cell>
          <cell r="B14">
            <v>44452</v>
          </cell>
          <cell r="G14"/>
          <cell r="I14">
            <v>98125</v>
          </cell>
          <cell r="L14">
            <v>161</v>
          </cell>
          <cell r="T14"/>
          <cell r="X14"/>
          <cell r="AA14">
            <v>0.62569444444444444</v>
          </cell>
          <cell r="AE14">
            <v>0.67708333333333337</v>
          </cell>
        </row>
        <row r="15">
          <cell r="A15" t="str">
            <v>B</v>
          </cell>
          <cell r="B15">
            <v>44452</v>
          </cell>
          <cell r="G15"/>
          <cell r="I15">
            <v>85388</v>
          </cell>
          <cell r="L15">
            <v>806</v>
          </cell>
          <cell r="T15"/>
          <cell r="X15"/>
          <cell r="AA15" t="str">
            <v>16h16</v>
          </cell>
          <cell r="AE15">
            <v>0.72916666666666663</v>
          </cell>
        </row>
        <row r="16">
          <cell r="A16" t="str">
            <v>C</v>
          </cell>
          <cell r="B16"/>
          <cell r="G16"/>
          <cell r="I16"/>
          <cell r="L16"/>
          <cell r="T16"/>
          <cell r="X16"/>
          <cell r="AA16"/>
          <cell r="AE16"/>
        </row>
        <row r="17">
          <cell r="A17" t="str">
            <v>D</v>
          </cell>
          <cell r="B17"/>
          <cell r="G17"/>
          <cell r="I17"/>
          <cell r="L17"/>
          <cell r="T17"/>
          <cell r="X17"/>
          <cell r="AA17"/>
          <cell r="AE17"/>
        </row>
        <row r="18">
          <cell r="A18" t="str">
            <v>E</v>
          </cell>
          <cell r="B18"/>
          <cell r="G18"/>
          <cell r="I18"/>
          <cell r="L18"/>
          <cell r="T18"/>
          <cell r="X18"/>
          <cell r="AA18"/>
          <cell r="AE18"/>
        </row>
        <row r="19">
          <cell r="H19" t="str">
            <v>NFT</v>
          </cell>
          <cell r="J19" t="str">
            <v>échange connecteur mini-USB,support double accus, composant (MOSFET) test ok</v>
          </cell>
        </row>
        <row r="20">
          <cell r="H20" t="str">
            <v>EN COURS</v>
          </cell>
          <cell r="J20" t="str">
            <v>en cours sur établi</v>
          </cell>
        </row>
        <row r="21">
          <cell r="H21"/>
          <cell r="J21"/>
        </row>
        <row r="22">
          <cell r="H22"/>
          <cell r="J22"/>
        </row>
        <row r="23">
          <cell r="H23"/>
          <cell r="J23"/>
        </row>
        <row r="27">
          <cell r="T27" t="str">
            <v/>
          </cell>
          <cell r="AI27" t="str">
            <v>filin</v>
          </cell>
        </row>
        <row r="29">
          <cell r="A29" t="str">
            <v>F</v>
          </cell>
          <cell r="B29"/>
          <cell r="G29"/>
          <cell r="I29"/>
          <cell r="L29"/>
          <cell r="T29"/>
          <cell r="X29"/>
          <cell r="AA29"/>
          <cell r="AE29"/>
        </row>
        <row r="30">
          <cell r="A30" t="str">
            <v>G</v>
          </cell>
          <cell r="B30"/>
          <cell r="G30"/>
          <cell r="I30"/>
          <cell r="L30"/>
          <cell r="T30"/>
          <cell r="X30"/>
          <cell r="AA30"/>
          <cell r="AE30"/>
        </row>
        <row r="31">
          <cell r="A31" t="str">
            <v>H</v>
          </cell>
          <cell r="B31"/>
          <cell r="G31"/>
          <cell r="I31"/>
          <cell r="L31"/>
          <cell r="T31"/>
          <cell r="X31"/>
          <cell r="AA31"/>
          <cell r="AE31"/>
        </row>
        <row r="32">
          <cell r="A32" t="str">
            <v>I</v>
          </cell>
          <cell r="B32"/>
          <cell r="G32"/>
          <cell r="I32"/>
          <cell r="L32"/>
          <cell r="T32"/>
          <cell r="X32"/>
          <cell r="AA32"/>
          <cell r="AE32"/>
        </row>
        <row r="33">
          <cell r="A33" t="str">
            <v>J</v>
          </cell>
          <cell r="B33"/>
          <cell r="G33"/>
          <cell r="I33"/>
          <cell r="L33"/>
          <cell r="T33"/>
          <cell r="X33"/>
          <cell r="AA33"/>
          <cell r="AE33"/>
        </row>
        <row r="34">
          <cell r="H34"/>
          <cell r="J34"/>
        </row>
        <row r="35">
          <cell r="H35"/>
          <cell r="J35"/>
        </row>
        <row r="36">
          <cell r="H36"/>
          <cell r="J36"/>
        </row>
        <row r="37">
          <cell r="H37"/>
          <cell r="J37"/>
        </row>
        <row r="38">
          <cell r="H38"/>
          <cell r="J38"/>
        </row>
      </sheetData>
      <sheetData sheetId="2">
        <row r="1">
          <cell r="AL1" t="str">
            <v>hs en stock</v>
          </cell>
          <cell r="AN1" t="str">
            <v>NFT</v>
          </cell>
        </row>
        <row r="2">
          <cell r="AL2" t="str">
            <v>RAS</v>
          </cell>
          <cell r="AN2" t="str">
            <v>EN COURS</v>
          </cell>
        </row>
        <row r="3">
          <cell r="AN3" t="str">
            <v>RÉFORMÉ</v>
          </cell>
        </row>
        <row r="4">
          <cell r="AN4" t="str">
            <v>ATTS</v>
          </cell>
        </row>
        <row r="8">
          <cell r="T8" t="str">
            <v/>
          </cell>
        </row>
        <row r="10">
          <cell r="A10"/>
          <cell r="G10"/>
          <cell r="M10"/>
          <cell r="S10"/>
          <cell r="W10"/>
          <cell r="Z10"/>
          <cell r="AD10"/>
          <cell r="AG10"/>
          <cell r="AI10"/>
        </row>
        <row r="11">
          <cell r="I11"/>
          <cell r="AO11"/>
        </row>
        <row r="14">
          <cell r="T14" t="str">
            <v/>
          </cell>
        </row>
        <row r="16">
          <cell r="A16"/>
          <cell r="G16"/>
          <cell r="M16"/>
          <cell r="S16"/>
          <cell r="W16"/>
          <cell r="Z16"/>
          <cell r="AD16"/>
          <cell r="AG16"/>
          <cell r="AI16"/>
        </row>
        <row r="17">
          <cell r="I17"/>
          <cell r="AO17"/>
        </row>
        <row r="20">
          <cell r="T20" t="str">
            <v/>
          </cell>
        </row>
        <row r="22">
          <cell r="A22"/>
          <cell r="G22"/>
          <cell r="M22"/>
          <cell r="S22"/>
          <cell r="W22"/>
          <cell r="Z22"/>
          <cell r="AD22"/>
          <cell r="AG22"/>
          <cell r="AI22"/>
        </row>
        <row r="23">
          <cell r="I23"/>
          <cell r="AO23"/>
        </row>
        <row r="26">
          <cell r="T26" t="str">
            <v/>
          </cell>
        </row>
        <row r="28">
          <cell r="A28"/>
          <cell r="G28"/>
          <cell r="M28"/>
          <cell r="S28"/>
          <cell r="W28"/>
          <cell r="Z28"/>
          <cell r="AD28"/>
          <cell r="AG28"/>
          <cell r="AI28"/>
        </row>
        <row r="29">
          <cell r="I29"/>
          <cell r="AO29"/>
        </row>
      </sheetData>
      <sheetData sheetId="3">
        <row r="10">
          <cell r="W10"/>
          <cell r="AE10"/>
        </row>
        <row r="11">
          <cell r="F11" t="str">
            <v>LANTERNE_ELAUL</v>
          </cell>
          <cell r="AE11"/>
        </row>
        <row r="12">
          <cell r="G12"/>
          <cell r="AE12"/>
          <cell r="AJ12"/>
        </row>
        <row r="13">
          <cell r="G13"/>
        </row>
        <row r="14">
          <cell r="G14"/>
          <cell r="AE14"/>
          <cell r="AJ14"/>
        </row>
        <row r="15">
          <cell r="G15"/>
        </row>
        <row r="16">
          <cell r="AW16"/>
        </row>
        <row r="18">
          <cell r="W18"/>
          <cell r="AE18"/>
        </row>
        <row r="19">
          <cell r="F19" t="str">
            <v>IMPRIMANTE_BCS_111</v>
          </cell>
          <cell r="AE19"/>
        </row>
        <row r="20">
          <cell r="G20"/>
          <cell r="AE20"/>
          <cell r="AJ20"/>
        </row>
        <row r="21">
          <cell r="G21"/>
        </row>
        <row r="22">
          <cell r="G22"/>
          <cell r="AE22"/>
          <cell r="AJ22"/>
        </row>
        <row r="23">
          <cell r="G23"/>
        </row>
        <row r="24">
          <cell r="AW24"/>
        </row>
        <row r="26">
          <cell r="W26"/>
          <cell r="AE26"/>
        </row>
        <row r="27">
          <cell r="F27" t="str">
            <v>IMPRIMANTE_MSP_360</v>
          </cell>
          <cell r="AE27"/>
        </row>
        <row r="28">
          <cell r="G28"/>
          <cell r="AE28"/>
          <cell r="AJ28"/>
        </row>
        <row r="29">
          <cell r="G29"/>
        </row>
        <row r="30">
          <cell r="G30"/>
          <cell r="AE30"/>
          <cell r="AJ30"/>
        </row>
        <row r="31">
          <cell r="G31"/>
        </row>
        <row r="32">
          <cell r="AW32"/>
        </row>
        <row r="34">
          <cell r="W34"/>
          <cell r="AE34"/>
        </row>
        <row r="35">
          <cell r="F35" t="str">
            <v>SELECTEUR_ADMD</v>
          </cell>
          <cell r="AE35"/>
        </row>
        <row r="36">
          <cell r="G36"/>
          <cell r="AE36"/>
          <cell r="AJ36"/>
        </row>
        <row r="37">
          <cell r="G37"/>
        </row>
        <row r="38">
          <cell r="G38"/>
          <cell r="AE38"/>
          <cell r="AJ38"/>
        </row>
        <row r="39">
          <cell r="G39"/>
        </row>
        <row r="40">
          <cell r="AW40"/>
        </row>
      </sheetData>
      <sheetData sheetId="4">
        <row r="2">
          <cell r="A2" t="str">
            <v>Révision selecteur</v>
          </cell>
        </row>
        <row r="6">
          <cell r="C6">
            <v>1</v>
          </cell>
          <cell r="H6"/>
        </row>
        <row r="7">
          <cell r="B7"/>
        </row>
        <row r="9">
          <cell r="B9"/>
          <cell r="D9"/>
          <cell r="H9"/>
          <cell r="J9"/>
        </row>
        <row r="18">
          <cell r="N18" t="str">
            <v>moteur petit pignon</v>
          </cell>
        </row>
        <row r="44">
          <cell r="A44"/>
        </row>
      </sheetData>
      <sheetData sheetId="5"/>
      <sheetData sheetId="6"/>
      <sheetData sheetId="7">
        <row r="3">
          <cell r="A3" t="str">
            <v>carte d'alimentation</v>
          </cell>
          <cell r="B3" t="str">
            <v>ADMD_ALIMENTATION_CARTE</v>
          </cell>
        </row>
        <row r="4">
          <cell r="A4" t="str">
            <v>batterie alim carte sécurité ref: 1395-894-000</v>
          </cell>
        </row>
        <row r="5">
          <cell r="A5" t="str">
            <v>Carte alimentation XDARE00056</v>
          </cell>
        </row>
        <row r="6">
          <cell r="A6" t="str">
            <v>ADMD_ALIMENTAION_ MONNAYEUR</v>
          </cell>
        </row>
        <row r="7">
          <cell r="A7" t="str">
            <v>ADMD_ALIMENTAION_ MONNAYEUR</v>
          </cell>
        </row>
        <row r="8">
          <cell r="A8" t="str">
            <v>ADMD_ALIMENTAION_ MONNAYEUR</v>
          </cell>
        </row>
        <row r="9">
          <cell r="A9" t="str">
            <v>ADMD_ALIMENTAION_ MONNAYEUR</v>
          </cell>
        </row>
        <row r="10">
          <cell r="A10" t="str">
            <v>ADMD  ALIMENTATION  MSP</v>
          </cell>
        </row>
        <row r="11">
          <cell r="A11" t="str">
            <v>ADMD  ALIMENTATION  MSP</v>
          </cell>
        </row>
        <row r="12">
          <cell r="A12" t="str">
            <v>ADMD  ALIMENTATION  MSP</v>
          </cell>
        </row>
        <row r="13">
          <cell r="A13" t="str">
            <v>ADMM_BLOC_TAMBOUR RS22</v>
          </cell>
        </row>
        <row r="14">
          <cell r="A14" t="str">
            <v>ADMM_BLOC_TAMBOUR RS22</v>
          </cell>
        </row>
        <row r="15">
          <cell r="A15" t="str">
            <v>ADMM_BLOC_TAMBOUR RS22</v>
          </cell>
        </row>
        <row r="16">
          <cell r="A16" t="str">
            <v>ADMM_BLOC_TAMBOUR RS22</v>
          </cell>
        </row>
        <row r="17">
          <cell r="A17" t="str">
            <v>ADMM_BLOC_TAMBOUR RS22</v>
          </cell>
        </row>
        <row r="18">
          <cell r="A18" t="str">
            <v>ADMM CAISSE                       A BILLET  ABB</v>
          </cell>
        </row>
        <row r="19">
          <cell r="A19" t="str">
            <v>ADMM CAISSE                       A BILLET  ABB</v>
          </cell>
        </row>
        <row r="20">
          <cell r="A20" t="str">
            <v>ADMM CAISSE                       A BILLET  ABB</v>
          </cell>
        </row>
        <row r="21">
          <cell r="A21" t="str">
            <v>ADMM CAISSE                       A BILLET  ABB</v>
          </cell>
        </row>
        <row r="22">
          <cell r="A22" t="str">
            <v>ADMM CAISSE                       A BILLET  ABB</v>
          </cell>
        </row>
        <row r="23">
          <cell r="A23" t="str">
            <v>ADMM CAISSE                       A BILLET  ABB</v>
          </cell>
        </row>
        <row r="24">
          <cell r="A24" t="str">
            <v>ADMM CAISSE                       A BILLET  ABB</v>
          </cell>
        </row>
        <row r="25">
          <cell r="A25" t="str">
            <v>ADMM CAISSE                       A BILLET  ABB</v>
          </cell>
        </row>
        <row r="26">
          <cell r="A26" t="str">
            <v>ADMM CAISSE                       A BILLET  ABB</v>
          </cell>
        </row>
        <row r="27">
          <cell r="A27" t="str">
            <v>ADMM CAISSE                       A BILLET  ABB</v>
          </cell>
        </row>
        <row r="28">
          <cell r="A28" t="str">
            <v>ADMM CAISSE                       A BILLET  ABB</v>
          </cell>
        </row>
        <row r="29">
          <cell r="A29" t="str">
            <v>ADMM CAISSE                       A BILLET  ABB</v>
          </cell>
        </row>
        <row r="30">
          <cell r="A30" t="str">
            <v>ADMM CAISSE                       A BILLET  ABB</v>
          </cell>
        </row>
        <row r="31">
          <cell r="A31" t="str">
            <v>ADMM CAISSE                       A BILLET  ABB</v>
          </cell>
        </row>
        <row r="32">
          <cell r="A32" t="str">
            <v>ADMM CAISSE                       A BILLET  ABB</v>
          </cell>
        </row>
        <row r="33">
          <cell r="A33" t="str">
            <v>ECRAN_NEC</v>
          </cell>
        </row>
        <row r="34">
          <cell r="A34" t="str">
            <v>ADMM MONITEUR AVEC SUPPORT</v>
          </cell>
        </row>
        <row r="35">
          <cell r="A35" t="str">
            <v>ADMM MONITEUR AVEC SUPPORT</v>
          </cell>
        </row>
        <row r="36">
          <cell r="A36" t="str">
            <v>ADMM MONITEUR AVEC SUPPORT</v>
          </cell>
        </row>
        <row r="37">
          <cell r="A37" t="str">
            <v>ADMM MONITEUR AVEC SUPPORT</v>
          </cell>
        </row>
        <row r="38">
          <cell r="A38" t="str">
            <v>ADMM MONITEUR AVEC SUPPORT</v>
          </cell>
        </row>
        <row r="39">
          <cell r="A39" t="str">
            <v>AE5G_TAC</v>
          </cell>
        </row>
        <row r="40">
          <cell r="A40" t="str">
            <v>AE5G_TAC</v>
          </cell>
        </row>
        <row r="41">
          <cell r="A41" t="str">
            <v>AE5G_TAC</v>
          </cell>
        </row>
        <row r="42">
          <cell r="A42" t="str">
            <v>AE5G_TAC</v>
          </cell>
        </row>
        <row r="43">
          <cell r="A43" t="str">
            <v>AE5G_TAC</v>
          </cell>
        </row>
        <row r="44">
          <cell r="A44" t="str">
            <v>AE5G_TAC</v>
          </cell>
        </row>
        <row r="45">
          <cell r="A45" t="str">
            <v>AE5G_TAC</v>
          </cell>
        </row>
        <row r="46">
          <cell r="A46" t="str">
            <v>AE5G_TAC</v>
          </cell>
        </row>
        <row r="47">
          <cell r="A47" t="str">
            <v>AE5G_TAC</v>
          </cell>
        </row>
        <row r="48">
          <cell r="A48" t="str">
            <v>AE5G_TAC</v>
          </cell>
        </row>
        <row r="49">
          <cell r="A49" t="str">
            <v>AE5G_TAC</v>
          </cell>
        </row>
        <row r="50">
          <cell r="A50" t="str">
            <v>ALIMENTATION</v>
          </cell>
        </row>
        <row r="51">
          <cell r="A51" t="str">
            <v>ALIMENTATION</v>
          </cell>
        </row>
        <row r="52">
          <cell r="A52" t="str">
            <v>ALIMENTATION</v>
          </cell>
        </row>
        <row r="53">
          <cell r="A53" t="str">
            <v>ALIMENTATION</v>
          </cell>
        </row>
        <row r="54">
          <cell r="A54" t="str">
            <v>ventilateur 240V 50Hz</v>
          </cell>
        </row>
        <row r="55">
          <cell r="A55" t="str">
            <v>condensateur 47µ 50V</v>
          </cell>
        </row>
        <row r="56">
          <cell r="A56" t="str">
            <v>butées adhésives</v>
          </cell>
        </row>
        <row r="57">
          <cell r="A57" t="str">
            <v>condensateur 100µF 400V</v>
          </cell>
        </row>
        <row r="58">
          <cell r="A58" t="str">
            <v>carte XDARE00055</v>
          </cell>
        </row>
        <row r="59">
          <cell r="A59" t="str">
            <v>Condensateur C20       (102K 1kVolt)</v>
          </cell>
        </row>
        <row r="60">
          <cell r="A60" t="str">
            <v>MOSFET   IRFP460</v>
          </cell>
        </row>
        <row r="61">
          <cell r="A61" t="str">
            <v>carte XDARE00056</v>
          </cell>
        </row>
        <row r="62">
          <cell r="A62" t="str">
            <v>Cordon coaxial</v>
          </cell>
        </row>
        <row r="63">
          <cell r="A63" t="str">
            <v>Ferrite</v>
          </cell>
        </row>
        <row r="64">
          <cell r="A64" t="str">
            <v>ANTENNE</v>
          </cell>
        </row>
        <row r="65">
          <cell r="A65" t="str">
            <v>ANTENNE</v>
          </cell>
        </row>
        <row r="66">
          <cell r="A66" t="str">
            <v>ANTENNE</v>
          </cell>
        </row>
        <row r="67">
          <cell r="A67" t="str">
            <v>cable de liaison backlight</v>
          </cell>
        </row>
        <row r="68">
          <cell r="A68" t="str">
            <v>dalle tactile capacitive</v>
          </cell>
        </row>
        <row r="69">
          <cell r="A69" t="str">
            <v>carte convert RGB LVDS</v>
          </cell>
        </row>
        <row r="70">
          <cell r="A70" t="str">
            <v>ASPK_DALLE_ECRAN</v>
          </cell>
        </row>
        <row r="71">
          <cell r="A71" t="str">
            <v>ASPK_DALLE_ECRAN</v>
          </cell>
        </row>
        <row r="72">
          <cell r="A72" t="str">
            <v>ASPK_DALLE_ECRAN</v>
          </cell>
        </row>
        <row r="73">
          <cell r="A73" t="str">
            <v>ASPK_DALLE_ECRAN</v>
          </cell>
        </row>
        <row r="74">
          <cell r="A74" t="str">
            <v>ASPK_DALLE_ECRAN</v>
          </cell>
        </row>
        <row r="75">
          <cell r="A75" t="str">
            <v>ASPK_DALLE_ECRAN</v>
          </cell>
        </row>
        <row r="76">
          <cell r="A76" t="str">
            <v>ASPK_DALLE_ECRAN</v>
          </cell>
        </row>
        <row r="77">
          <cell r="A77" t="str">
            <v>ASPK_DALLE_ECRAN</v>
          </cell>
        </row>
        <row r="78">
          <cell r="A78" t="str">
            <v>ASPK_DALLE_ECRAN</v>
          </cell>
        </row>
        <row r="79">
          <cell r="A79" t="str">
            <v>ASPK_DALLE_ECRAN</v>
          </cell>
        </row>
        <row r="80">
          <cell r="A80" t="str">
            <v>ASPK_DALLE_ECRAN</v>
          </cell>
        </row>
        <row r="81">
          <cell r="A81" t="str">
            <v>ASPK_DALLE_ECRAN</v>
          </cell>
        </row>
        <row r="82">
          <cell r="A82" t="str">
            <v>ASPK_DALLE_ECRAN</v>
          </cell>
        </row>
        <row r="83">
          <cell r="A83" t="str">
            <v>AUTOMATE_API</v>
          </cell>
        </row>
        <row r="84">
          <cell r="A84" t="str">
            <v>AUTOMATE_API</v>
          </cell>
        </row>
        <row r="85">
          <cell r="A85" t="str">
            <v>AUTOMATE_API</v>
          </cell>
        </row>
        <row r="86">
          <cell r="A86" t="str">
            <v>AUTOMATE_API</v>
          </cell>
        </row>
        <row r="87">
          <cell r="A87" t="str">
            <v>AUTOMATE_API</v>
          </cell>
        </row>
        <row r="88">
          <cell r="A88" t="str">
            <v>AUTOMATE_API</v>
          </cell>
        </row>
        <row r="89">
          <cell r="A89" t="str">
            <v>AUTOMATE_CROUZET  _RPX20</v>
          </cell>
        </row>
        <row r="90">
          <cell r="A90" t="str">
            <v>AUTOMATE_CROUZET  _RPX20</v>
          </cell>
        </row>
        <row r="91">
          <cell r="A91" t="str">
            <v>AUTOMATE_CROUZET  _RPX20</v>
          </cell>
        </row>
        <row r="92">
          <cell r="A92" t="str">
            <v>AUTOMATE_CROUZET  _RPX20</v>
          </cell>
        </row>
        <row r="93">
          <cell r="A93" t="str">
            <v>AUTOMATE_CROUZET  _RPX20</v>
          </cell>
        </row>
        <row r="94">
          <cell r="A94" t="str">
            <v>AUTOMATE_CROUZET  _RPX20</v>
          </cell>
        </row>
        <row r="95">
          <cell r="A95" t="str">
            <v>AUTOMATE_CROUZET  _RPX20</v>
          </cell>
        </row>
        <row r="96">
          <cell r="A96" t="str">
            <v>AUTOMATE_CROUZET  _RPX20</v>
          </cell>
        </row>
        <row r="97">
          <cell r="A97" t="str">
            <v>AUTOMATE_CROUZET  _RPX20</v>
          </cell>
        </row>
        <row r="98">
          <cell r="A98" t="str">
            <v>AUTOMATE_CROUZET  _RPX20</v>
          </cell>
        </row>
        <row r="99">
          <cell r="A99" t="str">
            <v>Pile VARTA polarisée 2-3AASLF</v>
          </cell>
        </row>
        <row r="100">
          <cell r="A100" t="str">
            <v>Carte codage</v>
          </cell>
        </row>
        <row r="101">
          <cell r="A101" t="str">
            <v>Carte générateur de code</v>
          </cell>
        </row>
        <row r="102">
          <cell r="A102" t="str">
            <v>Interupteur ref:560 3192</v>
          </cell>
        </row>
        <row r="103">
          <cell r="A103" t="str">
            <v>Bobine caisse ref:560 3191</v>
          </cell>
        </row>
        <row r="104">
          <cell r="A104" t="str">
            <v>CAISSE_A_MONNAIE_ ADMM_METAL</v>
          </cell>
        </row>
        <row r="105">
          <cell r="A105" t="str">
            <v>Photo sonde caisse ref: 610,1645/01</v>
          </cell>
        </row>
        <row r="106">
          <cell r="A106" t="str">
            <v>Barre de caisse ref:560,8076</v>
          </cell>
        </row>
        <row r="107">
          <cell r="A107" t="str">
            <v>CAISSE_A_MONNAIE _ADMM_PLAS</v>
          </cell>
        </row>
        <row r="108">
          <cell r="A108" t="str">
            <v>CARTE_COFFRET_PAS_PS</v>
          </cell>
        </row>
        <row r="109">
          <cell r="A109" t="str">
            <v>CARTE_COFFRET_PAS_PS</v>
          </cell>
        </row>
        <row r="110">
          <cell r="A110" t="str">
            <v>CARTE_COFFRET_PAS_PS</v>
          </cell>
        </row>
        <row r="111">
          <cell r="A111" t="str">
            <v>BIV_BC_CARTE_CPU</v>
          </cell>
        </row>
        <row r="112">
          <cell r="A112" t="str">
            <v>BIV_BC_CARTE_CPU</v>
          </cell>
        </row>
        <row r="113">
          <cell r="A113" t="str">
            <v>BIV_BC_CARTE_PROTEC _BATTERIE</v>
          </cell>
        </row>
        <row r="114">
          <cell r="A114" t="str">
            <v>BIV_BC_CARTE_PROTEC _BATTERIE</v>
          </cell>
        </row>
        <row r="115">
          <cell r="A115" t="str">
            <v>BIV_BC_MODEM_RCELL100</v>
          </cell>
        </row>
        <row r="116">
          <cell r="A116" t="str">
            <v>BIV_BC_MODEM_RCELL100</v>
          </cell>
        </row>
        <row r="117">
          <cell r="A117" t="str">
            <v>BIV_BC_MODULE_LCD_ASSEMBLE</v>
          </cell>
        </row>
        <row r="118">
          <cell r="A118" t="str">
            <v>BIV_BC_MODULE_LCD_ASSEMBLE</v>
          </cell>
        </row>
        <row r="119">
          <cell r="A119" t="str">
            <v>BIV_BC_MODULE_LCD_ASSEMBLE</v>
          </cell>
        </row>
        <row r="120">
          <cell r="A120" t="str">
            <v>BIV_BC_MODULE_LCD_ASSEMBLE</v>
          </cell>
        </row>
        <row r="121">
          <cell r="A121" t="str">
            <v>BIV_BC_MODULE_LCD_ASSEMBLE</v>
          </cell>
        </row>
        <row r="122">
          <cell r="A122" t="str">
            <v>CARTE_SONORE_SIEL</v>
          </cell>
        </row>
        <row r="123">
          <cell r="A123" t="str">
            <v>CARTE_SONORE_SIEL</v>
          </cell>
        </row>
        <row r="124">
          <cell r="A124" t="str">
            <v>CARTE_SONORE_SIEL</v>
          </cell>
        </row>
        <row r="125">
          <cell r="A125" t="str">
            <v>CARTE_SONORE_SIEL</v>
          </cell>
        </row>
        <row r="126">
          <cell r="A126" t="str">
            <v>CARTE_SONORE_SIEL</v>
          </cell>
        </row>
        <row r="127">
          <cell r="A127" t="str">
            <v>CIP</v>
          </cell>
        </row>
        <row r="128">
          <cell r="A128" t="str">
            <v>CIP</v>
          </cell>
        </row>
        <row r="129">
          <cell r="A129" t="str">
            <v>CONSOLE_DE_  TELECHARGEMENT</v>
          </cell>
        </row>
        <row r="130">
          <cell r="A130" t="str">
            <v>CONSOLE_DE_  TELECHARGEMENT</v>
          </cell>
        </row>
        <row r="131">
          <cell r="A131" t="str">
            <v>colle cyanolite</v>
          </cell>
        </row>
        <row r="132">
          <cell r="A132" t="str">
            <v>Pile lithium 3V CR2032</v>
          </cell>
        </row>
        <row r="133">
          <cell r="A133" t="str">
            <v>CONSOMABLE</v>
          </cell>
        </row>
        <row r="134">
          <cell r="A134" t="str">
            <v>CONSOMABLE</v>
          </cell>
        </row>
        <row r="135">
          <cell r="A135" t="str">
            <v>CONSOMABLE</v>
          </cell>
        </row>
        <row r="136">
          <cell r="A136" t="str">
            <v>CONSOMABLE</v>
          </cell>
        </row>
        <row r="137">
          <cell r="A137" t="str">
            <v>DALLE_ECRAN_8_POUCES</v>
          </cell>
        </row>
        <row r="138">
          <cell r="A138" t="str">
            <v>carte vidéo d'origine</v>
          </cell>
        </row>
        <row r="139">
          <cell r="A139" t="str">
            <v>carte vidéo de remplacement</v>
          </cell>
        </row>
        <row r="140">
          <cell r="A140" t="str">
            <v>alimentation dalle</v>
          </cell>
        </row>
        <row r="141">
          <cell r="A141" t="str">
            <v>DALLE_ECRAN_8_POUCES</v>
          </cell>
        </row>
        <row r="142">
          <cell r="A142" t="str">
            <v>EFT10/EFT10S</v>
          </cell>
        </row>
        <row r="143">
          <cell r="A143" t="str">
            <v>EFT10/EFT10S</v>
          </cell>
        </row>
        <row r="144">
          <cell r="A144" t="str">
            <v>FREESIA/ARETEMA</v>
          </cell>
        </row>
        <row r="145">
          <cell r="A145" t="str">
            <v>FREESIA/ARETEMA</v>
          </cell>
        </row>
        <row r="146">
          <cell r="A146" t="str">
            <v>IMPRIMANTE_BCS_111</v>
          </cell>
        </row>
        <row r="147">
          <cell r="A147" t="str">
            <v>IMPRIMANTE_BCS_111</v>
          </cell>
        </row>
        <row r="148">
          <cell r="A148" t="str">
            <v>IMPRIMANTE_BCS_111</v>
          </cell>
        </row>
        <row r="149">
          <cell r="A149" t="str">
            <v>IMPRIMANTE_BCS_111</v>
          </cell>
        </row>
        <row r="150">
          <cell r="A150" t="str">
            <v>IMPRIMANTE_BCS_111</v>
          </cell>
        </row>
        <row r="151">
          <cell r="A151" t="str">
            <v>IMPRIMANTE_BCS_111</v>
          </cell>
        </row>
        <row r="152">
          <cell r="A152" t="str">
            <v>IMPRIMANTE_BCS_111</v>
          </cell>
        </row>
        <row r="153">
          <cell r="A153" t="str">
            <v>IMPRIMANTE_BCS_111</v>
          </cell>
        </row>
        <row r="154">
          <cell r="A154" t="str">
            <v>IMPRIMANTE_BCS_111</v>
          </cell>
        </row>
        <row r="155">
          <cell r="A155" t="str">
            <v>IMPRIMANTE_BCS_111</v>
          </cell>
        </row>
        <row r="156">
          <cell r="A156" t="str">
            <v>IMPRIMANTE_BCS_111</v>
          </cell>
        </row>
        <row r="157">
          <cell r="A157" t="str">
            <v>IMPRIMANTE_BCS_111</v>
          </cell>
        </row>
        <row r="158">
          <cell r="A158" t="str">
            <v>IMPRIMANTE_BCS_111</v>
          </cell>
        </row>
        <row r="159">
          <cell r="A159" t="str">
            <v>IMPRIMANTE_BCS_111</v>
          </cell>
        </row>
        <row r="160">
          <cell r="A160" t="str">
            <v>IMPRIMANTE_BCS_111</v>
          </cell>
        </row>
        <row r="161">
          <cell r="A161" t="str">
            <v>IMPRIMANTE_BCS_111</v>
          </cell>
        </row>
        <row r="162">
          <cell r="A162" t="str">
            <v>IMPRIMANTE_BCS_111</v>
          </cell>
        </row>
        <row r="163">
          <cell r="A163" t="str">
            <v>IMPRIMANTE_BCS_111</v>
          </cell>
        </row>
        <row r="164">
          <cell r="A164" t="str">
            <v>IMPRIMANTE_BCS_111</v>
          </cell>
        </row>
        <row r="165">
          <cell r="A165" t="str">
            <v>IMPRIMANTE_BCS_111</v>
          </cell>
        </row>
        <row r="166">
          <cell r="A166">
            <v>1</v>
          </cell>
        </row>
        <row r="167">
          <cell r="A167">
            <v>2</v>
          </cell>
        </row>
        <row r="168">
          <cell r="A168">
            <v>3</v>
          </cell>
        </row>
        <row r="169">
          <cell r="A169" t="str">
            <v>IMPRIMANTE_MSP_360</v>
          </cell>
        </row>
        <row r="170">
          <cell r="A170" t="str">
            <v>IMPRIMANTE_MSP_360</v>
          </cell>
        </row>
        <row r="171">
          <cell r="A171" t="str">
            <v>IMPRIMANTE_MSP_360</v>
          </cell>
        </row>
        <row r="172">
          <cell r="A172" t="str">
            <v>IMPRIMANTE_MSP_360</v>
          </cell>
        </row>
        <row r="173">
          <cell r="A173" t="str">
            <v>IMPRIMANTE_MSP_360</v>
          </cell>
        </row>
        <row r="174">
          <cell r="A174" t="str">
            <v>IMPRIMANTE_MSP_360</v>
          </cell>
        </row>
        <row r="175">
          <cell r="A175" t="str">
            <v>IMPRIMANTE_MSP_360</v>
          </cell>
        </row>
        <row r="176">
          <cell r="A176" t="str">
            <v>IMPRIMANTE_MSP_360</v>
          </cell>
        </row>
        <row r="177">
          <cell r="A177" t="str">
            <v>IMPRIMANTE_MSP_360</v>
          </cell>
        </row>
        <row r="178">
          <cell r="A178" t="str">
            <v>IMPRIMANTE_MSP_360</v>
          </cell>
        </row>
        <row r="179">
          <cell r="A179" t="str">
            <v>IMPRIMANTE_MSP_360</v>
          </cell>
        </row>
        <row r="180">
          <cell r="A180" t="str">
            <v>IMPRIMANTE_MSP_360</v>
          </cell>
        </row>
        <row r="181">
          <cell r="A181" t="str">
            <v>IMPRIMANTE_MSP_360</v>
          </cell>
        </row>
        <row r="182">
          <cell r="A182" t="str">
            <v>IMPRIMANTE_MSP_360</v>
          </cell>
        </row>
        <row r="183">
          <cell r="A183" t="str">
            <v>IMPRIMANTE_MSP_360</v>
          </cell>
        </row>
        <row r="184">
          <cell r="A184" t="str">
            <v>IMPRIMANTE_MSP_360</v>
          </cell>
        </row>
        <row r="185">
          <cell r="A185" t="str">
            <v>IMPRIMANTE_MSP_360</v>
          </cell>
        </row>
        <row r="186">
          <cell r="A186" t="str">
            <v>IMPRIMANTE_MSP_360</v>
          </cell>
        </row>
        <row r="187">
          <cell r="A187" t="str">
            <v>IMPRIMANTE_RECU_A7PK</v>
          </cell>
        </row>
        <row r="188">
          <cell r="A188" t="str">
            <v>IMPRIMANTE_RECU_A7PK</v>
          </cell>
        </row>
        <row r="189">
          <cell r="A189" t="str">
            <v>IMPRIMANTE_RECU_A7PK</v>
          </cell>
        </row>
        <row r="190">
          <cell r="A190" t="str">
            <v>IMPRIMANTE_RECU_A7PK</v>
          </cell>
        </row>
        <row r="191">
          <cell r="A191" t="str">
            <v>IMPRIMANTE_RECU_A7PK</v>
          </cell>
        </row>
        <row r="192">
          <cell r="A192" t="str">
            <v>IMPRIMANTE_RECU_A7PK</v>
          </cell>
        </row>
        <row r="193">
          <cell r="A193" t="str">
            <v>IMPRIMANTE_RECU_A7PK</v>
          </cell>
        </row>
        <row r="194">
          <cell r="A194" t="str">
            <v>IMPRIMANTE_RECU_A7PK</v>
          </cell>
        </row>
        <row r="195">
          <cell r="A195" t="str">
            <v>IMPRIMANTE_RECU_A7PK</v>
          </cell>
        </row>
        <row r="196">
          <cell r="A196" t="str">
            <v>IMPRIMANTE_RECU_A7PK</v>
          </cell>
        </row>
        <row r="197">
          <cell r="A197" t="str">
            <v>IMPRIMANTE_RECU_A7PK</v>
          </cell>
        </row>
        <row r="198">
          <cell r="A198" t="str">
            <v>IMPRIMANTE_RECU_A7PK</v>
          </cell>
        </row>
        <row r="199">
          <cell r="A199" t="str">
            <v>IMPRIMANTE_RECU_A7PK</v>
          </cell>
        </row>
        <row r="200">
          <cell r="A200" t="str">
            <v>IMPRIMANTE_RECU_A7PK</v>
          </cell>
        </row>
        <row r="201">
          <cell r="A201" t="str">
            <v>IMPRIMANTE_RECU_A7PK</v>
          </cell>
        </row>
        <row r="202">
          <cell r="A202" t="str">
            <v>IMPRIMANTE_RECU_A7PK</v>
          </cell>
        </row>
        <row r="203">
          <cell r="A203" t="str">
            <v>IMPRIMANTE_RECU_A7PK</v>
          </cell>
        </row>
        <row r="204">
          <cell r="A204" t="str">
            <v>IMPRIMANTE_RECU_A7PK</v>
          </cell>
        </row>
        <row r="205">
          <cell r="A205" t="str">
            <v>IMPRIMANTE_RECU_A7PK</v>
          </cell>
        </row>
        <row r="206">
          <cell r="A206" t="str">
            <v>IMPRIMANTE_RECU_A7PK</v>
          </cell>
        </row>
        <row r="207">
          <cell r="A207" t="str">
            <v>IMPRIMANTE_TITRE_A7PK</v>
          </cell>
        </row>
        <row r="208">
          <cell r="A208" t="str">
            <v>IMPRIMANTE_TITRE_A7PK</v>
          </cell>
        </row>
        <row r="209">
          <cell r="A209" t="str">
            <v>IMPRIMANTE_TITRE_A7PK</v>
          </cell>
        </row>
        <row r="210">
          <cell r="A210" t="str">
            <v>IMPRIMANTE_TITRE_A7PK</v>
          </cell>
        </row>
        <row r="211">
          <cell r="A211" t="str">
            <v>IMPRIMANTE_TITRE_A7PK</v>
          </cell>
        </row>
        <row r="212">
          <cell r="A212" t="str">
            <v>IMPRIMANTE_TITRE_A7PK</v>
          </cell>
        </row>
        <row r="213">
          <cell r="A213" t="str">
            <v>IMPRIMANTE_TITRE_A7PK</v>
          </cell>
        </row>
        <row r="214">
          <cell r="A214" t="str">
            <v>IMPRIMANTE_TITRE_A7PK</v>
          </cell>
        </row>
        <row r="215">
          <cell r="A215" t="str">
            <v>IMPRIMANTE_TITRE_A7PK</v>
          </cell>
        </row>
        <row r="216">
          <cell r="A216" t="str">
            <v>IMPRIMANTE_TITRE_A7PK</v>
          </cell>
        </row>
        <row r="217">
          <cell r="A217" t="str">
            <v>IMPRIMANTE_TITRE_A7PK</v>
          </cell>
        </row>
        <row r="218">
          <cell r="A218" t="str">
            <v>IMPRIMANTE_TITRE_A7PK</v>
          </cell>
        </row>
        <row r="219">
          <cell r="A219" t="str">
            <v>IMPRIMANTE_TITRE_A7PK</v>
          </cell>
        </row>
        <row r="220">
          <cell r="A220" t="str">
            <v>IMPRIMANTE_TITRE_A7PK</v>
          </cell>
        </row>
        <row r="221">
          <cell r="A221" t="str">
            <v>IMPRIMANTE_TITRE_A7PK</v>
          </cell>
        </row>
        <row r="222">
          <cell r="A222" t="str">
            <v>IMPRIMANTE_TITRE_A7PK</v>
          </cell>
        </row>
        <row r="223">
          <cell r="A223" t="str">
            <v>IMPRIMANTE_TITRE_A7PK</v>
          </cell>
        </row>
        <row r="224">
          <cell r="A224" t="str">
            <v>IMPRIMANTE_TITRE_A7PK</v>
          </cell>
        </row>
        <row r="225">
          <cell r="A225" t="str">
            <v>IMPRIMANTE_TITRE_A7PK</v>
          </cell>
        </row>
        <row r="226">
          <cell r="A226" t="str">
            <v>IMPRIMANTE_TITRE_A7PK</v>
          </cell>
        </row>
        <row r="227">
          <cell r="A227" t="str">
            <v>IMPRIMANTE_TITRE_IMS</v>
          </cell>
        </row>
        <row r="228">
          <cell r="A228" t="str">
            <v>IMPRIMANTE_TITRE_IMS</v>
          </cell>
        </row>
        <row r="229">
          <cell r="A229" t="str">
            <v>IMPRIMANTE_TITRE_IMS</v>
          </cell>
        </row>
        <row r="230">
          <cell r="A230" t="str">
            <v>IMPRIMANTE_TITRE_IMS</v>
          </cell>
        </row>
        <row r="231">
          <cell r="A231" t="str">
            <v>IMPRIMANTE_TITRE_IMS</v>
          </cell>
        </row>
        <row r="232">
          <cell r="A232" t="str">
            <v>IMPRIMANTE_TITRE_IMS</v>
          </cell>
        </row>
        <row r="233">
          <cell r="A233" t="str">
            <v>IMPRIMANTE_TITRE_IMS</v>
          </cell>
        </row>
        <row r="234">
          <cell r="A234" t="str">
            <v>IMPRIMANTE_TITRE_IMS</v>
          </cell>
        </row>
        <row r="235">
          <cell r="A235" t="str">
            <v>IMPRIMANTE_TITRE_IMS</v>
          </cell>
        </row>
        <row r="236">
          <cell r="A236" t="str">
            <v>IMPRIMANTE_TITRE_IMS</v>
          </cell>
        </row>
        <row r="237">
          <cell r="A237" t="str">
            <v>IMPRIMANTE_TITRE_IMS</v>
          </cell>
        </row>
        <row r="238">
          <cell r="A238" t="str">
            <v>IMPRIMANTE_TITRE_IMS</v>
          </cell>
        </row>
        <row r="239">
          <cell r="A239" t="str">
            <v>IMPRIMANTE_TITRE_IMS</v>
          </cell>
        </row>
        <row r="240">
          <cell r="A240" t="str">
            <v>IMPRIMANTE_TITRE_IMS</v>
          </cell>
        </row>
        <row r="241">
          <cell r="A241" t="str">
            <v>IMPRIMANTE_TITRE_IMS</v>
          </cell>
        </row>
        <row r="242">
          <cell r="A242" t="str">
            <v>IMPRIMANTE_TITRE_IMS</v>
          </cell>
        </row>
        <row r="243">
          <cell r="A243" t="str">
            <v>IMPRIMANTE_TITRE_IMS</v>
          </cell>
        </row>
        <row r="244">
          <cell r="A244" t="str">
            <v>IMPRIMANTE_TITRE_IMS</v>
          </cell>
        </row>
        <row r="245">
          <cell r="A245" t="str">
            <v>IMPRIMANTE_TITRE_IMS</v>
          </cell>
        </row>
        <row r="246">
          <cell r="A246" t="str">
            <v>IMPRIMANTE_TITRE_IMS</v>
          </cell>
        </row>
        <row r="247">
          <cell r="A247" t="str">
            <v>INTERFACE_API</v>
          </cell>
        </row>
        <row r="248">
          <cell r="A248" t="str">
            <v>INTERFACE_API</v>
          </cell>
        </row>
        <row r="249">
          <cell r="A249" t="str">
            <v>INTERPHONE_IPM_ BOUTON_ROUGE</v>
          </cell>
        </row>
        <row r="250">
          <cell r="A250" t="str">
            <v>INTERPHONE_IPM_ BOUTON_ROUGE</v>
          </cell>
        </row>
        <row r="251">
          <cell r="A251" t="str">
            <v>INTERPHONE_IPM_ BOUTON_ROUGE</v>
          </cell>
        </row>
        <row r="252">
          <cell r="A252" t="str">
            <v>INTERPHONE_IPM_ BOUTON_ROUGE</v>
          </cell>
        </row>
        <row r="253">
          <cell r="A253" t="str">
            <v>INTERPHONE_IPM_ BOUTON_ROUGE</v>
          </cell>
        </row>
        <row r="254">
          <cell r="A254" t="str">
            <v>K7_DE_TRANSFERT</v>
          </cell>
        </row>
        <row r="255">
          <cell r="A255" t="str">
            <v>K7_DE_TRANSFERT</v>
          </cell>
        </row>
        <row r="256">
          <cell r="A256" t="str">
            <v>AMPOULE_E10_2,5V_0,3A</v>
          </cell>
        </row>
        <row r="257">
          <cell r="A257" t="str">
            <v>AMPOULE_E10_3,75V_0,9A</v>
          </cell>
        </row>
        <row r="258">
          <cell r="A258" t="str">
            <v>PORTE_FUSIBLE_PCB</v>
          </cell>
        </row>
        <row r="259">
          <cell r="A259" t="str">
            <v>COMMUTATEUR_ROTATIF</v>
          </cell>
        </row>
        <row r="260">
          <cell r="A260" t="str">
            <v>LANTERNE_ELAUL</v>
          </cell>
        </row>
        <row r="261">
          <cell r="A261" t="str">
            <v>LANTERNE_ELAUL</v>
          </cell>
        </row>
        <row r="262">
          <cell r="A262" t="str">
            <v>LANTERNE_ELAUL</v>
          </cell>
        </row>
        <row r="263">
          <cell r="A263" t="str">
            <v>LANTERNE_ELAUL</v>
          </cell>
        </row>
        <row r="264">
          <cell r="A264" t="str">
            <v>LANTERNE_ELAUL</v>
          </cell>
        </row>
        <row r="265">
          <cell r="A265" t="str">
            <v>LANTERNE_ELAUL</v>
          </cell>
        </row>
        <row r="266">
          <cell r="A266" t="str">
            <v>LANTERNE_ELAUL</v>
          </cell>
        </row>
        <row r="267">
          <cell r="A267" t="str">
            <v>LANTERNE_ELAUL</v>
          </cell>
        </row>
        <row r="268">
          <cell r="A268" t="str">
            <v>LANTERNE_ELAUL</v>
          </cell>
        </row>
        <row r="269">
          <cell r="A269" t="str">
            <v>LANTERNE_ELAUL</v>
          </cell>
        </row>
        <row r="270">
          <cell r="A270" t="str">
            <v>LANTERNE_ELAUL</v>
          </cell>
        </row>
        <row r="271">
          <cell r="A271" t="str">
            <v>LANTERNE_ELAUL</v>
          </cell>
        </row>
        <row r="272">
          <cell r="A272" t="str">
            <v>LDPM</v>
          </cell>
        </row>
        <row r="273">
          <cell r="A273" t="str">
            <v>LDPM</v>
          </cell>
        </row>
        <row r="274">
          <cell r="A274" t="str">
            <v>LDPM</v>
          </cell>
        </row>
        <row r="275">
          <cell r="A275" t="str">
            <v>LDPM</v>
          </cell>
        </row>
        <row r="276">
          <cell r="A276" t="str">
            <v>LDPM</v>
          </cell>
        </row>
        <row r="277">
          <cell r="A277" t="str">
            <v>LDPM</v>
          </cell>
        </row>
        <row r="278">
          <cell r="A278" t="str">
            <v>LDPM</v>
          </cell>
        </row>
        <row r="279">
          <cell r="A279" t="str">
            <v>LDPM</v>
          </cell>
        </row>
        <row r="280">
          <cell r="A280" t="str">
            <v>LDPM</v>
          </cell>
        </row>
        <row r="281">
          <cell r="A281" t="str">
            <v>LDPM</v>
          </cell>
        </row>
        <row r="282">
          <cell r="A282" t="str">
            <v>LDPM</v>
          </cell>
        </row>
        <row r="283">
          <cell r="A283" t="str">
            <v>LDPM</v>
          </cell>
        </row>
        <row r="284">
          <cell r="A284" t="str">
            <v>LDPM</v>
          </cell>
        </row>
        <row r="285">
          <cell r="A285" t="str">
            <v>LDPM</v>
          </cell>
        </row>
        <row r="286">
          <cell r="A286" t="str">
            <v>LDPM</v>
          </cell>
        </row>
        <row r="287">
          <cell r="A287" t="str">
            <v>LDPM</v>
          </cell>
        </row>
        <row r="288">
          <cell r="A288" t="str">
            <v>LDPM</v>
          </cell>
        </row>
        <row r="289">
          <cell r="A289" t="str">
            <v>MODULE_DE_ MAINTENANCE</v>
          </cell>
        </row>
        <row r="290">
          <cell r="A290" t="str">
            <v>MODULE_DE_ MAINTENANCE</v>
          </cell>
        </row>
        <row r="291">
          <cell r="A291" t="str">
            <v>MODULE_IMPRIMANTE _DOCUMENT</v>
          </cell>
        </row>
        <row r="292">
          <cell r="A292" t="str">
            <v>MODULE_IMPRIMANTE _DOCUMENT</v>
          </cell>
        </row>
        <row r="293">
          <cell r="A293" t="str">
            <v>MODULE_IMPRIMANTE _DOCUMENT</v>
          </cell>
        </row>
        <row r="294">
          <cell r="A294" t="str">
            <v>MODULE_IMPRIMANTE _DOCUMENT</v>
          </cell>
        </row>
        <row r="295">
          <cell r="A295" t="str">
            <v>MODULE_IMPRIMANTE _DOCUMENT</v>
          </cell>
        </row>
        <row r="296">
          <cell r="A296" t="str">
            <v>ONDULEUR_ADMM_ 3_VERSIONS</v>
          </cell>
        </row>
        <row r="297">
          <cell r="A297" t="str">
            <v>ONDULEUR_ADMM_ 3_VERSIONS</v>
          </cell>
        </row>
        <row r="298">
          <cell r="A298" t="str">
            <v>ONDULEUR_ADMM_ 3_VERSIONS</v>
          </cell>
        </row>
        <row r="299">
          <cell r="A299" t="str">
            <v>ONDULEUR_ADMM_ 3_VERSIONS</v>
          </cell>
        </row>
        <row r="300">
          <cell r="A300" t="str">
            <v>ONDULEUR_ADMM_ 3_VERSIONS</v>
          </cell>
        </row>
        <row r="301">
          <cell r="A301" t="str">
            <v>ONDULEUR_ADMM_ 3_VERSIONS</v>
          </cell>
        </row>
        <row r="302">
          <cell r="A302" t="str">
            <v>ONDULEUR_TPV_ 2_VERSIONS</v>
          </cell>
        </row>
        <row r="303">
          <cell r="A303" t="str">
            <v>ONDULEUR_TPV_ 2_VERSIONS</v>
          </cell>
        </row>
        <row r="304">
          <cell r="A304" t="str">
            <v>ONDULEUR_TPV_ 2_VERSIONS</v>
          </cell>
        </row>
        <row r="305">
          <cell r="A305" t="str">
            <v>ONDULEUR_TPV_ 2_VERSIONS</v>
          </cell>
        </row>
        <row r="306">
          <cell r="A306" t="str">
            <v>ONDULEUR_TPV_ 2_VERSIONS</v>
          </cell>
        </row>
        <row r="307">
          <cell r="A307" t="str">
            <v>ONDULEUR_TPV_ 2_VERSIONS</v>
          </cell>
        </row>
        <row r="308">
          <cell r="A308" t="str">
            <v>PC_ADMM</v>
          </cell>
        </row>
        <row r="309">
          <cell r="A309" t="str">
            <v>PC_ADMM</v>
          </cell>
        </row>
        <row r="310">
          <cell r="A310" t="str">
            <v>PC_ADMM</v>
          </cell>
        </row>
        <row r="311">
          <cell r="A311" t="str">
            <v>PC_ADMM</v>
          </cell>
        </row>
        <row r="312">
          <cell r="A312" t="str">
            <v>PC_ADMM</v>
          </cell>
        </row>
        <row r="313">
          <cell r="A313" t="str">
            <v>PC_ADMD</v>
          </cell>
        </row>
        <row r="314">
          <cell r="A314" t="str">
            <v>PC_ADMD</v>
          </cell>
        </row>
        <row r="315">
          <cell r="A315" t="str">
            <v>PC_ADMD</v>
          </cell>
        </row>
        <row r="316">
          <cell r="A316" t="str">
            <v>PC_ADMD</v>
          </cell>
        </row>
        <row r="317">
          <cell r="A317" t="str">
            <v>PC_ADMD</v>
          </cell>
        </row>
        <row r="318">
          <cell r="A318" t="str">
            <v>PC_CES</v>
          </cell>
        </row>
        <row r="319">
          <cell r="A319" t="str">
            <v>PC_CES</v>
          </cell>
        </row>
        <row r="320">
          <cell r="A320" t="str">
            <v>PC_CES</v>
          </cell>
        </row>
        <row r="321">
          <cell r="A321" t="str">
            <v>PC_CES</v>
          </cell>
        </row>
        <row r="322">
          <cell r="A322" t="str">
            <v>PC_CES</v>
          </cell>
        </row>
        <row r="323">
          <cell r="A323" t="str">
            <v>PC_FANLESS_NDS3</v>
          </cell>
        </row>
        <row r="324">
          <cell r="A324" t="str">
            <v>PC_FANLESS_NDS3</v>
          </cell>
        </row>
        <row r="325">
          <cell r="A325" t="str">
            <v>PC_FANLESS_NDS3</v>
          </cell>
        </row>
        <row r="326">
          <cell r="A326" t="str">
            <v>PC_FANLESS_NDS3</v>
          </cell>
        </row>
        <row r="327">
          <cell r="A327" t="str">
            <v>PC_FANLESS_NDS3</v>
          </cell>
        </row>
        <row r="328">
          <cell r="A328" t="str">
            <v>PC_FANLESS</v>
          </cell>
        </row>
        <row r="329">
          <cell r="A329" t="str">
            <v>PC_FANLESS</v>
          </cell>
        </row>
        <row r="330">
          <cell r="A330" t="str">
            <v>PC_FANLESS</v>
          </cell>
        </row>
        <row r="331">
          <cell r="A331" t="str">
            <v>PC_FANLESS</v>
          </cell>
        </row>
        <row r="332">
          <cell r="A332" t="str">
            <v>PC_FANLESS</v>
          </cell>
        </row>
        <row r="333">
          <cell r="A333" t="str">
            <v>PC_PEM</v>
          </cell>
        </row>
        <row r="334">
          <cell r="A334" t="str">
            <v>PC_PEM</v>
          </cell>
        </row>
        <row r="335">
          <cell r="A335" t="str">
            <v>PC_PEM</v>
          </cell>
        </row>
        <row r="336">
          <cell r="A336" t="str">
            <v>PC_PEM</v>
          </cell>
        </row>
        <row r="337">
          <cell r="A337" t="str">
            <v>PC_PEM</v>
          </cell>
        </row>
        <row r="338">
          <cell r="A338" t="str">
            <v>PORTE_INTRO_ADMD</v>
          </cell>
        </row>
        <row r="339">
          <cell r="A339" t="str">
            <v>PORTE_INTRO_ADMD</v>
          </cell>
        </row>
        <row r="340">
          <cell r="A340" t="str">
            <v>PORTE_INTRO_ADMD</v>
          </cell>
        </row>
        <row r="341">
          <cell r="A341" t="str">
            <v>PORTE_INTRO_ADMD</v>
          </cell>
        </row>
        <row r="342">
          <cell r="A342" t="str">
            <v>PORTE_INTRO_ADMD</v>
          </cell>
        </row>
        <row r="343">
          <cell r="A343" t="str">
            <v>PRE_ENCAISSEMENT</v>
          </cell>
        </row>
        <row r="344">
          <cell r="A344" t="str">
            <v>PRE_ENCAISSEMENT</v>
          </cell>
        </row>
        <row r="345">
          <cell r="A345" t="str">
            <v>PRE_ENCAISSEMENT</v>
          </cell>
        </row>
        <row r="346">
          <cell r="A346" t="str">
            <v>PRE_ENCAISSEMENT</v>
          </cell>
        </row>
        <row r="347">
          <cell r="A347" t="str">
            <v>PRE_ENCAISSEMENT</v>
          </cell>
        </row>
        <row r="348">
          <cell r="A348" t="str">
            <v>RESERVE_A_MONNAIE_1€</v>
          </cell>
        </row>
        <row r="349">
          <cell r="A349" t="str">
            <v>RESERVE_A_MONNAIE_1€</v>
          </cell>
        </row>
        <row r="350">
          <cell r="A350" t="str">
            <v>RESERVE_A_MONNAIE_1€</v>
          </cell>
        </row>
        <row r="351">
          <cell r="A351" t="str">
            <v>RESERVE_A_MONNAIE_1€</v>
          </cell>
        </row>
        <row r="352">
          <cell r="A352" t="str">
            <v>RESERVE_A_MONNAIE_1€</v>
          </cell>
        </row>
        <row r="353">
          <cell r="A353" t="str">
            <v>RADIO</v>
          </cell>
        </row>
        <row r="354">
          <cell r="A354" t="str">
            <v>RADIO</v>
          </cell>
        </row>
        <row r="355">
          <cell r="A355" t="str">
            <v>RADIO</v>
          </cell>
        </row>
        <row r="356">
          <cell r="A356" t="str">
            <v>RADIO</v>
          </cell>
        </row>
        <row r="357">
          <cell r="A357" t="str">
            <v>RADIO</v>
          </cell>
        </row>
        <row r="358">
          <cell r="A358" t="str">
            <v>SELECTEUR_A7PK</v>
          </cell>
        </row>
        <row r="359">
          <cell r="A359" t="str">
            <v>SELECTEUR_A7PK</v>
          </cell>
        </row>
        <row r="360">
          <cell r="A360" t="str">
            <v>SELECTEUR_A7PK</v>
          </cell>
        </row>
        <row r="361">
          <cell r="A361" t="str">
            <v>SELECTEUR_A7PK</v>
          </cell>
        </row>
        <row r="362">
          <cell r="A362" t="str">
            <v>SELECTEUR_A7PK</v>
          </cell>
        </row>
        <row r="363">
          <cell r="A363" t="str">
            <v>SELECTEUR_A7PK</v>
          </cell>
        </row>
        <row r="364">
          <cell r="A364" t="str">
            <v>SELECTEUR_A7PK</v>
          </cell>
        </row>
        <row r="365">
          <cell r="A365" t="str">
            <v>SELECTEUR_A7PK</v>
          </cell>
        </row>
        <row r="366">
          <cell r="A366" t="str">
            <v>SELECTEUR_A7PK</v>
          </cell>
        </row>
        <row r="367">
          <cell r="A367" t="str">
            <v>SELECTEUR_A7PK</v>
          </cell>
        </row>
        <row r="368">
          <cell r="A368" t="str">
            <v>SELECTEUR_A7PK</v>
          </cell>
        </row>
        <row r="369">
          <cell r="A369" t="str">
            <v>arbre d'accouplement</v>
          </cell>
        </row>
        <row r="370">
          <cell r="A370" t="str">
            <v>filin</v>
          </cell>
        </row>
        <row r="371">
          <cell r="A371" t="str">
            <v>rondelle plateau selecteur</v>
          </cell>
        </row>
        <row r="372">
          <cell r="A372" t="str">
            <v>poulie de deviation grande</v>
          </cell>
        </row>
        <row r="373">
          <cell r="A373" t="str">
            <v>poulie de deviation petite</v>
          </cell>
        </row>
        <row r="374">
          <cell r="A374" t="str">
            <v>moteur gros pignon</v>
          </cell>
        </row>
        <row r="375">
          <cell r="A375" t="str">
            <v>moteur petit pignon</v>
          </cell>
        </row>
        <row r="376">
          <cell r="A376" t="str">
            <v>chariot de tri</v>
          </cell>
        </row>
        <row r="377">
          <cell r="A377" t="str">
            <v>carte liaison chassis</v>
          </cell>
        </row>
        <row r="378">
          <cell r="A378" t="str">
            <v>règle d'arpenteur 560 3080</v>
          </cell>
        </row>
        <row r="379">
          <cell r="A379" t="str">
            <v>roue dentée rèf 560 3079</v>
          </cell>
        </row>
        <row r="380">
          <cell r="A380" t="str">
            <v>coulisse de transmission</v>
          </cell>
        </row>
        <row r="381">
          <cell r="A381" t="str">
            <v>levier de contact zero</v>
          </cell>
        </row>
        <row r="382">
          <cell r="A382" t="str">
            <v>profil comb</v>
          </cell>
        </row>
        <row r="383">
          <cell r="A383" t="str">
            <v>carte chariot de tri</v>
          </cell>
        </row>
        <row r="384">
          <cell r="A384" t="str">
            <v>plaque d'arrêt</v>
          </cell>
        </row>
        <row r="385">
          <cell r="A385" t="str">
            <v>capteur IR de la carte chariot</v>
          </cell>
        </row>
        <row r="386">
          <cell r="A386" t="str">
            <v>plaque de fixation nappe chariot (RE)</v>
          </cell>
        </row>
        <row r="387">
          <cell r="A387" t="str">
            <v>curseur horizontal</v>
          </cell>
        </row>
        <row r="388">
          <cell r="A388" t="str">
            <v>clapet pièces</v>
          </cell>
        </row>
        <row r="389">
          <cell r="A389" t="str">
            <v>ressort trac clapet</v>
          </cell>
        </row>
        <row r="390">
          <cell r="A390" t="str">
            <v>berg carter type 935 0261</v>
          </cell>
        </row>
        <row r="391">
          <cell r="A391" t="str">
            <v>déviation du véhicule</v>
          </cell>
        </row>
        <row r="392">
          <cell r="A392" t="str">
            <v>ressort trac  de blocage</v>
          </cell>
        </row>
        <row r="393">
          <cell r="A393" t="str">
            <v>clapet comb 560 3101</v>
          </cell>
        </row>
        <row r="394">
          <cell r="A394" t="str">
            <v>ressort pour clapet de monnaie</v>
          </cell>
        </row>
        <row r="395">
          <cell r="A395" t="str">
            <v>plaque isolante</v>
          </cell>
        </row>
        <row r="396">
          <cell r="A396" t="str">
            <v>levier de centrage</v>
          </cell>
        </row>
        <row r="397">
          <cell r="A397" t="str">
            <v>boitier mini-latch berg</v>
          </cell>
        </row>
        <row r="398">
          <cell r="A398" t="str">
            <v>curseur de serrage com</v>
          </cell>
        </row>
        <row r="399">
          <cell r="A399">
            <v>14</v>
          </cell>
        </row>
        <row r="400">
          <cell r="A400">
            <v>15</v>
          </cell>
        </row>
        <row r="401">
          <cell r="A401">
            <v>16</v>
          </cell>
        </row>
        <row r="402">
          <cell r="A402">
            <v>17</v>
          </cell>
        </row>
        <row r="403">
          <cell r="A403">
            <v>18</v>
          </cell>
        </row>
        <row r="404">
          <cell r="A404">
            <v>19</v>
          </cell>
        </row>
        <row r="405">
          <cell r="A405">
            <v>20</v>
          </cell>
        </row>
        <row r="406">
          <cell r="A406">
            <v>21</v>
          </cell>
        </row>
        <row r="407">
          <cell r="A407">
            <v>22</v>
          </cell>
        </row>
        <row r="408">
          <cell r="A408">
            <v>23</v>
          </cell>
        </row>
        <row r="409">
          <cell r="A409">
            <v>24</v>
          </cell>
        </row>
        <row r="410">
          <cell r="A410">
            <v>25</v>
          </cell>
        </row>
        <row r="411">
          <cell r="A411">
            <v>26</v>
          </cell>
        </row>
        <row r="412">
          <cell r="A412">
            <v>27</v>
          </cell>
        </row>
        <row r="413">
          <cell r="A413">
            <v>28</v>
          </cell>
        </row>
        <row r="414">
          <cell r="A414">
            <v>29</v>
          </cell>
        </row>
        <row r="415">
          <cell r="A415">
            <v>30</v>
          </cell>
        </row>
        <row r="416">
          <cell r="A416">
            <v>31</v>
          </cell>
        </row>
        <row r="417">
          <cell r="A417">
            <v>32</v>
          </cell>
        </row>
        <row r="418">
          <cell r="A418">
            <v>33</v>
          </cell>
        </row>
        <row r="419">
          <cell r="A419">
            <v>34</v>
          </cell>
        </row>
        <row r="420">
          <cell r="A420" t="str">
            <v>SIEL_CARTE_LOGIQUE_ AFFICHEUR</v>
          </cell>
        </row>
        <row r="421">
          <cell r="A421" t="str">
            <v>SIEL_CARTE_LOGIQUE_ AFFICHEUR</v>
          </cell>
        </row>
        <row r="422">
          <cell r="A422" t="str">
            <v>SIEL_CARTE_LOGIQUE_ AFFICHEUR</v>
          </cell>
        </row>
        <row r="423">
          <cell r="A423" t="str">
            <v>SIEL_CARTE_LOGIQUE_ AFFICHEUR</v>
          </cell>
        </row>
        <row r="424">
          <cell r="A424" t="str">
            <v>SIEL_CARTE_LOGIQUE_ AFFICHEUR</v>
          </cell>
        </row>
        <row r="425">
          <cell r="A425" t="str">
            <v>SIEL_CARTE_LOGIQUE_ AFFICHEUR</v>
          </cell>
        </row>
        <row r="426">
          <cell r="A426" t="str">
            <v>SIEL_CARTE_LOGIQUE_ AFFICHEUR</v>
          </cell>
        </row>
        <row r="427">
          <cell r="A427" t="str">
            <v>SIEL_CARTE_LOGIQUE_ AFFICHEUR</v>
          </cell>
        </row>
        <row r="428">
          <cell r="A428" t="str">
            <v>SIEL_CARTE_LOGIQUE_ AFFICHEUR</v>
          </cell>
        </row>
        <row r="429">
          <cell r="A429" t="str">
            <v>SIEL_CARTE_LOGIQUE_ AFFICHEUR</v>
          </cell>
        </row>
        <row r="430">
          <cell r="A430" t="str">
            <v>SOUS_ENSEMBLE_ ORIENTEUR</v>
          </cell>
        </row>
        <row r="431">
          <cell r="A431" t="str">
            <v>SOUS_ENSEMBLE_ ORIENTEUR</v>
          </cell>
        </row>
        <row r="432">
          <cell r="A432" t="str">
            <v>SOUS_ENSEMBLE_ ORIENTEUR</v>
          </cell>
        </row>
        <row r="433">
          <cell r="A433" t="str">
            <v>SOUS_ENSEMBLE_ ORIENTEUR</v>
          </cell>
        </row>
        <row r="434">
          <cell r="A434" t="str">
            <v>SOUS_ENSEMBLE_ ORIENTEUR</v>
          </cell>
        </row>
        <row r="435">
          <cell r="A435" t="str">
            <v>TAC</v>
          </cell>
        </row>
        <row r="436">
          <cell r="A436" t="str">
            <v>TAC</v>
          </cell>
        </row>
        <row r="437">
          <cell r="A437" t="str">
            <v>TAC</v>
          </cell>
        </row>
        <row r="438">
          <cell r="A438" t="str">
            <v>TAC</v>
          </cell>
        </row>
        <row r="439">
          <cell r="A439" t="str">
            <v>TAC</v>
          </cell>
        </row>
        <row r="440">
          <cell r="A440" t="str">
            <v>TAMBOUR_0.10€_ADMD</v>
          </cell>
        </row>
        <row r="441">
          <cell r="A441" t="str">
            <v>TAMBOUR_0.10€_ADMD</v>
          </cell>
        </row>
        <row r="442">
          <cell r="A442" t="str">
            <v>TAMBOUR_0.10€_ADMD</v>
          </cell>
        </row>
        <row r="443">
          <cell r="A443" t="str">
            <v>TAMBOUR_0.50€_ADMD</v>
          </cell>
        </row>
        <row r="444">
          <cell r="A444" t="str">
            <v>TAMBOUR_0.50€_ADMD</v>
          </cell>
        </row>
        <row r="445">
          <cell r="A445" t="str">
            <v>TAMBOUR_0.50€_ADMD</v>
          </cell>
        </row>
        <row r="446">
          <cell r="A446" t="str">
            <v>TAMBOUR_1.€_ADMD</v>
          </cell>
        </row>
        <row r="447">
          <cell r="A447" t="str">
            <v>TAMBOUR_1.€_ADMD</v>
          </cell>
        </row>
        <row r="448">
          <cell r="A448" t="str">
            <v>TAMBOUR_1.€_ADMD</v>
          </cell>
        </row>
        <row r="449">
          <cell r="A449" t="str">
            <v>TAMBOUR_2.€_ADMD</v>
          </cell>
        </row>
        <row r="450">
          <cell r="A450" t="str">
            <v>TAMBOUR_2.€_ADMD</v>
          </cell>
        </row>
        <row r="451">
          <cell r="A451" t="str">
            <v>TAMBOUR_2.€_ADMD</v>
          </cell>
        </row>
        <row r="452">
          <cell r="A452" t="str">
            <v>TPV_FILTRE_HARMONIQUE</v>
          </cell>
        </row>
        <row r="453">
          <cell r="A453" t="str">
            <v>UC_EBOX630_OCARINA_V1</v>
          </cell>
        </row>
        <row r="454">
          <cell r="A454" t="str">
            <v>UC_EBOX630_OCARINA_V1</v>
          </cell>
        </row>
        <row r="455">
          <cell r="A455" t="str">
            <v>UC_EBOX630_OCARINA_V1</v>
          </cell>
        </row>
        <row r="456">
          <cell r="A456" t="str">
            <v>UC_EBOX630_OCARINA_V1</v>
          </cell>
        </row>
        <row r="457">
          <cell r="A457" t="str">
            <v>UC_EBOX630_OCARINA_V1</v>
          </cell>
        </row>
        <row r="458">
          <cell r="A458" t="str">
            <v>UC_EXT</v>
          </cell>
        </row>
        <row r="459">
          <cell r="A459" t="str">
            <v>UC_EXT</v>
          </cell>
        </row>
        <row r="460">
          <cell r="A460" t="str">
            <v>UC_EXT</v>
          </cell>
        </row>
        <row r="461">
          <cell r="A461" t="str">
            <v>UC_EXT</v>
          </cell>
        </row>
        <row r="462">
          <cell r="A462" t="str">
            <v>UC_EXT</v>
          </cell>
        </row>
        <row r="463">
          <cell r="A463" t="str">
            <v>VISU_SON</v>
          </cell>
        </row>
        <row r="464">
          <cell r="A464" t="str">
            <v>VISU_SON</v>
          </cell>
        </row>
        <row r="465">
          <cell r="A465" t="str">
            <v>VISU_SON</v>
          </cell>
        </row>
        <row r="466">
          <cell r="A466" t="str">
            <v>VISU_SON</v>
          </cell>
        </row>
        <row r="467">
          <cell r="A467" t="str">
            <v>VISU_SON</v>
          </cell>
        </row>
        <row r="468">
          <cell r="A468" t="str">
            <v>VISU_SON</v>
          </cell>
        </row>
      </sheetData>
      <sheetData sheetId="8">
        <row r="2">
          <cell r="A2" t="str">
            <v>ADMD_ALIMENTATION_CARTE_SECU</v>
          </cell>
          <cell r="C2" t="str">
            <v>X73RE00011</v>
          </cell>
          <cell r="D2" t="str">
            <v>AUTP-BVM-REPA</v>
          </cell>
          <cell r="E2" t="str">
            <v>BAGNEUX</v>
          </cell>
        </row>
        <row r="3">
          <cell r="A3" t="str">
            <v>ADMD_ALIMENTATION_MONNAYEUR</v>
          </cell>
          <cell r="C3" t="str">
            <v>XA7RE00065</v>
          </cell>
          <cell r="D3" t="str">
            <v>CTRL-AE5G-REPA</v>
          </cell>
          <cell r="E3" t="str">
            <v>GALY</v>
          </cell>
        </row>
        <row r="4">
          <cell r="A4" t="str">
            <v>ADMD_ALIMENTATION_MSP</v>
          </cell>
          <cell r="C4" t="str">
            <v>XA7RE00075</v>
          </cell>
          <cell r="D4" t="str">
            <v>CTRL-L.73-REPA</v>
          </cell>
          <cell r="E4" t="str">
            <v>LA DEFENSE</v>
          </cell>
        </row>
        <row r="5">
          <cell r="A5" t="str">
            <v>ADMM_BLOC_TAMBOUR_RS22</v>
          </cell>
          <cell r="C5" t="str">
            <v>XA7RE00080</v>
          </cell>
          <cell r="D5" t="str">
            <v>CTRL-LA1G-REPA</v>
          </cell>
          <cell r="E5" t="str">
            <v>LA 14</v>
          </cell>
        </row>
        <row r="6">
          <cell r="A6" t="str">
            <v>ADMM_CAISSE_A_BILLET_ABB</v>
          </cell>
          <cell r="C6" t="str">
            <v>XA7RE00110</v>
          </cell>
          <cell r="D6" t="str">
            <v>CTRL-LA2G-REPA</v>
          </cell>
          <cell r="E6" t="str">
            <v>STALINGRAD</v>
          </cell>
        </row>
        <row r="7">
          <cell r="A7" t="str">
            <v>ADMM_MONITEUR_AVEC_SUPPORT</v>
          </cell>
          <cell r="C7" t="str">
            <v>XA7RE00300</v>
          </cell>
          <cell r="D7" t="str">
            <v>CTRL-LECD-REPA</v>
          </cell>
        </row>
        <row r="8">
          <cell r="A8" t="str">
            <v>ADMD_RAIL_PULTI</v>
          </cell>
          <cell r="C8" t="str">
            <v>XA7RE00350</v>
          </cell>
          <cell r="D8"/>
        </row>
        <row r="9">
          <cell r="A9" t="str">
            <v>AE5G_TAC</v>
          </cell>
          <cell r="C9" t="str">
            <v>XAERE00002</v>
          </cell>
          <cell r="D9" t="str">
            <v>CTRL-LSCA-REPA</v>
          </cell>
        </row>
        <row r="10">
          <cell r="A10" t="str">
            <v>ALIMENTATION</v>
          </cell>
          <cell r="C10" t="str">
            <v>XAERE00003</v>
          </cell>
          <cell r="D10" t="str">
            <v>CTRL-LTLB-REPA</v>
          </cell>
        </row>
        <row r="11">
          <cell r="A11" t="str">
            <v>ALIMENTATION_ADMM</v>
          </cell>
          <cell r="C11" t="str">
            <v>XAERE00004</v>
          </cell>
          <cell r="D11" t="str">
            <v>CTRL-PASS-REPA</v>
          </cell>
        </row>
        <row r="12">
          <cell r="A12" t="str">
            <v>ANTENNE</v>
          </cell>
          <cell r="C12" t="str">
            <v>XAERE00005</v>
          </cell>
          <cell r="D12" t="str">
            <v>CTRL-PSER-REPA</v>
          </cell>
        </row>
        <row r="13">
          <cell r="A13" t="str">
            <v>ASPK_DALLE_ECRAN</v>
          </cell>
          <cell r="C13" t="str">
            <v>XAPRE00010</v>
          </cell>
          <cell r="D13" t="str">
            <v>DIST-ADMD-REPA</v>
          </cell>
        </row>
        <row r="14">
          <cell r="A14" t="str">
            <v>AUTOMATE_API</v>
          </cell>
          <cell r="C14" t="str">
            <v>XDARE00001</v>
          </cell>
          <cell r="D14" t="str">
            <v>DIST-ADMM-REPA</v>
          </cell>
        </row>
        <row r="15">
          <cell r="A15" t="str">
            <v>AUTOMATE_CROUZET_RPX20</v>
          </cell>
          <cell r="C15" t="str">
            <v>XDARE00003</v>
          </cell>
          <cell r="D15" t="str">
            <v>DIST-TPV-REPA</v>
          </cell>
        </row>
        <row r="16">
          <cell r="A16" t="str">
            <v>BIV_BC_CARTE_CPU</v>
          </cell>
          <cell r="C16" t="str">
            <v>XDARE00004</v>
          </cell>
          <cell r="D16" t="str">
            <v>PAF-ETOI-REPA</v>
          </cell>
        </row>
        <row r="17">
          <cell r="A17" t="str">
            <v>BIV_BC_CARTE_PROTEC_BATTERIE</v>
          </cell>
          <cell r="C17" t="str">
            <v>XDARE00007</v>
          </cell>
          <cell r="D17" t="str">
            <v>PAF-NPVP-REPA</v>
          </cell>
        </row>
        <row r="18">
          <cell r="A18" t="str">
            <v>BIV_BC_MODEM_RCELL100</v>
          </cell>
          <cell r="C18" t="str">
            <v>XDARE00028</v>
          </cell>
          <cell r="D18" t="str">
            <v>PAF-PAEL-REPA</v>
          </cell>
        </row>
        <row r="19">
          <cell r="A19" t="str">
            <v>BIV_BC_MODULE_LCD_ASSEMBLE</v>
          </cell>
          <cell r="C19" t="str">
            <v>XDARE00029</v>
          </cell>
          <cell r="D19" t="str">
            <v>PAF-PAPN-REPA</v>
          </cell>
        </row>
        <row r="20">
          <cell r="A20" t="str">
            <v>CAISSE_A_MONNAIE_ADMD</v>
          </cell>
          <cell r="C20" t="str">
            <v>XDARE00034</v>
          </cell>
          <cell r="D20"/>
        </row>
        <row r="21">
          <cell r="A21" t="str">
            <v>CAISSE_A_MONNAIE_ADMM_METAL</v>
          </cell>
          <cell r="C21" t="str">
            <v>XDARE00036</v>
          </cell>
          <cell r="D21"/>
        </row>
        <row r="22">
          <cell r="A22" t="str">
            <v>CAISSE_A_MONNAIE_ADMM_PLAS</v>
          </cell>
          <cell r="C22" t="str">
            <v>XDARE00038</v>
          </cell>
          <cell r="D22"/>
        </row>
        <row r="23">
          <cell r="A23" t="str">
            <v>CARTE_COFFRET_PAS_PS</v>
          </cell>
          <cell r="C23" t="str">
            <v>XDARE00039</v>
          </cell>
          <cell r="D23"/>
        </row>
        <row r="24">
          <cell r="A24" t="str">
            <v>CARTE_SONORE_SIEL</v>
          </cell>
          <cell r="C24" t="str">
            <v>XDARE00040</v>
          </cell>
          <cell r="D24" t="str">
            <v>PAF-PAVM-REPA</v>
          </cell>
        </row>
        <row r="25">
          <cell r="A25" t="str">
            <v>CIP</v>
          </cell>
          <cell r="C25" t="str">
            <v>XDARE00041</v>
          </cell>
          <cell r="D25" t="str">
            <v>PAF-PVP-REPA</v>
          </cell>
        </row>
        <row r="26">
          <cell r="A26" t="str">
            <v>CONSOLE_DE_TELECHARGEMENT</v>
          </cell>
          <cell r="C26" t="str">
            <v>XDARE00042</v>
          </cell>
          <cell r="D26" t="str">
            <v>AUTP-TPE-REPA</v>
          </cell>
        </row>
        <row r="27">
          <cell r="A27" t="str">
            <v>DALLE_ECRAN_8_POUCES</v>
          </cell>
          <cell r="C27" t="str">
            <v>XDARE00043</v>
          </cell>
          <cell r="D27" t="str">
            <v>AUTP-C102-REPA</v>
          </cell>
        </row>
        <row r="28">
          <cell r="A28" t="str">
            <v>EFT10/EFT10S</v>
          </cell>
          <cell r="C28" t="str">
            <v>XDARE00045</v>
          </cell>
          <cell r="D28" t="str">
            <v>DIST-DVTE-REPA</v>
          </cell>
        </row>
        <row r="29">
          <cell r="A29" t="str">
            <v>FREESIA/ARETEMA</v>
          </cell>
          <cell r="C29" t="str">
            <v>XDARE00046</v>
          </cell>
          <cell r="D29" t="str">
            <v>AUTP-TA-REPA</v>
          </cell>
        </row>
        <row r="30">
          <cell r="A30" t="str">
            <v>IMPRIMANTE_BCS_111</v>
          </cell>
          <cell r="C30" t="str">
            <v>XELRE00001</v>
          </cell>
          <cell r="D30" t="str">
            <v>REPA-TVCON-CATH-031-BARCO</v>
          </cell>
        </row>
        <row r="31">
          <cell r="A31" t="str">
            <v>IMPRIMANTE_MSP_360</v>
          </cell>
          <cell r="C31" t="str">
            <v>XELRE00003</v>
          </cell>
          <cell r="D31" t="str">
            <v>REPA-TVCON-CATH-036-BARCO</v>
          </cell>
        </row>
        <row r="32">
          <cell r="A32" t="str">
            <v>IMPRIMANTE_RECU_A7PK</v>
          </cell>
          <cell r="C32" t="str">
            <v>XELRE00004</v>
          </cell>
          <cell r="D32" t="str">
            <v>REPA-TVCON-CATH-024-VELEC</v>
          </cell>
        </row>
        <row r="33">
          <cell r="A33" t="str">
            <v>IMPRIMANTE_TITRE_A7PK</v>
          </cell>
          <cell r="C33" t="str">
            <v>XELRE00005</v>
          </cell>
          <cell r="D33" t="str">
            <v>REPA-TVCON-CATH-031-VELEC</v>
          </cell>
        </row>
        <row r="34">
          <cell r="A34" t="str">
            <v>IMPRIMANTE_TITRE_IMS</v>
          </cell>
          <cell r="C34" t="str">
            <v>XELRE00007</v>
          </cell>
          <cell r="D34" t="str">
            <v>REPA-TVCON-CATH-036-BOSH</v>
          </cell>
        </row>
        <row r="35">
          <cell r="A35" t="str">
            <v>INTERFACE_API</v>
          </cell>
          <cell r="C35" t="str">
            <v>XELRE00008</v>
          </cell>
          <cell r="D35" t="str">
            <v>REPA-TVCON-CATH-036-PHILIPS</v>
          </cell>
        </row>
        <row r="36">
          <cell r="A36" t="str">
            <v>INTERPHONE_IPM_BOUTON_ROUGE</v>
          </cell>
          <cell r="C36" t="str">
            <v>XELRE00009</v>
          </cell>
          <cell r="D36" t="str">
            <v>REPA-TVCON-CATH-026-JVC</v>
          </cell>
        </row>
        <row r="37">
          <cell r="A37" t="str">
            <v>K7_DE_TRANSFERT</v>
          </cell>
          <cell r="C37" t="str">
            <v>XELRE00010</v>
          </cell>
          <cell r="D37" t="str">
            <v>REPA-TVCON-CATH-036-JVC</v>
          </cell>
        </row>
        <row r="38">
          <cell r="A38" t="str">
            <v>LANTERNE_ELAUL</v>
          </cell>
          <cell r="C38" t="str">
            <v>XELRE00050</v>
          </cell>
          <cell r="D38" t="str">
            <v>PAF-PAVK-REPA</v>
          </cell>
        </row>
        <row r="39">
          <cell r="A39" t="str">
            <v>LDPM</v>
          </cell>
          <cell r="C39"/>
          <cell r="D39"/>
        </row>
        <row r="40">
          <cell r="A40" t="str">
            <v>MODULE_DE_MAINTENANCE</v>
          </cell>
          <cell r="C40" t="str">
            <v>XMORE00001</v>
          </cell>
          <cell r="D40" t="str">
            <v>REPA-TVCON-CATH-017-VISIONOR</v>
          </cell>
        </row>
        <row r="41">
          <cell r="A41" t="str">
            <v>MODULE_IMPRIMANTE_DOCUMENT</v>
          </cell>
          <cell r="C41" t="str">
            <v>XMORE00002</v>
          </cell>
          <cell r="D41" t="str">
            <v>REPA-TVCON-CATH-022-VISIONOR</v>
          </cell>
        </row>
        <row r="42">
          <cell r="A42" t="str">
            <v>ONDULEUR_ADMM_3_VERSIONS</v>
          </cell>
          <cell r="C42" t="str">
            <v>XMORE00007</v>
          </cell>
          <cell r="D42" t="str">
            <v>REPA-TVCON-CATH-024-COTEP</v>
          </cell>
        </row>
        <row r="43">
          <cell r="A43" t="str">
            <v>ONDULEUR_TPV_2_VERSIONS</v>
          </cell>
          <cell r="C43" t="str">
            <v>XMORE00008</v>
          </cell>
          <cell r="D43" t="str">
            <v>REPA-SIEL-CARTE</v>
          </cell>
        </row>
        <row r="44">
          <cell r="A44" t="str">
            <v>PC_ADMD</v>
          </cell>
          <cell r="C44" t="str">
            <v>XMORE00015</v>
          </cell>
          <cell r="D44" t="str">
            <v>PAF-PASA-REPA</v>
          </cell>
        </row>
        <row r="45">
          <cell r="A45" t="str">
            <v>PC_ADMM</v>
          </cell>
          <cell r="C45" t="str">
            <v>XMORE00017</v>
          </cell>
          <cell r="D45" t="str">
            <v>PAF-PASO-REPA</v>
          </cell>
        </row>
        <row r="46">
          <cell r="A46" t="str">
            <v>PC_CES</v>
          </cell>
          <cell r="C46" t="str">
            <v>XMORE00018</v>
          </cell>
          <cell r="D46" t="str">
            <v>DIST-A7PK-REPA</v>
          </cell>
        </row>
        <row r="47">
          <cell r="A47" t="str">
            <v>PC_FANLESS</v>
          </cell>
          <cell r="C47" t="str">
            <v>XMORE00020</v>
          </cell>
          <cell r="D47" t="str">
            <v>PAF-PEM-REPA</v>
          </cell>
        </row>
        <row r="48">
          <cell r="A48" t="str">
            <v>PC_FANLESS_NDS3</v>
          </cell>
          <cell r="C48" t="str">
            <v>XMORE00022</v>
          </cell>
          <cell r="D48" t="str">
            <v>DIST-ASPK-REPA</v>
          </cell>
        </row>
        <row r="49">
          <cell r="A49" t="str">
            <v>PC_PEM</v>
          </cell>
          <cell r="C49" t="str">
            <v>XMORE00037</v>
          </cell>
          <cell r="D49" t="str">
            <v>CTRL-LA3G-REPA</v>
          </cell>
        </row>
        <row r="50">
          <cell r="A50" t="str">
            <v>PORTE_INTRO_ADMD</v>
          </cell>
          <cell r="C50" t="str">
            <v>XMORE00047</v>
          </cell>
          <cell r="D50"/>
        </row>
        <row r="51">
          <cell r="A51" t="str">
            <v>PRE_ENCAISSEMENT</v>
          </cell>
          <cell r="C51" t="str">
            <v>XPERE00007</v>
          </cell>
          <cell r="D51"/>
        </row>
        <row r="52">
          <cell r="A52" t="str">
            <v>RADIO</v>
          </cell>
          <cell r="C52" t="str">
            <v>XPSRE00001</v>
          </cell>
          <cell r="D52"/>
        </row>
        <row r="53">
          <cell r="A53" t="str">
            <v>SELECTEUR_A7PK</v>
          </cell>
          <cell r="C53" t="str">
            <v>XTVRE00009</v>
          </cell>
          <cell r="D53"/>
        </row>
        <row r="54">
          <cell r="A54" t="str">
            <v>SELECTEUR_ADMD</v>
          </cell>
          <cell r="C54" t="str">
            <v>XTVRE00011</v>
          </cell>
        </row>
        <row r="55">
          <cell r="A55" t="str">
            <v>SIEL_CARTE_LOGIQUE_AFFICHEUR</v>
          </cell>
          <cell r="C55" t="str">
            <v>XTVRE00014</v>
          </cell>
        </row>
        <row r="56">
          <cell r="A56" t="str">
            <v>SOUS_ENSEMBLE_ORIENTEUR</v>
          </cell>
          <cell r="C56" t="str">
            <v>ZBIRE00001</v>
          </cell>
        </row>
        <row r="57">
          <cell r="A57" t="str">
            <v>TAC</v>
          </cell>
          <cell r="C57" t="str">
            <v>ZBIRE00002</v>
          </cell>
        </row>
        <row r="58">
          <cell r="A58" t="str">
            <v>TAMBOUR_5CTS_ADMD</v>
          </cell>
          <cell r="C58" t="str">
            <v>ZBIRE00003</v>
          </cell>
        </row>
        <row r="59">
          <cell r="A59" t="str">
            <v>TAMBOUR_ETOILE_ADMD</v>
          </cell>
          <cell r="C59" t="str">
            <v>ZBIRE00004</v>
          </cell>
        </row>
        <row r="60">
          <cell r="A60" t="str">
            <v>TAMBOUR_0.10€_ADMD</v>
          </cell>
          <cell r="C60" t="str">
            <v>ZINRE00001</v>
          </cell>
        </row>
        <row r="61">
          <cell r="A61" t="str">
            <v>TAMBOUR_0.50€_ADMD</v>
          </cell>
          <cell r="C61" t="str">
            <v>ZINRE00120</v>
          </cell>
        </row>
        <row r="62">
          <cell r="A62" t="str">
            <v>TAMBOUR_1.€_ADMD</v>
          </cell>
          <cell r="C62" t="str">
            <v>ZINRE00150</v>
          </cell>
        </row>
        <row r="63">
          <cell r="A63" t="str">
            <v>TAMBOUR_2.€_ADMD</v>
          </cell>
          <cell r="C63" t="str">
            <v>ZINRE00160</v>
          </cell>
        </row>
        <row r="64">
          <cell r="A64" t="str">
            <v>TPV_FILTRE_HARMONIQUE</v>
          </cell>
          <cell r="C64" t="str">
            <v>ZLANT00001</v>
          </cell>
        </row>
        <row r="65">
          <cell r="A65" t="str">
            <v>UC_EBOX630_OCARINA_V1</v>
          </cell>
          <cell r="C65" t="str">
            <v>ZTERE00030</v>
          </cell>
        </row>
        <row r="66">
          <cell r="A66" t="str">
            <v>UC_EXT</v>
          </cell>
          <cell r="C66" t="str">
            <v>WLPRE00001</v>
          </cell>
        </row>
        <row r="67">
          <cell r="A67" t="str">
            <v>VISU_SON</v>
          </cell>
          <cell r="C67"/>
        </row>
        <row r="68">
          <cell r="A68" t="str">
            <v>RESERVE_A_MONNAIE_1€</v>
          </cell>
          <cell r="C68"/>
        </row>
        <row r="69">
          <cell r="A69" t="str">
            <v>CONSOMABLE</v>
          </cell>
          <cell r="C69"/>
        </row>
        <row r="70">
          <cell r="A70"/>
          <cell r="C70"/>
        </row>
        <row r="71">
          <cell r="A71"/>
          <cell r="C71"/>
        </row>
        <row r="72">
          <cell r="A72"/>
          <cell r="C72"/>
        </row>
        <row r="73">
          <cell r="A73"/>
          <cell r="C73"/>
        </row>
        <row r="74">
          <cell r="A74"/>
          <cell r="C74"/>
        </row>
        <row r="75">
          <cell r="A75"/>
          <cell r="C75"/>
        </row>
        <row r="76">
          <cell r="A76"/>
          <cell r="C76"/>
        </row>
        <row r="77">
          <cell r="A77"/>
          <cell r="C77"/>
        </row>
        <row r="78">
          <cell r="A78"/>
          <cell r="C78"/>
        </row>
        <row r="79">
          <cell r="A79"/>
          <cell r="C79"/>
        </row>
        <row r="80">
          <cell r="A80"/>
          <cell r="C80"/>
        </row>
        <row r="81">
          <cell r="A81"/>
          <cell r="C81"/>
        </row>
        <row r="82">
          <cell r="A82"/>
          <cell r="C82"/>
        </row>
        <row r="83">
          <cell r="A83"/>
          <cell r="C83"/>
        </row>
      </sheetData>
      <sheetData sheetId="9"/>
      <sheetData sheetId="10">
        <row r="1">
          <cell r="S1">
            <v>44452</v>
          </cell>
          <cell r="T1">
            <v>0</v>
          </cell>
          <cell r="U1">
            <v>0.625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C1D1-77CA-456F-A243-9971E0325117}">
  <sheetPr codeName="Feuil7"/>
  <dimension ref="A1:AP91"/>
  <sheetViews>
    <sheetView tabSelected="1" topLeftCell="G1" zoomScale="85" zoomScaleNormal="85" workbookViewId="0">
      <selection activeCell="U4" sqref="U4"/>
    </sheetView>
  </sheetViews>
  <sheetFormatPr baseColWidth="10" defaultRowHeight="15" x14ac:dyDescent="0.25"/>
  <cols>
    <col min="1" max="1" width="6.7109375" style="3" customWidth="1"/>
    <col min="2" max="2" width="15.7109375" style="3" customWidth="1"/>
    <col min="3" max="4" width="11.42578125" style="3"/>
    <col min="5" max="5" width="33" style="3" customWidth="1"/>
    <col min="6" max="9" width="7.7109375" style="3" customWidth="1"/>
    <col min="10" max="11" width="8.7109375" style="3" customWidth="1"/>
    <col min="12" max="12" width="11.42578125" style="3" customWidth="1"/>
    <col min="13" max="13" width="34" style="3" customWidth="1"/>
    <col min="14" max="14" width="13.28515625" style="3" customWidth="1"/>
    <col min="15" max="15" width="10.28515625" style="3" customWidth="1"/>
    <col min="16" max="17" width="11.85546875" hidden="1" customWidth="1"/>
    <col min="22" max="27" width="3.140625" customWidth="1"/>
    <col min="29" max="32" width="2.42578125" customWidth="1"/>
    <col min="33" max="33" width="6.140625" customWidth="1"/>
    <col min="34" max="37" width="2.42578125" customWidth="1"/>
    <col min="38" max="38" width="6.140625" customWidth="1"/>
    <col min="39" max="39" width="12" customWidth="1"/>
  </cols>
  <sheetData>
    <row r="1" spans="1:42" ht="54.75" customHeight="1" thickBot="1" x14ac:dyDescent="0.3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R1" s="1">
        <f ca="1">NOW()</f>
        <v>44453.879974074072</v>
      </c>
      <c r="S1" s="2">
        <f ca="1">TODAY()</f>
        <v>44453</v>
      </c>
      <c r="T1" s="2">
        <f>'[2]Listing historique'!S1</f>
        <v>44452</v>
      </c>
      <c r="U1" s="32">
        <f ca="1">IF(AND(G4=0,I4=0,G5=0,I5=0,G6=0,I6=0,G7=0,I7=0,G8=0,I8=0,'[2]Listing historique'!T1&gt;0,'[2]Listing historique'!U1=0,'[2]Listing historique'!T1&gt;S1),'[2]Listing historique'!T1,IF(AND(G4=0,I4=0,G5=0,I5=0,G6=0,I6=0,G7=0,I7=0,G8=0,I8=0,'[2]Listing historique'!T1&gt;0,'[2]Listing historique'!U1&gt;0,'[2]Listing historique'!T1&gt;S1),'[2]Listing historique'!U1,IF(AND(G4=0,I4=0,G5=0,I5=0,G6=0,I6=0,G7=0,I7=0,G8=0,I8=0,'[2]Listing historique'!T1=0,'[2]Listing historique'!U1&gt;0,'[2]Listing historique'!T1&gt;S1),'[2]Listing historique'!U1,IF(AND(G4&gt;0,I4=0,G5=0,I5=0,G6=0,I6=0,G7=0,I7=0,G8=0,I8=0,'[2]Listing historique'!T1&gt;S1),G4,IF(AND(G4=0,I4&gt;0,G5=0,I5=0,G6=0,I6=0,G7=0,I7=0,G8=0,I8=0,'[2]Listing historique'!T1&gt;S1),I4,IF(AND(G4&gt;0,I4&gt;0,G5=0,I5=0,G6=0,I6=0,G7=0,I7=0,G8=0,I8=0,'[2]Listing historique'!T1&gt;S1),I4,IF(AND(G4=0,I4&gt;0,G5&gt;0,I5=0,G6=0,I6=0,G7=0,I7=0,G8=0,I8=0,'[2]Listing historique'!T1&gt;S1),G5,IF(AND(G4&gt;0,I4&gt;0,G5&gt;0,I5=0,G6=0,I6=0,G7=0,I7=0,G8=0,I8=0,'[2]Listing historique'!T1&gt;S1),G5,IF(AND(G4=0,I4&gt;0,G5=0,I5&gt;0,G6=0,I6=0,G7=0,I7=0,G8=0,I8=0,'[2]Listing historique'!T1&gt;S1),I5,IF(AND(G4=0,I4&gt;0,G5&gt;0,I5&gt;0,G6=0,I6=0,G7=0,I7=0,G8=0,I8=0,'[2]Listing historique'!T1&gt;S1),I5,IF(AND(G4=0,I4&gt;0,G5&gt;0,I5&gt;0,G6=0,I6=0,G7=0,I7=0,G8=0,I8=0,'[2]Listing historique'!T1&gt;S1),I5,R1)))))))))))</f>
        <v>44453.879974074072</v>
      </c>
      <c r="V1" s="40">
        <f ca="1">IF(AND(U1&gt;"AM1",U1&lt;"aN1"),U1+1/1440,U1+1/24)</f>
        <v>44453.921640740737</v>
      </c>
      <c r="W1" s="41"/>
      <c r="X1" s="42"/>
      <c r="Y1" s="33" t="str">
        <f ca="1">IF(AND(U1&gt;"AO2",U1&lt;"AP2"),"U1"+1/1440,"")</f>
        <v/>
      </c>
      <c r="Z1" s="34"/>
      <c r="AA1" s="35"/>
      <c r="AB1" s="3">
        <v>1</v>
      </c>
      <c r="AC1" s="36">
        <f>IF(B4&gt;0,T1,"")</f>
        <v>44452</v>
      </c>
      <c r="AD1" s="36"/>
      <c r="AE1" s="36"/>
      <c r="AF1" s="36"/>
      <c r="AG1" s="36"/>
      <c r="AH1" s="36">
        <f ca="1">IF(AND(G4=0,G5=0,G6=0,G7=0,G8=0,I4=0,I5=0,I6=0,I7=0,I8=0,'[2]Listing historique'!T1&gt;0,'[2]Listing historique'!U1=0,T1&gt;S1),T1,IF(AND(G4=0,G5=0,G6=0,G7=0,G8=0,I4=0,I5=0,I6=0,I7=0,I8=0,'[2]Listing historique'!T1=0,'[2]Listing historique'!U1&gt;0,T1&gt;S1),T1,IF(AND(G4=0,G5=0,G6=0,G7=0,G8=0,I4=0,I5=0,I6=0,I7=0,I8=0,'[2]Listing historique'!T1&gt;0,'[2]Listing historique'!U1&gt;0,T1&gt;S1),T1,S1)))</f>
        <v>44453</v>
      </c>
      <c r="AI1" s="36"/>
      <c r="AJ1" s="36"/>
      <c r="AK1" s="36"/>
      <c r="AL1" s="36"/>
      <c r="AM1" s="4"/>
      <c r="AN1" s="4"/>
      <c r="AO1" s="4"/>
    </row>
    <row r="2" spans="1:42" s="5" customFormat="1" ht="30" customHeight="1" x14ac:dyDescent="0.25">
      <c r="A2" s="37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46" t="s">
        <v>5</v>
      </c>
      <c r="G2" s="47"/>
      <c r="H2" s="47"/>
      <c r="I2" s="48"/>
      <c r="J2" s="37" t="s">
        <v>6</v>
      </c>
      <c r="K2" s="37" t="s">
        <v>7</v>
      </c>
      <c r="L2" s="37" t="s">
        <v>8</v>
      </c>
      <c r="M2" s="37" t="s">
        <v>9</v>
      </c>
      <c r="N2" s="37" t="s">
        <v>10</v>
      </c>
      <c r="O2" s="37" t="s">
        <v>11</v>
      </c>
      <c r="R2" s="6" t="s">
        <v>12</v>
      </c>
      <c r="S2" s="6" t="s">
        <v>13</v>
      </c>
      <c r="T2" s="6" t="s">
        <v>14</v>
      </c>
      <c r="U2" s="7"/>
      <c r="V2" s="49" t="s">
        <v>15</v>
      </c>
      <c r="W2" s="49"/>
      <c r="X2" s="49"/>
      <c r="Y2" s="49" t="s">
        <v>15</v>
      </c>
      <c r="Z2" s="49"/>
      <c r="AA2" s="49"/>
      <c r="AC2" s="50" t="s">
        <v>16</v>
      </c>
      <c r="AD2" s="50"/>
      <c r="AE2" s="50"/>
      <c r="AF2" s="50"/>
      <c r="AG2" s="50"/>
      <c r="AH2" s="50" t="s">
        <v>17</v>
      </c>
      <c r="AI2" s="50"/>
      <c r="AJ2" s="50"/>
      <c r="AK2" s="50"/>
      <c r="AL2" s="50"/>
      <c r="AM2" s="8"/>
      <c r="AN2" s="8"/>
      <c r="AO2" s="9"/>
      <c r="AP2" s="10"/>
    </row>
    <row r="3" spans="1:42" ht="15" customHeight="1" x14ac:dyDescent="0.25">
      <c r="A3" s="38"/>
      <c r="B3" s="38"/>
      <c r="C3" s="38"/>
      <c r="D3" s="38"/>
      <c r="E3" s="38"/>
      <c r="F3" s="43" t="s">
        <v>18</v>
      </c>
      <c r="G3" s="44"/>
      <c r="H3" s="44" t="s">
        <v>19</v>
      </c>
      <c r="I3" s="45"/>
      <c r="J3" s="38"/>
      <c r="K3" s="38"/>
      <c r="L3" s="38"/>
      <c r="M3" s="38"/>
      <c r="N3" s="38"/>
      <c r="O3" s="38"/>
      <c r="Q3" s="11"/>
    </row>
    <row r="4" spans="1:42" s="25" customFormat="1" ht="37.5" customHeight="1" x14ac:dyDescent="0.25">
      <c r="A4" s="12" t="str">
        <f>IF(AND([2]FeuilRATP1!B14&gt;0,[2]FeuilRATP1!I14&gt;0,[2]FeuilRATP1!L14&gt;0),[2]FeuilRATP1!A14,IF(AND([2]FeuilRATP1!B15&gt;0,[2]FeuilRATP1!I15&gt;0,[2]FeuilRATP1!L15&gt;0),[2]FeuilRATP1!A15,IF(AND([2]FeuilRATP1!B16&gt;0,[2]FeuilRATP1!I16&gt;0,[2]FeuilRATP1!L16&gt;0),[2]FeuilRATP1!A16,IF(AND([2]FeuilRATP1!B17&gt;0,[2]FeuilRATP1!I17&gt;0,[2]FeuilRATP1!L17&gt;0),[2]FeuilRATP1!A17,IF(AND([2]FeuilRATP1!B18&gt;0,[2]FeuilRATP1!I18&gt;0,[2]FeuilRATP1!L18&gt;0),[2]FeuilRATP1!A18,IF(AND([2]FeuilRATP1!B29&gt;0,[2]FeuilRATP1!I29&gt;0,[2]FeuilRATP1!L29&gt;0),[2]FeuilRATP1!A29,IF(AND([2]FeuilRATP1!B30&gt;0,[2]FeuilRATP1!I30&gt;0,[2]FeuilRATP1!L30&gt;0),[2]FeuilRATP1!A30,IF(AND([2]FeuilRATP1!B31&gt;0,[2]FeuilRATP1!I31&gt;0,[2]FeuilRATP1!L31&gt;0),[2]FeuilRATP1!A31,IF(AND([2]FeuilRATP1!B32&gt;0,[2]FeuilRATP1!I32&gt;0,[2]FeuilRATP1!L32&gt;0),[2]FeuilRATP1!A32,IF(AND([2]FeuilRATP1!B33&gt;0,[2]FeuilRATP1!I33&gt;0,[2]FeuilRATP1!L33&gt;0),[2]FeuilRATP1!A33,IF(AND([2]FeuilRATP2!A10&gt;0,[2]FeuilRATP2!G10&gt;0,[2]FeuilRATP2!M10&gt;0),"",IF(AND([2]FeuilRATP2!A16&gt;0,[2]FeuilRATP2!G16&gt;0,[2]FeuilRATP2!M16&gt;0),"",IF(AND([2]FeuilRATP2!A22&gt;0,[2]FeuilRATP2!G22&gt;0,[2]FeuilRATP2!M22&gt;0),"",IF(AND([2]FeuilRATP2!A28&gt;0,[2]FeuilRATP2!G28&gt;0,[2]FeuilRATP2!M28&gt;0),""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0),"","")))))))))))))))))))</f>
        <v>A</v>
      </c>
      <c r="B4" s="13">
        <f>IF(AND([2]FeuilRATP1!B14&gt;0,[2]FeuilRATP1!I14&gt;0,[2]FeuilRATP1!L14&gt;0),[2]FeuilRATP1!B14,IF(AND([2]FeuilRATP1!B15&gt;0,[2]FeuilRATP1!I15&gt;0,[2]FeuilRATP1!L15&gt;0),[2]FeuilRATP1!B15,IF(AND([2]FeuilRATP1!B16&gt;0,[2]FeuilRATP1!I16&gt;0,[2]FeuilRATP1!L16&gt;0),[2]FeuilRATP1!B16,IF(AND([2]FeuilRATP1!B17&gt;0,[2]FeuilRATP1!I17&gt;0,[2]FeuilRATP1!L17&gt;0),[2]FeuilRATP1!B17,IF(AND([2]FeuilRATP1!B18&gt;0,[2]FeuilRATP1!I18&gt;0,[2]FeuilRATP1!L18&gt;0),[2]FeuilRATP1!B18,IF(AND([2]FeuilRATP1!B29&gt;0,[2]FeuilRATP1!I29&gt;0,[2]FeuilRATP1!L29&gt;0),[2]FeuilRATP1!B29,IF(AND([2]FeuilRATP1!B30&gt;0,[2]FeuilRATP1!I30&gt;0,[2]FeuilRATP1!L30&gt;0),[2]FeuilRATP1!B30,IF(AND([2]FeuilRATP1!B31&gt;0,[2]FeuilRATP1!I31&gt;0,[2]FeuilRATP1!L31&gt;0),[2]FeuilRATP1!B31,IF(AND([2]FeuilRATP1!B32&gt;0,[2]FeuilRATP1!I32&gt;0,[2]FeuilRATP1!L32&gt;0),[2]FeuilRATP1!B32,IF(AND([2]FeuilRATP1!B33&gt;0,[2]FeuilRATP1!I33&gt;0,[2]FeuilRATP1!L33&gt;0),[2]FeuilRATP1!B33,IF(AND([2]FeuilRATP2!A10&gt;0,[2]FeuilRATP2!G10&gt;0,[2]FeuilRATP2!M10&gt;0),[2]FeuilRATP2!A10,IF(AND([2]FeuilRATP2!A16&gt;0,[2]FeuilRATP2!G16&gt;0,[2]FeuilRATP2!M16&gt;0),[2]FeuilRATP2!A16,IF(AND([2]FeuilRATP2!A22&gt;0,[2]FeuilRATP2!G22&gt;0,[2]FeuilRATP2!M22&gt;0),[2]FeuilRATP2!A22,IF(AND([2]FeuilRATP2!A28&gt;0,[2]FeuilRATP2!G28&gt;0,[2]FeuilRATP2!M28&gt;0),[2]FeuilRATP2!A28,IF(AND([2]FeuilOVS!AE11&gt;0,[2]FeuilOVS!W10&gt;0,[2]FeuilOVS!AE10&gt;0),[2]FeuilOVS!AE11,IF(AND([2]FeuilOVS!AE19&gt;0,[2]FeuilOVS!W18&gt;0,[2]FeuilOVS!AE18&gt;0),[2]FeuilOVS!AE19,IF(AND([2]FeuilOVS!AE27&gt;0,[2]FeuilOVS!W26&gt;0,[2]FeuilOVS!AE26&gt;0),[2]FeuilOVS!AE27,IF(AND([2]FeuilOVS!AE35&gt;0,[2]FeuilOVS!W34&gt;0,[2]FeuilOVS!AE34&gt;0),[2]FeuilOVS!AE35,IF(AND([2]FeuilRTM!B7&gt;0,[2]FeuilRTM!C6&gt;0,[2]FeuilRTM!H6&gt;0),[2]FeuilRTM!B7,"")))))))))))))))))))</f>
        <v>44452</v>
      </c>
      <c r="C4" s="14">
        <f>IF(AND([2]FeuilRATP1!B14&gt;0,[2]FeuilRATP1!I14&gt;0,[2]FeuilRATP1!L14&gt;0),[2]FeuilRATP1!I14,IF(AND([2]FeuilRATP1!B15&gt;0,[2]FeuilRATP1!I15&gt;0,[2]FeuilRATP1!L15&gt;0),[2]FeuilRATP1!I15,IF(AND([2]FeuilRATP1!B16&gt;0,[2]FeuilRATP1!I16&gt;0,[2]FeuilRATP1!L16&gt;0),[2]FeuilRATP1!I16,IF(AND([2]FeuilRATP1!B17&gt;0,[2]FeuilRATP1!I17&gt;0,[2]FeuilRATP1!L17&gt;0),[2]FeuilRATP1!I17,IF(AND([2]FeuilRATP1!B18&gt;0,[2]FeuilRATP1!I18&gt;0,[2]FeuilRATP1!L18&gt;0),[2]FeuilRATP1!I18,IF(AND([2]FeuilRATP1!B29&gt;0,[2]FeuilRATP1!I29&gt;0,[2]FeuilRATP1!L29&gt;0),[2]FeuilRATP1!I29,IF(AND([2]FeuilRATP1!B30&gt;0,[2]FeuilRATP1!I30&gt;0,[2]FeuilRATP1!L30&gt;0),[2]FeuilRATP1!I30,IF(AND([2]FeuilRATP1!B31&gt;0,[2]FeuilRATP1!I31&gt;0,[2]FeuilRATP1!L31&gt;0),[2]FeuilRATP1!I31,IF(AND([2]FeuilRATP1!B32&gt;0,[2]FeuilRATP1!I32&gt;0,[2]FeuilRATP1!L32&gt;0),[2]FeuilRATP1!I32,IF(AND([2]FeuilRATP1!B33&gt;0,[2]FeuilRATP1!I33&gt;0,[2]FeuilRATP1!L33&gt;0),[2]FeuilRATP1!I33,IF(AND([2]FeuilRATP2!A10&gt;0,[2]FeuilRATP2!G10&gt;0,[2]FeuilRATP2!M10&gt;0),[2]FeuilRATP2!G10,IF(AND([2]FeuilRATP2!A16&gt;0,[2]FeuilRATP2!G16&gt;0,[2]FeuilRATP2!M16&gt;0),[2]FeuilRATP2!G16,IF(AND([2]FeuilRATP2!A22&gt;0,[2]FeuilRATP2!G22&gt;0,[2]FeuilRATP2!M22&gt;0),[2]FeuilRATP2!G22,IF(AND([2]FeuilRATP2!A28&gt;0,[2]FeuilRATP2!G28&gt;0,[2]FeuilRATP2!M28&gt;0),[2]FeuilRATP2!G28,IF(AND([2]FeuilOVS!AE11&gt;0,[2]FeuilOVS!W10&gt;0,[2]FeuilOVS!AE10&gt;0),[2]FeuilOVS!W10,IF(AND([2]FeuilOVS!AE19&gt;0,[2]FeuilOVS!W18&gt;0,[2]FeuilOVS!AE18&gt;0),[2]FeuilOVS!W18,IF(AND([2]FeuilOVS!AE27&gt;0,[2]FeuilOVS!W26&gt;0,[2]FeuilOVS!AE26&gt;0),[2]FeuilOVS!W26,IF(AND([2]FeuilOVS!AE35&gt;0,[2]FeuilOVS!W34&gt;0,[2]FeuilOVS!AE34&gt;0),[2]FeuilOVS!W34,IF(AND([2]FeuilRTM!B7&gt;0,[2]FeuilRTM!C6&gt;0,[2]FeuilRTM!H6&gt;0),[2]FeuilRTM!C6,"")))))))))))))))))))</f>
        <v>98125</v>
      </c>
      <c r="D4" s="14">
        <f>IF(AND([2]FeuilRATP1!B14&gt;0,[2]FeuilRATP1!I14&gt;0,[2]FeuilRATP1!L14&gt;0),[2]FeuilRATP1!L14,IF(AND([2]FeuilRATP1!B15&gt;0,[2]FeuilRATP1!I15&gt;0,[2]FeuilRATP1!L15&gt;0),[2]FeuilRATP1!L15,IF(AND([2]FeuilRATP1!B16&gt;0,[2]FeuilRATP1!I16&gt;0,[2]FeuilRATP1!L16&gt;0),[2]FeuilRATP1!L16,IF(AND([2]FeuilRATP1!B17&gt;0,[2]FeuilRATP1!I17&gt;0,[2]FeuilRATP1!L17&gt;0),[2]FeuilRATP1!L17,IF(AND([2]FeuilRATP1!B18&gt;0,[2]FeuilRATP1!I18&gt;0,[2]FeuilRATP1!L18&gt;0),[2]FeuilRATP1!L18,IF(AND([2]FeuilRATP1!B29&gt;0,[2]FeuilRATP1!I29&gt;0,[2]FeuilRATP1!L29&gt;0),[2]FeuilRATP1!L29,IF(AND([2]FeuilRATP1!B30&gt;0,[2]FeuilRATP1!I30&gt;0,[2]FeuilRATP1!L30&gt;0),[2]FeuilRATP1!L30,IF(AND([2]FeuilRATP1!B31&gt;0,[2]FeuilRATP1!I31&gt;0,[2]FeuilRATP1!L31&gt;0),[2]FeuilRATP1!L31,IF(AND([2]FeuilRATP1!B32&gt;0,[2]FeuilRATP1!I32&gt;0,[2]FeuilRATP1!L32&gt;0),[2]FeuilRATP1!L32,IF(AND([2]FeuilRATP1!B33&gt;0,[2]FeuilRATP1!I33&gt;0,[2]FeuilRATP1!L33&gt;0),[2]FeuilRATP1!L33,IF(AND([2]FeuilRATP2!A10&gt;0,[2]FeuilRATP2!G10&gt;0,[2]FeuilRATP2!M10&gt;0),[2]FeuilRATP2!M10,IF(AND([2]FeuilRATP2!A16&gt;0,[2]FeuilRATP2!G16&gt;0,[2]FeuilRATP2!M16&gt;0),[2]FeuilRATP2!M16,IF(AND([2]FeuilRATP2!A22&gt;0,[2]FeuilRATP2!G22&gt;0,[2]FeuilRATP2!M22&gt;0),[2]FeuilRATP2!M22,IF(AND([2]FeuilRATP2!A28&gt;0,[2]FeuilRATP2!G28&gt;0,[2]FeuilRATP2!M28&gt;0),[2]FeuilRATP2!M28,IF(AND([2]FeuilOVS!AE11&gt;0,[2]FeuilOVS!W10&gt;0,[2]FeuilOVS!AE10&gt;0),[2]FeuilOVS!AE10,IF(AND([2]FeuilOVS!AE19&gt;0,[2]FeuilOVS!W18&gt;0,[2]FeuilOVS!AE18&gt;0),[2]FeuilOVS!AE18,IF(AND([2]FeuilOVS!AE27&gt;0,[2]FeuilOVS!W26&gt;0,[2]FeuilOVS!AE26&gt;0),[2]FeuilOVS!AE26,IF(AND([2]FeuilOVS!AE35&gt;0,[2]FeuilOVS!W34&gt;0,[2]FeuilOVS!AE34&gt;0),[2]FeuilOVS!AE34,IF(AND([2]FeuilRTM!B7&gt;0,[2]FeuilRTM!C6&gt;0,[2]FeuilRTM!H6&gt;0),[2]FeuilRTM!H6,"")))))))))))))))))))</f>
        <v>161</v>
      </c>
      <c r="E4" s="15" t="str">
        <f>IF(AND([2]FeuilRATP1!B14&gt;0,[2]FeuilRATP1!I14&gt;0,[2]FeuilRATP1!L14&gt;0),[2]FeuilRATP1!T12,IF(AND([2]FeuilRATP1!B15&gt;0,[2]FeuilRATP1!I15&gt;0,[2]FeuilRATP1!L15&gt;0),[2]FeuilRATP1!T12,IF(AND([2]FeuilRATP1!B16&gt;0,[2]FeuilRATP1!I16&gt;0,[2]FeuilRATP1!L16&gt;0),[2]FeuilRATP1!T12,IF(AND([2]FeuilRATP1!B17&gt;0,[2]FeuilRATP1!I17&gt;0,[2]FeuilRATP1!L17&gt;0),[2]FeuilRATP1!T12,IF(AND([2]FeuilRATP1!B18&gt;0,[2]FeuilRATP1!I18&gt;0,[2]FeuilRATP1!L18&gt;0),[2]FeuilRATP1!T12,IF(AND([2]FeuilRATP1!B29&gt;0,[2]FeuilRATP1!I29&gt;0,[2]FeuilRATP1!L29&gt;0),[2]FeuilRATP1!T27,IF(AND([2]FeuilRATP1!B30&gt;0,[2]FeuilRATP1!I30&gt;0,[2]FeuilRATP1!L30&gt;0),[2]FeuilRATP1!T27,IF(AND([2]FeuilRATP1!B31&gt;0,[2]FeuilRATP1!I31&gt;0,[2]FeuilRATP1!L31&gt;0),[2]FeuilRATP1!T27,IF(AND([2]FeuilRATP1!B32&gt;0,[2]FeuilRATP1!I32&gt;0,[2]FeuilRATP1!L32&gt;0),[2]FeuilRATP1!T27,IF(AND([2]FeuilRATP1!B33&gt;0,[2]FeuilRATP1!I33&gt;0,[2]FeuilRATP1!L33&gt;0),[2]FeuilRATP1!T27,IF(AND([2]FeuilRATP2!A10&gt;0,[2]FeuilRATP2!G10&gt;0,[2]FeuilRATP2!M10&gt;0),[2]FeuilRATP2!T8,IF(AND([2]FeuilRATP2!A16&gt;0,[2]FeuilRATP2!G16&gt;0,[2]FeuilRATP2!M16&gt;0),[2]FeuilRATP2!T14,IF(AND([2]FeuilRATP2!A22&gt;0,[2]FeuilRATP2!G22&gt;0,[2]FeuilRATP2!M22&gt;0),[2]FeuilRATP2!T20,IF(AND([2]FeuilRATP2!A28&gt;0,[2]FeuilRATP2!G28&gt;0,[2]FeuilRATP2!M28&gt;0),[2]FeuilRATP2!T26,IF(AND([2]FeuilOVS!AE11&gt;0,[2]FeuilOVS!W10&gt;0,[2]FeuilOVS!AE10&gt;0),[2]FeuilOVS!F11,IF(AND([2]FeuilOVS!AE19&gt;0,[2]FeuilOVS!W18&gt;0,[2]FeuilOVS!AE18&gt;0),[2]FeuilOVS!F19,IF(AND([2]FeuilOVS!AE27&gt;0,[2]FeuilOVS!W26&gt;0,[2]FeuilOVS!AE26&gt;0),[2]FeuilOVS!F27,IF(AND([2]FeuilOVS!AE35&gt;0,[2]FeuilOVS!W34&gt;0,[2]FeuilOVS!AE34&gt;0),[2]FeuilOVS!F35,IF(AND([2]FeuilRTM!B7&gt;0,[2]FeuilRTM!C6&gt;0,[2]FeuilRTM!H6&gt;0),[2]FeuilRTM!A2,"")))))))))))))))))))</f>
        <v>LDPM</v>
      </c>
      <c r="F4" s="16">
        <f>IF(AND([2]FeuilRATP1!B14&gt;0,[2]FeuilRATP1!I14&gt;0,[2]FeuilRATP1!L14&gt;0),[2]FeuilRATP1!T14,IF(AND([2]FeuilRATP1!B15&gt;0,[2]FeuilRATP1!I15&gt;0,[2]FeuilRATP1!L15&gt;0),[2]FeuilRATP1!T15,IF(AND([2]FeuilRATP1!B16&gt;0,[2]FeuilRATP1!I16&gt;0,[2]FeuilRATP1!L16&gt;0),[2]FeuilRATP1!T16,IF(AND([2]FeuilRATP1!B17&gt;0,[2]FeuilRATP1!I17&gt;0,[2]FeuilRATP1!L17&gt;0),[2]FeuilRATP1!T17,IF(AND([2]FeuilRATP1!B18&gt;0,[2]FeuilRATP1!I18&gt;0,[2]FeuilRATP1!L18&gt;0),[2]FeuilRATP1!T18,IF(AND([2]FeuilRATP1!B29&gt;0,[2]FeuilRATP1!I29&gt;0,[2]FeuilRATP1!L29&gt;0),[2]FeuilRATP1!T29,IF(AND([2]FeuilRATP1!B30&gt;0,[2]FeuilRATP1!I30&gt;0,[2]FeuilRATP1!L30&gt;0),[2]FeuilRATP1!T30,IF(AND([2]FeuilRATP1!B31&gt;0,[2]FeuilRATP1!I31&gt;0,[2]FeuilRATP1!L31&gt;0),[2]FeuilRATP1!T31,IF(AND([2]FeuilRATP1!B32&gt;0,[2]FeuilRATP1!I32&gt;0,[2]FeuilRATP1!L32&gt;0),[2]FeuilRATP1!T32,IF(AND([2]FeuilRATP1!B33&gt;0,[2]FeuilRATP1!I33&gt;0,[2]FeuilRATP1!L33&gt;0),[2]FeuilRATP1!T33,IF(AND([2]FeuilRATP2!A10&gt;0,[2]FeuilRATP2!G10&gt;0,[2]FeuilRATP2!M10&gt;0),[2]FeuilRATP2!S10,IF(AND([2]FeuilRATP2!A16&gt;0,[2]FeuilRATP2!G16&gt;0,[2]FeuilRATP2!M16&gt;0),[2]FeuilRATP2!S16,IF(AND([2]FeuilRATP2!A22&gt;0,[2]FeuilRATP2!G22&gt;0,[2]FeuilRATP2!M22&gt;0),[2]FeuilRATP2!S22,IF(AND([2]FeuilRATP2!A28&gt;0,[2]FeuilRATP2!G28&gt;0,[2]FeuilRATP2!M28&gt;0),[2]FeuilRATP2!S28,IF(AND([2]FeuilOVS!AE11&gt;0,[2]FeuilOVS!W10&gt;0,[2]FeuilOVS!AE10&gt;0),[2]FeuilOVS!AE12,IF(AND([2]FeuilOVS!AE19&gt;0,[2]FeuilOVS!W18&gt;0,[2]FeuilOVS!AE18&gt;0),[2]FeuilOVS!AE20,IF(AND([2]FeuilOVS!AE27&gt;0,[2]FeuilOVS!W26&gt;0,[2]FeuilOVS!AE26&gt;0),[2]FeuilOVS!AE28,IF(AND([2]FeuilOVS!AE35&gt;0,[2]FeuilOVS!W34&gt;0,[2]FeuilOVS!AE34&gt;0),[2]FeuilOVS!AE36,IF(AND([2]FeuilRTM!B7&gt;0,[2]FeuilRTM!C6&gt;0,[2]FeuilRTM!H6&gt;0),[2]FeuilRTM!B9,0)))))))))))))))))))</f>
        <v>0</v>
      </c>
      <c r="G4" s="17">
        <f>IF(AND([2]FeuilRATP1!B14&gt;0,[2]FeuilRATP1!I14&gt;0,[2]FeuilRATP1!L14&gt;0),[2]FeuilRATP1!X14,IF(AND([2]FeuilRATP1!B15&gt;0,[2]FeuilRATP1!I15&gt;0,[2]FeuilRATP1!L15&gt;0),[2]FeuilRATP1!X15,IF(AND([2]FeuilRATP1!B16&gt;0,[2]FeuilRATP1!I16&gt;0,[2]FeuilRATP1!L16&gt;0),[2]FeuilRATP1!X16,IF(AND([2]FeuilRATP1!B17&gt;0,[2]FeuilRATP1!I17&gt;0,[2]FeuilRATP1!L17&gt;0),[2]FeuilRATP1!X17,IF(AND([2]FeuilRATP1!B18&gt;0,[2]FeuilRATP1!I18&gt;0,[2]FeuilRATP1!L18&gt;0),[2]FeuilRATP1!X18,IF(AND([2]FeuilRATP1!B29&gt;0,[2]FeuilRATP1!I29&gt;0,[2]FeuilRATP1!L29&gt;0),[2]FeuilRATP1!X29,IF(AND([2]FeuilRATP1!B30&gt;0,[2]FeuilRATP1!I30&gt;0,[2]FeuilRATP1!L30&gt;0),[2]FeuilRATP1!X30,IF(AND([2]FeuilRATP1!B31&gt;0,[2]FeuilRATP1!I31&gt;0,[2]FeuilRATP1!L31&gt;0),[2]FeuilRATP1!X31,IF(AND([2]FeuilRATP1!B32&gt;0,[2]FeuilRATP1!I32&gt;0,[2]FeuilRATP1!L32&gt;0),[2]FeuilRATP1!X32,IF(AND([2]FeuilRATP1!B33&gt;0,[2]FeuilRATP1!I33&gt;0,[2]FeuilRATP1!L33&gt;0),[2]FeuilRATP1!X33,IF(AND([2]FeuilRATP2!A10&gt;0,[2]FeuilRATP2!G10&gt;0,[2]FeuilRATP2!M10&gt;0),[2]FeuilRATP2!W10,IF(AND([2]FeuilRATP2!A16&gt;0,[2]FeuilRATP2!G16&gt;0,[2]FeuilRATP2!M16&gt;0),[2]FeuilRATP2!W16,IF(AND([2]FeuilRATP2!A22&gt;0,[2]FeuilRATP2!G22&gt;0,[2]FeuilRATP2!M22&gt;0),[2]FeuilRATP2!W22,IF(AND([2]FeuilRATP2!A28&gt;0,[2]FeuilRATP2!G28&gt;0,[2]FeuilRATP2!M28&gt;0),[2]FeuilRATP2!W28,IF(AND([2]FeuilOVS!AE11&gt;0,[2]FeuilOVS!W10&gt;0,[2]FeuilOVS!AE10&gt;0),[2]FeuilOVS!AJ12,IF(AND([2]FeuilOVS!AE19&gt;0,[2]FeuilOVS!W18&gt;0,[2]FeuilOVS!AE18&gt;0),[2]FeuilOVS!AJ20,IF(AND([2]FeuilOVS!AE27&gt;0,[2]FeuilOVS!W26&gt;0,[2]FeuilOVS!AE26&gt;0),[2]FeuilOVS!AJ28,IF(AND([2]FeuilOVS!AE35&gt;0,[2]FeuilOVS!W34&gt;0,[2]FeuilOVS!AE34&gt;0),[2]FeuilOVS!AJ36,IF(AND([2]FeuilRTM!B7&gt;0,[2]FeuilRTM!C6&gt;0,[2]FeuilRTM!H6&gt;0),[2]FeuilRTM!D9,0)))))))))))))))))))</f>
        <v>0</v>
      </c>
      <c r="H4" s="16">
        <f>IF(AND([2]FeuilRATP1!B14&gt;0,[2]FeuilRATP1!I14&gt;0,[2]FeuilRATP1!L14&gt;0),[2]FeuilRATP1!AA14,IF(AND([2]FeuilRATP1!B15&gt;0,[2]FeuilRATP1!I15&gt;0,[2]FeuilRATP1!L15&gt;0),[2]FeuilRATP1!AA15,IF(AND([2]FeuilRATP1!B16&gt;0,[2]FeuilRATP1!I16&gt;0,[2]FeuilRATP1!L16&gt;0),[2]FeuilRATP1!AA16,IF(AND([2]FeuilRATP1!B17&gt;0,[2]FeuilRATP1!I17&gt;0,[2]FeuilRATP1!L17&gt;0),[2]FeuilRATP1!AA17,IF(AND([2]FeuilRATP1!B18&gt;0,[2]FeuilRATP1!I18&gt;0,[2]FeuilRATP1!L18&gt;0),[2]FeuilRATP1!AA18,IF(AND([2]FeuilRATP1!B29&gt;0,[2]FeuilRATP1!I29&gt;0,[2]FeuilRATP1!L29&gt;0),[2]FeuilRATP1!AA29,IF(AND([2]FeuilRATP1!B30&gt;0,[2]FeuilRATP1!I30&gt;0,[2]FeuilRATP1!L30&gt;0),[2]FeuilRATP1!AA30,IF(AND([2]FeuilRATP1!B31&gt;0,[2]FeuilRATP1!I31&gt;0,[2]FeuilRATP1!L31&gt;0),[2]FeuilRATP1!AA31,IF(AND([2]FeuilRATP1!B32&gt;0,[2]FeuilRATP1!I32&gt;0,[2]FeuilRATP1!L32&gt;0),[2]FeuilRATP1!AA32,IF(AND([2]FeuilRATP1!B33&gt;0,[2]FeuilRATP1!I33&gt;0,[2]FeuilRATP1!L33&gt;0),[2]FeuilRATP1!AA33,IF(AND([2]FeuilRATP2!A10&gt;0,[2]FeuilRATP2!G10&gt;0,[2]FeuilRATP2!M10&gt;0),[2]FeuilRATP2!Z10,IF(AND([2]FeuilRATP2!A16&gt;0,[2]FeuilRATP2!G16&gt;0,[2]FeuilRATP2!M16&gt;0),[2]FeuilRATP2!Z16,IF(AND([2]FeuilRATP2!A22&gt;0,[2]FeuilRATP2!G22&gt;0,[2]FeuilRATP2!M22&gt;0),[2]FeuilRATP2!Z22,IF(AND([2]FeuilRATP2!A28&gt;0,[2]FeuilRATP2!G28&gt;0,[2]FeuilRATP2!M28&gt;0),[2]FeuilRATP2!Z28,IF(AND([2]FeuilOVS!AE11&gt;0,[2]FeuilOVS!W10&gt;0,[2]FeuilOVS!AE10&gt;0),[2]FeuilOVS!AE14,IF(AND([2]FeuilOVS!AE19&gt;0,[2]FeuilOVS!W18&gt;0,[2]FeuilOVS!AE18&gt;0),[2]FeuilOVS!AE22,IF(AND([2]FeuilOVS!AE27&gt;0,[2]FeuilOVS!W26&gt;0,[2]FeuilOVS!AE26&gt;0),[2]FeuilOVS!AE30,IF(AND([2]FeuilOVS!AE35&gt;0,[2]FeuilOVS!W34&gt;0,[2]FeuilOVS!AE34&gt;0),[2]FeuilOVS!AE38,IF(AND([2]FeuilRTM!B7&gt;0,[2]FeuilRTM!C6&gt;0,[2]FeuilRTM!H6&gt;0),[2]FeuilRTM!H9,0)))))))))))))))))))</f>
        <v>0.62569444444444444</v>
      </c>
      <c r="I4" s="17">
        <f>IF(AND([2]FeuilRATP1!B14&gt;0,[2]FeuilRATP1!I14&gt;0,[2]FeuilRATP1!L14&gt;0),[2]FeuilRATP1!AE14,IF(AND([2]FeuilRATP1!B15&gt;0,[2]FeuilRATP1!I15&gt;0,[2]FeuilRATP1!L15&gt;0),[2]FeuilRATP1!AE15,IF(AND([2]FeuilRATP1!B16&gt;0,[2]FeuilRATP1!I16&gt;0,[2]FeuilRATP1!L16&gt;0),[2]FeuilRATP1!AE16,IF(AND([2]FeuilRATP1!B17&gt;0,[2]FeuilRATP1!I17&gt;0,[2]FeuilRATP1!L17&gt;0),[2]FeuilRATP1!AE17,IF(AND([2]FeuilRATP1!B18&gt;0,[2]FeuilRATP1!I18&gt;0,[2]FeuilRATP1!L18&gt;0),[2]FeuilRATP1!AE18,IF(AND([2]FeuilRATP1!B29&gt;0,[2]FeuilRATP1!I29&gt;0,[2]FeuilRATP1!L29&gt;0),[2]FeuilRATP1!AE29,IF(AND([2]FeuilRATP1!B30&gt;0,[2]FeuilRATP1!I30&gt;0,[2]FeuilRATP1!L30&gt;0),[2]FeuilRATP1!AE30,IF(AND([2]FeuilRATP1!B31&gt;0,[2]FeuilRATP1!I31&gt;0,[2]FeuilRATP1!L31&gt;0),[2]FeuilRATP1!AE31,IF(AND([2]FeuilRATP1!B32&gt;0,[2]FeuilRATP1!I32&gt;0,[2]FeuilRATP1!L32&gt;0),[2]FeuilRATP1!AE32,IF(AND([2]FeuilRATP1!B33&gt;0,[2]FeuilRATP1!I33&gt;0,[2]FeuilRATP1!L33&gt;0),[2]FeuilRATP1!AE33,IF(AND([2]FeuilRATP2!A10&gt;0,[2]FeuilRATP2!G10&gt;0,[2]FeuilRATP2!M10&gt;0),[2]FeuilRATP2!AD10,IF(AND([2]FeuilRATP2!A16&gt;0,[2]FeuilRATP2!G16&gt;0,[2]FeuilRATP2!M16&gt;0),[2]FeuilRATP2!AD16,IF(AND([2]FeuilRATP2!A22&gt;0,[2]FeuilRATP2!G22&gt;0,[2]FeuilRATP2!M22&gt;0),[2]FeuilRATP2!AD22,IF(AND([2]FeuilRATP2!A28&gt;0,[2]FeuilRATP2!G28&gt;0,[2]FeuilRATP2!M28&gt;0),[2]FeuilRATP2!AD28,IF(AND([2]FeuilOVS!AE11&gt;0,[2]FeuilOVS!W10&gt;0,[2]FeuilOVS!AE10&gt;0),[2]FeuilOVS!AJ14,IF(AND([2]FeuilOVS!AE19&gt;0,[2]FeuilOVS!W18&gt;0,[2]FeuilOVS!AE18&gt;0),[2]FeuilOVS!AJ22,IF(AND([2]FeuilOVS!AE27&gt;0,[2]FeuilOVS!W26&gt;0,[2]FeuilOVS!AE26&gt;0),[2]FeuilOVS!AJ30,IF(AND([2]FeuilOVS!AE35&gt;0,[2]FeuilOVS!W34&gt;0,[2]FeuilOVS!AE34&gt;0),[2]FeuilOVS!AJ38,IF(AND([2]FeuilRTM!B7&gt;0,[2]FeuilRTM!C6&gt;0,[2]FeuilRTM!H6&gt;0),[2]FeuilRTM!J9,0)))))))))))))))))))</f>
        <v>0.67708333333333337</v>
      </c>
      <c r="J4" s="18">
        <f>IF(AND([2]FeuilRATP1!B14&gt;0,[2]FeuilRATP1!I14&gt;0,[2]FeuilRATP1!L14&gt;0),[2]FeuilRATP1!G14,IF(AND([2]FeuilRATP1!B15&gt;0,[2]FeuilRATP1!I15&gt;0,[2]FeuilRATP1!L15&gt;0),[2]FeuilRATP1!G15,IF(AND([2]FeuilRATP1!B16&gt;0,[2]FeuilRATP1!I16&gt;0,[2]FeuilRATP1!L16&gt;0),[2]FeuilRATP1!G16,IF(AND([2]FeuilRATP1!B17&gt;0,[2]FeuilRATP1!I17&gt;0,[2]FeuilRATP1!L17&gt;0),[2]FeuilRATP1!G17,IF(AND([2]FeuilRATP1!B18&gt;0,[2]FeuilRATP1!I18&gt;0,[2]FeuilRATP1!L18&gt;0),[2]FeuilRATP1!G18,IF(AND([2]FeuilRATP1!B29&gt;0,[2]FeuilRATP1!I29&gt;0,[2]FeuilRATP1!L29&gt;0),[2]FeuilRATP1!G29,IF(AND([2]FeuilRATP1!B30&gt;0,[2]FeuilRATP1!I30&gt;0,[2]FeuilRATP1!L30&gt;0),[2]FeuilRATP1!G30,IF(AND([2]FeuilRATP1!B31&gt;0,[2]FeuilRATP1!I31&gt;0,[2]FeuilRATP1!L31&gt;0),[2]FeuilRATP1!G31,IF(AND([2]FeuilRATP1!B32&gt;0,[2]FeuilRATP1!I32&gt;0,[2]FeuilRATP1!L32&gt;0),[2]FeuilRATP1!G32,IF(AND([2]FeuilRATP1!B33&gt;0,[2]FeuilRATP1!I33&gt;0,[2]FeuilRATP1!L33&gt;0),[2]FeuilRATP1!G33,IF(AND([2]FeuilRATP2!A10&gt;0,[2]FeuilRATP2!G10&gt;0,[2]FeuilRATP2!M10&gt;0),[2]FeuilRATP2!AI10,IF(AND([2]FeuilRATP2!A16&gt;0,[2]FeuilRATP2!G16&gt;0,[2]FeuilRATP2!M16&gt;0),[2]FeuilRATP2!AI16,IF(AND([2]FeuilRATP2!A22&gt;0,[2]FeuilRATP2!G22&gt;0,[2]FeuilRATP2!M22&gt;0),[2]FeuilRATP2!AI22,IF(AND([2]FeuilRATP2!A28&gt;0,[2]FeuilRATP2!G28&gt;0,[2]FeuilRATP2!M28&gt;0),[2]FeuilRATP2!AI28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0),"","")))))))))))))))))))</f>
        <v>0</v>
      </c>
      <c r="K4" s="19" t="str">
        <f>IF(AND([2]FeuilRATP1!B14&gt;0,[2]FeuilRATP1!I14&gt;0,[2]FeuilRATP1!L14&gt;0),"RATP1",IF(AND([2]FeuilRATP1!B15&gt;0,[2]FeuilRATP1!I15&gt;0,[2]FeuilRATP1!L15&gt;0),"RATP1",IF(AND([2]FeuilRATP1!B16&gt;0,[2]FeuilRATP1!I16&gt;0,[2]FeuilRATP1!L16&gt;0),"RATP1",IF(AND([2]FeuilRATP1!B17&gt;0,[2]FeuilRATP1!I17&gt;0,[2]FeuilRATP1!L17&gt;0),"RATP1",IF(AND([2]FeuilRATP1!B18&gt;0,[2]FeuilRATP1!I18&gt;0,[2]FeuilRATP1!L18&gt;0),"RATP1",IF(AND([2]FeuilRATP1!B29&gt;0,[2]FeuilRATP1!I29&gt;0,[2]FeuilRATP1!L29&gt;0),"RATP1",IF(AND([2]FeuilRATP1!B30&gt;0,[2]FeuilRATP1!I30&gt;0,[2]FeuilRATP1!L30&gt;0),"RATP1",IF(AND([2]FeuilRATP1!B31&gt;0,[2]FeuilRATP1!I31&gt;0,[2]FeuilRATP1!L31&gt;0),"RATP1",IF(AND([2]FeuilRATP1!B32&gt;0,[2]FeuilRATP1!I32&gt;0,[2]FeuilRATP1!L32&gt;0),[2]FeuilRATP1!T27,IF(AND([2]FeuilRATP1!B33&gt;0,[2]FeuilRATP1!I33&gt;0,[2]FeuilRATP1!L33&gt;0),"RATP1",IF(AND([2]FeuilRATP2!A10&gt;0,[2]FeuilRATP2!G10&gt;0,[2]FeuilRATP2!M10&gt;0),"RATP2",IF(AND([2]FeuilRATP2!A16&gt;0,[2]FeuilRATP2!G16&gt;0,[2]FeuilRATP2!M16&gt;0),"RATP2",IF(AND([2]FeuilRATP2!A22&gt;0,[2]FeuilRATP2!G22&gt;0,[2]FeuilRATP2!M22&gt;0),"RATP2",IF(AND([2]FeuilRATP2!A28&gt;0,[2]FeuilRATP2!G28&gt;0,[2]FeuilRATP2!M28&gt;0),"RATP2",IF(AND([2]FeuilOVS!AE11&gt;0,[2]FeuilOVS!W10&gt;0,[2]FeuilOVS!AE10&gt;0),"OVS",IF(AND([2]FeuilOVS!AE19&gt;0,[2]FeuilOVS!W18&gt;0,[2]FeuilOVS!AE18&gt;0),"OVS",IF(AND([2]FeuilOVS!AE27&gt;0,[2]FeuilOVS!W26&gt;0,[2]FeuilOVS!AE26&gt;0),"OVS",IF(AND([2]FeuilOVS!AE35&gt;0,[2]FeuilOVS!W34&gt;0,[2]FeuilOVS!AE34&gt;0),"OVS",IF(AND([2]FeuilRTM!B7&gt;0,[2]FeuilRTM!C6&gt;0,[2]FeuilRTM!H6&gt;0),"RTM","")))))))))))))))))))</f>
        <v>RATP1</v>
      </c>
      <c r="L4" s="20" t="str">
        <f>IF(AND([2]FeuilRATP1!B14&gt;0,[2]FeuilRATP1!I14&gt;0,[2]FeuilRATP1!L14&gt;0),[2]FeuilRATP1!H19,IF(AND([2]FeuilRATP1!B15&gt;0,[2]FeuilRATP1!I15&gt;0,[2]FeuilRATP1!L15&gt;0),[2]FeuilRATP1!H20,IF(AND([2]FeuilRATP1!B16&gt;0,[2]FeuilRATP1!I16&gt;0,[2]FeuilRATP1!L16&gt;0),[2]FeuilRATP1!H21,IF(AND([2]FeuilRATP1!B17&gt;0,[2]FeuilRATP1!I17&gt;0,[2]FeuilRATP1!L17&gt;0),[2]FeuilRATP1!H22,IF(AND([2]FeuilRATP1!B18&gt;0,[2]FeuilRATP1!I18&gt;0,[2]FeuilRATP1!L18&gt;0),[2]FeuilRATP1!H23,IF(AND([2]FeuilRATP1!B29&gt;0,[2]FeuilRATP1!I29&gt;0,[2]FeuilRATP1!L29&gt;0),[2]FeuilRATP1!H34,IF(AND([2]FeuilRATP1!B30&gt;0,[2]FeuilRATP1!I30&gt;0,[2]FeuilRATP1!L30&gt;0),[2]FeuilRATP1!H35,IF(AND([2]FeuilRATP1!B31&gt;0,[2]FeuilRATP1!I31&gt;0,[2]FeuilRATP1!L31&gt;0),[2]FeuilRATP1!H36,IF(AND([2]FeuilRATP1!B32&gt;0,[2]FeuilRATP1!I32&gt;0,[2]FeuilRATP1!L32&gt;0),[2]FeuilRATP1!H37,IF(AND([2]FeuilRATP1!B33&gt;0,[2]FeuilRATP1!I33&gt;0,[2]FeuilRATP1!L33&gt;0),[2]FeuilRATP1!H38,IF(AND([2]FeuilRATP2!A10&gt;0,[2]FeuilRATP2!G10&gt;0,[2]FeuilRATP2!M10&gt;0),[2]FeuilRATP2!AG10,IF(AND([2]FeuilRATP2!A16&gt;0,[2]FeuilRATP2!G16&gt;0,[2]FeuilRATP2!M16&gt;0),[2]FeuilRATP2!AG16,IF(AND([2]FeuilRATP2!A22&gt;0,[2]FeuilRATP2!G22&gt;0,[2]FeuilRATP2!M22&gt;0),[2]FeuilRATP2!AG22,IF(AND([2]FeuilRATP2!A28&gt;0,[2]FeuilRATP2!G28&gt;0,[2]FeuilRATP2!M28&gt;0),[2]FeuilRATP2!AG28,IF(AND([2]FeuilOVS!AE11&gt;0,[2]FeuilOVS!W10&gt;0,[2]FeuilOVS!AE10&gt;0),S2,IF(AND([2]FeuilOVS!AE19&gt;0,[2]FeuilOVS!W18&gt;0,[2]FeuilOVS!AE18&gt;0),S2,IF(AND([2]FeuilOVS!AE27&gt;0,[2]FeuilOVS!W26&gt;0,[2]FeuilOVS!AE26&gt;0),S2,IF(AND([2]FeuilOVS!AE35&gt;0,[2]FeuilOVS!W34&gt;0,[2]FeuilOVS!AE34&gt;0),S2,IF(AND([2]FeuilRTM!B7&gt;0,[2]FeuilRTM!C6&gt;0,[2]FeuilRTM!H6&gt;0),S2,"")))))))))))))))))))</f>
        <v>NFT</v>
      </c>
      <c r="M4" s="21" t="str">
        <f>IF(AND([2]FeuilRATP1!B14&gt;0,[2]FeuilRATP1!I14&gt;0,[2]FeuilRATP1!L14&gt;0),[2]FeuilRATP1!J19,IF(AND([2]FeuilRATP1!B15&gt;0,[2]FeuilRATP1!I15&gt;0,[2]FeuilRATP1!L15&gt;0),[2]FeuilRATP1!J20,IF(AND([2]FeuilRATP1!B16&gt;0,[2]FeuilRATP1!I16&gt;0,[2]FeuilRATP1!L16&gt;0),[2]FeuilRATP1!J21,IF(AND([2]FeuilRATP1!B17&gt;0,[2]FeuilRATP1!I17&gt;0,[2]FeuilRATP1!L17&gt;0),[2]FeuilRATP1!J22,IF(AND([2]FeuilRATP1!B18&gt;0,[2]FeuilRATP1!I18&gt;0,[2]FeuilRATP1!L18&gt;0),[2]FeuilRATP1!J23,IF(AND([2]FeuilRATP1!B29&gt;0,[2]FeuilRATP1!I29&gt;0,[2]FeuilRATP1!L29&gt;0),[2]FeuilRATP1!J34,IF(AND([2]FeuilRATP1!B30&gt;0,[2]FeuilRATP1!I30&gt;0,[2]FeuilRATP1!L30&gt;0),[2]FeuilRATP1!J35,IF(AND([2]FeuilRATP1!B31&gt;0,[2]FeuilRATP1!I31&gt;0,[2]FeuilRATP1!L31&gt;0),[2]FeuilRATP1!J36,IF(AND([2]FeuilRATP1!B32&gt;0,[2]FeuilRATP1!I32&gt;0,[2]FeuilRATP1!L32&gt;0),[2]FeuilRATP1!J37,IF(AND([2]FeuilRATP1!B33&gt;0,[2]FeuilRATP1!I33&gt;0,[2]FeuilRATP1!L33&gt;0),[2]FeuilRATP1!J38,IF(AND([2]FeuilRATP2!A10&gt;0,[2]FeuilRATP2!G10&gt;0,[2]FeuilRATP2!M10&gt;0),[2]FeuilRATP2!I11,IF(AND([2]FeuilRATP2!A16&gt;0,[2]FeuilRATP2!G16&gt;0,[2]FeuilRATP2!M16&gt;0),[2]FeuilRATP2!I17,IF(AND([2]FeuilRATP2!A22&gt;0,[2]FeuilRATP2!G22&gt;0,[2]FeuilRATP2!M22&gt;0),[2]FeuilRATP2!I23,IF(AND([2]FeuilRATP2!A28&gt;0,[2]FeuilRATP2!G28&gt;0,[2]FeuilRATP2!M28&gt;0),[2]FeuilRATP2!I29,IF(AND([2]FeuilOVS!AE11&gt;0,[2]FeuilOVS!W10&gt;0,[2]FeuilOVS!AE10&gt;0),[2]FeuilOVS!G12&amp;""&amp;[2]FeuilOVS!G13&amp;""&amp;[2]FeuilOVS!G14&amp;""&amp;[2]FeuilOVS!G15,IF(AND([2]FeuilOVS!AE19&gt;0,[2]FeuilOVS!W18&gt;0,[2]FeuilOVS!AE18&gt;0),[2]FeuilOVS!G20&amp;""&amp;[2]FeuilOVS!G21&amp;""&amp;[2]FeuilOVS!G22&amp;""&amp;[2]FeuilOVS!G23,IF(AND([2]FeuilOVS!AE27&gt;0,[2]FeuilOVS!W26&gt;0,[2]FeuilOVS!AE26&gt;0),[2]FeuilOVS!G28&amp;""&amp;[2]FeuilOVS!G29&amp;""&amp;[2]FeuilOVS!G30&amp;""&amp;[2]FeuilOVS!G31,IF(AND([2]FeuilOVS!AE35&gt;0,[2]FeuilOVS!W34&gt;0,[2]FeuilOVS!AE34&gt;0),[2]FeuilOVS!G36&amp;""&amp;[2]FeuilOVS!G37&amp;""&amp;[2]FeuilOVS!G38&amp;""&amp;[2]FeuilOVS!G39,IF(AND([2]FeuilRTM!B7&gt;0,[2]FeuilRTM!C6&gt;0,[2]FeuilRTM!H6&gt;0),[2]FeuilRTM!A44,"")))))))))))))))))))</f>
        <v>échange connecteur mini-USB,support double accus, composant (MOSFET) test ok</v>
      </c>
      <c r="N4" s="22"/>
      <c r="O4" s="23">
        <f>P4+Q4+2</f>
        <v>2.0513888888888889</v>
      </c>
      <c r="P4" s="7">
        <f>IF(G4&gt;0,G4-F4,0)</f>
        <v>0</v>
      </c>
      <c r="Q4" s="7">
        <f>IF(I4&gt;0,I4-H4,0)</f>
        <v>5.1388888888888928E-2</v>
      </c>
      <c r="R4" s="24"/>
      <c r="S4" s="7"/>
      <c r="T4" s="7"/>
      <c r="U4" s="7"/>
    </row>
    <row r="5" spans="1:42" s="25" customFormat="1" ht="37.5" customHeight="1" x14ac:dyDescent="0.25">
      <c r="A5" s="12" t="str">
        <f>IF(AND([2]FeuilRATP1!B15&gt;0,[2]FeuilRATP1!I15&gt;0,[2]FeuilRATP1!L15&gt;0,[2]FeuilRATP1!I15&lt;&gt;C4),[2]FeuilRATP1!A15,IF(AND([2]FeuilRATP1!B15&gt;0,[2]FeuilRATP1!I15&gt;0,[2]FeuilRATP1!L15&gt;0,[2]FeuilRATP1!B15&lt;&gt;B4,[2]FeuilRATP1!I15=C4),[2]FeuilRATP1!A15,IF(AND([2]FeuilRATP1!B16&gt;0,[2]FeuilRATP1!I16&gt;0,[2]FeuilRATP1!L16&gt;0,[2]FeuilRATP1!I16&lt;&gt;C4),[2]FeuilRATP1!A16,IF(AND([2]FeuilRATP1!B16&gt;0,[2]FeuilRATP1!I16&gt;0,[2]FeuilRATP1!L16&gt;0,[2]FeuilRATP1!B16&lt;&gt;B4,[2]FeuilRATP1!I16=C4),[2]FeuilRATP1!A16,IF(AND([2]FeuilRATP1!B17&gt;0,[2]FeuilRATP1!I17&gt;0,[2]FeuilRATP1!L17&gt;0,[2]FeuilRATP1!I17&lt;&gt;C4),[2]FeuilRATP1!A17,IF(AND([2]FeuilRATP1!B17&gt;0,[2]FeuilRATP1!I17&gt;0,[2]FeuilRATP1!L17&gt;0,[2]FeuilRATP1!B17&lt;&gt;B4,[2]FeuilRATP1!I17=C4),[2]FeuilRATP1!A17,IF(AND([2]FeuilRATP1!B18&gt;0,[2]FeuilRATP1!I18&gt;0,[2]FeuilRATP1!L18&gt;0,[2]FeuilRATP1!I18&lt;&gt;C4),[2]FeuilRATP1!A18,IF(AND([2]FeuilRATP1!B18&gt;0,[2]FeuilRATP1!I18&gt;0,[2]FeuilRATP1!L18&gt;0,[2]FeuilRATP1!B18&lt;&gt;B4,[2]FeuilRATP1!I18=C4),[2]FeuilRATP1!A18,IF(AND([2]FeuilRATP1!B29&gt;0,[2]FeuilRATP1!I29&gt;0,[2]FeuilRATP1!L29&gt;0,[2]FeuilRATP1!I29&lt;&gt;C4),[2]FeuilRATP1!A29,IF(AND([2]FeuilRATP1!B30&gt;0,[2]FeuilRATP1!I30&gt;0,[2]FeuilRATP1!L30&gt;0,[2]FeuilRATP1!I30&lt;&gt;C4),[2]FeuilRATP1!A30,IF(AND([2]FeuilRATP1!B31&gt;0,[2]FeuilRATP1!I31&gt;0,[2]FeuilRATP1!L31&gt;0,[2]FeuilRATP1!I31&lt;&gt;C4),[2]FeuilRATP1!A31,IF(AND([2]FeuilRATP1!B32&gt;0,[2]FeuilRATP1!I32&gt;0,[2]FeuilRATP1!L32&gt;0,[2]FeuilRATP1!I32&lt;&gt;C4),[2]FeuilRATP1!A32,IF(AND([2]FeuilRATP1!B33&gt;0,[2]FeuilRATP1!I33&gt;0,[2]FeuilRATP1!L33&gt;0),[2]FeuilRATP1!A33,IF(AND([2]FeuilRATP2!A10&gt;0,[2]FeuilRATP2!G10&gt;0,[2]FeuilRATP2!M10&gt;0),"",IF(AND([2]FeuilRATP2!A16&gt;0,[2]FeuilRATP2!G16&gt;0,[2]FeuilRATP2!M16&gt;0),"",IF(AND([2]FeuilRATP2!A22&gt;0,[2]FeuilRATP2!G22&gt;0,[2]FeuilRATP2!M22&gt;0),"",IF(AND([2]FeuilRATP2!A28&gt;0,[2]FeuilRATP2!G28&gt;0,[2]FeuilRATP2!M28&gt;0),""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0),"",""))))))))))))))))))))))</f>
        <v>B</v>
      </c>
      <c r="B5" s="13">
        <f>IF(AND([2]FeuilRATP1!B15&gt;0,[2]FeuilRATP1!L15&gt;0,[2]FeuilRATP1!I15&lt;&gt;C4),[2]FeuilRATP1!B15,IF(AND([2]FeuilRATP1!B15&gt;0,[2]FeuilRATP1!B15&lt;&gt;B4,[2]FeuilRATP1!L15&gt;0,[2]FeuilRATP1!I15=C4),[2]FeuilRATP1!B15,IF(AND([2]FeuilRATP1!B16&gt;0,[2]FeuilRATP1!I16&gt;0,[2]FeuilRATP1!L16&gt;0,[2]FeuilRATP1!I16&lt;&gt;C4),[2]FeuilRATP1!B16,IF(AND([2]FeuilRATP1!B16&gt;0,[2]FeuilRATP1!I16&gt;0,[2]FeuilRATP1!L16&gt;0,[2]FeuilRATP1!B16&lt;&gt;B4,[2]FeuilRATP1!I16=C4),[2]FeuilRATP1!B16,IF(AND([2]FeuilRATP1!B17&gt;0,[2]FeuilRATP1!I17&gt;0,[2]FeuilRATP1!L17&gt;0,[2]FeuilRATP1!I17&lt;&gt;C4),[2]FeuilRATP1!B17,IF(AND([2]FeuilRATP1!B17&gt;0,[2]FeuilRATP1!I17&gt;0,[2]FeuilRATP1!L17&gt;0,[2]FeuilRATP1!B17&lt;&gt;B4,[2]FeuilRATP1!I17=C4),[2]FeuilRATP1!B16,IF(AND([2]FeuilRATP1!B18&gt;0,[2]FeuilRATP1!I18&gt;0,[2]FeuilRATP1!L18&gt;0,[2]FeuilRATP1!I18&lt;&gt;C4),[2]FeuilRATP1!B18,IF(AND([2]FeuilRATP1!B18&gt;0,[2]FeuilRATP1!I18&gt;0,[2]FeuilRATP1!L18&gt;0,[2]FeuilRATP1!B18&lt;&gt;B4,[2]FeuilRATP1!I18=C4),[2]FeuilRATP1!B18,IF(AND([2]FeuilRATP1!B29&gt;0,[2]FeuilRATP1!I29&gt;0,[2]FeuilRATP1!L29&gt;0,[2]FeuilRATP1!I29&lt;&gt;C4),[2]FeuilRATP1!B29,IF(AND([2]FeuilRATP1!B30&gt;0,[2]FeuilRATP1!I30&gt;0,[2]FeuilRATP1!L30&gt;0,[2]FeuilRATP1!I30&lt;&gt;C4),[2]FeuilRATP1!B30,IF(AND([2]FeuilRATP1!B31&gt;0,[2]FeuilRATP1!I31&gt;0,[2]FeuilRATP1!L31&gt;0,[2]FeuilRATP1!I31&lt;&gt;C4),[2]FeuilRATP1!B31,IF(AND([2]FeuilRATP1!B32&gt;0,[2]FeuilRATP1!I32&gt;0,[2]FeuilRATP1!L32&gt;0,[2]FeuilRATP1!I32&lt;&gt;C4),[2]FeuilRATP1!B32,IF(AND([2]FeuilRATP1!B33&gt;0,[2]FeuilRATP1!I33&gt;0,[2]FeuilRATP1!L33&gt;0,[2]FeuilRATP1!I33&lt;&gt;C4),[2]FeuilRATP1!B33,IF(AND([2]FeuilRATP2!A10&gt;0,[2]FeuilRATP2!G10&gt;0,[2]FeuilRATP2!M10&gt;0,[2]FeuilRATP2!G10&lt;&gt;C4),[2]FeuilRATP2!A10,IF(AND([2]FeuilRATP2!A16&gt;0,[2]FeuilRATP2!G16&gt;0,[2]FeuilRATP2!M16&gt;0,[2]FeuilRATP2!G16&lt;&gt;C4),[2]FeuilRATP2!A16,IF(AND([2]FeuilRATP2!A22&gt;0,[2]FeuilRATP2!G22&gt;0,[2]FeuilRATP2!M22&gt;0,[2]FeuilRATP2!G22&lt;&gt;C4),[2]FeuilRATP2!A22,IF(AND([2]FeuilRATP2!A28&gt;0,[2]FeuilRATP2!G28&gt;0,[2]FeuilRATP2!M28&gt;0,[2]FeuilRATP2!G28&lt;&gt;C4),[2]FeuilRATP2!A28,IF(AND([2]FeuilOVS!AE11&gt;0,[2]FeuilOVS!W10&gt;0,[2]FeuilOVS!AE10&gt;0,[2]FeuilOVS!W10&lt;&gt;C4),[2]FeuilOVS!AE11,IF(AND([2]FeuilOVS!AE19&gt;0,[2]FeuilOVS!W18&gt;0,[2]FeuilOVS!AE18&gt;0,[2]FeuilOVS!W18&lt;&gt;C4),[2]FeuilOVS!AE19,IF(AND([2]FeuilOVS!AE27&gt;0,[2]FeuilOVS!W26&gt;0,[2]FeuilOVS!AE26&gt;0,[2]FeuilOVS!W26&lt;&gt;C4),[2]FeuilOVS!AE27,IF(AND([2]FeuilOVS!AE35&gt;0,[2]FeuilOVS!W34&gt;0,[2]FeuilOVS!AE34&gt;0,[2]FeuilOVS!W34&lt;&gt;C4),[2]FeuilOVS!AE35,IF(AND([2]FeuilRTM!B7&gt;0,[2]FeuilRTM!C6&gt;0,[2]FeuilRTM!H6&gt;0,[2]FeuilRTM!C6&lt;&gt;C4),[2]FeuilRTM!B7,""))))))))))))))))))))))</f>
        <v>44452</v>
      </c>
      <c r="C5" s="14">
        <f>IF(AND([2]FeuilRATP1!B15&gt;0,[2]FeuilRATP1!I15&gt;0,[2]FeuilRATP1!L15&gt;0,[2]FeuilRATP1!I15&lt;&gt;C4),[2]FeuilRATP1!I15,IF(AND([2]FeuilRATP1!B15&gt;0,[2]FeuilRATP1!I15&gt;0,[2]FeuilRATP1!L15&gt;0,[2]FeuilRATP1!B15&lt;&gt;B4,[2]FeuilRATP1!I15=C4),[2]FeuilRATP1!I15,IF(AND([2]FeuilRATP1!B16&gt;0,[2]FeuilRATP1!I16&gt;0,[2]FeuilRATP1!L16&gt;0,[2]FeuilRATP1!I16&lt;&gt;C4),[2]FeuilRATP1!I16,IF(AND([2]FeuilRATP1!B16&gt;0,[2]FeuilRATP1!I16&gt;0,[2]FeuilRATP1!L16&gt;0,[2]FeuilRATP1!B16&lt;&gt;B4,[2]FeuilRATP1!I16=C4),[2]FeuilRATP1!I16,IF(AND([2]FeuilRATP1!B17&gt;0,[2]FeuilRATP1!I17&gt;0,[2]FeuilRATP1!L17&gt;0,[2]FeuilRATP1!I17&lt;&gt;C4),[2]FeuilRATP1!I17,IF(AND([2]FeuilRATP1!B17&gt;0,[2]FeuilRATP1!I17&gt;0,[2]FeuilRATP1!L17&gt;0,[2]FeuilRATP1!B17&lt;&gt;B4,[2]FeuilRATP1!I17=C4),[2]FeuilRATP1!I17,IF(AND([2]FeuilRATP1!B18&gt;0,[2]FeuilRATP1!I18&gt;0,[2]FeuilRATP1!L18&gt;0,[2]FeuilRATP1!I18&lt;&gt;C4),[2]FeuilRATP1!I18,IF(AND([2]FeuilRATP1!B18&gt;0,[2]FeuilRATP1!I18&gt;0,[2]FeuilRATP1!L18&gt;0,[2]FeuilRATP1!B18&lt;&gt;B4,[2]FeuilRATP1!I18=C4),[2]FeuilRATP1!I18,IF(AND([2]FeuilRATP1!B29&gt;0,[2]FeuilRATP1!I29&gt;0,[2]FeuilRATP1!L29&gt;0,[2]FeuilRATP1!I29&lt;&gt;C4),[2]FeuilRATP1!I29,IF(AND([2]FeuilRATP1!B30&gt;0,[2]FeuilRATP1!I30&gt;0,[2]FeuilRATP1!L30&gt;0,[2]FeuilRATP1!I30&lt;&gt;C4),[2]FeuilRATP1!I30,IF(AND([2]FeuilRATP1!B31&gt;0,[2]FeuilRATP1!I31&gt;0,[2]FeuilRATP1!L31&gt;0,[2]FeuilRATP1!I31&lt;&gt;C4),[2]FeuilRATP1!I31,IF(AND([2]FeuilRATP1!B32&gt;0,[2]FeuilRATP1!I32&gt;0,[2]FeuilRATP1!L32&gt;0,[2]FeuilRATP1!I32&lt;&gt;C4),[2]FeuilRATP1!I32,IF(AND([2]FeuilRATP1!B33&gt;0,[2]FeuilRATP1!I33&gt;0,[2]FeuilRATP1!L33&gt;0,[2]FeuilRATP1!I33&lt;&gt;C4),[2]FeuilRATP1!I33,IF(AND([2]FeuilRATP2!A10&gt;0,[2]FeuilRATP2!G10&gt;0,[2]FeuilRATP2!M10&gt;0,[2]FeuilRATP2!G10&lt;&gt;C4),[2]FeuilRATP2!G10,IF(AND([2]FeuilRATP2!A16&gt;0,[2]FeuilRATP2!G16&gt;0,[2]FeuilRATP2!M16&gt;0,[2]FeuilRATP2!G16&lt;&gt;C4),[2]FeuilRATP2!G16,IF(AND([2]FeuilRATP2!A22&gt;0,[2]FeuilRATP2!G22&gt;0,[2]FeuilRATP2!M22&gt;0,[2]FeuilRATP2!G22&lt;&gt;C4),[2]FeuilRATP2!G22,IF(AND([2]FeuilRATP2!A28&gt;0,[2]FeuilRATP2!G28&gt;0,[2]FeuilRATP2!M28&gt;0,[2]FeuilRATP2!G28&lt;&gt;C4),[2]FeuilRATP2!G28,IF(AND([2]FeuilOVS!AE11&gt;0,[2]FeuilOVS!W10&gt;0,[2]FeuilOVS!AE10&gt;0,[2]FeuilOVS!W10&lt;&gt;C4),[2]FeuilOVS!W10,IF(AND([2]FeuilOVS!AE19&gt;0,[2]FeuilOVS!W18&gt;0,[2]FeuilOVS!AE18&gt;0,[2]FeuilOVS!W18&lt;&gt;C4),[2]FeuilOVS!W18,IF(AND([2]FeuilOVS!AE27&gt;0,[2]FeuilOVS!W26&gt;0,[2]FeuilOVS!AE26&gt;0,[2]FeuilOVS!W26&lt;&gt;C4),[2]FeuilOVS!W26,IF(AND([2]FeuilOVS!AE35&gt;0,[2]FeuilOVS!W34&gt;0,[2]FeuilOVS!AE34&gt;0,[2]FeuilOVS!W34&lt;&gt;C4),[2]FeuilOVS!W34,IF(AND([2]FeuilRTM!B7&gt;0,[2]FeuilRTM!C6&gt;0,[2]FeuilRTM!H6&gt;0,[2]FeuilRTM!C6&lt;&gt;C4),[2]FeuilRTM!C6,""))))))))))))))))))))))</f>
        <v>85388</v>
      </c>
      <c r="D5" s="14">
        <f>IF(AND([2]FeuilRATP1!B15&gt;0,[2]FeuilRATP1!I15&gt;0,[2]FeuilRATP1!L15&gt;0,[2]FeuilRATP1!I15&lt;&gt;C4),[2]FeuilRATP1!L15,IF(AND([2]FeuilRATP1!B15&gt;0,[2]FeuilRATP1!I15&gt;0,[2]FeuilRATP1!L15&gt;0,[2]FeuilRATP1!B15&lt;&gt;B4,[2]FeuilRATP1!I15=C4),[2]FeuilRATP1!L15,IF(AND([2]FeuilRATP1!B16&gt;0,[2]FeuilRATP1!I16&gt;0,[2]FeuilRATP1!L16&gt;0,[2]FeuilRATP1!I16&lt;&gt;C4),[2]FeuilRATP1!L16,IF(AND([2]FeuilRATP1!B16&gt;0,[2]FeuilRATP1!I16&gt;0,[2]FeuilRATP1!L16&gt;0,[2]FeuilRATP1!B16&lt;&gt;B4,[2]FeuilRATP1!I16=C4),[2]FeuilRATP1!L16,IF(AND([2]FeuilRATP1!B17&gt;0,[2]FeuilRATP1!I17&gt;0,[2]FeuilRATP1!L17&gt;0,[2]FeuilRATP1!I17&lt;&gt;C4),[2]FeuilRATP1!L17,IF(AND([2]FeuilRATP1!B17&gt;0,[2]FeuilRATP1!I17&gt;0,[2]FeuilRATP1!L17&gt;0,[2]FeuilRATP1!B17&lt;&gt;B4,[2]FeuilRATP1!I17=C4),[2]FeuilRATP1!L17,IF(AND([2]FeuilRATP1!B18&gt;0,[2]FeuilRATP1!I18&gt;0,[2]FeuilRATP1!L18&gt;0,[2]FeuilRATP1!I18&lt;&gt;C4),[2]FeuilRATP1!L18,IF(AND([2]FeuilRATP1!B18&gt;0,[2]FeuilRATP1!I18&gt;0,[2]FeuilRATP1!L18&gt;0,[2]FeuilRATP1!B18&lt;&gt;B4,[2]FeuilRATP1!I18=C4),[2]FeuilRATP1!L18,IF(AND([2]FeuilRATP1!B29&gt;0,[2]FeuilRATP1!I29&gt;0,[2]FeuilRATP1!L29&gt;0,[2]FeuilRATP1!I29&lt;&gt;C4),[2]FeuilRATP1!L29,IF(AND([2]FeuilRATP1!B30&gt;0,[2]FeuilRATP1!I30&gt;0,[2]FeuilRATP1!L30&gt;0,[2]FeuilRATP1!I30&lt;&gt;C4),[2]FeuilRATP1!L30,IF(AND([2]FeuilRATP1!B31&gt;0,[2]FeuilRATP1!I31&gt;0,[2]FeuilRATP1!L31&gt;0,[2]FeuilRATP1!I31&lt;&gt;C4),[2]FeuilRATP1!L31,IF(AND([2]FeuilRATP1!B32&gt;0,[2]FeuilRATP1!I32&gt;0,[2]FeuilRATP1!L32&gt;0,[2]FeuilRATP1!I32&lt;&gt;C4),[2]FeuilRATP1!L32,IF(AND([2]FeuilRATP1!B33&gt;0,[2]FeuilRATP1!I33&gt;0,[2]FeuilRATP1!L33&gt;0,[2]FeuilRATP1!I33&lt;&gt;C4),[2]FeuilRATP1!L33,IF(AND([2]FeuilRATP2!A10&gt;0,[2]FeuilRATP2!G10&gt;0,[2]FeuilRATP2!M10&gt;0,[2]FeuilRATP2!G10&lt;&gt;C4),[2]FeuilRATP2!M10,IF(AND([2]FeuilRATP2!A16&gt;0,[2]FeuilRATP2!G16&gt;0,[2]FeuilRATP2!M16&gt;0,[2]FeuilRATP2!G16&lt;&gt;C4),[2]FeuilRATP2!M16,IF(AND([2]FeuilRATP2!A22&gt;0,[2]FeuilRATP2!G22&gt;0,[2]FeuilRATP2!M22&gt;0,[2]FeuilRATP2!G22&lt;&gt;C4),[2]FeuilRATP2!M22,IF(AND([2]FeuilRATP2!A28&gt;0,[2]FeuilRATP2!G28&gt;0,[2]FeuilRATP2!M28&gt;0,[2]FeuilRATP2!G28&lt;&gt;C4),[2]FeuilRATP2!M28,IF(AND([2]FeuilOVS!AE11&gt;0,[2]FeuilOVS!W10&gt;0,[2]FeuilOVS!AE10&gt;0,[2]FeuilOVS!W10&lt;&gt;C4),[2]FeuilOVS!AE10,IF(AND([2]FeuilOVS!AE19&gt;0,[2]FeuilOVS!W18&gt;0,[2]FeuilOVS!AE18&gt;0,[2]FeuilOVS!W18&lt;&gt;C4),[2]FeuilOVS!AE18,IF(AND([2]FeuilOVS!AE27&gt;0,[2]FeuilOVS!W26&gt;0,[2]FeuilOVS!AE26&gt;0,[2]FeuilOVS!W26&lt;&gt;C4),[2]FeuilOVS!AE18,IF(AND([2]FeuilOVS!AE35&gt;0,[2]FeuilOVS!W34&gt;0,[2]FeuilOVS!AE34&gt;0,[2]FeuilOVS!W34&lt;&gt;C4),[2]FeuilOVS!AE34,IF(AND([2]FeuilRTM!B7&gt;0,[2]FeuilRTM!C6&gt;0,[2]FeuilRTM!H6&gt;0,[2]FeuilRTM!C6&lt;&gt;C4),[2]FeuilRTM!H6,""))))))))))))))))))))))</f>
        <v>806</v>
      </c>
      <c r="E5" s="26" t="str">
        <f>IF(AND([2]FeuilRATP1!B15&gt;0,[2]FeuilRATP1!I15&gt;0,[2]FeuilRATP1!L15&gt;0,[2]FeuilRATP1!I15&lt;&gt;C4),[2]FeuilRATP1!T12,IF(AND([2]FeuilRATP1!B15&gt;0,[2]FeuilRATP1!I15&gt;0,[2]FeuilRATP1!L15&gt;0,[2]FeuilRATP1!B15&lt;&gt;B4,[2]FeuilRATP1!I15=C4),[2]FeuilRATP1!T12,IF(AND([2]FeuilRATP1!B16&gt;0,[2]FeuilRATP1!I16&gt;0,[2]FeuilRATP1!L16&gt;0,[2]FeuilRATP1!I16&lt;&gt;C4),[2]FeuilRATP1!T12,IF(AND([2]FeuilRATP1!B16&gt;0,[2]FeuilRATP1!I16&gt;0,[2]FeuilRATP1!L16&gt;0,[2]FeuilRATP1!B16&lt;&gt;B4,[2]FeuilRATP1!I16=C4),[2]FeuilRATP1!T12,IF(AND([2]FeuilRATP1!B17&gt;0,[2]FeuilRATP1!I17&gt;0,[2]FeuilRATP1!L17&gt;0,[2]FeuilRATP1!I17&lt;&gt;C4),[2]FeuilRATP1!T12,IF(AND([2]FeuilRATP1!B17&gt;0,[2]FeuilRATP1!I17&gt;0,[2]FeuilRATP1!L17&gt;0,[2]FeuilRATP1!B17&lt;&gt;B4,[2]FeuilRATP1!I17=C4),[2]FeuilRATP1!T12,IF(AND([2]FeuilRATP1!B18&gt;0,[2]FeuilRATP1!I18&gt;0,[2]FeuilRATP1!L18&gt;0,[2]FeuilRATP1!I18&lt;&gt;C4),[2]FeuilRATP1!T12,IF(AND([2]FeuilRATP1!B18&gt;0,[2]FeuilRATP1!I18&gt;0,[2]FeuilRATP1!L18&gt;0,[2]FeuilRATP1!B18&lt;&gt;B4,[2]FeuilRATP1!I18=C4),[2]FeuilRATP1!T12,IF(AND([2]FeuilRATP1!B29&gt;0,[2]FeuilRATP1!I29&gt;0,[2]FeuilRATP1!L29&gt;0,[2]FeuilRATP1!I29&lt;&gt;C4),[2]FeuilRATP1!T27,IF(AND([2]FeuilRATP1!B30&gt;0,[2]FeuilRATP1!I30&gt;0,[2]FeuilRATP1!L30&gt;0,[2]FeuilRATP1!I30&lt;&gt;C4),[2]FeuilRATP1!T27,IF(AND([2]FeuilRATP1!B31&gt;0,[2]FeuilRATP1!I31&gt;0,[2]FeuilRATP1!L31&gt;0,[2]FeuilRATP1!I31&lt;&gt;C4),[2]FeuilRATP1!T27,IF(AND([2]FeuilRATP1!B32&gt;0,[2]FeuilRATP1!I32&gt;0,[2]FeuilRATP1!L32&gt;0,[2]FeuilRATP1!I32&lt;&gt;C4),[2]FeuilRATP1!T27,IF(AND([2]FeuilRATP1!B33&gt;0,[2]FeuilRATP1!I33&gt;0,[2]FeuilRATP1!L33&gt;0,[2]FeuilRATP1!I33&lt;&gt;C4),[2]FeuilRATP1!T27,IF(AND([2]FeuilRATP2!A10&gt;0,[2]FeuilRATP2!G10&gt;0,[2]FeuilRATP2!M10&gt;0,[2]FeuilRATP2!G10&lt;&gt;C4),[2]FeuilRATP2!T8,IF(AND([2]FeuilRATP2!A16&gt;0,[2]FeuilRATP2!G16&gt;0,[2]FeuilRATP2!M16&gt;0,[2]FeuilRATP2!G16&lt;&gt;C4),[2]FeuilRATP2!T14,IF(AND([2]FeuilRATP2!A22&gt;0,[2]FeuilRATP2!G22&gt;0,[2]FeuilRATP2!M22&gt;0,[2]FeuilRATP2!G22&lt;&gt;C4),[2]FeuilRATP2!T20,IF(AND([2]FeuilRATP2!A28&gt;0,[2]FeuilRATP2!G28&gt;0,[2]FeuilRATP2!M28&gt;0,[2]FeuilRATP2!G28&lt;&gt;C4),[2]FeuilRATP2!T26,IF(AND([2]FeuilOVS!AE11&gt;0,[2]FeuilOVS!W10&gt;0,[2]FeuilOVS!AE10&gt;0,[2]FeuilOVS!W10&lt;&gt;C4),[2]FeuilOVS!F11,IF(AND([2]FeuilOVS!AE19&gt;0,[2]FeuilOVS!W18&gt;0,[2]FeuilOVS!AE18&gt;0,[2]FeuilOVS!W18&lt;&gt;C4),[2]FeuilOVS!F19,IF(AND([2]FeuilOVS!AE27&gt;0,[2]FeuilOVS!W26&gt;0,[2]FeuilOVS!AE26&gt;0,[2]FeuilOVS!W26&lt;&gt;C4),[2]FeuilOVS!F27,IF(AND([2]FeuilOVS!AE35&gt;0,[2]FeuilOVS!W34&gt;0,[2]FeuilOVS!AE34&gt;0,[2]FeuilOVS!W34&lt;&gt;C4),[2]FeuilOVS!F35,IF(AND([2]FeuilRTM!B7&gt;0,[2]FeuilRTM!C6&gt;0,[2]FeuilRTM!H6&gt;0,[2]FeuilRTM!C6&lt;&gt;C4),[2]FeuilRTM!A2,""))))))))))))))))))))))</f>
        <v>LDPM</v>
      </c>
      <c r="F5" s="27">
        <f>IF(AND([2]FeuilRATP1!B15&gt;0,[2]FeuilRATP1!I15&gt;0,[2]FeuilRATP1!L15&gt;0,[2]FeuilRATP1!I15&lt;&gt;C4),[2]FeuilRATP1!T15,IF(AND([2]FeuilRATP1!B15&gt;0,[2]FeuilRATP1!I15&gt;0,[2]FeuilRATP1!L15&gt;0,[2]FeuilRATP1!B15&lt;&gt;B4,[2]FeuilRATP1!I15=C4),[2]FeuilRATP1!T15,IF(AND([2]FeuilRATP1!B16&gt;0,[2]FeuilRATP1!I16&gt;0,[2]FeuilRATP1!L16&gt;0,[2]FeuilRATP1!I16&lt;&gt;C4),[2]FeuilRATP1!T16,IF(AND([2]FeuilRATP1!B16&gt;0,[2]FeuilRATP1!I16&gt;0,[2]FeuilRATP1!L16&gt;0,[2]FeuilRATP1!B16&lt;&gt;B4,[2]FeuilRATP1!I16=C4),[2]FeuilRATP1!T16,IF(AND([2]FeuilRATP1!B17&gt;0,[2]FeuilRATP1!I17&gt;0,[2]FeuilRATP1!L17&gt;0,[2]FeuilRATP1!I17&lt;&gt;C4),[2]FeuilRATP1!T17,IF(AND([2]FeuilRATP1!B17&gt;0,[2]FeuilRATP1!I17&gt;0,[2]FeuilRATP1!L17&gt;0,[2]FeuilRATP1!B17&lt;&gt;B4,[2]FeuilRATP1!I17=C4),[2]FeuilRATP1!T17,IF(AND([2]FeuilRATP1!B18&gt;0,[2]FeuilRATP1!I18&gt;0,[2]FeuilRATP1!L18&gt;0,[2]FeuilRATP1!I18&lt;&gt;C4),[2]FeuilRATP1!T18,IF(AND([2]FeuilRATP1!B18&gt;0,[2]FeuilRATP1!I18&gt;0,[2]FeuilRATP1!L18&gt;0,[2]FeuilRATP1!B18&lt;&gt;B4,[2]FeuilRATP1!I18=C4),[2]FeuilRATP1!T18,IF(AND([2]FeuilRATP1!B29&gt;0,[2]FeuilRATP1!I29&gt;0,[2]FeuilRATP1!L29&gt;0,[2]FeuilRATP1!I29&lt;&gt;C4),[2]FeuilRATP1!T29,IF(AND([2]FeuilRATP1!B30&gt;0,[2]FeuilRATP1!I30&gt;0,[2]FeuilRATP1!L30&gt;0,[2]FeuilRATP1!I30&lt;&gt;C4),[2]FeuilRATP1!T30,IF(AND([2]FeuilRATP1!B31&gt;0,[2]FeuilRATP1!I31&gt;0,[2]FeuilRATP1!L31&gt;0,[2]FeuilRATP1!I31&lt;&gt;C4),[2]FeuilRATP1!T31,IF(AND([2]FeuilRATP1!B32&gt;0,[2]FeuilRATP1!I32&gt;0,[2]FeuilRATP1!L32&gt;0,[2]FeuilRATP1!I32&lt;&gt;C4),[2]FeuilRATP1!T32,IF(AND([2]FeuilRATP1!B33&gt;0,[2]FeuilRATP1!I33&gt;0,[2]FeuilRATP1!L33&gt;0,[2]FeuilRATP1!I33&lt;&gt;C4),[2]FeuilRATP1!T33,IF(AND([2]FeuilRATP2!A10&gt;0,[2]FeuilRATP2!G10&gt;0,[2]FeuilRATP2!M10&gt;0,[2]FeuilRATP2!G10&lt;&gt;C4),[2]FeuilRATP2!S10,IF(AND([2]FeuilRATP2!A16&gt;0,[2]FeuilRATP2!G16&gt;0,[2]FeuilRATP2!M16&gt;0,[2]FeuilRATP2!G16&lt;&gt;C4),[2]FeuilRATP2!S16,IF(AND([2]FeuilRATP2!A22&gt;0,[2]FeuilRATP2!G22&gt;0,[2]FeuilRATP2!M22&gt;0,[2]FeuilRATP2!G22&lt;&gt;C4),[2]FeuilRATP2!S22,IF(AND([2]FeuilRATP2!A28&gt;0,[2]FeuilRATP2!G28&gt;0,[2]FeuilRATP2!M28&gt;0,[2]FeuilRATP2!G28&lt;&gt;C4),[2]FeuilRATP2!S28,IF(AND([2]FeuilOVS!AE11&gt;0,[2]FeuilOVS!W10&gt;0,[2]FeuilOVS!AE10&gt;0,[2]FeuilOVS!W10&lt;&gt;C4),[2]FeuilOVS!AE12,IF(AND([2]FeuilOVS!AE19&gt;0,[2]FeuilOVS!W18&gt;0,[2]FeuilOVS!AE18&gt;0,[2]FeuilOVS!W18&lt;&gt;C4),[2]FeuilOVS!AE20,IF(AND([2]FeuilOVS!AE27&gt;0,[2]FeuilOVS!W26&gt;0,[2]FeuilOVS!AE26&gt;0,[2]FeuilOVS!W26&lt;&gt;C4),[2]FeuilOVS!AE28,IF(AND([2]FeuilOVS!AE35&gt;0,[2]FeuilOVS!W34&gt;0,[2]FeuilOVS!AE34&gt;0,[2]FeuilOVS!W34&lt;&gt;C4),[2]FeuilOVS!AE36,IF(AND([2]FeuilRTM!B7&gt;0,[2]FeuilRTM!C6&gt;0,[2]FeuilRTM!H6&gt;0,[2]FeuilRTM!C6&lt;&gt;C4),[2]FeuilRTM!B9,0))))))))))))))))))))))</f>
        <v>0</v>
      </c>
      <c r="G5" s="17">
        <f>IF(AND([2]FeuilRATP1!B15&gt;0,[2]FeuilRATP1!I15&gt;0,[2]FeuilRATP1!L15&gt;0,[2]FeuilRATP1!I15&lt;&gt;C4),[2]FeuilRATP1!X15,IF(AND([2]FeuilRATP1!B15&gt;0,[2]FeuilRATP1!I15&gt;0,[2]FeuilRATP1!L15&gt;0,[2]FeuilRATP1!B15&lt;&gt;B4,[2]FeuilRATP1!I15=C4),[2]FeuilRATP1!X15,IF(AND([2]FeuilRATP1!B16&gt;0,[2]FeuilRATP1!I16&gt;0,[2]FeuilRATP1!L16&gt;0,[2]FeuilRATP1!I16&lt;&gt;C4),[2]FeuilRATP1!X16,IF(AND([2]FeuilRATP1!B16&gt;0,[2]FeuilRATP1!I16&gt;0,[2]FeuilRATP1!L16&gt;0,[2]FeuilRATP1!B16&lt;&gt;B4,[2]FeuilRATP1!I16=C4),[2]FeuilRATP1!X16,IF(AND([2]FeuilRATP1!B17&gt;0,[2]FeuilRATP1!I17&gt;0,[2]FeuilRATP1!L17&gt;0,[2]FeuilRATP1!I17&lt;&gt;C4),[2]FeuilRATP1!X17,IF(AND([2]FeuilRATP1!B17&gt;0,[2]FeuilRATP1!I17&gt;0,[2]FeuilRATP1!L17&gt;0,[2]FeuilRATP1!B17&lt;&gt;B4,[2]FeuilRATP1!I17=C4),[2]FeuilRATP1!X17,IF(AND([2]FeuilRATP1!B18&gt;0,[2]FeuilRATP1!I18&gt;0,[2]FeuilRATP1!L18&gt;0,[2]FeuilRATP1!I18&lt;&gt;C4),[2]FeuilRATP1!X18,IF(AND([2]FeuilRATP1!B18&gt;0,[2]FeuilRATP1!I18&gt;0,[2]FeuilRATP1!L18&gt;0,[2]FeuilRATP1!B18&lt;&gt;B4,[2]FeuilRATP1!I18=C4),[2]FeuilRATP1!X18,IF(AND([2]FeuilRATP1!B29&gt;0,[2]FeuilRATP1!I29&gt;0,[2]FeuilRATP1!L29&gt;0,[2]FeuilRATP1!I29&lt;&gt;C4),[2]FeuilRATP1!X29,IF(AND([2]FeuilRATP1!B30&gt;0,[2]FeuilRATP1!I30&gt;0,[2]FeuilRATP1!L30&gt;0,[2]FeuilRATP1!I30&lt;&gt;C4),[2]FeuilRATP1!X30,IF(AND([2]FeuilRATP1!B31&gt;0,[2]FeuilRATP1!I31&gt;0,[2]FeuilRATP1!L31&gt;0,[2]FeuilRATP1!I31&lt;&gt;C4),[2]FeuilRATP1!X31,IF(AND([2]FeuilRATP1!B32&gt;0,[2]FeuilRATP1!I32&gt;0,[2]FeuilRATP1!L32&gt;0,[2]FeuilRATP1!I32&lt;&gt;C4),[2]FeuilRATP1!X32,IF(AND([2]FeuilRATP1!B33&gt;0,[2]FeuilRATP1!I33&gt;0,[2]FeuilRATP1!L33&gt;0,[2]FeuilRATP1!I33&lt;&gt;C4),[2]FeuilRATP1!X33,IF(AND([2]FeuilRATP2!A10&gt;0,[2]FeuilRATP2!G10&gt;0,[2]FeuilRATP2!M10&gt;0,[2]FeuilRATP2!G10&lt;&gt;C4),[2]FeuilRATP2!W10,IF(AND([2]FeuilRATP2!A16&gt;0,[2]FeuilRATP2!G16&gt;0,[2]FeuilRATP2!M16&gt;0,[2]FeuilRATP2!G16&lt;&gt;C4),[2]FeuilRATP2!W16,IF(AND([2]FeuilRATP2!A22&gt;0,[2]FeuilRATP2!G22&gt;0,[2]FeuilRATP2!M22&gt;0,[2]FeuilRATP2!G22&lt;&gt;C4),[2]FeuilRATP2!W22,IF(AND([2]FeuilRATP2!A28&gt;0,[2]FeuilRATP2!G28&gt;0,[2]FeuilRATP2!M28&gt;0,[2]FeuilRATP2!G28&lt;&gt;C4),[2]FeuilRATP2!W28,IF(AND([2]FeuilOVS!AE11&gt;0,[2]FeuilOVS!W10&gt;0,[2]FeuilOVS!AE10&gt;0,[2]FeuilOVS!W10&lt;&gt;C4),[2]FeuilOVS!AJ12,IF(AND([2]FeuilOVS!AE19&gt;0,[2]FeuilOVS!W18&gt;0,[2]FeuilOVS!AE18&gt;0,[2]FeuilOVS!W18&lt;&gt;C4),[2]FeuilOVS!AJ20,IF(AND([2]FeuilOVS!AE27&gt;0,[2]FeuilOVS!W26&gt;0,[2]FeuilOVS!AE26&gt;0,[2]FeuilOVS!W26&lt;&gt;C4),[2]FeuilOVS!AJ28,IF(AND([2]FeuilOVS!AE35&gt;0,[2]FeuilOVS!W34&gt;0,[2]FeuilOVS!AE34&gt;0,[2]FeuilOVS!W34&lt;&gt;C4),[2]FeuilOVS!AJ36,IF(AND([2]FeuilRTM!B7&gt;0,[2]FeuilRTM!C6&gt;0,[2]FeuilRTM!H6&gt;0,[2]FeuilRTM!C6&lt;&gt;C4),[2]FeuilRTM!D9,0))))))))))))))))))))))</f>
        <v>0</v>
      </c>
      <c r="H5" s="16" t="str">
        <f>IF(AND([2]FeuilRATP1!B15&gt;0,[2]FeuilRATP1!I15&gt;0,[2]FeuilRATP1!L15&gt;0,[2]FeuilRATP1!I15&lt;&gt;C4),[2]FeuilRATP1!AA15,IF(AND([2]FeuilRATP1!B15&gt;0,[2]FeuilRATP1!I15&gt;0,[2]FeuilRATP1!L15&gt;0,[2]FeuilRATP1!B15&lt;&gt;B4,[2]FeuilRATP1!I15=C4),[2]FeuilRATP1!AA15,IF(AND([2]FeuilRATP1!B16&gt;0,[2]FeuilRATP1!I16&gt;0,[2]FeuilRATP1!L16&gt;0,[2]FeuilRATP1!I16&lt;&gt;C4),[2]FeuilRATP1!AA16,IF(AND([2]FeuilRATP1!B16&gt;0,[2]FeuilRATP1!I16&gt;0,[2]FeuilRATP1!L16&gt;0,[2]FeuilRATP1!B16&lt;&gt;B4,[2]FeuilRATP1!I16=C4),[2]FeuilRATP1!AA16,IF(AND([2]FeuilRATP1!B17&gt;0,[2]FeuilRATP1!I17&gt;0,[2]FeuilRATP1!L17&gt;0,[2]FeuilRATP1!I17&lt;&gt;C4),[2]FeuilRATP1!AA17,IF(AND([2]FeuilRATP1!B17&gt;0,[2]FeuilRATP1!I17&gt;0,[2]FeuilRATP1!L17&gt;0,[2]FeuilRATP1!B17&lt;&gt;B4,[2]FeuilRATP1!I17=C4),[2]FeuilRATP1!AA17,IF(AND([2]FeuilRATP1!B18&gt;0,[2]FeuilRATP1!I18&gt;0,[2]FeuilRATP1!L18&gt;0,[2]FeuilRATP1!I18&lt;&gt;C4),[2]FeuilRATP1!AA18,IF(AND([2]FeuilRATP1!B18&gt;0,[2]FeuilRATP1!I18&gt;0,[2]FeuilRATP1!L18&gt;0,[2]FeuilRATP1!B18&lt;&gt;B4,[2]FeuilRATP1!I18=C4),[2]FeuilRATP1!AA18,IF(AND([2]FeuilRATP1!B29&gt;0,[2]FeuilRATP1!I29&gt;0,[2]FeuilRATP1!L29&gt;0,[2]FeuilRATP1!I29&lt;&gt;C4),[2]FeuilRATP1!AA29,IF(AND([2]FeuilRATP1!B30&gt;0,[2]FeuilRATP1!I30&gt;0,[2]FeuilRATP1!L30&gt;0,[2]FeuilRATP1!I30&lt;&gt;C4),[2]FeuilRATP1!AA30,IF(AND([2]FeuilRATP1!B31&gt;0,[2]FeuilRATP1!I31&gt;0,[2]FeuilRATP1!L31&gt;0,[2]FeuilRATP1!I31&lt;&gt;C4),[2]FeuilRATP1!AA31,IF(AND([2]FeuilRATP1!B32&gt;0,[2]FeuilRATP1!I32&gt;0,[2]FeuilRATP1!L32&gt;0,[2]FeuilRATP1!I32&lt;&gt;C4),[2]FeuilRATP1!AA32,IF(AND([2]FeuilRATP1!B33&gt;0,[2]FeuilRATP1!I33&gt;0,[2]FeuilRATP1!L33&gt;0,[2]FeuilRATP1!I33&lt;&gt;C4),[2]FeuilRATP1!AA33,IF(AND([2]FeuilRATP2!A10&gt;0,[2]FeuilRATP2!G10&gt;0,[2]FeuilRATP2!M10&gt;0,[2]FeuilRATP2!G10&lt;&gt;C4),[2]FeuilRATP2!Z10,IF(AND([2]FeuilRATP2!A16&gt;0,[2]FeuilRATP2!G16&gt;0,[2]FeuilRATP2!M16&gt;0,[2]FeuilRATP2!G16&lt;&gt;C4),[2]FeuilRATP2!Z16,IF(AND([2]FeuilRATP2!A22&gt;0,[2]FeuilRATP2!G22&gt;0,[2]FeuilRATP2!M22&gt;0,[2]FeuilRATP2!G22&lt;&gt;C4),[2]FeuilRATP2!Z22,IF(AND([2]FeuilRATP2!A28&gt;0,[2]FeuilRATP2!G28&gt;0,[2]FeuilRATP2!M28&gt;0,[2]FeuilRATP2!G28&lt;&gt;C4),[2]FeuilRATP2!Z28,IF(AND([2]FeuilOVS!AE11&gt;0,[2]FeuilOVS!W10&gt;0,[2]FeuilOVS!AE10&gt;0,[2]FeuilOVS!W10&lt;&gt;C4),[2]FeuilOVS!AE14,IF(AND([2]FeuilOVS!AE19&gt;0,[2]FeuilOVS!W18&gt;0,[2]FeuilOVS!AE18&gt;0,[2]FeuilOVS!W18&lt;&gt;C4),[2]FeuilOVS!AE22,IF(AND([2]FeuilOVS!AE27&gt;0,[2]FeuilOVS!W26&gt;0,[2]FeuilOVS!AE26&gt;0,[2]FeuilOVS!W26&lt;&gt;C4),[2]FeuilOVS!AE30,IF(AND([2]FeuilOVS!AE35&gt;0,[2]FeuilOVS!W34&gt;0,[2]FeuilOVS!AE34&gt;0,[2]FeuilOVS!W34&lt;&gt;C4),[2]FeuilOVS!AE38,IF(AND([2]FeuilRTM!B7&gt;0,[2]FeuilRTM!C6&gt;0,[2]FeuilRTM!H6&gt;0,[2]FeuilRTM!C6&lt;&gt;C4),[2]FeuilRTM!H9,0))))))))))))))))))))))</f>
        <v>16h16</v>
      </c>
      <c r="I5" s="17">
        <f>IF(AND([2]FeuilRATP1!B15&gt;0,[2]FeuilRATP1!I15&gt;0,[2]FeuilRATP1!L15&gt;0,[2]FeuilRATP1!I15&lt;&gt;C4),[2]FeuilRATP1!AE15,IF(AND([2]FeuilRATP1!B15&gt;0,[2]FeuilRATP1!I15&gt;0,[2]FeuilRATP1!L15&gt;0,[2]FeuilRATP1!B15&lt;&gt;B4,[2]FeuilRATP1!I15=C4),[2]FeuilRATP1!AE15,IF(AND([2]FeuilRATP1!B16&gt;0,[2]FeuilRATP1!I16&gt;0,[2]FeuilRATP1!L16&gt;0,[2]FeuilRATP1!I16&lt;&gt;C4),[2]FeuilRATP1!AE16,IF(AND([2]FeuilRATP1!B16&gt;0,[2]FeuilRATP1!I16&gt;0,[2]FeuilRATP1!L16&gt;0,[2]FeuilRATP1!B16&lt;&gt;B4,[2]FeuilRATP1!I16=C4),[2]FeuilRATP1!AE16,IF(AND([2]FeuilRATP1!B17&gt;0,[2]FeuilRATP1!I17&gt;0,[2]FeuilRATP1!L17&gt;0,[2]FeuilRATP1!I17&lt;&gt;C4),[2]FeuilRATP1!AE17,IF(AND([2]FeuilRATP1!B17&gt;0,[2]FeuilRATP1!I17&gt;0,[2]FeuilRATP1!L17&gt;0,[2]FeuilRATP1!B17&lt;&gt;B4,[2]FeuilRATP1!I17=C4),[2]FeuilRATP1!AE17,IF(AND([2]FeuilRATP1!B18&gt;0,[2]FeuilRATP1!I18&gt;0,[2]FeuilRATP1!L18&gt;0,[2]FeuilRATP1!I18&lt;&gt;C4),[2]FeuilRATP1!AE18,IF(AND([2]FeuilRATP1!B18&gt;0,[2]FeuilRATP1!I18&gt;0,[2]FeuilRATP1!L18&gt;0,[2]FeuilRATP1!B18&lt;&gt;B4,[2]FeuilRATP1!I18=C4),[2]FeuilRATP1!AE18,IF(AND([2]FeuilRATP1!B29&gt;0,[2]FeuilRATP1!I29&gt;0,[2]FeuilRATP1!L29&gt;0,[2]FeuilRATP1!I29&lt;&gt;C4),[2]FeuilRATP1!AE29,IF(AND([2]FeuilRATP1!B30&gt;0,[2]FeuilRATP1!I30&gt;0,[2]FeuilRATP1!L30&gt;0,[2]FeuilRATP1!I30&lt;&gt;C4),[2]FeuilRATP1!AE30,IF(AND([2]FeuilRATP1!B31&gt;0,[2]FeuilRATP1!I31&gt;0,[2]FeuilRATP1!L31&gt;0,[2]FeuilRATP1!I31&lt;&gt;C4),[2]FeuilRATP1!AE31,IF(AND([2]FeuilRATP1!B32&gt;0,[2]FeuilRATP1!I32&gt;0,[2]FeuilRATP1!L32&gt;0,[2]FeuilRATP1!I32&lt;&gt;C4),[2]FeuilRATP1!AE32,IF(AND([2]FeuilRATP1!B33&gt;0,[2]FeuilRATP1!I33&gt;0,[2]FeuilRATP1!L33&gt;0,[2]FeuilRATP1!I33&lt;&gt;C4),[2]FeuilRATP1!AE33,IF(AND([2]FeuilRATP2!A10&gt;0,[2]FeuilRATP2!G10&gt;0,[2]FeuilRATP2!M10&gt;0,[2]FeuilRATP2!G10&lt;&gt;C4),[2]FeuilRATP2!AD10,IF(AND([2]FeuilRATP2!A16&gt;0,[2]FeuilRATP2!G16&gt;0,[2]FeuilRATP2!M16&gt;0,[2]FeuilRATP2!G16&lt;&gt;C4),[2]FeuilRATP2!AD16,IF(AND([2]FeuilRATP2!A22&gt;0,[2]FeuilRATP2!G22&gt;0,[2]FeuilRATP2!M22&gt;0,[2]FeuilRATP2!G22&lt;&gt;C4),[2]FeuilRATP2!AD22,IF(AND([2]FeuilRATP2!A28&gt;0,[2]FeuilRATP2!G28&gt;0,[2]FeuilRATP2!M28&gt;0,[2]FeuilRATP2!G28&lt;&gt;C4),[2]FeuilRATP2!AD28,IF(AND([2]FeuilOVS!AE11&gt;0,[2]FeuilOVS!W10&gt;0,[2]FeuilOVS!AE10&gt;0,[2]FeuilOVS!W10&lt;&gt;C4),[2]FeuilOVS!AJ14,IF(AND([2]FeuilOVS!AE19&gt;0,[2]FeuilOVS!W18&gt;0,[2]FeuilOVS!AE18&gt;0,[2]FeuilOVS!W18&lt;&gt;C4),[2]FeuilOVS!AJ22,IF(AND([2]FeuilOVS!AE27&gt;0,[2]FeuilOVS!W26&gt;0,[2]FeuilOVS!AE26&gt;0,[2]FeuilOVS!W26&lt;&gt;C4),[2]FeuilOVS!AJ30,IF(AND([2]FeuilOVS!AE35&gt;0,[2]FeuilOVS!W34&gt;0,[2]FeuilOVS!AE34&gt;0,[2]FeuilOVS!W34&lt;&gt;C4),[2]FeuilOVS!AJ38,IF(AND([2]FeuilRTM!B7&gt;0,[2]FeuilRTM!C6&gt;0,[2]FeuilRTM!H6&gt;0,[2]FeuilRTM!C6&lt;&gt;C4),[2]FeuilRTM!J9,0))))))))))))))))))))))</f>
        <v>0.72916666666666663</v>
      </c>
      <c r="J5" s="18">
        <f>IF(AND([2]FeuilRATP1!B15&gt;0,[2]FeuilRATP1!I15&gt;0,[2]FeuilRATP1!L15&gt;0,[2]FeuilRATP1!I15&lt;&gt;C4),[2]FeuilRATP1!G15,IF(AND([2]FeuilRATP1!B15&gt;0,[2]FeuilRATP1!I15&gt;0,[2]FeuilRATP1!L15&gt;0,[2]FeuilRATP1!B15&lt;&gt;B4,[2]FeuilRATP1!I15=C4),[2]FeuilRATP1!G15,IF(AND([2]FeuilRATP1!B16&gt;0,[2]FeuilRATP1!I16&gt;0,[2]FeuilRATP1!L16&gt;0,[2]FeuilRATP1!I16&lt;&gt;C4),[2]FeuilRATP1!G16,IF(AND([2]FeuilRATP1!B16&gt;0,[2]FeuilRATP1!I16&gt;0,[2]FeuilRATP1!L16&gt;0,[2]FeuilRATP1!B16&lt;&gt;B4,[2]FeuilRATP1!I16=C4),[2]FeuilRATP1!G16,IF(AND([2]FeuilRATP1!B17&gt;0,[2]FeuilRATP1!I17&gt;0,[2]FeuilRATP1!L17&gt;0,[2]FeuilRATP1!I17&lt;&gt;C4),[2]FeuilRATP1!G17,IF(AND([2]FeuilRATP1!B17&gt;0,[2]FeuilRATP1!I17&gt;0,[2]FeuilRATP1!L17&gt;0,[2]FeuilRATP1!B17&lt;&gt;B4,[2]FeuilRATP1!I17=C4),[2]FeuilRATP1!G17,IF(AND([2]FeuilRATP1!B18&gt;0,[2]FeuilRATP1!I18&gt;0,[2]FeuilRATP1!L18&gt;0,[2]FeuilRATP1!I18&lt;&gt;C4),[2]FeuilRATP1!G18,IF(AND([2]FeuilRATP1!B18&gt;0,[2]FeuilRATP1!I18&gt;0,[2]FeuilRATP1!L18&gt;0,[2]FeuilRATP1!B18&lt;&gt;B4,[2]FeuilRATP1!I18=C4),[2]FeuilRATP1!G18,IF(AND([2]FeuilRATP1!B29&gt;0,[2]FeuilRATP1!I29&gt;0,[2]FeuilRATP1!L29&gt;0,[2]FeuilRATP1!I29&lt;&gt;C4),[2]FeuilRATP1!G29,IF(AND([2]FeuilRATP1!B30&gt;0,[2]FeuilRATP1!I30&gt;0,[2]FeuilRATP1!L30&gt;0,[2]FeuilRATP1!I30&lt;&gt;C4),[2]FeuilRATP1!G30,IF(AND([2]FeuilRATP1!B31&gt;0,[2]FeuilRATP1!I31&gt;0,[2]FeuilRATP1!L31&gt;0,[2]FeuilRATP1!I31&lt;&gt;C4),[2]FeuilRATP1!G31,IF(AND([2]FeuilRATP1!B32&gt;0,[2]FeuilRATP1!I32&gt;0,[2]FeuilRATP1!L32&gt;0,[2]FeuilRATP1!I32&lt;&gt;C4),[2]FeuilRATP1!G32,IF(AND([2]FeuilRATP1!B33&gt;0,[2]FeuilRATP1!I33&gt;0,[2]FeuilRATP1!L33&gt;0,[2]FeuilRATP1!I33&lt;&gt;C4),[2]FeuilRATP1!G33,IF(AND([2]FeuilRATP2!A10&gt;0,[2]FeuilRATP2!G10&gt;0,[2]FeuilRATP2!M10&gt;0,[2]FeuilRATP2!G10&lt;&gt;C4),[2]FeuilRATP2!AI10,IF(AND([2]FeuilRATP2!A16&gt;0,[2]FeuilRATP2!G16&gt;0,[2]FeuilRATP2!M16&gt;0,[2]FeuilRATP2!G16&lt;&gt;C4),[2]FeuilRATP2!AI16,IF(AND([2]FeuilRATP2!A22&gt;0,[2]FeuilRATP2!G22&gt;0,[2]FeuilRATP2!M22&gt;0,[2]FeuilRATP2!G22&lt;&gt;C4),[2]FeuilRATP2!AI22,IF(AND([2]FeuilRATP2!A28&gt;0,[2]FeuilRATP2!G28&gt;0,[2]FeuilRATP2!M28&gt;0,[2]FeuilRATP2!G28&lt;&gt;C4),[2]FeuilRATP2!AI28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,[2]FeuilRTM!C6&lt;&gt;C4),"",""))))))))))))))))))))))</f>
        <v>0</v>
      </c>
      <c r="K5" s="19" t="str">
        <f>IF(AND([2]FeuilRATP1!B15&gt;0,[2]FeuilRATP1!I15&gt;0,[2]FeuilRATP1!L15&gt;0,[2]FeuilRATP1!I15&lt;&gt;C4),"RATP1",IF(AND([2]FeuilRATP1!B15&gt;0,[2]FeuilRATP1!I15&gt;0,[2]FeuilRATP1!L15&gt;0,[2]FeuilRATP1!B15&lt;&gt;B4,[2]FeuilRATP1!I15=C4),"RATP1",IF(AND([2]FeuilRATP1!B16&gt;0,[2]FeuilRATP1!I16&gt;0,[2]FeuilRATP1!L16&gt;0,[2]FeuilRATP1!I16&lt;&gt;C4),"RATP1",IF(AND([2]FeuilRATP1!B16&gt;0,[2]FeuilRATP1!I16&gt;0,[2]FeuilRATP1!L16&gt;0,[2]FeuilRATP1!B16&lt;&gt;B4,[2]FeuilRATP1!I16=C4),"RATP1",IF(AND([2]FeuilRATP1!B17&gt;0,[2]FeuilRATP1!I17&gt;0,[2]FeuilRATP1!L17&gt;0,[2]FeuilRATP1!I17&lt;&gt;C4),"RATP1",IF(AND([2]FeuilRATP1!B17&gt;0,[2]FeuilRATP1!I17&gt;0,[2]FeuilRATP1!L17&gt;0,[2]FeuilRATP1!B17&lt;&gt;B4,[2]FeuilRATP1!I17=C4),"RATP1",IF(AND([2]FeuilRATP1!B18&gt;0,[2]FeuilRATP1!I18&gt;0,[2]FeuilRATP1!L18&gt;0,[2]FeuilRATP1!I18&lt;&gt;C4),"RATP1",IF(AND([2]FeuilRATP1!B18&gt;0,[2]FeuilRATP1!I18&gt;0,[2]FeuilRATP1!L18&gt;0,[2]FeuilRATP1!B18&lt;&gt;B4,[2]FeuilRATP1!I18=C4),"RATP1",IF(AND([2]FeuilRATP1!B29&gt;0,[2]FeuilRATP1!I29&gt;0,[2]FeuilRATP1!L29&gt;0,[2]FeuilRATP1!I29&lt;&gt;C4),"RATP1",IF(AND([2]FeuilRATP1!B30&gt;0,[2]FeuilRATP1!I30&gt;0,[2]FeuilRATP1!L30&gt;0,[2]FeuilRATP1!I30&lt;&gt;C4),"RATP1",IF(AND([2]FeuilRATP1!B31&gt;0,[2]FeuilRATP1!I31&gt;0,[2]FeuilRATP1!L31&gt;0,[2]FeuilRATP1!I31&lt;&gt;C4),"RATP1",IF(AND([2]FeuilRATP1!B32&gt;0,[2]FeuilRATP1!I32&gt;0,[2]FeuilRATP1!L32&gt;0,[2]FeuilRATP1!I32&lt;&gt;C4),[2]FeuilRATP1!T27,IF(AND([2]FeuilRATP1!B33&gt;0,[2]FeuilRATP1!I33&gt;0,[2]FeuilRATP1!L33&gt;0,[2]FeuilRATP1!I33&lt;&gt;C4),"RATP1",IF(AND([2]FeuilRATP2!A10&gt;0,[2]FeuilRATP2!G10&gt;0,[2]FeuilRATP2!M10&gt;0,[2]FeuilRATP2!G10&lt;&gt;C4),"RATP2",IF(AND([2]FeuilRATP2!A16&gt;0,[2]FeuilRATP2!G16&gt;0,[2]FeuilRATP2!M16&gt;0,[2]FeuilRATP2!G16&lt;&gt;C4),"RATP2",IF(AND([2]FeuilRATP2!A22&gt;0,[2]FeuilRATP2!G22&gt;0,[2]FeuilRATP2!M22&gt;0,[2]FeuilRATP2!G22&lt;&gt;C4),"RATP2",IF(AND([2]FeuilRATP2!A28&gt;0,[2]FeuilRATP2!G28&gt;0,[2]FeuilRATP2!M28&gt;0,[2]FeuilRATP2!G28&lt;&gt;C4),"RATP2",IF(AND([2]FeuilOVS!AE11&gt;0,[2]FeuilOVS!W10&gt;0,[2]FeuilOVS!AE10&gt;0,[2]FeuilOVS!W10&lt;&gt;C4),"OVS",IF(AND([2]FeuilOVS!AE19&gt;0,[2]FeuilOVS!W18&gt;0,[2]FeuilOVS!AE18&gt;0,[2]FeuilOVS!W18&lt;&gt;C4),"OVS",IF(AND([2]FeuilOVS!AE27&gt;0,[2]FeuilOVS!W26&gt;0,[2]FeuilOVS!AE26&gt;0,[2]FeuilOVS!W26&lt;&gt;C4),"OVS",IF(AND([2]FeuilOVS!AE35&gt;0,[2]FeuilOVS!W34&gt;0,[2]FeuilOVS!AE34&gt;0,[2]FeuilOVS!W34&lt;&gt;C4),"OVS",IF(AND([2]FeuilRTM!B7&gt;0,[2]FeuilRTM!C6&gt;0,[2]FeuilRTM!H6&gt;0,[2]FeuilRTM!C6&lt;&gt;C4),"RTM",""))))))))))))))))))))))</f>
        <v>RATP1</v>
      </c>
      <c r="L5" s="20" t="str">
        <f>IF(AND([2]FeuilRATP1!B15&gt;0,[2]FeuilRATP1!I15&gt;0,[2]FeuilRATP1!L15&gt;0,[2]FeuilRATP1!I15&lt;&gt;C4),[2]FeuilRATP1!H20,IF(AND([2]FeuilRATP1!B15&gt;0,[2]FeuilRATP1!I15&gt;0,[2]FeuilRATP1!L15&gt;0,[2]FeuilRATP1!B15&lt;&gt;B4,[2]FeuilRATP1!I15=C4),[2]FeuilRATP1!H20,IF(AND([2]FeuilRATP1!B16&gt;0,[2]FeuilRATP1!I16&gt;0,[2]FeuilRATP1!L16&gt;0,[2]FeuilRATP1!I16&lt;&gt;C4),[2]FeuilRATP1!H21,IF(AND([2]FeuilRATP1!B16&gt;0,[2]FeuilRATP1!I16&gt;0,[2]FeuilRATP1!L16&gt;0,[2]FeuilRATP1!B16&lt;&gt;B4,[2]FeuilRATP1!I16=C4),[2]FeuilRATP1!H21,IF(AND([2]FeuilRATP1!B17&gt;0,[2]FeuilRATP1!I17&gt;0,[2]FeuilRATP1!L17&gt;0,[2]FeuilRATP1!I17&lt;&gt;C4),[2]FeuilRATP1!H22,IF(AND([2]FeuilRATP1!B17&gt;0,[2]FeuilRATP1!I17&gt;0,[2]FeuilRATP1!L17&gt;0,[2]FeuilRATP1!B17&lt;&gt;B4,[2]FeuilRATP1!I17=C4),[2]FeuilRATP1!H22,IF(AND([2]FeuilRATP1!B18&gt;0,[2]FeuilRATP1!I18&gt;0,[2]FeuilRATP1!L18&gt;0,[2]FeuilRATP1!I18&lt;&gt;C4),[2]FeuilRATP1!H23,IF(AND([2]FeuilRATP1!B18&gt;0,[2]FeuilRATP1!I18&gt;0,[2]FeuilRATP1!L18&gt;0,[2]FeuilRATP1!B18&lt;&gt;B4,[2]FeuilRATP1!I18=C4),[2]FeuilRATP1!H23,IF(AND([2]FeuilRATP1!B29&gt;0,[2]FeuilRATP1!I29&gt;0,[2]FeuilRATP1!L29&gt;0,[2]FeuilRATP1!I29&lt;&gt;C4),[2]FeuilRATP1!H34,IF(AND([2]FeuilRATP1!B30&gt;0,[2]FeuilRATP1!I30&gt;0,[2]FeuilRATP1!L30&gt;0,[2]FeuilRATP1!I30&lt;&gt;C4),[2]FeuilRATP1!H35,IF(AND([2]FeuilRATP1!B31&gt;0,[2]FeuilRATP1!I31&gt;0,[2]FeuilRATP1!L31&gt;0,[2]FeuilRATP1!I31&lt;&gt;C4),[2]FeuilRATP1!H36,IF(AND([2]FeuilRATP1!B32&gt;0,[2]FeuilRATP1!I32&gt;0,[2]FeuilRATP1!L32&gt;0,[2]FeuilRATP1!I32&lt;&gt;C4),[2]FeuilRATP1!H37,IF(AND([2]FeuilRATP1!B33&gt;0,[2]FeuilRATP1!I33&gt;0,[2]FeuilRATP1!L33&gt;0,[2]FeuilRATP1!I33&lt;&gt;C4),[2]FeuilRATP1!H38,IF(AND([2]FeuilRATP2!A10&gt;0,[2]FeuilRATP2!G10&gt;0,[2]FeuilRATP2!M10&gt;0,[2]FeuilRATP2!G10&lt;&gt;C4),[2]FeuilRATP2!AG10,IF(AND([2]FeuilRATP2!A16&gt;0,[2]FeuilRATP2!G16&gt;0,[2]FeuilRATP2!M16&gt;0,[2]FeuilRATP2!G16&lt;&gt;C4),[2]FeuilRATP2!AG16,IF(AND([2]FeuilRATP2!A22&gt;0,[2]FeuilRATP2!G22&gt;0,[2]FeuilRATP2!M22&gt;0,[2]FeuilRATP2!G22&lt;&gt;C4),[2]FeuilRATP2!AG22,IF(AND([2]FeuilRATP2!A28&gt;0,[2]FeuilRATP2!G28&gt;0,[2]FeuilRATP2!M28&gt;0,[2]FeuilRATP2!G28&lt;&gt;C4),[2]FeuilRATP2!AG28,IF(AND([2]FeuilOVS!AE11&gt;0,[2]FeuilOVS!W10&gt;0,[2]FeuilOVS!AE10&gt;0,[2]FeuilOVS!W10&lt;&gt;C4),S2,IF(AND([2]FeuilOVS!AE19&gt;0,[2]FeuilOVS!W18&gt;0,[2]FeuilOVS!AE18&gt;0,[2]FeuilOVS!W18&lt;&gt;C4),S2,IF(AND([2]FeuilOVS!AE27&gt;0,[2]FeuilOVS!W26&gt;0,[2]FeuilOVS!AE26&gt;0,[2]FeuilOVS!W26&lt;&gt;C4),S2,IF(AND([2]FeuilOVS!AE35&gt;0,[2]FeuilOVS!W34&gt;0,[2]FeuilOVS!AE34&gt;0,[2]FeuilOVS!W34&lt;&gt;C4),S2,IF(AND([2]FeuilRTM!B7&gt;0,[2]FeuilRTM!C6&gt;0,[2]FeuilRTM!H6&gt;0,[2]FeuilRTM!C6&lt;&gt;C4),S2,""))))))))))))))))))))))</f>
        <v>EN COURS</v>
      </c>
      <c r="M5" s="21" t="str">
        <f>IF(AND([2]FeuilRATP1!B15&gt;0,[2]FeuilRATP1!I15&gt;0,[2]FeuilRATP1!L15&gt;0,[2]FeuilRATP1!I15&lt;&gt;C4),[2]FeuilRATP1!J20,IF(AND([2]FeuilRATP1!B15&gt;0,[2]FeuilRATP1!I15&gt;0,[2]FeuilRATP1!L15&gt;0,[2]FeuilRATP1!B15&lt;&gt;B4,[2]FeuilRATP1!I15=C4),[2]FeuilRATP1!J20,IF(AND([2]FeuilRATP1!B16&gt;0,[2]FeuilRATP1!I16&gt;0,[2]FeuilRATP1!L16&gt;0,[2]FeuilRATP1!I16&lt;&gt;C4),[2]FeuilRATP1!J21,IF(AND([2]FeuilRATP1!B16&gt;0,[2]FeuilRATP1!I16&gt;0,[2]FeuilRATP1!L16&gt;0,[2]FeuilRATP1!B16&lt;&gt;B4,[2]FeuilRATP1!I16=C4),[2]FeuilRATP1!J21,IF(AND([2]FeuilRATP1!B17&gt;0,[2]FeuilRATP1!I17&gt;0,[2]FeuilRATP1!L17&gt;0,[2]FeuilRATP1!I17&lt;&gt;C4),[2]FeuilRATP1!J22,IF(AND([2]FeuilRATP1!B17&gt;0,[2]FeuilRATP1!I17&gt;0,[2]FeuilRATP1!L17&gt;0,[2]FeuilRATP1!B17&lt;&gt;B4,[2]FeuilRATP1!I17=C4),[2]FeuilRATP1!J22,IF(AND([2]FeuilRATP1!B18&gt;0,[2]FeuilRATP1!I18&gt;0,[2]FeuilRATP1!L18&gt;0,[2]FeuilRATP1!I18&lt;&gt;C4),[2]FeuilRATP1!J23,IF(AND([2]FeuilRATP1!B18&gt;0,[2]FeuilRATP1!I18&gt;0,[2]FeuilRATP1!L18&gt;0,[2]FeuilRATP1!B18&lt;&gt;B4,[2]FeuilRATP1!I18=C4),[2]FeuilRATP1!J23,IF(AND([2]FeuilRATP1!B29&gt;0,[2]FeuilRATP1!I29&gt;0,[2]FeuilRATP1!L29&gt;0,[2]FeuilRATP1!I29&lt;&gt;C4),[2]FeuilRATP1!J34,IF(AND([2]FeuilRATP1!B30&gt;0,[2]FeuilRATP1!I30&gt;0,[2]FeuilRATP1!L30&gt;0,[2]FeuilRATP1!I30&lt;&gt;C4),[2]FeuilRATP1!J35,IF(AND([2]FeuilRATP1!B31&gt;0,[2]FeuilRATP1!I31&gt;0,[2]FeuilRATP1!L31&gt;0,[2]FeuilRATP1!I31&lt;&gt;C4),[2]FeuilRATP1!J36,IF(AND([2]FeuilRATP1!B32&gt;0,[2]FeuilRATP1!I32&gt;0,[2]FeuilRATP1!L32&gt;0,[2]FeuilRATP1!I32&lt;&gt;C4),[2]FeuilRATP1!J37,IF(AND([2]FeuilRATP1!B33&gt;0,[2]FeuilRATP1!I33&gt;0,[2]FeuilRATP1!L33&gt;0,[2]FeuilRATP1!I33&lt;&gt;C4),[2]FeuilRATP1!J38,IF(AND([2]FeuilRATP2!A10&gt;0,[2]FeuilRATP2!G10&gt;0,[2]FeuilRATP2!M10&gt;0,[2]FeuilRATP2!G10&lt;&gt;C4),[2]FeuilRATP2!I11,IF(AND([2]FeuilRATP2!A16&gt;0,[2]FeuilRATP2!G16&gt;0,[2]FeuilRATP2!M16&gt;0,[2]FeuilRATP2!G16&lt;&gt;C4),[2]FeuilRATP2!I17,IF(AND([2]FeuilRATP2!A22&gt;0,[2]FeuilRATP2!G22&gt;0,[2]FeuilRATP2!M22&gt;0,[2]FeuilRATP2!G22&lt;&gt;C4),[2]FeuilRATP2!I23,IF(AND([2]FeuilRATP2!A28&gt;0,[2]FeuilRATP2!G28&gt;0,[2]FeuilRATP2!M28&gt;0,[2]FeuilRATP2!G28&lt;&gt;C4),[2]FeuilRATP2!I29,IF(AND([2]FeuilOVS!AE11&gt;0,[2]FeuilOVS!W10&gt;0,[2]FeuilOVS!AE10&gt;0,[2]FeuilOVS!W10&lt;&gt;C4),[2]FeuilOVS!G12&amp;""&amp;[2]FeuilOVS!G13&amp;""&amp;[2]FeuilOVS!G14&amp;""&amp;[2]FeuilOVS!G15,IF(AND([2]FeuilOVS!AE19&gt;0,[2]FeuilOVS!W18&gt;0,[2]FeuilOVS!AE18&gt;0,[2]FeuilOVS!W18&lt;&gt;C4),[2]FeuilOVS!G20&amp;""&amp;[2]FeuilOVS!G21&amp;""&amp;[2]FeuilOVS!G22&amp;""&amp;[2]FeuilOVS!G23,IF(AND([2]FeuilOVS!AE27&gt;0,[2]FeuilOVS!W26&gt;0,[2]FeuilOVS!AE26&gt;0,[2]FeuilOVS!W26&lt;&gt;C4),[2]FeuilOVS!G28&amp;""&amp;[2]FeuilOVS!G29&amp;""&amp;[2]FeuilOVS!G30&amp;""&amp;[2]FeuilOVS!G31,IF(AND([2]FeuilOVS!AE35&gt;0,[2]FeuilOVS!W34&gt;0,[2]FeuilOVS!AE34&gt;0,[2]FeuilOVS!W34&lt;&gt;C4),[2]FeuilOVS!G36&amp;""&amp;[2]FeuilOVS!G37&amp;""&amp;[2]FeuilOVS!G38&amp;""&amp;[2]FeuilOVS!G39,IF(AND([2]FeuilRTM!B7&gt;0,[2]FeuilRTM!C6&gt;0,[2]FeuilRTM!H6&gt;0,[2]FeuilRTM!C6&lt;&gt;C4),[2]FeuilRTM!A44,""))))))))))))))))))))))</f>
        <v>en cours sur établi</v>
      </c>
      <c r="N5" s="22"/>
      <c r="O5" s="23" t="e">
        <f>P5+Q5+2</f>
        <v>#VALUE!</v>
      </c>
      <c r="P5" s="7">
        <f>IF(G5&gt;0,G5-F5,0)</f>
        <v>0</v>
      </c>
      <c r="Q5" s="7" t="e">
        <f>IF(I5&gt;0,I5-H5,0)</f>
        <v>#VALUE!</v>
      </c>
      <c r="R5" s="28"/>
      <c r="S5" s="7"/>
      <c r="T5" s="7"/>
      <c r="U5" s="7"/>
    </row>
    <row r="6" spans="1:42" s="25" customFormat="1" ht="37.5" customHeight="1" x14ac:dyDescent="0.25">
      <c r="A6" s="12" t="str">
        <f>IF(AND([2]FeuilRATP1!B16&gt;0,[2]FeuilRATP1!I16&gt;0,[2]FeuilRATP1!L16&gt;0,[2]FeuilRATP1!I16&lt;&gt;C4,[2]FeuilRATP1!I16&lt;&gt;C5),[2]FeuilRATP1!A16,IF(AND([2]FeuilRATP1!B16&gt;0,[2]FeuilRATP1!I16&gt;0,[2]FeuilRATP1!L16&gt;0,[2]FeuilRATP1!I16&lt;&gt;C4,[2]FeuilRATP1!B16&lt;&gt;B5,[2]FeuilRATP1!I16=C5),[2]FeuilRATP1!A16,IF(AND([2]FeuilRATP1!B17&gt;0,[2]FeuilRATP1!I17&gt;0,[2]FeuilRATP1!L17&gt;0,[2]FeuilRATP1!I17&lt;&gt;C4,[2]FeuilRATP1!I17&lt;&gt;C5),[2]FeuilRATP1!A17,IF(AND([2]FeuilRATP1!B17&gt;0,[2]FeuilRATP1!I17&gt;0,[2]FeuilRATP1!L17&gt;0,[2]FeuilRATP1!I17&lt;&gt;C4,[2]FeuilRATP1!B17&lt;&gt;B5,[2]FeuilRATP1!I17=C5),[2]FeuilRATP1!A17,IF(AND([2]FeuilRATP1!B18&gt;0,[2]FeuilRATP1!I18&gt;0,[2]FeuilRATP1!L18&gt;0,[2]FeuilRATP1!I18&lt;&gt;C4,[2]FeuilRATP1!I18&lt;&gt;C5),[2]FeuilRATP1!A18,IF(AND([2]FeuilRATP1!B18&gt;0,[2]FeuilRATP1!I18&gt;0,[2]FeuilRATP1!L18&gt;0,[2]FeuilRATP1!I18&lt;&gt;C4,[2]FeuilRATP1!B18&lt;&gt;B5,[2]FeuilRATP1!I18=C5),[2]FeuilRATP1!A18,IF(AND([2]FeuilRATP1!B29&gt;0,[2]FeuilRATP1!I29&gt;0,[2]FeuilRATP1!L29&gt;0,[2]FeuilRATP1!I29&lt;&gt;C4,[2]FeuilRATP1!I29&lt;&gt;C5),[2]FeuilRATP1!A29,IF(AND([2]FeuilRATP1!B30&gt;0,[2]FeuilRATP1!I30&gt;0,[2]FeuilRATP1!L30&gt;0,[2]FeuilRATP1!I30&lt;&gt;C4,[2]FeuilRATP1!I30&lt;&gt;C5),[2]FeuilRATP1!A30,IF(AND([2]FeuilRATP1!B31&gt;0,[2]FeuilRATP1!I31&gt;0,[2]FeuilRATP1!L31&gt;0,[2]FeuilRATP1!I31&lt;&gt;C4,[2]FeuilRATP1!I31&lt;&gt;C5),[2]FeuilRATP1!A31,IF(AND([2]FeuilRATP1!B32&gt;0,[2]FeuilRATP1!I32&gt;0,[2]FeuilRATP1!L32&gt;0,[2]FeuilRATP1!I32&lt;&gt;C4,[2]FeuilRATP1!I32&lt;&gt;C5),[2]FeuilRATP1!A32,IF(AND([2]FeuilRATP1!B33&gt;0,[2]FeuilRATP1!I33&gt;0,[2]FeuilRATP1!L33&gt;0,[2]FeuilRATP1!I33&lt;&gt;C4,[2]FeuilRATP1!I33&lt;&gt;C5),[2]FeuilRATP1!A33,IF(AND([2]FeuilRATP2!A10&gt;0,[2]FeuilRATP2!G10&gt;0,[2]FeuilRATP2!M10&gt;0),"",IF(AND([2]FeuilRATP2!A16&gt;0,[2]FeuilRATP2!G16&gt;0,[2]FeuilRATP2!M16&gt;0),"",IF(AND([2]FeuilRATP2!A22&gt;0,[2]FeuilRATP2!G22&gt;0,[2]FeuilRATP2!M22&gt;0),"",IF(AND([2]FeuilRATP2!A28&gt;0,[2]FeuilRATP2!G28&gt;0,[2]FeuilRATP2!M28&gt;0),""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0),"",""))))))))))))))))))))</f>
        <v/>
      </c>
      <c r="B6" s="13" t="str">
        <f>IF(AND([2]FeuilRATP1!B16&gt;0,[2]FeuilRATP1!I16&gt;0,[2]FeuilRATP1!L16&gt;0,[2]FeuilRATP1!I16&lt;&gt;C4,[2]FeuilRATP1!I16&lt;&gt;C5),[2]FeuilRATP1!B16,IF(AND([2]FeuilRATP1!B16&gt;0,[2]FeuilRATP1!I16&gt;0,[2]FeuilRATP1!L16&gt;0,[2]FeuilRATP1!I16&lt;&gt;C4,[2]FeuilRATP1!B16&lt;&gt;B5,[2]FeuilRATP1!I16=C5),[2]FeuilRATP1!B16,IF(AND([2]FeuilRATP1!B17&gt;0,[2]FeuilRATP1!I17&gt;0,[2]FeuilRATP1!L17&gt;0,[2]FeuilRATP1!I17&lt;&gt;C4,[2]FeuilRATP1!I17&lt;&gt;C5),[2]FeuilRATP1!B17,IF(AND([2]FeuilRATP1!B17&gt;0,[2]FeuilRATP1!I17&gt;0,[2]FeuilRATP1!L17&gt;0,[2]FeuilRATP1!I17&lt;&gt;C4,[2]FeuilRATP1!B17&lt;&gt;B5,[2]FeuilRATP1!I17=C5),[2]FeuilRATP1!B17,IF(AND([2]FeuilRATP1!B18&gt;0,[2]FeuilRATP1!I18&gt;0,[2]FeuilRATP1!L18&gt;0,[2]FeuilRATP1!I18&lt;&gt;C4,[2]FeuilRATP1!I18&lt;&gt;C5),[2]FeuilRATP1!B18,IF(AND([2]FeuilRATP1!B18&gt;0,[2]FeuilRATP1!I18&gt;0,[2]FeuilRATP1!L18&gt;0,[2]FeuilRATP1!I18&lt;&gt;C4,[2]FeuilRATP1!B18&lt;&gt;B5,[2]FeuilRATP1!I18=C5),[2]FeuilRATP1!B18,IF(AND([2]FeuilRATP1!B29&gt;0,[2]FeuilRATP1!I29&gt;0,[2]FeuilRATP1!L29&gt;0,[2]FeuilRATP1!I29&lt;&gt;C4,[2]FeuilRATP1!I29&lt;&gt;C5),[2]FeuilRATP1!B29,IF(AND([2]FeuilRATP1!B30&gt;0,[2]FeuilRATP1!I30&gt;0,[2]FeuilRATP1!L30&gt;0,[2]FeuilRATP1!I30&lt;&gt;C4,[2]FeuilRATP1!I30&lt;&gt;C5),[2]FeuilRATP1!B30,IF(AND([2]FeuilRATP1!B31&gt;0,[2]FeuilRATP1!I31&gt;0,[2]FeuilRATP1!L31&gt;0,[2]FeuilRATP1!I31&lt;&gt;C4,[2]FeuilRATP1!I31&lt;&gt;C5),[2]FeuilRATP1!B31,IF(AND([2]FeuilRATP1!B32&gt;0,[2]FeuilRATP1!I32&gt;0,[2]FeuilRATP1!L32&gt;0,[2]FeuilRATP1!I32&lt;&gt;C4,[2]FeuilRATP1!I32&lt;&gt;C5),[2]FeuilRATP1!B32,IF(AND([2]FeuilRATP1!B33&gt;0,[2]FeuilRATP1!I33&gt;0,[2]FeuilRATP1!L33&gt;0,[2]FeuilRATP1!I33&lt;&gt;C4,[2]FeuilRATP1!I33&lt;&gt;C5),[2]FeuilRATP1!B33,IF(AND([2]FeuilRATP2!A10&gt;0,[2]FeuilRATP2!G10&gt;0,[2]FeuilRATP2!M10&gt;0,[2]FeuilRATP2!G10&lt;&gt;C4,[2]FeuilRATP2!G10&lt;&gt;C5),[2]FeuilRATP2!A10,IF(AND([2]FeuilRATP2!A16&gt;0,[2]FeuilRATP2!G16&gt;0,[2]FeuilRATP2!M16&gt;0,[2]FeuilRATP2!G16&lt;&gt;C4,[2]FeuilRATP2!G16&lt;&gt;C5),[2]FeuilRATP2!A16,IF(AND([2]FeuilRATP2!A22&gt;0,[2]FeuilRATP2!G22&gt;0,[2]FeuilRATP2!M22&gt;0,[2]FeuilRATP2!G22&lt;&gt;C4,[2]FeuilRATP2!G22&lt;&gt;C5),[2]FeuilRATP2!A22,IF(AND([2]FeuilRATP2!A28&gt;0,[2]FeuilRATP2!G28&gt;0,[2]FeuilRATP2!M28&gt;0,[2]FeuilRATP2!G28&lt;&gt;C4,[2]FeuilRATP2!G28&lt;&gt;C5),[2]FeuilRATP2!A28,IF(AND([2]FeuilOVS!AE11&gt;0,[2]FeuilOVS!W10&gt;0,[2]FeuilOVS!AE10&gt;0,[2]FeuilOVS!W10&lt;&gt;C4,[2]FeuilOVS!W10&lt;&gt;C5),[2]FeuilOVS!AE11,IF(AND([2]FeuilOVS!AE19&gt;0,[2]FeuilOVS!W18&gt;0,[2]FeuilOVS!AE18&gt;0,[2]FeuilOVS!W18&lt;&gt;C4,[2]FeuilOVS!W18&lt;&gt;C5),[2]FeuilOVS!AE19,IF(AND([2]FeuilOVS!AE27&gt;0,[2]FeuilOVS!W26&gt;0,[2]FeuilOVS!AE26&gt;0,[2]FeuilOVS!W26&lt;&gt;C4,[2]FeuilOVS!W26&lt;&gt;C5),[2]FeuilOVS!AE27,IF(AND([2]FeuilOVS!AE35&gt;0,[2]FeuilOVS!W34&gt;0,[2]FeuilOVS!AE34&gt;0,[2]FeuilOVS!W34&lt;&gt;C4,[2]FeuilOVS!W34&lt;&gt;C5),[2]FeuilOVS!AE35,IF(AND([2]FeuilRTM!B7&gt;0,[2]FeuilRTM!C6&gt;0,[2]FeuilRTM!H6&gt;0,[2]FeuilRTM!C6&lt;&gt;C4,[2]FeuilRTM!C6&lt;&gt;C5),[2]FeuilRTM!B7,""))))))))))))))))))))</f>
        <v/>
      </c>
      <c r="C6" s="14" t="str">
        <f>IF(AND([2]FeuilRATP1!B16&gt;0,[2]FeuilRATP1!I16&gt;0,[2]FeuilRATP1!L16&gt;0,[2]FeuilRATP1!I16&lt;&gt;C4,[2]FeuilRATP1!I16&lt;&gt;C5),[2]FeuilRATP1!I16,IF(AND([2]FeuilRATP1!B16&gt;0,[2]FeuilRATP1!I16&gt;0,[2]FeuilRATP1!L16&gt;0,[2]FeuilRATP1!I16&lt;&gt;C4,[2]FeuilRATP1!B16&lt;&gt;B5,[2]FeuilRATP1!I16=C5),[2]FeuilRATP1!I16,IF(AND([2]FeuilRATP1!B17&gt;0,[2]FeuilRATP1!I17&gt;0,[2]FeuilRATP1!L17&gt;0,[2]FeuilRATP1!I17&lt;&gt;C4,[2]FeuilRATP1!I17&lt;&gt;C5),[2]FeuilRATP1!I17,IF(AND([2]FeuilRATP1!B17&gt;0,[2]FeuilRATP1!I17&gt;0,[2]FeuilRATP1!L17&gt;0,[2]FeuilRATP1!I17&lt;&gt;C4,[2]FeuilRATP1!B17&lt;&gt;B5,[2]FeuilRATP1!I17=C5),[2]FeuilRATP1!I17,IF(AND([2]FeuilRATP1!B18&gt;0,[2]FeuilRATP1!I18&gt;0,[2]FeuilRATP1!L18&gt;0,[2]FeuilRATP1!I18&lt;&gt;C4,[2]FeuilRATP1!I18&lt;&gt;C5),[2]FeuilRATP1!I18,IF(AND([2]FeuilRATP1!B18&gt;0,[2]FeuilRATP1!I18&gt;0,[2]FeuilRATP1!L18&gt;0,[2]FeuilRATP1!I18&lt;&gt;C4,[2]FeuilRATP1!B18&lt;&gt;B5,[2]FeuilRATP1!I18=C5),[2]FeuilRATP1!I18,IF(AND([2]FeuilRATP1!B29&gt;0,[2]FeuilRATP1!I29&gt;0,[2]FeuilRATP1!L29&gt;0,[2]FeuilRATP1!I29&lt;&gt;C4,[2]FeuilRATP1!I29&lt;&gt;C5),[2]FeuilRATP1!I29,IF(AND([2]FeuilRATP1!B30&gt;0,[2]FeuilRATP1!I30&gt;0,[2]FeuilRATP1!L30&gt;0,[2]FeuilRATP1!I30&lt;&gt;C4,[2]FeuilRATP1!I30&lt;&gt;C5),[2]FeuilRATP1!I30,IF(AND([2]FeuilRATP1!B31&gt;0,[2]FeuilRATP1!I31&gt;0,[2]FeuilRATP1!L31&gt;0,[2]FeuilRATP1!I31&lt;&gt;C4,[2]FeuilRATP1!I31&lt;&gt;C5),[2]FeuilRATP1!I31,IF(AND([2]FeuilRATP1!B32&gt;0,[2]FeuilRATP1!I32&gt;0,[2]FeuilRATP1!L32&gt;0,[2]FeuilRATP1!I32&lt;&gt;C4,[2]FeuilRATP1!I32&lt;&gt;C5),[2]FeuilRATP1!I32,IF(AND([2]FeuilRATP1!B33&gt;0,[2]FeuilRATP1!I33&gt;0,[2]FeuilRATP1!L33&gt;0,[2]FeuilRATP1!I33&lt;&gt;C4,[2]FeuilRATP1!I33&lt;&gt;C5),[2]FeuilRATP1!I33,IF(AND([2]FeuilRATP2!A10&gt;0,[2]FeuilRATP2!G10&gt;0,[2]FeuilRATP2!M10&gt;0,[2]FeuilRATP2!G10&lt;&gt;C4,[2]FeuilRATP2!G10&lt;&gt;C5),[2]FeuilRATP2!G10,IF(AND([2]FeuilRATP2!A16&gt;0,[2]FeuilRATP2!G16&gt;0,[2]FeuilRATP2!M16&gt;0,[2]FeuilRATP2!G16&lt;&gt;C4,[2]FeuilRATP2!G16&lt;&gt;C5),[2]FeuilRATP2!G16,IF(AND([2]FeuilRATP2!A22&gt;0,[2]FeuilRATP2!G22&gt;0,[2]FeuilRATP2!M22&gt;0,[2]FeuilRATP2!G22&lt;&gt;C4,[2]FeuilRATP2!G22&lt;&gt;C5),[2]FeuilRATP2!G22,IF(AND([2]FeuilRATP2!A28&gt;0,[2]FeuilRATP2!G28&gt;0,[2]FeuilRATP2!M28&gt;0,[2]FeuilRATP2!G28&lt;&gt;C4,[2]FeuilRATP2!G28&lt;&gt;C5),[2]FeuilRATP2!G28,IF(AND([2]FeuilOVS!AE11&gt;0,[2]FeuilOVS!W10&gt;0,[2]FeuilOVS!AE10&gt;0,[2]FeuilOVS!W10&lt;&gt;C4,[2]FeuilOVS!W10&lt;&gt;C5),[2]FeuilOVS!W10,IF(AND([2]FeuilOVS!AE19&gt;0,[2]FeuilOVS!W18&gt;0,[2]FeuilOVS!AE18&gt;0,[2]FeuilOVS!W18&lt;&gt;C4,[2]FeuilOVS!W18&lt;&gt;C5),[2]FeuilOVS!W18,IF(AND([2]FeuilOVS!AE27&gt;0,[2]FeuilOVS!W26&gt;0,[2]FeuilOVS!AE26&gt;0,[2]FeuilOVS!W26&lt;&gt;C4,[2]FeuilOVS!W26&lt;&gt;C5),[2]FeuilOVS!W26,IF(AND([2]FeuilOVS!AE35&gt;0,[2]FeuilOVS!W34&gt;0,[2]FeuilOVS!AE34&gt;0,[2]FeuilOVS!W34&lt;&gt;C4,[2]FeuilOVS!W34&lt;&gt;C5),[2]FeuilOVS!W34,IF(AND([2]FeuilRTM!B7&gt;0,[2]FeuilRTM!C6&gt;0,[2]FeuilRTM!H6&gt;0,[2]FeuilRTM!C6&lt;&gt;C4,[2]FeuilRTM!C6&lt;&gt;C5),[2]FeuilRTM!C6,""))))))))))))))))))))</f>
        <v/>
      </c>
      <c r="D6" s="14" t="str">
        <f>IF(AND([2]FeuilRATP1!B16&gt;0,[2]FeuilRATP1!I16&gt;0,[2]FeuilRATP1!L16&gt;0,[2]FeuilRATP1!I16&lt;&gt;C4,[2]FeuilRATP1!I16&lt;&gt;C5),[2]FeuilRATP1!L16,IF(AND([2]FeuilRATP1!B16&gt;0,[2]FeuilRATP1!I16&gt;0,[2]FeuilRATP1!L16&gt;0,[2]FeuilRATP1!I16&lt;&gt;C4,[2]FeuilRATP1!B16&lt;&gt;B5,[2]FeuilRATP1!I16=C5),[2]FeuilRATP1!L16,IF(AND([2]FeuilRATP1!B17&gt;0,[2]FeuilRATP1!I17&gt;0,[2]FeuilRATP1!L17&gt;0,[2]FeuilRATP1!I17&lt;&gt;C4,[2]FeuilRATP1!I17&lt;&gt;C5),[2]FeuilRATP1!L17,IF(AND([2]FeuilRATP1!B17&gt;0,[2]FeuilRATP1!I17&gt;0,[2]FeuilRATP1!L17&gt;0,[2]FeuilRATP1!I17&lt;&gt;C4,[2]FeuilRATP1!B17&lt;&gt;B5,[2]FeuilRATP1!I17=C5),[2]FeuilRATP1!L17,IF(AND([2]FeuilRATP1!B18&gt;0,[2]FeuilRATP1!I18&gt;0,[2]FeuilRATP1!L18&gt;0,[2]FeuilRATP1!I18&lt;&gt;C4,[2]FeuilRATP1!I18&lt;&gt;C5),[2]FeuilRATP1!L18,IF(AND([2]FeuilRATP1!B18&gt;0,[2]FeuilRATP1!I18&gt;0,[2]FeuilRATP1!L18&gt;0,[2]FeuilRATP1!I18&lt;&gt;C4,[2]FeuilRATP1!B18&lt;&gt;B5,[2]FeuilRATP1!I18=C5),[2]FeuilRATP1!L18,IF(AND([2]FeuilRATP1!B29&gt;0,[2]FeuilRATP1!I29&gt;0,[2]FeuilRATP1!L29&gt;0,[2]FeuilRATP1!I29&lt;&gt;C4,[2]FeuilRATP1!I29&lt;&gt;C5),[2]FeuilRATP1!L29,IF(AND([2]FeuilRATP1!B30&gt;0,[2]FeuilRATP1!I30&gt;0,[2]FeuilRATP1!L30&gt;0,[2]FeuilRATP1!I30&lt;&gt;C4,[2]FeuilRATP1!I30&lt;&gt;C5),[2]FeuilRATP1!L30,IF(AND([2]FeuilRATP1!B31&gt;0,[2]FeuilRATP1!I31&gt;0,[2]FeuilRATP1!L31&gt;0,[2]FeuilRATP1!I31&lt;&gt;C4,[2]FeuilRATP1!I31&lt;&gt;C5),[2]FeuilRATP1!L31,IF(AND([2]FeuilRATP1!B32&gt;0,[2]FeuilRATP1!I32&gt;0,[2]FeuilRATP1!L32&gt;0,[2]FeuilRATP1!I32&lt;&gt;C4,[2]FeuilRATP1!I32&lt;&gt;C5),[2]FeuilRATP1!L32,IF(AND([2]FeuilRATP1!B33&gt;0,[2]FeuilRATP1!I33&gt;0,[2]FeuilRATP1!L33&gt;0,[2]FeuilRATP1!I33&lt;&gt;C4,[2]FeuilRATP1!I33&lt;&gt;C5),[2]FeuilRATP1!L33,IF(AND([2]FeuilRATP2!A10&gt;0,[2]FeuilRATP2!G10&gt;0,[2]FeuilRATP2!M10&gt;0,[2]FeuilRATP2!G10&lt;&gt;C4,[2]FeuilRATP2!G10&lt;&gt;C5),[2]FeuilRATP2!M10,IF(AND([2]FeuilRATP2!A16&gt;0,[2]FeuilRATP2!G16&gt;0,[2]FeuilRATP2!M16&gt;0,[2]FeuilRATP2!G16&lt;&gt;C4,[2]FeuilRATP2!G16&lt;&gt;C5),[2]FeuilRATP2!M16,IF(AND([2]FeuilRATP2!A22&gt;0,[2]FeuilRATP2!G22&gt;0,[2]FeuilRATP2!M22&gt;0,[2]FeuilRATP2!G22&lt;&gt;C4,[2]FeuilRATP2!G22&lt;&gt;C5),[2]FeuilRATP2!M22,IF(AND([2]FeuilRATP2!A28&gt;0,[2]FeuilRATP2!G28&gt;0,[2]FeuilRATP2!M28&gt;0,[2]FeuilRATP2!G28&lt;&gt;C4,[2]FeuilRATP2!G28&lt;&gt;C5),[2]FeuilRATP2!M28,IF(AND([2]FeuilOVS!AE11&gt;0,[2]FeuilOVS!W10&gt;0,[2]FeuilOVS!AE10&gt;0,[2]FeuilOVS!W10&lt;&gt;C4,[2]FeuilOVS!W10&lt;&gt;C5),[2]FeuilOVS!AE10,IF(AND([2]FeuilOVS!AE19&gt;0,[2]FeuilOVS!W18&gt;0,[2]FeuilOVS!AE18&gt;0,[2]FeuilOVS!W18&lt;&gt;C4,[2]FeuilOVS!W18&lt;&gt;C5),[2]FeuilOVS!AE18,IF(AND([2]FeuilOVS!AE27&gt;0,[2]FeuilOVS!W26&gt;0,[2]FeuilOVS!AE26&gt;0,[2]FeuilOVS!W26&lt;&gt;C4,[2]FeuilOVS!W26&lt;&gt;C5),[2]FeuilOVS!AE26,IF(AND([2]FeuilOVS!AE35&gt;0,[2]FeuilOVS!W34&gt;0,[2]FeuilOVS!AE34&gt;0,[2]FeuilOVS!W34&lt;&gt;C4,[2]FeuilOVS!AE34&lt;&gt;C5),[2]FeuilOVS!W34,IF(AND([2]FeuilRTM!B7&gt;0,[2]FeuilRTM!C6&gt;0,[2]FeuilRTM!H6&gt;0,[2]FeuilRTM!C6&lt;&gt;C4,[2]FeuilRTM!C6&lt;&gt;C5),[2]FeuilRTM!H6,""))))))))))))))))))))</f>
        <v/>
      </c>
      <c r="E6" s="15" t="str">
        <f>IF(AND([2]FeuilRATP1!B16&gt;0,[2]FeuilRATP1!I16&gt;0,[2]FeuilRATP1!L16&gt;0,[2]FeuilRATP1!I16&lt;&gt;C4,[2]FeuilRATP1!I16&lt;&gt;C5),[2]FeuilRATP1!T12,IF(AND([2]FeuilRATP1!B16&gt;0,[2]FeuilRATP1!I16&gt;0,[2]FeuilRATP1!L16&gt;0,[2]FeuilRATP1!I16&lt;&gt;C4,[2]FeuilRATP1!B16&lt;&gt;B5,[2]FeuilRATP1!I16=C5),[2]FeuilRATP1!T12,IF(AND([2]FeuilRATP1!B17&gt;0,[2]FeuilRATP1!I17&gt;0,[2]FeuilRATP1!L17&gt;0,[2]FeuilRATP1!I17&lt;&gt;C4,[2]FeuilRATP1!I17&lt;&gt;C5),[2]FeuilRATP1!T12,IF(AND([2]FeuilRATP1!B17&gt;0,[2]FeuilRATP1!I17&gt;0,[2]FeuilRATP1!L17&gt;0,[2]FeuilRATP1!I17&lt;&gt;C4,[2]FeuilRATP1!B17&lt;&gt;B5,[2]FeuilRATP1!I17=C5),[2]FeuilRATP1!T12,IF(AND([2]FeuilRATP1!B18&gt;0,[2]FeuilRATP1!I18&gt;0,[2]FeuilRATP1!L18&gt;0,[2]FeuilRATP1!I18&lt;&gt;C4,[2]FeuilRATP1!I18&lt;&gt;C5),[2]FeuilRATP1!T12,IF(AND([2]FeuilRATP1!B18&gt;0,[2]FeuilRATP1!I18&gt;0,[2]FeuilRATP1!L18&gt;0,[2]FeuilRATP1!I18&lt;&gt;C4,[2]FeuilRATP1!B18&lt;&gt;B5,[2]FeuilRATP1!I18=C5),[2]FeuilRATP1!T12,IF(AND([2]FeuilRATP1!B29&gt;0,[2]FeuilRATP1!I29&gt;0,[2]FeuilRATP1!L29&gt;0,[2]FeuilRATP1!I29&lt;&gt;C4,[2]FeuilRATP1!I29&lt;&gt;C5),[2]FeuilRATP1!T27,IF(AND([2]FeuilRATP1!B30&gt;0,[2]FeuilRATP1!I30&gt;0,[2]FeuilRATP1!L30&gt;0,[2]FeuilRATP1!I30&lt;&gt;C4,[2]FeuilRATP1!I30&lt;&gt;C5),[2]FeuilRATP1!T27,IF(AND([2]FeuilRATP1!B31&gt;0,[2]FeuilRATP1!I31&gt;0,[2]FeuilRATP1!L31&gt;0,[2]FeuilRATP1!I31&lt;&gt;C4,[2]FeuilRATP1!I31&lt;&gt;C5),[2]FeuilRATP1!T27,IF(AND([2]FeuilRATP1!B32&gt;0,[2]FeuilRATP1!I32&gt;0,[2]FeuilRATP1!L32&gt;0,[2]FeuilRATP1!I32&lt;&gt;C4,[2]FeuilRATP1!I32&lt;&gt;C5),[2]FeuilRATP1!T27,IF(AND([2]FeuilRATP1!B33&gt;0,[2]FeuilRATP1!I33&gt;0,[2]FeuilRATP1!L33&gt;0,[2]FeuilRATP1!I33&lt;&gt;C4,[2]FeuilRATP1!I33&lt;&gt;C5),[2]FeuilRATP1!T27,IF(AND([2]FeuilRATP2!A10&gt;0,[2]FeuilRATP2!G10&gt;0,[2]FeuilRATP2!M10&gt;0,[2]FeuilRATP2!G10&lt;&gt;C4,[2]FeuilRATP2!G10&lt;&gt;C5),[2]FeuilRATP2!T8,IF(AND([2]FeuilRATP2!A16&gt;0,[2]FeuilRATP2!G16&gt;0,[2]FeuilRATP2!M16&gt;0,[2]FeuilRATP2!G16&lt;&gt;C4,[2]FeuilRATP2!G16&lt;&gt;C5),[2]FeuilRATP2!T14,IF(AND([2]FeuilRATP2!A22&gt;0,[2]FeuilRATP2!G22&gt;0,[2]FeuilRATP2!M22&gt;0,[2]FeuilRATP2!G22&lt;&gt;C4,[2]FeuilRATP2!G22&lt;&gt;C5),[2]FeuilRATP2!T20,IF(AND([2]FeuilRATP2!A28&gt;0,[2]FeuilRATP2!G28&gt;0,[2]FeuilRATP2!M28&gt;0,[2]FeuilRATP2!G28&lt;&gt;C4,[2]FeuilRATP2!G28&lt;&gt;C5),[2]FeuilRATP2!T26,IF(AND([2]FeuilOVS!AE11&gt;0,[2]FeuilOVS!W10&gt;0,[2]FeuilOVS!AE10&gt;0,[2]FeuilOVS!W10&lt;&gt;C4,[2]FeuilOVS!W10&lt;&gt;C5),[2]FeuilOVS!F11,IF(AND([2]FeuilOVS!AE19&gt;0,[2]FeuilOVS!W18&gt;0,[2]FeuilOVS!AE18&gt;0,[2]FeuilOVS!W18&lt;&gt;C4,[2]FeuilOVS!W18&lt;&gt;C5),[2]FeuilOVS!F19,IF(AND([2]FeuilOVS!AE27&gt;0,[2]FeuilOVS!W26&gt;0,[2]FeuilOVS!AE26&gt;0,[2]FeuilOVS!W26&lt;&gt;C4,[2]FeuilOVS!W26&lt;&gt;C5),[2]FeuilOVS!F27,IF(AND([2]FeuilOVS!AE35&gt;0,[2]FeuilOVS!W34&gt;0,[2]FeuilOVS!AE34&gt;0,[2]FeuilOVS!W34&lt;&gt;C4,[2]FeuilOVS!AE34&lt;&gt;C5),[2]FeuilOVS!F35,IF(AND([2]FeuilRTM!B7&gt;0,[2]FeuilRTM!C6&gt;0,[2]FeuilRTM!H6&gt;0,[2]FeuilRTM!C6&lt;&gt;C4,[2]FeuilRTM!C6&lt;&gt;C5),[2]FeuilRTM!A2,""))))))))))))))))))))</f>
        <v/>
      </c>
      <c r="F6" s="16">
        <f>IF(AND([2]FeuilRATP1!B16&gt;0,[2]FeuilRATP1!I16&gt;0,[2]FeuilRATP1!L16&gt;0,[2]FeuilRATP1!I16&lt;&gt;C4,[2]FeuilRATP1!I16&lt;&gt;C5),[2]FeuilRATP1!T16,IF(AND([2]FeuilRATP1!B16&gt;0,[2]FeuilRATP1!I16&gt;0,[2]FeuilRATP1!L16&gt;0,[2]FeuilRATP1!I16&lt;&gt;C4,[2]FeuilRATP1!B16&lt;&gt;B5,[2]FeuilRATP1!I16=C5),[2]FeuilRATP1!T16,IF(AND([2]FeuilRATP1!B17&gt;0,[2]FeuilRATP1!I17&gt;0,[2]FeuilRATP1!L17&gt;0,[2]FeuilRATP1!I17&lt;&gt;C4,[2]FeuilRATP1!I17&lt;&gt;C5),[2]FeuilRATP1!T17,IF(AND([2]FeuilRATP1!B17&gt;0,[2]FeuilRATP1!I17&gt;0,[2]FeuilRATP1!L17&gt;0,[2]FeuilRATP1!I17&lt;&gt;C4,[2]FeuilRATP1!B17&lt;&gt;B5,[2]FeuilRATP1!I17=C5),[2]FeuilRATP1!T17,IF(AND([2]FeuilRATP1!B18&gt;0,[2]FeuilRATP1!I18&gt;0,[2]FeuilRATP1!L18&gt;0,[2]FeuilRATP1!I18&lt;&gt;C4,[2]FeuilRATP1!I18&lt;&gt;C5),[2]FeuilRATP1!T18,IF(AND([2]FeuilRATP1!B18&gt;0,[2]FeuilRATP1!I18&gt;0,[2]FeuilRATP1!L18&gt;0,[2]FeuilRATP1!I18&lt;&gt;C4,[2]FeuilRATP1!B18&lt;&gt;B5,[2]FeuilRATP1!I18=C5),[2]FeuilRATP1!T18,IF(AND([2]FeuilRATP1!B29&gt;0,[2]FeuilRATP1!I29&gt;0,[2]FeuilRATP1!L29&gt;0,[2]FeuilRATP1!I29&lt;&gt;C4,[2]FeuilRATP1!I29&lt;&gt;C5),[2]FeuilRATP1!T29,IF(AND([2]FeuilRATP1!B30&gt;0,[2]FeuilRATP1!I30&gt;0,[2]FeuilRATP1!L30&gt;0,[2]FeuilRATP1!I30&lt;&gt;C4,[2]FeuilRATP1!I30&lt;&gt;C5),[2]FeuilRATP1!T30,IF(AND([2]FeuilRATP1!B31&gt;0,[2]FeuilRATP1!I31&gt;0,[2]FeuilRATP1!L31&gt;0,[2]FeuilRATP1!I31&lt;&gt;C4,[2]FeuilRATP1!I31&lt;&gt;C5),[2]FeuilRATP1!T31,IF(AND([2]FeuilRATP1!B32&gt;0,[2]FeuilRATP1!I32&gt;0,[2]FeuilRATP1!L32&gt;0,[2]FeuilRATP1!I32&lt;&gt;C4,[2]FeuilRATP1!I32&lt;&gt;C5),[2]FeuilRATP1!T32,IF(AND([2]FeuilRATP1!B33&gt;0,[2]FeuilRATP1!I33&gt;0,[2]FeuilRATP1!L33&gt;0,[2]FeuilRATP1!I33&lt;&gt;C4,[2]FeuilRATP1!I33&lt;&gt;C5),[2]FeuilRATP1!T33,IF(AND([2]FeuilRATP2!A10&gt;0,[2]FeuilRATP2!G10&gt;0,[2]FeuilRATP2!M10&gt;0,[2]FeuilRATP2!G10&lt;&gt;C4,[2]FeuilRATP2!G10&lt;&gt;C5),[2]FeuilRATP2!S10,IF(AND([2]FeuilRATP2!A16&gt;0,[2]FeuilRATP2!G16&gt;0,[2]FeuilRATP2!M16&gt;0,[2]FeuilRATP2!G16&lt;&gt;C4,[2]FeuilRATP2!G16&lt;&gt;C5),[2]FeuilRATP2!S16,IF(AND([2]FeuilRATP2!A22&gt;0,[2]FeuilRATP2!G22&gt;0,[2]FeuilRATP2!M22&gt;0,[2]FeuilRATP2!G22&lt;&gt;C4,[2]FeuilRATP2!G22&lt;&gt;C5),[2]FeuilRATP2!S22,IF(AND([2]FeuilRATP2!A28&gt;0,[2]FeuilRATP2!G28&gt;0,[2]FeuilRATP2!M28&gt;0,[2]FeuilRATP2!G28&lt;&gt;C4,[2]FeuilRATP2!G28&lt;&gt;C5),[2]FeuilRATP2!S28,IF(AND([2]FeuilOVS!AE11&gt;0,[2]FeuilOVS!W10&gt;0,[2]FeuilOVS!AE10&gt;0,[2]FeuilOVS!W10&lt;&gt;C4,[2]FeuilOVS!W10&lt;&gt;C5),[2]FeuilOVS!AE12,IF(AND([2]FeuilOVS!AE19&gt;0,[2]FeuilOVS!W18&gt;0,[2]FeuilOVS!AE18&gt;0,[2]FeuilOVS!W18&lt;&gt;C4,[2]FeuilOVS!W18&lt;&gt;C5),[2]FeuilOVS!AE20,IF(AND([2]FeuilOVS!AE27&gt;0,[2]FeuilOVS!W26&gt;0,[2]FeuilOVS!AE26&gt;0,[2]FeuilOVS!W26&lt;&gt;C4,[2]FeuilOVS!W26&lt;&gt;C5),[2]FeuilOVS!AE28,IF(AND([2]FeuilOVS!AE35&gt;0,[2]FeuilOVS!W34&gt;0,[2]FeuilOVS!AE34&gt;0,[2]FeuilOVS!W34&lt;&gt;C4,[2]FeuilOVS!W34&lt;&gt;C5),[2]FeuilOVS!AE36,IF(AND([2]FeuilRTM!B7&gt;0,[2]FeuilRTM!C6&gt;0,[2]FeuilRTM!H6&gt;0,[2]FeuilRTM!C6&lt;&gt;C4,[2]FeuilRTM!C6&lt;&gt;C5),[2]FeuilRTM!B9,0))))))))))))))))))))</f>
        <v>0</v>
      </c>
      <c r="G6" s="17">
        <f>IF(AND([2]FeuilRATP1!B16&gt;0,[2]FeuilRATP1!I16&gt;0,[2]FeuilRATP1!L16&gt;0,[2]FeuilRATP1!I16&lt;&gt;C4,[2]FeuilRATP1!I16&lt;&gt;C5),[2]FeuilRATP1!X16,IF(AND([2]FeuilRATP1!B16&gt;0,[2]FeuilRATP1!I16&gt;0,[2]FeuilRATP1!L16&gt;0,[2]FeuilRATP1!I16&lt;&gt;C4,[2]FeuilRATP1!B16&lt;&gt;B5,[2]FeuilRATP1!I16=C5),[2]FeuilRATP1!X16,IF(AND([2]FeuilRATP1!B17&gt;0,[2]FeuilRATP1!I17&gt;0,[2]FeuilRATP1!L17&gt;0,[2]FeuilRATP1!I17&lt;&gt;C4,[2]FeuilRATP1!I17&lt;&gt;C5),[2]FeuilRATP1!X17,IF(AND([2]FeuilRATP1!B17&gt;0,[2]FeuilRATP1!I17&gt;0,[2]FeuilRATP1!L17&gt;0,[2]FeuilRATP1!I17&lt;&gt;C4,[2]FeuilRATP1!B17&lt;&gt;B5,[2]FeuilRATP1!I17=C5),[2]FeuilRATP1!X17,IF(AND([2]FeuilRATP1!B18&gt;0,[2]FeuilRATP1!I18&gt;0,[2]FeuilRATP1!L18&gt;0,[2]FeuilRATP1!I18&lt;&gt;C4,[2]FeuilRATP1!I18&lt;&gt;C5),[2]FeuilRATP1!X18,IF(AND([2]FeuilRATP1!B18&gt;0,[2]FeuilRATP1!I18&gt;0,[2]FeuilRATP1!L18&gt;0,[2]FeuilRATP1!I18&lt;&gt;C4,[2]FeuilRATP1!B18&lt;&gt;B5,[2]FeuilRATP1!I18=C5),[2]FeuilRATP1!X18,IF(AND([2]FeuilRATP1!B29&gt;0,[2]FeuilRATP1!I29&gt;0,[2]FeuilRATP1!L29&gt;0,[2]FeuilRATP1!I29&lt;&gt;C4,[2]FeuilRATP1!I29&lt;&gt;C5),[2]FeuilRATP1!X29,IF(AND([2]FeuilRATP1!B30&gt;0,[2]FeuilRATP1!I30&gt;0,[2]FeuilRATP1!L30&gt;0,[2]FeuilRATP1!I30&lt;&gt;C4,[2]FeuilRATP1!I30&lt;&gt;C5),[2]FeuilRATP1!X30,IF(AND([2]FeuilRATP1!B31&gt;0,[2]FeuilRATP1!I31&gt;0,[2]FeuilRATP1!L31&gt;0,[2]FeuilRATP1!I31&lt;&gt;C4,[2]FeuilRATP1!I31&lt;&gt;C5),[2]FeuilRATP1!X31,IF(AND([2]FeuilRATP1!B32&gt;0,[2]FeuilRATP1!I32&gt;0,[2]FeuilRATP1!L32&gt;0,[2]FeuilRATP1!I32&lt;&gt;C4,[2]FeuilRATP1!I32&lt;&gt;C5),[2]FeuilRATP1!X32,IF(AND([2]FeuilRATP1!B33&gt;0,[2]FeuilRATP1!I33&gt;0,[2]FeuilRATP1!L33&gt;0,[2]FeuilRATP1!I33&lt;&gt;C4,[2]FeuilRATP1!I33&lt;&gt;C5),[2]FeuilRATP1!X33,IF(AND([2]FeuilRATP2!A10&gt;0,[2]FeuilRATP2!G10&gt;0,[2]FeuilRATP2!M10&gt;0,[2]FeuilRATP2!G10&lt;&gt;C4,[2]FeuilRATP2!G10&lt;&gt;C5),[2]FeuilRATP2!W10,IF(AND([2]FeuilRATP2!A16&gt;0,[2]FeuilRATP2!G16&gt;0,[2]FeuilRATP2!M16&gt;0,[2]FeuilRATP2!G16&lt;&gt;C4,[2]FeuilRATP2!G16&lt;&gt;C5),[2]FeuilRATP2!W16,IF(AND([2]FeuilRATP2!A22&gt;0,[2]FeuilRATP2!G22&gt;0,[2]FeuilRATP2!M22&gt;0,[2]FeuilRATP2!G22&lt;&gt;C4,,[2]FeuilRATP2!G22&lt;&gt;C5),[2]FeuilRATP2!W22,IF(AND([2]FeuilRATP2!A28&gt;0,[2]FeuilRATP2!G28&gt;0,[2]FeuilRATP2!M28&gt;0,[2]FeuilRATP2!G28&lt;&gt;C4,[2]FeuilRATP2!G28&lt;&gt;C5),[2]FeuilRATP2!W28,IF(AND([2]FeuilOVS!AE11&gt;0,[2]FeuilOVS!W10&gt;0,[2]FeuilOVS!AE10&gt;0,[2]FeuilOVS!W10&lt;&gt;C4,[2]FeuilOVS!W10&lt;&gt;C5),[2]FeuilOVS!AJ12,IF(AND([2]FeuilOVS!AE19&gt;0,[2]FeuilOVS!W18&gt;0,[2]FeuilOVS!AE18&gt;0,[2]FeuilOVS!W18&lt;&gt;C4,[2]FeuilOVS!W18&lt;&gt;C5),[2]FeuilOVS!AJ20,IF(AND([2]FeuilOVS!AE27&gt;0,[2]FeuilOVS!W26&gt;0,[2]FeuilOVS!AE26&gt;0,[2]FeuilOVS!W26&lt;&gt;C4,,[2]FeuilOVS!W26&lt;&gt;C5),[2]FeuilOVS!AJ28,IF(AND([2]FeuilOVS!AE35&gt;0,[2]FeuilOVS!W34&gt;0,[2]FeuilOVS!AE34&gt;0,[2]FeuilOVS!W34&lt;&gt;C4,,[2]FeuilOVS!W34&lt;&gt;C5),[2]FeuilOVS!AJ36,IF(AND([2]FeuilRTM!B7&gt;0,[2]FeuilRTM!C6&gt;0,[2]FeuilRTM!H6&gt;0,[2]FeuilRTM!C6&lt;&gt;C4,[2]FeuilRTM!C6&lt;&gt;C5),[2]FeuilRTM!D9,0))))))))))))))))))))</f>
        <v>0</v>
      </c>
      <c r="H6" s="16">
        <f>IF(AND([2]FeuilRATP1!B16&gt;0,[2]FeuilRATP1!I16&gt;0,[2]FeuilRATP1!L16&gt;0,[2]FeuilRATP1!I16&lt;&gt;C4,[2]FeuilRATP1!I16&lt;&gt;C5),[2]FeuilRATP1!AA16,IF(AND([2]FeuilRATP1!B16&gt;0,[2]FeuilRATP1!I16&gt;0,[2]FeuilRATP1!L16&gt;0,[2]FeuilRATP1!I16&lt;&gt;C4,[2]FeuilRATP1!B16&lt;&gt;B5,[2]FeuilRATP1!I16=C5),[2]FeuilRATP1!AA16,IF(AND([2]FeuilRATP1!B17&gt;0,[2]FeuilRATP1!I17&gt;0,[2]FeuilRATP1!L17&gt;0,[2]FeuilRATP1!I17&lt;&gt;C4,[2]FeuilRATP1!I17&lt;&gt;C5),[2]FeuilRATP1!AA17,IF(AND([2]FeuilRATP1!B17&gt;0,[2]FeuilRATP1!I17&gt;0,[2]FeuilRATP1!L17&gt;0,[2]FeuilRATP1!I17&lt;&gt;C4,[2]FeuilRATP1!B17&lt;&gt;B5,[2]FeuilRATP1!I17=C5),[2]FeuilRATP1!AA17,IF(AND([2]FeuilRATP1!B18&gt;0,[2]FeuilRATP1!I18&gt;0,[2]FeuilRATP1!L18&gt;0,[2]FeuilRATP1!I18&lt;&gt;C4,[2]FeuilRATP1!I18&lt;&gt;C5),[2]FeuilRATP1!AA18,IF(AND([2]FeuilRATP1!B18&gt;0,[2]FeuilRATP1!I18&gt;0,[2]FeuilRATP1!L18&gt;0,[2]FeuilRATP1!I18&lt;&gt;C4,[2]FeuilRATP1!B18&lt;&gt;B5,[2]FeuilRATP1!I18=C5),[2]FeuilRATP1!AA18,IF(AND([2]FeuilRATP1!B29&gt;0,[2]FeuilRATP1!I29&gt;0,[2]FeuilRATP1!L29&gt;0,[2]FeuilRATP1!I29&lt;&gt;C4,[2]FeuilRATP1!I29&lt;&gt;C5),[2]FeuilRATP1!AA29,IF(AND([2]FeuilRATP1!B30&gt;0,[2]FeuilRATP1!I30&gt;0,[2]FeuilRATP1!L30&gt;0,[2]FeuilRATP1!I30&lt;&gt;C4,[2]FeuilRATP1!I30&lt;&gt;C5),[2]FeuilRATP1!AA30,IF(AND([2]FeuilRATP1!B31&gt;0,[2]FeuilRATP1!I31&gt;0,[2]FeuilRATP1!L31&gt;0,[2]FeuilRATP1!I31&lt;&gt;C4,[2]FeuilRATP1!I31&lt;&gt;C5),[2]FeuilRATP1!AA31,IF(AND([2]FeuilRATP1!B32&gt;0,[2]FeuilRATP1!I32&gt;0,[2]FeuilRATP1!L32&gt;0,[2]FeuilRATP1!I32&lt;&gt;C4,[2]FeuilRATP1!I32&lt;&gt;C5),[2]FeuilRATP1!AA32,IF(AND([2]FeuilRATP1!B33&gt;0,[2]FeuilRATP1!I33&gt;0,[2]FeuilRATP1!L33&gt;0,[2]FeuilRATP1!I33&lt;&gt;C4,[2]FeuilRATP1!I33&lt;&gt;C5),[2]FeuilRATP1!AA33,IF(AND([2]FeuilRATP2!A10&gt;0,[2]FeuilRATP2!G10&gt;0,[2]FeuilRATP2!M10&gt;0,[2]FeuilRATP2!G10&lt;&gt;C4,[2]FeuilRATP2!G10&lt;&gt;C5),[2]FeuilRATP2!Z10,IF(AND([2]FeuilRATP2!A16&gt;0,[2]FeuilRATP2!G16&gt;0,[2]FeuilRATP2!M16&gt;0,[2]FeuilRATP2!G16&lt;&gt;C4,[2]FeuilRATP2!G16&lt;&gt;C5),[2]FeuilRATP2!Z16,IF(AND([2]FeuilRATP2!A22&gt;0,[2]FeuilRATP2!G22&gt;0,[2]FeuilRATP2!M22&gt;0,[2]FeuilRATP2!G22&lt;&gt;C5),[2]FeuilRATP2!Z22,IF(AND([2]FeuilRATP2!A28&gt;0,[2]FeuilRATP2!G28&gt;0,[2]FeuilRATP2!M28&gt;0,[2]FeuilRATP2!G28&lt;&gt;C4,[2]FeuilRATP2!G28&lt;&gt;C5),[2]FeuilRATP2!Z28,IF(AND([2]FeuilOVS!AE11&gt;0,[2]FeuilOVS!W10&gt;0,[2]FeuilOVS!AE10&gt;0,[2]FeuilOVS!W10&lt;&gt;C4,[2]FeuilOVS!W10&lt;&gt;C5),[2]FeuilOVS!AE14,IF(AND([2]FeuilOVS!AE19&gt;0,[2]FeuilOVS!W18&gt;0,[2]FeuilOVS!AE18&gt;0,[2]FeuilOVS!W18&lt;&gt;C4,[2]FeuilOVS!W18&lt;&gt;C5),[2]FeuilOVS!AE22,IF(AND([2]FeuilOVS!AE27&gt;0,[2]FeuilOVS!W26&gt;0,[2]FeuilOVS!AE26&gt;0,[2]FeuilOVS!W26&lt;&gt;C4,[2]FeuilOVS!W26&lt;&gt;C5),[2]FeuilOVS!AE30,IF(AND([2]FeuilOVS!AE35&gt;0,[2]FeuilOVS!W34&gt;0,[2]FeuilOVS!AE34&gt;0,[2]FeuilOVS!W34&lt;&gt;C4,[2]FeuilOVS!W34&lt;&gt;C5),[2]FeuilOVS!AE38,IF(AND([2]FeuilRTM!B7&gt;0,[2]FeuilRTM!C6&gt;0,[2]FeuilRTM!H6&gt;0,[2]FeuilRTM!C6&lt;&gt;C4,[2]FeuilRTM!C6&lt;&gt;C5),[2]FeuilRTM!H9,0))))))))))))))))))))</f>
        <v>0</v>
      </c>
      <c r="I6" s="17">
        <f>IF(AND([2]FeuilRATP1!B16&gt;0,[2]FeuilRATP1!I16&gt;0,[2]FeuilRATP1!L16&gt;0,[2]FeuilRATP1!I16&lt;&gt;C4,[2]FeuilRATP1!I16&lt;&gt;C5),[2]FeuilRATP1!AE16,IF(AND([2]FeuilRATP1!B16&gt;0,[2]FeuilRATP1!I16&gt;0,[2]FeuilRATP1!L16&gt;0,[2]FeuilRATP1!I16&lt;&gt;C4,[2]FeuilRATP1!B16&lt;&gt;B5,[2]FeuilRATP1!I16=C5),[2]FeuilRATP1!AE16,IF(AND([2]FeuilRATP1!B17&gt;0,[2]FeuilRATP1!I17&gt;0,[2]FeuilRATP1!L17&gt;0,[2]FeuilRATP1!I17&lt;&gt;C4,[2]FeuilRATP1!I17&lt;&gt;C5),[2]FeuilRATP1!AE17,IF(AND([2]FeuilRATP1!B17&gt;0,[2]FeuilRATP1!I17&gt;0,[2]FeuilRATP1!L17&gt;0,[2]FeuilRATP1!I17&lt;&gt;C4,[2]FeuilRATP1!B17&lt;&gt;B5,[2]FeuilRATP1!I17=C5),[2]FeuilRATP1!AE17,IF(AND([2]FeuilRATP1!B18&gt;0,[2]FeuilRATP1!I18&gt;0,[2]FeuilRATP1!L18&gt;0,[2]FeuilRATP1!I18&lt;&gt;C4,[2]FeuilRATP1!I18&lt;&gt;C5),[2]FeuilRATP1!AE18,IF(AND([2]FeuilRATP1!B18&gt;0,[2]FeuilRATP1!I18&gt;0,[2]FeuilRATP1!L18&gt;0,[2]FeuilRATP1!I18&lt;&gt;C4,[2]FeuilRATP1!B18&lt;&gt;B5,[2]FeuilRATP1!I18=C5),[2]FeuilRATP1!AE18,IF(AND([2]FeuilRATP1!B29&gt;0,[2]FeuilRATP1!I29&gt;0,[2]FeuilRATP1!L29&gt;0,[2]FeuilRATP1!I29&lt;&gt;C4,[2]FeuilRATP1!I29&lt;&gt;C5),[2]FeuilRATP1!AE29,IF(AND([2]FeuilRATP1!B30&gt;0,[2]FeuilRATP1!I30&gt;0,[2]FeuilRATP1!L30&gt;0,[2]FeuilRATP1!I30&lt;&gt;C4,[2]FeuilRATP1!I30&lt;&gt;C5),[2]FeuilRATP1!AE30,IF(AND([2]FeuilRATP1!B31&gt;0,[2]FeuilRATP1!I31&gt;0,[2]FeuilRATP1!L31&gt;0,[2]FeuilRATP1!I31&lt;&gt;C4,[2]FeuilRATP1!I31&lt;&gt;C5),[2]FeuilRATP1!AE31,IF(AND([2]FeuilRATP1!B32&gt;0,[2]FeuilRATP1!I32&gt;0,[2]FeuilRATP1!L32&gt;0,[2]FeuilRATP1!I32&lt;&gt;C4,[2]FeuilRATP1!I32&lt;&gt;C5),[2]FeuilRATP1!AE32,IF(AND([2]FeuilRATP1!B33&gt;0,[2]FeuilRATP1!I33&gt;0,[2]FeuilRATP1!L33&gt;0,[2]FeuilRATP1!I33&lt;&gt;C4,[2]FeuilRATP1!I33&lt;&gt;C5),[2]FeuilRATP1!AE33,IF(AND([2]FeuilRATP2!A10&gt;0,[2]FeuilRATP2!G10&gt;0,[2]FeuilRATP2!M10&gt;0,[2]FeuilRATP2!G10&lt;&gt;C4,[2]FeuilRATP2!G10&lt;&gt;C5),[2]FeuilRATP2!AD10,IF(AND([2]FeuilRATP2!A16&gt;0,[2]FeuilRATP2!G16&gt;0,[2]FeuilRATP2!M16&gt;0,[2]FeuilRATP2!G16&lt;&gt;C4,[2]FeuilRATP2!G16&lt;&gt;C5),[2]FeuilRATP2!AD16,IF(AND([2]FeuilRATP2!A22&gt;0,[2]FeuilRATP2!G22&gt;0,[2]FeuilRATP2!M22&gt;0,[2]FeuilRATP2!G22&lt;&gt;C4,[2]FeuilRATP2!G22&lt;&gt;C5),[2]FeuilRATP2!AD22,IF(AND([2]FeuilRATP2!A28&gt;0,[2]FeuilRATP2!G28&gt;0,[2]FeuilRATP2!M28&gt;0,[2]FeuilRATP2!G28&lt;&gt;C4,[2]FeuilRATP2!G28&lt;&gt;C5),[2]FeuilRATP2!AD28,IF(AND([2]FeuilOVS!AE11&gt;0,[2]FeuilOVS!W10&gt;0,[2]FeuilOVS!AE10&gt;0,[2]FeuilOVS!W10&lt;&gt;C4,[2]FeuilOVS!W10&lt;&gt;C5),[2]FeuilOVS!AJ14,IF(AND([2]FeuilOVS!AE19&gt;0,[2]FeuilOVS!W18&gt;0,[2]FeuilOVS!AE18&gt;0,[2]FeuilOVS!W18&lt;&gt;C4,[2]FeuilRATP1!I16&lt;&gt;C5),[2]FeuilOVS!AJ22,IF(AND([2]FeuilOVS!AE27&gt;0,[2]FeuilOVS!W26&gt;0,[2]FeuilOVS!AE26&gt;0,[2]FeuilOVS!W26&lt;&gt;C4,[2]FeuilRATP1!I16&lt;&gt;C5),[2]FeuilOVS!AJ30,IF(AND([2]FeuilOVS!AE35&gt;0,[2]FeuilOVS!W34&gt;0,[2]FeuilOVS!AE34&gt;0,[2]FeuilOVS!W34&lt;&gt;C4,[2]FeuilOVS!W34&lt;&gt;C5),[2]FeuilOVS!AJ38,IF(AND([2]FeuilRTM!B7&gt;0,[2]FeuilRTM!C6&gt;0,[2]FeuilRTM!H6&gt;0,[2]FeuilRTM!C6&lt;&gt;C4,[2]FeuilRTM!C6&lt;&gt;C5),[2]FeuilRTM!J9,0))))))))))))))))))))</f>
        <v>0</v>
      </c>
      <c r="J6" s="18" t="str">
        <f>IF(AND([2]FeuilRATP1!B16&gt;0,[2]FeuilRATP1!I16&gt;0,[2]FeuilRATP1!L16&gt;0,[2]FeuilRATP1!I16&lt;&gt;C4,[2]FeuilRATP1!I16&lt;&gt;C5),[2]FeuilRATP1!G16,IF(AND([2]FeuilRATP1!B16&gt;0,[2]FeuilRATP1!I16&gt;0,[2]FeuilRATP1!L16&gt;0,[2]FeuilRATP1!I16&lt;&gt;C4,[2]FeuilRATP1!B16&lt;&gt;B5,[2]FeuilRATP1!I16=C5),[2]FeuilRATP1!G16,IF(AND([2]FeuilRATP1!B17&gt;0,[2]FeuilRATP1!I17&gt;0,[2]FeuilRATP1!L17&gt;0,[2]FeuilRATP1!I17&lt;&gt;C4,[2]FeuilRATP1!I17&lt;&gt;C5),[2]FeuilRATP1!G17,IF(AND([2]FeuilRATP1!B17&gt;0,[2]FeuilRATP1!I17&gt;0,[2]FeuilRATP1!L17&gt;0,[2]FeuilRATP1!I17&lt;&gt;C4,[2]FeuilRATP1!B17&lt;&gt;B5,[2]FeuilRATP1!I17=C5),[2]FeuilRATP1!G17,IF(AND([2]FeuilRATP1!B18&gt;0,[2]FeuilRATP1!I18&gt;0,[2]FeuilRATP1!L18&gt;0,[2]FeuilRATP1!I18&lt;&gt;C4,[2]FeuilRATP1!I18&lt;&gt;C5),[2]FeuilRATP1!G18,IF(AND([2]FeuilRATP1!B18&gt;0,[2]FeuilRATP1!I18&gt;0,[2]FeuilRATP1!L18&gt;0,[2]FeuilRATP1!I18&lt;&gt;C4,[2]FeuilRATP1!B18&lt;&gt;B5,[2]FeuilRATP1!I18=C5),[2]FeuilRATP1!G18,IF(AND([2]FeuilRATP1!B29&gt;0,[2]FeuilRATP1!I29&gt;0,[2]FeuilRATP1!L29&gt;0,[2]FeuilRATP1!I29&lt;&gt;C4,[2]FeuilRATP1!I29&lt;&gt;C5),[2]FeuilRATP1!G29,IF(AND([2]FeuilRATP1!B30&gt;0,[2]FeuilRATP1!I30&gt;0,[2]FeuilRATP1!L30&gt;0,[2]FeuilRATP1!I30&lt;&gt;C4,[2]FeuilRATP1!I30&lt;&gt;C5),[2]FeuilRATP1!G30,IF(AND([2]FeuilRATP1!B31&gt;0,[2]FeuilRATP1!I31&gt;0,[2]FeuilRATP1!L31&gt;0,[2]FeuilRATP1!I31&lt;&gt;C4,[2]FeuilRATP1!I31&lt;&gt;C5),[2]FeuilRATP1!G31,IF(AND([2]FeuilRATP1!B32&gt;0,[2]FeuilRATP1!I32&gt;0,[2]FeuilRATP1!L32&gt;0,[2]FeuilRATP1!I32&lt;&gt;C4,[2]FeuilRATP1!I32&lt;&gt;C5),[2]FeuilRATP1!G32,IF(AND([2]FeuilRATP1!B33&gt;0,[2]FeuilRATP1!I33&gt;0,[2]FeuilRATP1!L33&gt;0,[2]FeuilRATP1!I33&lt;&gt;C4,[2]FeuilRATP1!I33&lt;&gt;C5),[2]FeuilRATP1!G33,IF(AND([2]FeuilRATP2!A10&gt;0,[2]FeuilRATP2!G10&gt;0,[2]FeuilRATP2!M10&gt;0,[2]FeuilRATP2!G10&lt;&gt;C4,[2]FeuilRATP2!G10&lt;&gt;C5),[2]FeuilRATP2!AI10,IF(AND([2]FeuilRATP2!A16&gt;0,[2]FeuilRATP2!G16&gt;0,[2]FeuilRATP2!M16&gt;0,[2]FeuilRATP2!G16&lt;&gt;C4,[2]FeuilRATP2!G16&lt;&gt;C5),[2]FeuilRATP2!AI16,IF(AND([2]FeuilRATP2!A22&gt;0,[2]FeuilRATP2!G22&gt;0,[2]FeuilRATP2!M22&gt;0,[2]FeuilRATP2!G22&lt;&gt;C4,[2]FeuilRATP2!G22&lt;&gt;C5),[2]FeuilRATP2!AI22,IF(AND([2]FeuilRATP2!A28&gt;0,[2]FeuilRATP2!G28&gt;0,[2]FeuilRATP2!M28&gt;0,[2]FeuilRATP2!G28&lt;&gt;C4,[2]FeuilRATP2!G28&lt;&gt;C5),[2]FeuilRATP2!AI28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,[2]FeuilRTM!C6&lt;&gt;C4,[2]FeuilRTM!C6&lt;&gt;C5),"",""))))))))))))))))))))</f>
        <v/>
      </c>
      <c r="K6" s="19" t="str">
        <f>IF(AND([2]FeuilRATP1!B16&gt;0,[2]FeuilRATP1!I16&gt;0,[2]FeuilRATP1!L16&gt;0,[2]FeuilRATP1!I16&lt;&gt;C4,[2]FeuilRATP1!I16&lt;&gt;C5),"RATP1",IF(AND([2]FeuilRATP1!B16&gt;0,[2]FeuilRATP1!I16&gt;0,[2]FeuilRATP1!L16&gt;0,[2]FeuilRATP1!I16&lt;&gt;C4,[2]FeuilRATP1!B16&lt;&gt;B5,[2]FeuilRATP1!I16=C5),"RATP1",IF(AND([2]FeuilRATP1!B17&gt;0,[2]FeuilRATP1!I17&gt;0,[2]FeuilRATP1!L17&gt;0,[2]FeuilRATP1!I17&lt;&gt;C4,[2]FeuilRATP1!I17&lt;&gt;C5),"RATP1",IF(AND([2]FeuilRATP1!B17&gt;0,[2]FeuilRATP1!I17&gt;0,[2]FeuilRATP1!L17&gt;0,[2]FeuilRATP1!I17&lt;&gt;C4,[2]FeuilRATP1!B17&lt;&gt;B5,[2]FeuilRATP1!I17=C5),"RATP1",IF(AND([2]FeuilRATP1!B18&gt;0,[2]FeuilRATP1!I18&gt;0,[2]FeuilRATP1!L18&gt;0,[2]FeuilRATP1!I18&lt;&gt;C4,[2]FeuilRATP1!I18&lt;&gt;C5),"RATP1",IF(AND([2]FeuilRATP1!B18&gt;0,[2]FeuilRATP1!I18&gt;0,[2]FeuilRATP1!L18&gt;0,[2]FeuilRATP1!I18&lt;&gt;C4,[2]FeuilRATP1!B18&lt;&gt;B5,[2]FeuilRATP1!I18=C5),"RATP1",IF(AND([2]FeuilRATP1!B29&gt;0,[2]FeuilRATP1!I29&gt;0,[2]FeuilRATP1!L29&gt;0,[2]FeuilRATP1!I29&lt;&gt;C4,[2]FeuilRATP1!I29&lt;&gt;C5),"RATP1",IF(AND([2]FeuilRATP1!B30&gt;0,[2]FeuilRATP1!I30&gt;0,[2]FeuilRATP1!L30&gt;0,[2]FeuilRATP1!I30&lt;&gt;C4,[2]FeuilRATP1!I30&lt;&gt;C5),"RATP1",IF(AND([2]FeuilRATP1!B31&gt;0,[2]FeuilRATP1!I31&gt;0,[2]FeuilRATP1!L31&gt;0,[2]FeuilRATP1!I31&lt;&gt;C4,[2]FeuilRATP1!I31&lt;&gt;C5),"RATP1",IF(AND([2]FeuilRATP1!B32&gt;0,[2]FeuilRATP1!I32&gt;0,[2]FeuilRATP1!L32&gt;0,[2]FeuilRATP1!I32&lt;&gt;C4,[2]FeuilRATP1!I32&lt;&gt;C5),[2]FeuilRATP1!T27,IF(AND([2]FeuilRATP1!B33&gt;0,[2]FeuilRATP1!I33&gt;0,[2]FeuilRATP1!L33&gt;0,[2]FeuilRATP1!I33&lt;&gt;C4,[2]FeuilRATP1!I33&lt;&gt;C5),"RATP1",IF(AND([2]FeuilRATP2!A10&gt;0,[2]FeuilRATP2!G10&gt;0,[2]FeuilRATP2!M10&gt;0,[2]FeuilRATP2!G10&lt;&gt;C4,[2]FeuilRATP2!G10&lt;&gt;C5),"RATP2",IF(AND([2]FeuilRATP2!A16&gt;0,[2]FeuilRATP2!G16&gt;0,[2]FeuilRATP2!M16&gt;0,[2]FeuilRATP2!G16&lt;&gt;C4,[2]FeuilRATP2!G16&lt;&gt;C5),"RATP2",IF(AND([2]FeuilRATP2!A22&gt;0,[2]FeuilRATP2!G22&gt;0,[2]FeuilRATP2!M22&gt;0,[2]FeuilRATP2!G22&lt;&gt;C4,[2]FeuilRATP2!G22&lt;&gt;C5),"RATP2",IF(AND([2]FeuilRATP2!A28&gt;0,[2]FeuilRATP2!G28&gt;0,[2]FeuilRATP2!M28&gt;0,[2]FeuilRATP2!G28&lt;&gt;C4,[2]FeuilRATP2!G28&lt;&gt;C5),"RATP2",IF(AND([2]FeuilOVS!AE11&gt;0,[2]FeuilOVS!W10&gt;0,[2]FeuilOVS!AE10&gt;0,[2]FeuilOVS!W10&lt;&gt;C4,[2]FeuilOVS!W10&lt;&gt;C5),"OVS",IF(AND([2]FeuilOVS!AE19&gt;0,[2]FeuilOVS!W18&gt;0,[2]FeuilOVS!AE18&gt;0,[2]FeuilOVS!W18&lt;&gt;C4,[2]FeuilOVS!W18&lt;&gt;C5),"OVS",IF(AND([2]FeuilOVS!AE27&gt;0,[2]FeuilOVS!W26&gt;0,[2]FeuilOVS!AE26&gt;0,[2]FeuilOVS!W26&lt;&gt;C4,[2]FeuilOVS!W26&lt;&gt;C5),"OVS",IF(AND([2]FeuilOVS!AE35&gt;0,[2]FeuilOVS!W34&gt;0,[2]FeuilOVS!AE34&gt;0,[2]FeuilOVS!W34&lt;&gt;C4,[2]FeuilOVS!W34&lt;&gt;C5),"OVS",IF(AND([2]FeuilRTM!B7&gt;0,[2]FeuilRTM!C6&gt;0,[2]FeuilRTM!H6&gt;0,[2]FeuilRTM!C6&lt;&gt;C4,[2]FeuilRTM!C6&lt;&gt;C5),"RTM",""))))))))))))))))))))</f>
        <v/>
      </c>
      <c r="L6" s="20" t="str">
        <f>IF(AND([2]FeuilRATP1!B16&gt;0,[2]FeuilRATP1!I16&gt;0,[2]FeuilRATP1!L16&gt;0,[2]FeuilRATP1!I16&lt;&gt;C4,[2]FeuilRATP1!I16&lt;&gt;C5),[2]FeuilRATP1!H21,IF(AND([2]FeuilRATP1!B16&gt;0,[2]FeuilRATP1!I16&gt;0,[2]FeuilRATP1!L16&gt;0,[2]FeuilRATP1!I16&lt;&gt;C4,[2]FeuilRATP1!B16&lt;&gt;B5,[2]FeuilRATP1!I16=C5),[2]FeuilRATP1!H21,IF(AND([2]FeuilRATP1!B17&gt;0,[2]FeuilRATP1!I17&gt;0,[2]FeuilRATP1!L17&gt;0,[2]FeuilRATP1!I17&lt;&gt;C4,[2]FeuilRATP1!I17&lt;&gt;C5),[2]FeuilRATP1!H22,IF(AND([2]FeuilRATP1!B17&gt;0,[2]FeuilRATP1!I17&gt;0,[2]FeuilRATP1!L17&gt;0,[2]FeuilRATP1!I17&lt;&gt;C4,[2]FeuilRATP1!B17&lt;&gt;B5,[2]FeuilRATP1!I17=C5),[2]FeuilRATP1!H22,IF(AND([2]FeuilRATP1!B18&gt;0,[2]FeuilRATP1!I18&gt;0,[2]FeuilRATP1!L18&gt;0,[2]FeuilRATP1!I18&lt;&gt;C4,[2]FeuilRATP1!I18&lt;&gt;C5),[2]FeuilRATP1!H23,IF(AND([2]FeuilRATP1!B18&gt;0,[2]FeuilRATP1!I18&gt;0,[2]FeuilRATP1!L18&gt;0,[2]FeuilRATP1!I18&lt;&gt;C4,[2]FeuilRATP1!B18&lt;&gt;B5,[2]FeuilRATP1!I18=C5),[2]FeuilRATP1!H23,IF(AND([2]FeuilRATP1!B29&gt;0,[2]FeuilRATP1!I29&gt;0,[2]FeuilRATP1!L29&gt;0,[2]FeuilRATP1!I29&lt;&gt;C4,[2]FeuilRATP1!I29&lt;&gt;C5),[2]FeuilRATP1!H34,IF(AND([2]FeuilRATP1!B30&gt;0,[2]FeuilRATP1!I30&gt;0,[2]FeuilRATP1!L30&gt;0,[2]FeuilRATP1!I30&lt;&gt;C4,[2]FeuilRATP1!I30&lt;&gt;C5),[2]FeuilRATP1!H35,IF(AND([2]FeuilRATP1!B31&gt;0,[2]FeuilRATP1!I31&gt;0,[2]FeuilRATP1!L31&gt;0,[2]FeuilRATP1!I31&lt;&gt;C4,[2]FeuilRATP1!I31&lt;&gt;C5),[2]FeuilRATP1!H36,IF(AND([2]FeuilRATP1!B32&gt;0,[2]FeuilRATP1!I32&gt;0,[2]FeuilRATP1!L32&gt;0,[2]FeuilRATP1!I32&lt;&gt;C4,[2]FeuilRATP1!I32&lt;&gt;C5),[2]FeuilRATP1!H37,IF(AND([2]FeuilRATP1!B33&gt;0,[2]FeuilRATP1!I33&gt;0,[2]FeuilRATP1!L33&gt;0,[2]FeuilRATP1!I33&lt;&gt;C4,[2]FeuilRATP1!I33&lt;&gt;C5),[2]FeuilRATP1!H38,IF(AND([2]FeuilRATP2!A10&gt;0,[2]FeuilRATP2!G10&gt;0,[2]FeuilRATP2!M10&gt;0,[2]FeuilRATP2!G10&lt;&gt;C4,[2]FeuilRATP2!G10&lt;&gt;C5),[2]FeuilRATP2!AG10,IF(AND([2]FeuilRATP2!A16&gt;0,[2]FeuilRATP2!G16&gt;0,[2]FeuilRATP2!M16&gt;0,[2]FeuilRATP2!G16&lt;&gt;C4,[2]FeuilRATP2!G16&lt;&gt;C5),[2]FeuilRATP2!AG16,IF(AND([2]FeuilRATP2!A22&gt;0,[2]FeuilRATP2!G22&gt;0,[2]FeuilRATP2!M22&gt;0,[2]FeuilRATP2!G22&lt;&gt;C4,[2]FeuilRATP2!G22&lt;&gt;C5),[2]FeuilRATP2!AG22,IF(AND([2]FeuilRATP2!A28&gt;0,[2]FeuilRATP2!G28&gt;0,[2]FeuilRATP2!M28&gt;0,[2]FeuilRATP2!G28&lt;&gt;C4,[2]FeuilRATP2!G28&lt;&gt;C5),[2]FeuilRATP2!AG28,IF(AND([2]FeuilOVS!AE11&gt;0,[2]FeuilOVS!W10&gt;0,[2]FeuilOVS!AE10&gt;0,[2]FeuilOVS!W10&lt;&gt;C4,[2]FeuilOVS!W10&lt;&gt;C5),S2,IF(AND([2]FeuilOVS!AE19&gt;0,[2]FeuilOVS!W18&gt;0,[2]FeuilOVS!AE18&gt;0,[2]FeuilOVS!W18&lt;&gt;C4,[2]FeuilOVS!W18&lt;&gt;C5),S2,IF(AND([2]FeuilOVS!AE27&gt;0,[2]FeuilOVS!W26&gt;0,[2]FeuilOVS!AE26&gt;0,[2]FeuilOVS!W26&lt;&gt;C4,[2]FeuilOVS!W26&lt;&gt;C5),S2,IF(AND([2]FeuilOVS!AE35&gt;0,[2]FeuilOVS!W34&gt;0,[2]FeuilOVS!AE34&gt;0,[2]FeuilOVS!W34&lt;&gt;C4,[2]FeuilOVS!W34&lt;&gt;C5),S2,IF(AND([2]FeuilRTM!B7&gt;0,[2]FeuilRTM!C6&gt;0,[2]FeuilRTM!H6&gt;0,[2]FeuilRTM!C6&lt;&gt;C4,[2]FeuilRTM!C6&lt;&gt;C5),S2,""))))))))))))))))))))</f>
        <v/>
      </c>
      <c r="M6" s="21" t="str">
        <f>IF(AND([2]FeuilRATP1!B16&gt;0,[2]FeuilRATP1!I16&gt;0,[2]FeuilRATP1!L16&gt;0,[2]FeuilRATP1!I16&lt;&gt;C4,[2]FeuilRATP1!I16&lt;&gt;C5),[2]FeuilRATP1!J21,IF(AND([2]FeuilRATP1!B16&gt;0,[2]FeuilRATP1!I16&gt;0,[2]FeuilRATP1!L16&gt;0,[2]FeuilRATP1!I16&lt;&gt;C4,[2]FeuilRATP1!B16&lt;&gt;B5,[2]FeuilRATP1!I16=C5),[2]FeuilRATP1!J21,IF(AND([2]FeuilRATP1!B17&gt;0,[2]FeuilRATP1!I17&gt;0,[2]FeuilRATP1!L17&gt;0,[2]FeuilRATP1!I17&lt;&gt;C4,[2]FeuilRATP1!I17&lt;&gt;C5),[2]FeuilRATP1!J22,IF(AND([2]FeuilRATP1!B17&gt;0,[2]FeuilRATP1!I17&gt;0,[2]FeuilRATP1!L17&gt;0,[2]FeuilRATP1!I17&lt;&gt;C4,[2]FeuilRATP1!B17&lt;&gt;B5,[2]FeuilRATP1!I17=C5),[2]FeuilRATP1!J22,IF(AND([2]FeuilRATP1!B18&gt;0,[2]FeuilRATP1!I18&gt;0,[2]FeuilRATP1!L18&gt;0,[2]FeuilRATP1!I18&lt;&gt;C4,[2]FeuilRATP1!I18&lt;&gt;C5),[2]FeuilRATP1!J23,IF(AND([2]FeuilRATP1!B18&gt;0,[2]FeuilRATP1!I18&gt;0,[2]FeuilRATP1!L18&gt;0,[2]FeuilRATP1!I18&lt;&gt;C4,[2]FeuilRATP1!B18&lt;&gt;B5,[2]FeuilRATP1!I18=C5),[2]FeuilRATP1!J23,IF(AND([2]FeuilRATP1!B29&gt;0,[2]FeuilRATP1!I29&gt;0,[2]FeuilRATP1!L29&gt;0,[2]FeuilRATP1!I29&lt;&gt;C4,[2]FeuilRATP1!I29&lt;&gt;C5),[2]FeuilRATP1!J34,IF(AND([2]FeuilRATP1!B30&gt;0,[2]FeuilRATP1!I30&gt;0,[2]FeuilRATP1!L30&gt;0,[2]FeuilRATP1!I30&lt;&gt;C4,[2]FeuilRATP1!I30&lt;&gt;C5),[2]FeuilRATP1!J35,IF(AND([2]FeuilRATP1!B31&gt;0,[2]FeuilRATP1!I31&gt;0,[2]FeuilRATP1!L31&gt;0,[2]FeuilRATP1!I31&lt;&gt;C4,[2]FeuilRATP1!I31&lt;&gt;C5),[2]FeuilRATP1!J36,IF(AND([2]FeuilRATP1!B32&gt;0,[2]FeuilRATP1!I32&gt;0,[2]FeuilRATP1!L32&gt;0,[2]FeuilRATP1!I32&lt;&gt;C4,[2]FeuilRATP1!I32&lt;&gt;C5),[2]FeuilRATP1!J37,IF(AND([2]FeuilRATP1!B33&gt;0,[2]FeuilRATP1!I33&gt;0,[2]FeuilRATP1!L33&gt;0,[2]FeuilRATP1!I33&lt;&gt;C4,[2]FeuilRATP1!I33&lt;&gt;C5),[2]FeuilRATP1!J38,IF(AND([2]FeuilRATP2!A10&gt;0,[2]FeuilRATP2!G10&gt;0,[2]FeuilRATP2!M10&gt;0,[2]FeuilRATP2!G10&lt;&gt;C4,[2]FeuilRATP2!G10&lt;&gt;C5),[2]FeuilRATP2!I11,IF(AND([2]FeuilRATP2!A16&gt;0,[2]FeuilRATP2!G16&gt;0,[2]FeuilRATP2!M16&gt;0,[2]FeuilRATP2!G16&lt;&gt;C4,[2]FeuilRATP2!G16&lt;&gt;C5),[2]FeuilRATP2!I17,IF(AND([2]FeuilRATP2!A22&gt;0,[2]FeuilRATP2!G22&gt;0,[2]FeuilRATP2!M22&gt;0,[2]FeuilRATP2!G22&lt;&gt;C4,[2]FeuilRATP2!G22&lt;&gt;C5),[2]FeuilRATP2!I23,IF(AND([2]FeuilRATP2!A28&gt;0,[2]FeuilRATP2!G28&gt;0,[2]FeuilRATP2!M28&gt;0,[2]FeuilRATP2!G28&lt;&gt;C4,[2]FeuilRATP2!G28&lt;&gt;C5),[2]FeuilRATP2!I29,IF(AND([2]FeuilOVS!AE11&gt;0,[2]FeuilOVS!W10&gt;0,[2]FeuilOVS!AE10&gt;0,[2]FeuilOVS!W10&lt;&gt;C4,[2]FeuilOVS!W10&lt;&gt;C5),[2]FeuilOVS!G12&amp;""&amp;[2]FeuilOVS!G13&amp;""&amp;[2]FeuilOVS!G14&amp;""&amp;[2]FeuilOVS!G15,IF(AND([2]FeuilOVS!AE19&gt;0,[2]FeuilOVS!W18&gt;0,[2]FeuilOVS!AE18&gt;0,[2]FeuilOVS!W18&lt;&gt;C4,[2]FeuilOVS!W18&lt;&gt;C5),[2]FeuilOVS!G20&amp;""&amp;[2]FeuilOVS!G21&amp;""&amp;[2]FeuilOVS!G22&amp;""&amp;[2]FeuilOVS!G23,IF(AND([2]FeuilOVS!AE27&gt;0,[2]FeuilOVS!W26&gt;0,[2]FeuilOVS!AE26&gt;0,[2]FeuilOVS!W26&lt;&gt;C4,[2]FeuilOVS!W26&lt;&gt;C5),[2]FeuilOVS!G28&amp;""&amp;[2]FeuilOVS!G29&amp;""&amp;[2]FeuilOVS!G30&amp;""&amp;[2]FeuilOVS!G31,IF(AND([2]FeuilOVS!AE35&gt;0,[2]FeuilOVS!W34&gt;0,[2]FeuilOVS!AE34&gt;0,[2]FeuilOVS!W34&lt;&gt;C4,[2]FeuilOVS!W34&lt;&gt;C5),[2]FeuilOVS!G36&amp;""&amp;[2]FeuilOVS!G37&amp;""&amp;[2]FeuilOVS!G38&amp;""&amp;[2]FeuilOVS!G39,IF(AND([2]FeuilRTM!B7&gt;0,[2]FeuilRTM!C6&gt;0,[2]FeuilRTM!H6&gt;0,[2]FeuilRTM!C6&lt;&gt;C4,[2]FeuilRTM!C6&lt;&gt;C5),[2]FeuilRTM!A44,""))))))))))))))))))))</f>
        <v/>
      </c>
      <c r="N6" s="22"/>
      <c r="O6" s="23">
        <f>P6+Q6+2</f>
        <v>2</v>
      </c>
      <c r="P6" s="7">
        <f>IF(G6&gt;0,G6-F6,0)</f>
        <v>0</v>
      </c>
      <c r="Q6" s="7">
        <f>IF(I6&gt;0,I6-H6,0)</f>
        <v>0</v>
      </c>
      <c r="R6" s="24"/>
      <c r="S6" s="7"/>
      <c r="T6" s="7"/>
      <c r="U6" s="7"/>
    </row>
    <row r="7" spans="1:42" s="25" customFormat="1" ht="37.5" customHeight="1" x14ac:dyDescent="0.25">
      <c r="A7" s="12" t="str">
        <f>IF(AND([2]FeuilRATP1!B17&gt;0,[2]FeuilRATP1!I17&gt;0,[2]FeuilRATP1!L17&gt;0,[2]FeuilRATP1!I17&lt;&gt;C4,[2]FeuilRATP1!I17&lt;&gt;C5,[2]FeuilRATP1!I17&lt;&gt;C6),[2]FeuilRATP1!A17,IF(AND([2]FeuilRATP1!B17&gt;0,[2]FeuilRATP1!I17&gt;0,[2]FeuilRATP1!L17&gt;0,[2]FeuilRATP1!I17&lt;&gt;C4,[2]FeuilRATP1!I17&lt;&gt;C5,[2]FeuilRATP1!B17&lt;&gt;B6,[2]FeuilRATP1!I17=C6),[2]FeuilRATP1!A17,IF(AND([2]FeuilRATP1!B18&gt;0,[2]FeuilRATP1!I18&gt;0,[2]FeuilRATP1!L18&gt;0,[2]FeuilRATP1!I18&lt;&gt;C4,[2]FeuilRATP1!I18&lt;&gt;C5,[2]FeuilRATP1!I18&lt;&gt;C6),[2]FeuilRATP1!A18,IF(AND([2]FeuilRATP1!B18&gt;0,[2]FeuilRATP1!I18&gt;0,[2]FeuilRATP1!L18&gt;0,[2]FeuilRATP1!I18&lt;&gt;C4,[2]FeuilRATP1!I18&lt;&gt;C5,[2]FeuilRATP1!B18&lt;&gt;B6,[2]FeuilRATP1!I18=C6),[2]FeuilRATP1!A18,IF(AND([2]FeuilRATP1!B29&gt;0,[2]FeuilRATP1!I29&gt;0,[2]FeuilRATP1!L29&gt;0,[2]FeuilRATP1!I29&lt;&gt;C4,[2]FeuilRATP1!I29&lt;&gt;C5,[2]FeuilRATP1!I29&lt;&gt;C6),[2]FeuilRATP1!A29,IF(AND([2]FeuilRATP1!B30&gt;0,[2]FeuilRATP1!I30&gt;0,[2]FeuilRATP1!L30&gt;0,[2]FeuilRATP1!I30&lt;&gt;C4,[2]FeuilRATP1!I30&lt;&gt;C5,[2]FeuilRATP1!I30&lt;&gt;C6),[2]FeuilRATP1!A30,IF(AND([2]FeuilRATP1!B31&gt;0,[2]FeuilRATP1!I31&gt;0,[2]FeuilRATP1!L31&gt;0,[2]FeuilRATP1!I31&lt;&gt;C4,[2]FeuilRATP1!I31&lt;&gt;C5,[2]FeuilRATP1!I31&lt;&gt;C6),[2]FeuilRATP1!A31,IF(AND([2]FeuilRATP1!B32&gt;0,[2]FeuilRATP1!I32&gt;0,[2]FeuilRATP1!L32&gt;0,[2]FeuilRATP1!I32&lt;&gt;C4,[2]FeuilRATP1!I32&lt;&gt;C5,[2]FeuilRATP1!I32&lt;&gt;C6),[2]FeuilRATP1!A32,IF(AND([2]FeuilRATP1!B33&gt;0,[2]FeuilRATP1!I33&gt;0,[2]FeuilRATP1!L33&gt;0,[2]FeuilRATP1!I33&lt;&gt;C4,[2]FeuilRATP1!I33&lt;&gt;C5,[2]FeuilRATP1!I33&lt;&gt;C6),[2]FeuilRATP1!A33,IF(AND([2]FeuilRATP2!A10&gt;0,[2]FeuilRATP2!G10&gt;0,[2]FeuilRATP2!M10&gt;0),"",IF(AND([2]FeuilRATP2!A16&gt;0,[2]FeuilRATP2!G16&gt;0,[2]FeuilRATP2!M16&gt;0),"",IF(AND([2]FeuilRATP2!A22&gt;0,[2]FeuilRATP2!G22&gt;0,[2]FeuilRATP2!M22&gt;0),"",IF(AND([2]FeuilRATP2!A28&gt;0,[2]FeuilRATP2!G28&gt;0,[2]FeuilRATP2!M28&gt;0),""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0),"",""))))))))))))))))))</f>
        <v/>
      </c>
      <c r="B7" s="13" t="str">
        <f>IF(AND([2]FeuilRATP1!B17&gt;0,[2]FeuilRATP1!I17&gt;0,[2]FeuilRATP1!L17&gt;0,[2]FeuilRATP1!I17&lt;&gt;C4,[2]FeuilRATP1!I17&lt;&gt;C5,[2]FeuilRATP1!I17&lt;&gt;C6),[2]FeuilRATP1!B17,IF(AND([2]FeuilRATP1!B17&gt;0,[2]FeuilRATP1!I17&gt;0,[2]FeuilRATP1!L17&gt;0,[2]FeuilRATP1!I17&lt;&gt;C4,[2]FeuilRATP1!I17&lt;&gt;C5,[2]FeuilRATP1!B17&lt;&gt;B6,[2]FeuilRATP1!I17=C6),[2]FeuilRATP1!B17,IF(AND([2]FeuilRATP1!B18&gt;0,[2]FeuilRATP1!I18&gt;0,[2]FeuilRATP1!L18&gt;0,[2]FeuilRATP1!I18&lt;&gt;C4,[2]FeuilRATP1!I18&lt;&gt;C5,[2]FeuilRATP1!I18&lt;&gt;C6),[2]FeuilRATP1!B18,IF(AND([2]FeuilRATP1!B18&gt;0,[2]FeuilRATP1!I18&gt;0,[2]FeuilRATP1!L18&gt;0,[2]FeuilRATP1!I18&lt;&gt;C4,[2]FeuilRATP1!I18&lt;&gt;C5,[2]FeuilRATP1!B18&lt;&gt;B6,[2]FeuilRATP1!I18=C6),[2]FeuilRATP1!B18,IF(AND([2]FeuilRATP1!B29&gt;0,[2]FeuilRATP1!I29&gt;0,[2]FeuilRATP1!L29&gt;0,[2]FeuilRATP1!I29&lt;&gt;C4,[2]FeuilRATP1!I29&lt;&gt;C5,[2]FeuilRATP1!I29&lt;&gt;C6),[2]FeuilRATP1!B29,IF(AND([2]FeuilRATP1!B30&gt;0,[2]FeuilRATP1!I30&gt;0,[2]FeuilRATP1!L30&gt;0,[2]FeuilRATP1!I30&lt;&gt;C4,[2]FeuilRATP1!I30&lt;&gt;C5,[2]FeuilRATP1!I30&lt;&gt;C6),[2]FeuilRATP1!B30,IF(AND([2]FeuilRATP1!B31&gt;0,[2]FeuilRATP1!I31&gt;0,[2]FeuilRATP1!L31&gt;0,[2]FeuilRATP1!I31&lt;&gt;C4,[2]FeuilRATP1!I31&lt;&gt;C5,[2]FeuilRATP1!I31&lt;&gt;C6),[2]FeuilRATP1!B31,IF(AND([2]FeuilRATP1!B32&gt;0,[2]FeuilRATP1!I32&gt;0,[2]FeuilRATP1!L32&gt;0,[2]FeuilRATP1!I32&lt;&gt;C4,[2]FeuilRATP1!I32&lt;&gt;C5,[2]FeuilRATP1!I32&lt;&gt;C6),[2]FeuilRATP1!B32,IF(AND([2]FeuilRATP1!B33&gt;0,[2]FeuilRATP1!I33&gt;0,[2]FeuilRATP1!L33&gt;0,[2]FeuilRATP1!I33&lt;&gt;C4,[2]FeuilRATP1!I33&lt;&gt;C5,[2]FeuilRATP1!I33&lt;&gt;C6),[2]FeuilRATP1!B33,IF(AND([2]FeuilRATP2!A10&gt;0,[2]FeuilRATP2!G10&gt;0,[2]FeuilRATP2!M10&gt;0,[2]FeuilRATP2!G10&lt;&gt;C4,[2]FeuilRATP2!G10&lt;&gt;C5,[2]FeuilRATP2!G10&lt;&gt;C6),[2]FeuilRATP2!A10,IF(AND([2]FeuilRATP2!A16&gt;0,[2]FeuilRATP2!G16&gt;0,[2]FeuilRATP2!M16&gt;0,[2]FeuilRATP2!G16&lt;&gt;C4,[2]FeuilRATP2!G16&lt;&gt;C5,[2]FeuilRATP2!G16&lt;&gt;C6),[2]FeuilRATP2!A16,IF(AND([2]FeuilRATP2!A22&gt;0,[2]FeuilRATP2!G22&gt;0,[2]FeuilRATP2!M22&gt;0,[2]FeuilRATP2!G22&lt;&gt;C4,[2]FeuilRATP2!G22&lt;&gt;C5,[2]FeuilRATP2!G22&lt;&gt;C6),[2]FeuilRATP2!A22,IF(AND([2]FeuilRATP2!A28&gt;0,[2]FeuilRATP2!G28&gt;0,[2]FeuilRATP2!M28&gt;0,[2]FeuilRATP2!G28&lt;&gt;C4,[2]FeuilRATP2!G28&lt;&gt;C5,[2]FeuilRATP2!G28&lt;&gt;C6),[2]FeuilRATP2!A28,IF(AND([2]FeuilOVS!AE11&gt;0,[2]FeuilOVS!W10&gt;0,[2]FeuilOVS!AE10&gt;0,[2]FeuilOVS!W10&lt;&gt;C4,[2]FeuilOVS!W10&lt;&gt;C5,[2]FeuilOVS!W10&lt;&gt;C6),[2]FeuilOVS!AE11,IF(AND([2]FeuilOVS!AE19&gt;0,[2]FeuilOVS!W18&gt;0,[2]FeuilOVS!AE18&gt;0,[2]FeuilOVS!W18&lt;&gt;C4,[2]FeuilOVS!W18&lt;&gt;C5,[2]FeuilOVS!W18&lt;&gt;C6),[2]FeuilOVS!AE19,IF(AND([2]FeuilOVS!AE27&gt;0,[2]FeuilOVS!W26&gt;0,[2]FeuilOVS!AE26&gt;0,[2]FeuilOVS!W26&lt;&gt;C4,[2]FeuilOVS!W26&lt;&gt;C5,[2]FeuilOVS!W26&lt;&gt;C6),[2]FeuilOVS!AE27,IF(AND([2]FeuilOVS!AE35&gt;0,[2]FeuilOVS!W34&gt;0,[2]FeuilOVS!AE34&gt;0,[2]FeuilOVS!W34&lt;&gt;C4,[2]FeuilOVS!W34&lt;&gt;C5,[2]FeuilOVS!W34&lt;&gt;C6),[2]FeuilOVS!AE35,IF(AND([2]FeuilRTM!B7&gt;0,[2]FeuilRTM!C6&gt;0,[2]FeuilRTM!H6&gt;0,[2]FeuilRTM!C6&lt;&gt;C4,[2]FeuilRTM!C6&lt;&gt;C5,[2]FeuilRTM!C6&lt;&gt;C6),[2]FeuilRTM!B7,""))))))))))))))))))</f>
        <v/>
      </c>
      <c r="C7" s="14" t="str">
        <f>IF(AND([2]FeuilRATP1!B17&gt;0,[2]FeuilRATP1!I17&gt;0,[2]FeuilRATP1!L17&gt;0,[2]FeuilRATP1!I17&lt;&gt;C4,[2]FeuilRATP1!I17&lt;&gt;C5,[2]FeuilRATP1!I17&lt;&gt;C6),[2]FeuilRATP1!I17,IF(AND([2]FeuilRATP1!B17&gt;0,[2]FeuilRATP1!I17&gt;0,[2]FeuilRATP1!L17&gt;0,[2]FeuilRATP1!I17&lt;&gt;C4,[2]FeuilRATP1!I17&lt;&gt;C5,[2]FeuilRATP1!B17&lt;&gt;B6,[2]FeuilRATP1!I17=C6),[2]FeuilRATP1!I17,IF(AND([2]FeuilRATP1!B18&gt;0,[2]FeuilRATP1!I18&gt;0,[2]FeuilRATP1!L18&gt;0,[2]FeuilRATP1!I18&lt;&gt;C4,[2]FeuilRATP1!I18&lt;&gt;C5,[2]FeuilRATP1!I18&lt;&gt;C6),[2]FeuilRATP1!I18,IF(AND([2]FeuilRATP1!B18&gt;0,[2]FeuilRATP1!I18&gt;0,[2]FeuilRATP1!L18&gt;0,[2]FeuilRATP1!I18&lt;&gt;C4,[2]FeuilRATP1!I18&lt;&gt;C5,[2]FeuilRATP1!B18&lt;&gt;B6,[2]FeuilRATP1!I18=C6),[2]FeuilRATP1!I18,IF(AND([2]FeuilRATP1!B29&gt;0,[2]FeuilRATP1!I29&gt;0,[2]FeuilRATP1!L29&gt;0,[2]FeuilRATP1!I29&lt;&gt;C4,[2]FeuilRATP1!I29&lt;&gt;C5,[2]FeuilRATP1!I29&lt;&gt;C6),[2]FeuilRATP1!I29,IF(AND([2]FeuilRATP1!B30&gt;0,[2]FeuilRATP1!I30&gt;0,[2]FeuilRATP1!L30&gt;0,[2]FeuilRATP1!I30&lt;&gt;C4,[2]FeuilRATP1!I30&lt;&gt;C5,[2]FeuilRATP1!I30&lt;&gt;C6),[2]FeuilRATP1!I30,IF(AND([2]FeuilRATP1!B31&gt;0,[2]FeuilRATP1!I31&gt;0,[2]FeuilRATP1!L31&gt;0,[2]FeuilRATP1!I31&lt;&gt;C4,[2]FeuilRATP1!I31&lt;&gt;C5,[2]FeuilRATP1!I31&lt;&gt;C6),[2]FeuilRATP1!I31,IF(AND([2]FeuilRATP1!B32&gt;0,[2]FeuilRATP1!I32&gt;0,[2]FeuilRATP1!L32&gt;0,[2]FeuilRATP1!I32&lt;&gt;C4,[2]FeuilRATP1!I32&lt;&gt;C5,[2]FeuilRATP1!I32&lt;&gt;C6),[2]FeuilRATP1!I32,IF(AND([2]FeuilRATP1!B33&gt;0,[2]FeuilRATP1!I33&gt;0,[2]FeuilRATP1!L33&gt;0,[2]FeuilRATP1!I33&lt;&gt;C4,[2]FeuilRATP1!I33&lt;&gt;C5,[2]FeuilRATP1!I33&lt;&gt;C6),[2]FeuilRATP1!I33,IF(AND([2]FeuilRATP2!A10&gt;0,[2]FeuilRATP2!G10&gt;0,[2]FeuilRATP2!M10&gt;0,[2]FeuilRATP2!G10&lt;&gt;C4,[2]FeuilRATP2!G10&lt;&gt;C5,[2]FeuilRATP2!G10&lt;&gt;C6),[2]FeuilRATP2!G10,IF(AND([2]FeuilRATP2!A16&gt;0,[2]FeuilRATP2!G16&gt;0,[2]FeuilRATP2!M16&gt;0,[2]FeuilRATP2!G16&lt;&gt;C4,[2]FeuilRATP2!G16&lt;&gt;C5,[2]FeuilRATP2!G16&lt;&gt;C6),[2]FeuilRATP2!G16,IF(AND([2]FeuilRATP2!A22&gt;0,[2]FeuilRATP2!G22&gt;0,[2]FeuilRATP2!M22&gt;0,[2]FeuilRATP2!G22&lt;&gt;C4,[2]FeuilRATP2!G22&lt;&gt;C5,[2]FeuilRATP2!G22&lt;&gt;C6),[2]FeuilRATP2!G22,IF(AND([2]FeuilRATP2!A28&gt;0,[2]FeuilRATP2!G28&gt;0,[2]FeuilRATP2!M28&gt;0,[2]FeuilRATP2!G28&lt;&gt;C4,[2]FeuilRATP2!G28&lt;&gt;C5,[2]FeuilRATP2!G28&lt;&gt;C6),[2]FeuilRATP2!G28,IF(AND([2]FeuilOVS!AE11&gt;0,[2]FeuilOVS!W10&gt;0,[2]FeuilOVS!AE10&gt;0,[2]FeuilOVS!W10&lt;&gt;C4,[2]FeuilOVS!W10&lt;&gt;C5,[2]FeuilOVS!W10&lt;&gt;C6),[2]FeuilOVS!W10,IF(AND([2]FeuilOVS!AE19&gt;0,[2]FeuilOVS!W18&gt;0,[2]FeuilOVS!AE18&gt;0,[2]FeuilOVS!W18&lt;&gt;C4,[2]FeuilOVS!W18&lt;&gt;C5,[2]FeuilOVS!W18&lt;&gt;C6),[2]FeuilOVS!W18,IF(AND([2]FeuilOVS!AE27&gt;0,[2]FeuilOVS!W26&gt;0,[2]FeuilOVS!AE26&gt;0,[2]FeuilOVS!W26&lt;&gt;C4,[2]FeuilOVS!W26&lt;&gt;C5,[2]FeuilOVS!W26&lt;&gt;C6),[2]FeuilOVS!W26,IF(AND([2]FeuilOVS!AE35&gt;0,[2]FeuilOVS!W34&gt;0,[2]FeuilOVS!AE34&gt;0,[2]FeuilOVS!W34&lt;&gt;C4,[2]FeuilOVS!W34&lt;&gt;C5,[2]FeuilOVS!W34&lt;&gt;C6),[2]FeuilOVS!W34,IF(AND([2]FeuilRTM!B7&gt;0,[2]FeuilRTM!C6&gt;0,[2]FeuilRTM!H6&gt;0,[2]FeuilRTM!C6&lt;&gt;C4,[2]FeuilRTM!C6&lt;&gt;C5,[2]FeuilRTM!C6&lt;&gt;C6),[2]FeuilRTM!C6,""))))))))))))))))))</f>
        <v/>
      </c>
      <c r="D7" s="14" t="str">
        <f>IF(AND([2]FeuilRATP1!B17&gt;0,[2]FeuilRATP1!I17&gt;0,[2]FeuilRATP1!L17&gt;0,[2]FeuilRATP1!I17&lt;&gt;C4,[2]FeuilRATP1!I17&lt;&gt;C5,[2]FeuilRATP1!I17&lt;&gt;C6),[2]FeuilRATP1!L17,IF(AND([2]FeuilRATP1!B17&gt;0,[2]FeuilRATP1!I17&gt;0,[2]FeuilRATP1!L17&gt;0,[2]FeuilRATP1!I17&lt;&gt;C4,[2]FeuilRATP1!I17&lt;&gt;C5,[2]FeuilRATP1!B17&lt;&gt;B6,[2]FeuilRATP1!I17=C6),[2]FeuilRATP1!L17,IF(AND([2]FeuilRATP1!B18&gt;0,[2]FeuilRATP1!I18&gt;0,[2]FeuilRATP1!L18&gt;0,[2]FeuilRATP1!I18&lt;&gt;C4,[2]FeuilRATP1!I18&lt;&gt;C5,[2]FeuilRATP1!I18&lt;&gt;C6),[2]FeuilRATP1!L18,IF(AND([2]FeuilRATP1!B18&gt;0,[2]FeuilRATP1!I18&gt;0,[2]FeuilRATP1!L18&gt;0,[2]FeuilRATP1!I18&lt;&gt;C4,[2]FeuilRATP1!I18&lt;&gt;C5,[2]FeuilRATP1!B18&lt;&gt;B6,[2]FeuilRATP1!I18=C6),[2]FeuilRATP1!L18,IF(AND([2]FeuilRATP1!B29&gt;0,[2]FeuilRATP1!I29&gt;0,[2]FeuilRATP1!L29&gt;0,[2]FeuilRATP1!I29&lt;&gt;C4,[2]FeuilRATP1!I29&lt;&gt;C5,[2]FeuilRATP1!I29&lt;&gt;C6),[2]FeuilRATP1!L29,IF(AND([2]FeuilRATP1!B30&gt;0,[2]FeuilRATP1!I30&gt;0,[2]FeuilRATP1!L30&gt;0,[2]FeuilRATP1!I30&lt;&gt;C4,[2]FeuilRATP1!I30&lt;&gt;C5,[2]FeuilRATP1!I30&lt;&gt;C6),[2]FeuilRATP1!L30,IF(AND([2]FeuilRATP1!B31&gt;0,[2]FeuilRATP1!I31&gt;0,[2]FeuilRATP1!L31&gt;0,[2]FeuilRATP1!I31&lt;&gt;C4,[2]FeuilRATP1!I31&lt;&gt;C5,[2]FeuilRATP1!I31&lt;&gt;C6),[2]FeuilRATP1!L31,IF(AND([2]FeuilRATP1!B32&gt;0,[2]FeuilRATP1!I32&gt;0,[2]FeuilRATP1!L32&gt;0,[2]FeuilRATP1!I32&lt;&gt;C4,[2]FeuilRATP1!I32&lt;&gt;C5,[2]FeuilRATP1!I32&lt;&gt;C6),[2]FeuilRATP1!L32,IF(AND([2]FeuilRATP1!B33&gt;0,[2]FeuilRATP1!I33&gt;0,[2]FeuilRATP1!L33&gt;0,[2]FeuilRATP1!I33&lt;&gt;C4,[2]FeuilRATP1!I33&lt;&gt;C5,[2]FeuilRATP1!I33&lt;&gt;C6),[2]FeuilRATP1!L33,IF(AND([2]FeuilRATP2!A10&gt;0,[2]FeuilRATP2!G10&gt;0,[2]FeuilRATP2!M10&gt;0,[2]FeuilRATP2!G10&lt;&gt;C4,[2]FeuilRATP2!G10&lt;&gt;C5,[2]FeuilRATP2!G10&lt;&gt;C6),[2]FeuilRATP2!M10,IF(AND([2]FeuilRATP2!A16&gt;0,[2]FeuilRATP2!G16&gt;0,[2]FeuilRATP2!M16&gt;0,[2]FeuilRATP2!G16&lt;&gt;C4,[2]FeuilRATP2!G16&lt;&gt;C5,[2]FeuilRATP2!G16&lt;&gt;C6),[2]FeuilRATP2!M16,IF(AND([2]FeuilRATP2!A22&gt;0,[2]FeuilRATP2!G22&gt;0,[2]FeuilRATP2!M22&gt;0,[2]FeuilRATP2!G22&lt;&gt;C4,[2]FeuilRATP2!G22&lt;&gt;C5,[2]FeuilRATP2!G22&lt;&gt;C6),[2]FeuilRATP2!M22,IF(AND([2]FeuilRATP2!A28&gt;0,[2]FeuilRATP2!G28&gt;0,[2]FeuilRATP2!M28&gt;0,[2]FeuilRATP2!G28&lt;&gt;C4,[2]FeuilRATP2!G28&lt;&gt;C5,[2]FeuilRATP2!G28&lt;&gt;C6),[2]FeuilRATP2!M28,IF(AND([2]FeuilOVS!AE11&gt;0,[2]FeuilOVS!W10&gt;0,[2]FeuilOVS!AE10&gt;0,[2]FeuilOVS!W10&lt;&gt;C4,[2]FeuilOVS!W10&lt;&gt;C5,[2]FeuilOVS!W10&lt;&gt;C6),[2]FeuilOVS!AE10,IF(AND([2]FeuilOVS!AE19&gt;0,[2]FeuilOVS!W18&gt;0,[2]FeuilOVS!AE18&gt;0,[2]FeuilOVS!W18&lt;&gt;C4,[2]FeuilOVS!W18&lt;&gt;C5,[2]FeuilOVS!W18&lt;&gt;C6),[2]FeuilOVS!AE18,IF(AND([2]FeuilOVS!AE27&gt;0,[2]FeuilOVS!W26&gt;0,[2]FeuilOVS!AE26&gt;0,[2]FeuilOVS!W26&lt;&gt;C4,[2]FeuilOVS!W26&lt;&gt;C5,[2]FeuilOVS!W26&lt;&gt;C6),[2]FeuilOVS!AE26,IF(AND([2]FeuilOVS!AE35&gt;0,[2]FeuilOVS!W34&gt;0,[2]FeuilOVS!AE34&gt;0,[2]FeuilOVS!W34&lt;&gt;C4,[2]FeuilOVS!AE34&lt;&gt;C5,[2]FeuilOVS!W34&lt;&gt;C6),[2]FeuilOVS!W34,IF(AND([2]FeuilRTM!B7&gt;0,[2]FeuilRTM!C6&gt;0,[2]FeuilRTM!H6&gt;0,[2]FeuilRTM!C6&lt;&gt;C4,[2]FeuilRTM!C6&lt;&gt;C5,[2]FeuilRTM!C6&lt;&gt;C6),[2]FeuilRTM!H6,""))))))))))))))))))</f>
        <v/>
      </c>
      <c r="E7" s="15" t="str">
        <f>IF(AND([2]FeuilRATP1!B17&gt;0,[2]FeuilRATP1!I17&gt;0,[2]FeuilRATP1!L17&gt;0,[2]FeuilRATP1!I17&lt;&gt;C4,[2]FeuilRATP1!I17&lt;&gt;C5,[2]FeuilRATP1!I17&lt;&gt;C6),[2]FeuilRATP1!T12,IF(AND([2]FeuilRATP1!B17&gt;0,[2]FeuilRATP1!I17&gt;0,[2]FeuilRATP1!L17&gt;0,[2]FeuilRATP1!I17&lt;&gt;C4,[2]FeuilRATP1!I17&lt;&gt;C5,[2]FeuilRATP1!B17&lt;&gt;B6,[2]FeuilRATP1!I17=C6),[2]FeuilRATP1!T12,IF(AND([2]FeuilRATP1!B18&gt;0,[2]FeuilRATP1!I18&gt;0,[2]FeuilRATP1!L18&gt;0,[2]FeuilRATP1!I18&lt;&gt;C4,[2]FeuilRATP1!I18&lt;&gt;C5,[2]FeuilRATP1!I18&lt;&gt;C6),[2]FeuilRATP1!T12,IF(AND([2]FeuilRATP1!B18&gt;0,[2]FeuilRATP1!I18&gt;0,[2]FeuilRATP1!L18&gt;0,[2]FeuilRATP1!I18&lt;&gt;C4,[2]FeuilRATP1!I18&lt;&gt;C5,[2]FeuilRATP1!B18&lt;&gt;B6,[2]FeuilRATP1!I18=C6),[2]FeuilRATP1!T12,IF(AND([2]FeuilRATP1!B29&gt;0,[2]FeuilRATP1!I29&gt;0,[2]FeuilRATP1!L29&gt;0,[2]FeuilRATP1!I29&lt;&gt;C4,[2]FeuilRATP1!I29&lt;&gt;C5,[2]FeuilRATP1!I29&lt;&gt;C6),[2]FeuilRATP1!T27,IF(AND([2]FeuilRATP1!B30&gt;0,[2]FeuilRATP1!I30&gt;0,[2]FeuilRATP1!L30&gt;0,[2]FeuilRATP1!I30&lt;&gt;C4,[2]FeuilRATP1!I30&lt;&gt;C5,[2]FeuilRATP1!I30&lt;&gt;C6),[2]FeuilRATP1!T27,IF(AND([2]FeuilRATP1!B31&gt;0,[2]FeuilRATP1!I31&gt;0,[2]FeuilRATP1!L31&gt;0,[2]FeuilRATP1!I31&lt;&gt;C4,[2]FeuilRATP1!I31&lt;&gt;C5,[2]FeuilRATP1!I31&lt;&gt;C6),[2]FeuilRATP1!T27,IF(AND([2]FeuilRATP1!B32&gt;0,[2]FeuilRATP1!I32&gt;0,[2]FeuilRATP1!L32&gt;0,[2]FeuilRATP1!I32&lt;&gt;C4,[2]FeuilRATP1!I32&lt;&gt;C5,[2]FeuilRATP1!I32&lt;&gt;C6),[2]FeuilRATP1!T27,IF(AND([2]FeuilRATP1!B33&gt;0,[2]FeuilRATP1!I33&gt;0,[2]FeuilRATP1!L33&gt;0,[2]FeuilRATP1!I33&lt;&gt;C4,[2]FeuilRATP1!I33&lt;&gt;C5,[2]FeuilRATP1!I33&lt;&gt;C6),[2]FeuilRATP1!T27,IF(AND([2]FeuilRATP2!A10&gt;0,[2]FeuilRATP2!G10&gt;0,[2]FeuilRATP2!M10&gt;0,[2]FeuilRATP2!G10&lt;&gt;C4,[2]FeuilRATP2!G10&lt;&gt;C5,[2]FeuilRATP2!G10&lt;&gt;C6),[2]FeuilRATP2!T8,IF(AND([2]FeuilRATP2!A16&gt;0,[2]FeuilRATP2!G16&gt;0,[2]FeuilRATP2!M16&gt;0,[2]FeuilRATP2!G16&lt;&gt;C4,[2]FeuilRATP2!G16&lt;&gt;C5,[2]FeuilRATP2!G16&lt;&gt;C6),[2]FeuilRATP2!T14,IF(AND([2]FeuilRATP2!A22&gt;0,[2]FeuilRATP2!G22&gt;0,[2]FeuilRATP2!M22&gt;0,[2]FeuilRATP2!G22&lt;&gt;C4,[2]FeuilRATP2!G22&lt;&gt;C5,[2]FeuilRATP2!G22&lt;&gt;C6),[2]FeuilRATP2!T20,IF(AND([2]FeuilRATP2!A28&gt;0,[2]FeuilRATP2!G28&gt;0,[2]FeuilRATP2!M28&gt;0,[2]FeuilRATP2!G28&lt;&gt;C4,[2]FeuilRATP2!G28&lt;&gt;C5,[2]FeuilRATP2!G28&lt;&gt;C6),[2]FeuilRATP2!T26,IF(AND([2]FeuilOVS!AE11&gt;0,[2]FeuilOVS!W10&gt;0,[2]FeuilOVS!AE10&gt;0,[2]FeuilOVS!W10&lt;&gt;C4,[2]FeuilOVS!W10&lt;&gt;C5,[2]FeuilOVS!W10&lt;&gt;C6),[2]FeuilOVS!F11,IF(AND([2]FeuilOVS!AE19&gt;0,[2]FeuilOVS!W18&gt;0,[2]FeuilOVS!AE18&gt;0,[2]FeuilOVS!W18&lt;&gt;C4,[2]FeuilOVS!W18&lt;&gt;C5,[2]FeuilOVS!W18&lt;&gt;C6),[2]FeuilOVS!F19,IF(AND([2]FeuilOVS!AE27&gt;0,[2]FeuilOVS!W26&gt;0,[2]FeuilOVS!AE26&gt;0,[2]FeuilOVS!W26&lt;&gt;C4,[2]FeuilOVS!W26&lt;&gt;C5,[2]FeuilOVS!W26&lt;&gt;C6),[2]FeuilOVS!F27,IF(AND([2]FeuilOVS!AE35&gt;0,[2]FeuilOVS!W34&gt;0,[2]FeuilOVS!AE34&gt;0,[2]FeuilOVS!W34&lt;&gt;C4,[2]FeuilOVS!AE34&lt;&gt;C5,[2]FeuilOVS!W34&lt;&gt;C6),[2]FeuilOVS!F35,IF(AND([2]FeuilRTM!B7&gt;0,[2]FeuilRTM!C6&gt;0,[2]FeuilRTM!H6&gt;0,[2]FeuilRTM!C6&lt;&gt;C4,[2]FeuilRTM!C6&lt;&gt;C5,[2]FeuilRTM!C6&lt;&gt;C6),[2]FeuilRTM!A2,""))))))))))))))))))</f>
        <v/>
      </c>
      <c r="F7" s="16">
        <f>IF(AND([2]FeuilRATP1!B17&gt;0,[2]FeuilRATP1!I17&gt;0,[2]FeuilRATP1!L17&gt;0,[2]FeuilRATP1!I17&lt;&gt;C4,[2]FeuilRATP1!I17&lt;&gt;C5,[2]FeuilRATP1!I17&lt;&gt;C6),[2]FeuilRATP1!T17,IF(AND([2]FeuilRATP1!B17&gt;0,[2]FeuilRATP1!I17&gt;0,[2]FeuilRATP1!L17&gt;0,[2]FeuilRATP1!I17&lt;&gt;C4,[2]FeuilRATP1!I17&lt;&gt;C5,[2]FeuilRATP1!B17&lt;&gt;B6,[2]FeuilRATP1!I17=C6),[2]FeuilRATP1!T17,IF(AND([2]FeuilRATP1!B18&gt;0,[2]FeuilRATP1!I18&gt;0,[2]FeuilRATP1!L18&gt;0,[2]FeuilRATP1!I18&lt;&gt;C4,[2]FeuilRATP1!I18&lt;&gt;C5,[2]FeuilRATP1!I18&lt;&gt;C6),[2]FeuilRATP1!T18,IF(AND([2]FeuilRATP1!B18&gt;0,[2]FeuilRATP1!I18&gt;0,[2]FeuilRATP1!L18&gt;0,[2]FeuilRATP1!I18&lt;&gt;C4,[2]FeuilRATP1!I18&lt;&gt;C5,[2]FeuilRATP1!B18&lt;&gt;B6,[2]FeuilRATP1!I18=C6),[2]FeuilRATP1!T18,IF(AND([2]FeuilRATP1!B29&gt;0,[2]FeuilRATP1!I29&gt;0,[2]FeuilRATP1!L29&gt;0,[2]FeuilRATP1!I29&lt;&gt;C4,[2]FeuilRATP1!I29&lt;&gt;C5,[2]FeuilRATP1!I29&lt;&gt;C6),[2]FeuilRATP1!T29,IF(AND([2]FeuilRATP1!B30&gt;0,[2]FeuilRATP1!I30&gt;0,[2]FeuilRATP1!L30&gt;0,[2]FeuilRATP1!I30&lt;&gt;C4,[2]FeuilRATP1!I30&lt;&gt;C5,[2]FeuilRATP1!I30&lt;&gt;C6),[2]FeuilRATP1!T30,IF(AND([2]FeuilRATP1!B31&gt;0,[2]FeuilRATP1!I31&gt;0,[2]FeuilRATP1!L31&gt;0,[2]FeuilRATP1!I31&lt;&gt;C4,[2]FeuilRATP1!I31&lt;&gt;C5,[2]FeuilRATP1!I31&lt;&gt;C6),[2]FeuilRATP1!T31,IF(AND([2]FeuilRATP1!B32&gt;0,[2]FeuilRATP1!I32&gt;0,[2]FeuilRATP1!L32&gt;0,[2]FeuilRATP1!I32&lt;&gt;C4,[2]FeuilRATP1!I32&lt;&gt;C5,[2]FeuilRATP1!I32&lt;&gt;C6),[2]FeuilRATP1!T32,IF(AND([2]FeuilRATP1!B33&gt;0,[2]FeuilRATP1!I33&gt;0,[2]FeuilRATP1!L33&gt;0,[2]FeuilRATP1!I33&lt;&gt;C4,[2]FeuilRATP1!I33&lt;&gt;C5,[2]FeuilRATP1!I33&lt;&gt;C6),[2]FeuilRATP1!T33,IF(AND([2]FeuilRATP2!A10&gt;0,[2]FeuilRATP2!G10&gt;0,[2]FeuilRATP2!M10&gt;0,[2]FeuilRATP2!G10&lt;&gt;C4,[2]FeuilRATP2!G10&lt;&gt;C5,[2]FeuilRATP2!G10&lt;&gt;C6),[2]FeuilRATP2!S10,IF(AND([2]FeuilRATP2!A16&gt;0,[2]FeuilRATP2!G16&gt;0,[2]FeuilRATP2!M16&gt;0,[2]FeuilRATP2!G16&lt;&gt;C4,[2]FeuilRATP2!G16&lt;&gt;C5,[2]FeuilRATP2!G16&lt;&gt;C6),[2]FeuilRATP2!S16,IF(AND([2]FeuilRATP2!A22&gt;0,[2]FeuilRATP2!G22&gt;0,[2]FeuilRATP2!M22&gt;0,[2]FeuilRATP2!G22&lt;&gt;C4,[2]FeuilRATP2!G22&lt;&gt;C5,[2]FeuilRATP2!G22&lt;&gt;C6),[2]FeuilRATP2!S22,IF(AND([2]FeuilRATP2!A28&gt;0,[2]FeuilRATP2!G28&gt;0,[2]FeuilRATP2!M28&gt;0,[2]FeuilRATP2!G28&lt;&gt;C4,[2]FeuilRATP2!G28&lt;&gt;C5,[2]FeuilRATP2!G28&lt;&gt;C6),[2]FeuilRATP2!S28,IF(AND([2]FeuilOVS!AE11&gt;0,[2]FeuilOVS!W10&gt;0,[2]FeuilOVS!AE10&gt;0,[2]FeuilOVS!W10&lt;&gt;C4,[2]FeuilOVS!W10&lt;&gt;C5,[2]FeuilOVS!W10&lt;&gt;C6),[2]FeuilOVS!AE12,IF(AND([2]FeuilOVS!AE19&gt;0,[2]FeuilOVS!W18&gt;0,[2]FeuilOVS!AE18&gt;0,[2]FeuilOVS!W18&lt;&gt;C4,[2]FeuilOVS!W18&lt;&gt;C5,[2]FeuilOVS!W18&lt;&gt;C6),[2]FeuilOVS!AE20,IF(AND([2]FeuilOVS!AE27&gt;0,[2]FeuilOVS!W26&gt;0,[2]FeuilOVS!AE26&gt;0,[2]FeuilOVS!W26&lt;&gt;C4,[2]FeuilOVS!W26&lt;&gt;C5,[2]FeuilOVS!W26&lt;&gt;C6),[2]FeuilOVS!AE28,IF(AND([2]FeuilOVS!AE35&gt;0,[2]FeuilOVS!W34&gt;0,[2]FeuilOVS!AE34&gt;0,[2]FeuilOVS!W34&lt;&gt;C4,[2]FeuilOVS!W34&lt;&gt;C5,[2]FeuilOVS!W34&lt;&gt;C6),[2]FeuilOVS!AE36,IF(AND([2]FeuilRTM!B7&gt;0,[2]FeuilRTM!C6&gt;0,[2]FeuilRTM!H6&gt;0,[2]FeuilRTM!C6&lt;&gt;C4,[2]FeuilRTM!C6&lt;&gt;C5,[2]FeuilRTM!C6&lt;&gt;C6),[2]FeuilRTM!B9,0))))))))))))))))))</f>
        <v>0</v>
      </c>
      <c r="G7" s="17">
        <f>IF(AND([2]FeuilRATP1!B17&gt;0,[2]FeuilRATP1!I17&gt;0,[2]FeuilRATP1!L17&gt;0,[2]FeuilRATP1!I17&lt;&gt;C4,[2]FeuilRATP1!I17&lt;&gt;C5,[2]FeuilRATP1!I17&lt;&gt;C6),[2]FeuilRATP1!X17,IF(AND([2]FeuilRATP1!B17&gt;0,[2]FeuilRATP1!I17&gt;0,[2]FeuilRATP1!L17&gt;0,[2]FeuilRATP1!I17&lt;&gt;C4,[2]FeuilRATP1!I17&lt;&gt;C5,[2]FeuilRATP1!B17&lt;&gt;B6,[2]FeuilRATP1!I17=C6),[2]FeuilRATP1!X17,IF(AND([2]FeuilRATP1!B18&gt;0,[2]FeuilRATP1!I18&gt;0,[2]FeuilRATP1!L18&gt;0,[2]FeuilRATP1!I18&lt;&gt;C4,[2]FeuilRATP1!I18&lt;&gt;C5,[2]FeuilRATP1!I18&lt;&gt;C6),[2]FeuilRATP1!X18,IF(AND([2]FeuilRATP1!B18&gt;0,[2]FeuilRATP1!I18&gt;0,[2]FeuilRATP1!L18&gt;0,[2]FeuilRATP1!I18&lt;&gt;C4,[2]FeuilRATP1!I18&lt;&gt;C5,[2]FeuilRATP1!B18&lt;&gt;B6,[2]FeuilRATP1!I18=C6),[2]FeuilRATP1!X18,IF(AND([2]FeuilRATP1!B29&gt;0,[2]FeuilRATP1!I29&gt;0,[2]FeuilRATP1!L29&gt;0,[2]FeuilRATP1!I29&lt;&gt;C4,[2]FeuilRATP1!I29&lt;&gt;C5,[2]FeuilRATP1!I29&lt;&gt;C6),[2]FeuilRATP1!X29,IF(AND([2]FeuilRATP1!B30&gt;0,[2]FeuilRATP1!I30&gt;0,[2]FeuilRATP1!L30&gt;0,[2]FeuilRATP1!I30&lt;&gt;C4,[2]FeuilRATP1!I30&lt;&gt;C5,[2]FeuilRATP1!I30&lt;&gt;C6),[2]FeuilRATP1!X30,IF(AND([2]FeuilRATP1!B31&gt;0,[2]FeuilRATP1!I31&gt;0,[2]FeuilRATP1!L31&gt;0,[2]FeuilRATP1!I31&lt;&gt;C4,[2]FeuilRATP1!I31&lt;&gt;C5,[2]FeuilRATP1!I31&lt;&gt;C6),[2]FeuilRATP1!X31,IF(AND([2]FeuilRATP1!B32&gt;0,[2]FeuilRATP1!I32&gt;0,[2]FeuilRATP1!L32&gt;0,[2]FeuilRATP1!I32&lt;&gt;C4,[2]FeuilRATP1!I32&lt;&gt;C5,[2]FeuilRATP1!I32&lt;&gt;C6),[2]FeuilRATP1!X32,IF(AND([2]FeuilRATP1!B33&gt;0,[2]FeuilRATP1!I33&gt;0,[2]FeuilRATP1!L33&gt;0,[2]FeuilRATP1!I33&lt;&gt;C4,[2]FeuilRATP1!I33&lt;&gt;C5,[2]FeuilRATP1!I33&lt;&gt;C6),[2]FeuilRATP1!X33,IF(AND([2]FeuilRATP2!A10&gt;0,[2]FeuilRATP2!G10&gt;0,[2]FeuilRATP2!M10&gt;0,[2]FeuilRATP2!G10&lt;&gt;C4,[2]FeuilRATP2!G10&lt;&gt;C5,[2]FeuilRATP2!G10&lt;&gt;C6),[2]FeuilRATP2!W10,IF(AND([2]FeuilRATP2!A16&gt;0,[2]FeuilRATP2!G16&gt;0,[2]FeuilRATP2!M16&gt;0,[2]FeuilRATP2!G16&lt;&gt;C4,[2]FeuilRATP2!G16&lt;&gt;C5,[2]FeuilRATP2!G16&lt;&gt;C6),[2]FeuilRATP2!W16,IF(AND([2]FeuilRATP2!A22&gt;0,[2]FeuilRATP2!G22&gt;0,[2]FeuilRATP2!M22&gt;0,[2]FeuilRATP2!G22&lt;&gt;C4,,[2]FeuilRATP2!G22&lt;&gt;C5,[2]FeuilRATP2!G22&lt;&gt;C6),[2]FeuilRATP2!W22,IF(AND([2]FeuilRATP2!A28&gt;0,[2]FeuilRATP2!G28&gt;0,[2]FeuilRATP2!M28&gt;0,[2]FeuilRATP2!G28&lt;&gt;C4,[2]FeuilRATP2!G28&lt;&gt;C5,[2]FeuilRATP2!G28&lt;&gt;C6),[2]FeuilRATP2!W28,IF(AND([2]FeuilOVS!AE11&gt;0,[2]FeuilOVS!W10&gt;0,[2]FeuilOVS!AE10&gt;0,[2]FeuilOVS!W10&lt;&gt;C4,[2]FeuilOVS!W10&lt;&gt;C5,[2]FeuilOVS!W10&lt;&gt;C6),[2]FeuilOVS!AJ12,IF(AND([2]FeuilOVS!AE19&gt;0,[2]FeuilOVS!W18&gt;0,[2]FeuilOVS!AE18&gt;0,[2]FeuilOVS!W18&lt;&gt;C4,[2]FeuilOVS!W18&lt;&gt;C5,[2]FeuilOVS!W18&lt;&gt;C6),[2]FeuilOVS!AJ20,IF(AND([2]FeuilOVS!AE27&gt;0,[2]FeuilOVS!W26&gt;0,[2]FeuilOVS!AE26&gt;0,[2]FeuilOVS!W26&lt;&gt;C4,,[2]FeuilOVS!W26&lt;&gt;C5,[2]FeuilOVS!W26&lt;&gt;C6),[2]FeuilOVS!AJ28,IF(AND([2]FeuilOVS!AE35&gt;0,[2]FeuilOVS!W34&gt;0,[2]FeuilOVS!AE34&gt;0,[2]FeuilOVS!W34&lt;&gt;C4,,[2]FeuilOVS!W34&lt;&gt;C5,[2]FeuilOVS!W34&lt;&gt;C6),[2]FeuilOVS!AJ36,IF(AND([2]FeuilRTM!B7&gt;0,[2]FeuilRTM!C6&gt;0,[2]FeuilRTM!H6&gt;0,[2]FeuilRTM!C6&lt;&gt;C4,[2]FeuilRTM!C6&lt;&gt;C5,[2]FeuilRTM!C6&lt;&gt;C6),[2]FeuilRTM!D9,0))))))))))))))))))</f>
        <v>0</v>
      </c>
      <c r="H7" s="27">
        <f>IF(AND([2]FeuilRATP1!B17&gt;0,[2]FeuilRATP1!I17&gt;0,[2]FeuilRATP1!L17&gt;0,[2]FeuilRATP1!I17&lt;&gt;C4,[2]FeuilRATP1!I17&lt;&gt;C5,[2]FeuilRATP1!I17&lt;&gt;C6),[2]FeuilRATP1!AA17,IF(AND([2]FeuilRATP1!B17&gt;0,[2]FeuilRATP1!I17&gt;0,[2]FeuilRATP1!L17&gt;0,[2]FeuilRATP1!I17&lt;&gt;C4,[2]FeuilRATP1!I17&lt;&gt;C5,[2]FeuilRATP1!B17&lt;&gt;B6,[2]FeuilRATP1!I17=C6),[2]FeuilRATP1!AA17,IF(AND([2]FeuilRATP1!B18&gt;0,[2]FeuilRATP1!I18&gt;0,[2]FeuilRATP1!L18&gt;0,[2]FeuilRATP1!I18&lt;&gt;C4,[2]FeuilRATP1!I18&lt;&gt;C5,[2]FeuilRATP1!I18&lt;&gt;C6),[2]FeuilRATP1!AA18,IF(AND([2]FeuilRATP1!B18&gt;0,[2]FeuilRATP1!I18&gt;0,[2]FeuilRATP1!L18&gt;0,[2]FeuilRATP1!I18&lt;&gt;C4,[2]FeuilRATP1!I18&lt;&gt;C5,[2]FeuilRATP1!B18&lt;&gt;B6,[2]FeuilRATP1!I18=C6),[2]FeuilRATP1!AA18,IF(AND([2]FeuilRATP1!B29&gt;0,[2]FeuilRATP1!I29&gt;0,[2]FeuilRATP1!L29&gt;0,[2]FeuilRATP1!I29&lt;&gt;C4,[2]FeuilRATP1!I29&lt;&gt;C5,[2]FeuilRATP1!I29&lt;&gt;C6),[2]FeuilRATP1!AA29,IF(AND([2]FeuilRATP1!B30&gt;0,[2]FeuilRATP1!I30&gt;0,[2]FeuilRATP1!L30&gt;0,[2]FeuilRATP1!I30&lt;&gt;C4,[2]FeuilRATP1!I30&lt;&gt;C5,[2]FeuilRATP1!I30&lt;&gt;C6),[2]FeuilRATP1!AA30,IF(AND([2]FeuilRATP1!B31&gt;0,[2]FeuilRATP1!I31&gt;0,[2]FeuilRATP1!L31&gt;0,[2]FeuilRATP1!I31&lt;&gt;C4,[2]FeuilRATP1!I31&lt;&gt;C5,[2]FeuilRATP1!I31&lt;&gt;C6),[2]FeuilRATP1!AA31,IF(AND([2]FeuilRATP1!B32&gt;0,[2]FeuilRATP1!I32&gt;0,[2]FeuilRATP1!L32&gt;0,[2]FeuilRATP1!I32&lt;&gt;C4,[2]FeuilRATP1!I32&lt;&gt;C5,[2]FeuilRATP1!I32&lt;&gt;C6),[2]FeuilRATP1!AA32,IF(AND([2]FeuilRATP1!B33&gt;0,[2]FeuilRATP1!I33&gt;0,[2]FeuilRATP1!L33&gt;0,[2]FeuilRATP1!I33&lt;&gt;C4,[2]FeuilRATP1!I33&lt;&gt;C5,[2]FeuilRATP1!I33&lt;&gt;C6),[2]FeuilRATP1!AA33,IF(AND([2]FeuilRATP2!A10&gt;0,[2]FeuilRATP2!G10&gt;0,[2]FeuilRATP2!M10&gt;0,[2]FeuilRATP2!G10&lt;&gt;C4,[2]FeuilRATP2!G10&lt;&gt;C5,[2]FeuilRATP2!G10&lt;&gt;C6),[2]FeuilRATP2!Z10,IF(AND([2]FeuilRATP2!A16&gt;0,[2]FeuilRATP2!G16&gt;0,[2]FeuilRATP2!M16&gt;0,[2]FeuilRATP2!G16&lt;&gt;C4,[2]FeuilRATP2!G16&lt;&gt;C5,[2]FeuilRATP2!G16&lt;&gt;C6),[2]FeuilRATP2!Z16,IF(AND([2]FeuilRATP2!A22&gt;0,[2]FeuilRATP2!G22&gt;0,[2]FeuilRATP2!M22&gt;0,[2]FeuilRATP2!G22&lt;&gt;C5,[2]FeuilRATP2!G22&lt;&gt;C6),[2]FeuilRATP2!Z22,IF(AND([2]FeuilRATP2!A28&gt;0,[2]FeuilRATP2!G28&gt;0,[2]FeuilRATP2!M28&gt;0,[2]FeuilRATP2!G28&lt;&gt;C4,[2]FeuilRATP2!G28&lt;&gt;C5,[2]FeuilRATP2!G28&lt;&gt;C6),[2]FeuilRATP2!Z28,IF(AND([2]FeuilOVS!AE11&gt;0,[2]FeuilOVS!W10&gt;0,[2]FeuilOVS!AE10&gt;0,[2]FeuilOVS!W10&lt;&gt;C4,[2]FeuilOVS!W10&lt;&gt;C5,[2]FeuilOVS!W10&lt;&gt;C6),[2]FeuilOVS!AE14,IF(AND([2]FeuilOVS!AE19&gt;0,[2]FeuilOVS!W18&gt;0,[2]FeuilOVS!AE18&gt;0,[2]FeuilOVS!W18&lt;&gt;C4,[2]FeuilOVS!W18&lt;&gt;C5,[2]FeuilOVS!W18&lt;&gt;C6),[2]FeuilOVS!AE22,IF(AND([2]FeuilOVS!AE27&gt;0,[2]FeuilOVS!W26&gt;0,[2]FeuilOVS!AE26&gt;0,[2]FeuilOVS!W26&lt;&gt;C4,[2]FeuilOVS!W26&lt;&gt;C5,[2]FeuilOVS!W26&lt;&gt;C6),[2]FeuilOVS!AE30,IF(AND([2]FeuilOVS!AE35&gt;0,[2]FeuilOVS!W34&gt;0,[2]FeuilOVS!AE34&gt;0,[2]FeuilOVS!W34&lt;&gt;C4,[2]FeuilOVS!W34&lt;&gt;C5,[2]FeuilOVS!W34&lt;&gt;C6),[2]FeuilOVS!AE38,IF(AND([2]FeuilRTM!B7&gt;0,[2]FeuilRTM!C6&gt;0,[2]FeuilRTM!H6&gt;0,[2]FeuilRTM!C6&lt;&gt;C4,[2]FeuilRTM!C6&lt;&gt;C5,[2]FeuilRTM!C6&lt;&gt;C6),[2]FeuilRTM!H9,0))))))))))))))))))</f>
        <v>0</v>
      </c>
      <c r="I7" s="17">
        <f>IF(AND([2]FeuilRATP1!B17&gt;0,[2]FeuilRATP1!I17&gt;0,[2]FeuilRATP1!L17&gt;0,[2]FeuilRATP1!I17&lt;&gt;C4,[2]FeuilRATP1!I17&lt;&gt;C5,[2]FeuilRATP1!I17&lt;&gt;C6),[2]FeuilRATP1!AE17,IF(AND([2]FeuilRATP1!B17&gt;0,[2]FeuilRATP1!I17&gt;0,[2]FeuilRATP1!L17&gt;0,[2]FeuilRATP1!I17&lt;&gt;C4,[2]FeuilRATP1!I17&lt;&gt;C5,[2]FeuilRATP1!B17&lt;&gt;B6,[2]FeuilRATP1!I17=C6),[2]FeuilRATP1!AE17,IF(AND([2]FeuilRATP1!B18&gt;0,[2]FeuilRATP1!I18&gt;0,[2]FeuilRATP1!L18&gt;0,[2]FeuilRATP1!I18&lt;&gt;C4,[2]FeuilRATP1!I18&lt;&gt;C5,[2]FeuilRATP1!I18&lt;&gt;C6),[2]FeuilRATP1!AE18,IF(AND([2]FeuilRATP1!B18&gt;0,[2]FeuilRATP1!I18&gt;0,[2]FeuilRATP1!L18&gt;0,[2]FeuilRATP1!I18&lt;&gt;C4,[2]FeuilRATP1!I18&lt;&gt;C5,[2]FeuilRATP1!B18&lt;&gt;B6,[2]FeuilRATP1!I18=C6),[2]FeuilRATP1!AE18,IF(AND([2]FeuilRATP1!B18&gt;0,[2]FeuilRATP1!I18&gt;0,[2]FeuilRATP1!L18&gt;0,[2]FeuilRATP1!I18&lt;&gt;C4,[2]FeuilRATP1!I18&lt;&gt;C5,[2]FeuilRATP1!B18&lt;&gt;B6,[2]FeuilRATP1!I18=C6),[2]FeuilRATP1!AE18,IF(AND([2]FeuilRATP1!B29&gt;0,[2]FeuilRATP1!I29&gt;0,[2]FeuilRATP1!L29&gt;0,[2]FeuilRATP1!I29&lt;&gt;C4,[2]FeuilRATP1!I29&lt;&gt;C5,[2]FeuilRATP1!I29&lt;&gt;C6),[2]FeuilRATP1!AE29,IF(AND([2]FeuilRATP1!B30&gt;0,[2]FeuilRATP1!I30&gt;0,[2]FeuilRATP1!L30&gt;0,[2]FeuilRATP1!I30&lt;&gt;C4,[2]FeuilRATP1!I30&lt;&gt;C5,[2]FeuilRATP1!I30&lt;&gt;C6),[2]FeuilRATP1!AE30,IF(AND([2]FeuilRATP1!B31&gt;0,[2]FeuilRATP1!I31&gt;0,[2]FeuilRATP1!L31&gt;0,[2]FeuilRATP1!I31&lt;&gt;C4,[2]FeuilRATP1!I31&lt;&gt;C5,[2]FeuilRATP1!I31&lt;&gt;C6),[2]FeuilRATP1!AE31,IF(AND([2]FeuilRATP1!B32&gt;0,[2]FeuilRATP1!I32&gt;0,[2]FeuilRATP1!L32&gt;0,[2]FeuilRATP1!I32&lt;&gt;C4,[2]FeuilRATP1!I32&lt;&gt;C5,[2]FeuilRATP1!I32&lt;&gt;C6),[2]FeuilRATP1!AE32,IF(AND([2]FeuilRATP1!B33&gt;0,[2]FeuilRATP1!I33&gt;0,[2]FeuilRATP1!L33&gt;0,[2]FeuilRATP1!I33&lt;&gt;C4,[2]FeuilRATP1!I33&lt;&gt;C5,[2]FeuilRATP1!I33&lt;&gt;C6),[2]FeuilRATP1!AE33,IF(AND([2]FeuilRATP2!A10&gt;0,[2]FeuilRATP2!G10&gt;0,[2]FeuilRATP2!M10&gt;0,[2]FeuilRATP2!G10&lt;&gt;C4,[2]FeuilRATP2!G10&lt;&gt;C5,[2]FeuilRATP2!G10&lt;&gt;C6),[2]FeuilRATP2!AD10,IF(AND([2]FeuilRATP2!A16&gt;0,[2]FeuilRATP2!G16&gt;0,[2]FeuilRATP2!M16&gt;0,[2]FeuilRATP2!G16&lt;&gt;C4,[2]FeuilRATP2!G16&lt;&gt;C5,[2]FeuilRATP2!G16&lt;&gt;C6),[2]FeuilRATP2!AD16,IF(AND([2]FeuilRATP2!A22&gt;0,[2]FeuilRATP2!G22&gt;0,[2]FeuilRATP2!M22&gt;0,[2]FeuilRATP2!G22&lt;&gt;C4,[2]FeuilRATP2!G22&lt;&gt;C5,[2]FeuilRATP2!G22&lt;&gt;C6),[2]FeuilRATP2!AD22,IF(AND([2]FeuilRATP2!A28&gt;0,[2]FeuilRATP2!G28&gt;0,[2]FeuilRATP2!M28&gt;0,[2]FeuilRATP2!G28&lt;&gt;C4,[2]FeuilRATP2!G28&lt;&gt;C5,[2]FeuilRATP2!G28&lt;&gt;C6),[2]FeuilRATP2!AD28,IF(AND([2]FeuilOVS!AE11&gt;0,[2]FeuilOVS!W10&gt;0,[2]FeuilOVS!AE10&gt;0,[2]FeuilOVS!W10&lt;&gt;C4,[2]FeuilOVS!W10&lt;&gt;C5,[2]FeuilOVS!W10&lt;&gt;C6),[2]FeuilOVS!AJ14,IF(AND([2]FeuilOVS!AE19&gt;0,[2]FeuilOVS!W18&gt;0,[2]FeuilOVS!AE18&gt;0,[2]FeuilOVS!W18&lt;&gt;C4,[2]FeuilRATP1!I16&lt;&gt;C5,[2]FeuilOVS!W18&lt;&gt;C6),[2]FeuilOVS!AJ22,IF(AND([2]FeuilOVS!AE27&gt;0,[2]FeuilOVS!W26&gt;0,[2]FeuilOVS!AE26&gt;0,[2]FeuilOVS!W26&lt;&gt;C4,[2]FeuilRATP1!I16&lt;&gt;C5,[2]FeuilOVS!W26&lt;&gt;C6),[2]FeuilOVS!AJ30,IF(AND([2]FeuilOVS!AE35&gt;0,[2]FeuilOVS!W34&gt;0,[2]FeuilOVS!AE34&gt;0,[2]FeuilOVS!W34&lt;&gt;C4,[2]FeuilOVS!W34&lt;&gt;C5,[2]FeuilOVS!W34&lt;&gt;C6),[2]FeuilOVS!AJ38,IF(AND([2]FeuilRTM!B7&gt;0,[2]FeuilRTM!C6&gt;0,[2]FeuilRTM!H6&gt;0,[2]FeuilRTM!C6&lt;&gt;C4,[2]FeuilRTM!C6&lt;&gt;C5,[2]FeuilRTM!C6&lt;&gt;C6),[2]FeuilRTM!J9,0)))))))))))))))))))</f>
        <v>0</v>
      </c>
      <c r="J7" s="18" t="str">
        <f>IF(AND([2]FeuilRATP1!B17&gt;0,[2]FeuilRATP1!I17&gt;0,[2]FeuilRATP1!L17&gt;0,[2]FeuilRATP1!I17&lt;&gt;C4,[2]FeuilRATP1!I17&lt;&gt;C5,[2]FeuilRATP1!I17&lt;&gt;C6),[2]FeuilRATP1!G17,IF(AND([2]FeuilRATP1!B17&gt;0,[2]FeuilRATP1!I17&gt;0,[2]FeuilRATP1!L17&gt;0,[2]FeuilRATP1!I17&lt;&gt;C4,[2]FeuilRATP1!I17&lt;&gt;C5,[2]FeuilRATP1!B17&lt;&gt;B6,[2]FeuilRATP1!I17=C6),[2]FeuilRATP1!G17,IF(AND([2]FeuilRATP1!B18&gt;0,[2]FeuilRATP1!I18&gt;0,[2]FeuilRATP1!L18&gt;0,[2]FeuilRATP1!I18&lt;&gt;C4,[2]FeuilRATP1!I18&lt;&gt;C5,[2]FeuilRATP1!I18&lt;&gt;C6),[2]FeuilRATP1!G18,IF(AND([2]FeuilRATP1!B18&gt;0,[2]FeuilRATP1!I18&gt;0,[2]FeuilRATP1!L18&gt;0,[2]FeuilRATP1!I18&lt;&gt;C4,[2]FeuilRATP1!I18&lt;&gt;C5,[2]FeuilRATP1!B18&lt;&gt;B6,[2]FeuilRATP1!I18=C6),[2]FeuilRATP1!G18,IF(AND([2]FeuilRATP1!B29&gt;0,[2]FeuilRATP1!I29&gt;0,[2]FeuilRATP1!L29&gt;0,[2]FeuilRATP1!I29&lt;&gt;C4,[2]FeuilRATP1!I29&lt;&gt;C5,[2]FeuilRATP1!I29&lt;&gt;C6),[2]FeuilRATP1!G29,IF(AND([2]FeuilRATP1!B30&gt;0,[2]FeuilRATP1!I30&gt;0,[2]FeuilRATP1!L30&gt;0,[2]FeuilRATP1!I30&lt;&gt;C4,[2]FeuilRATP1!I30&lt;&gt;C5,[2]FeuilRATP1!I30&lt;&gt;C6),[2]FeuilRATP1!G30,IF(AND([2]FeuilRATP1!B31&gt;0,[2]FeuilRATP1!I31&gt;0,[2]FeuilRATP1!L31&gt;0,[2]FeuilRATP1!I31&lt;&gt;C4,[2]FeuilRATP1!I31&lt;&gt;C5,[2]FeuilRATP1!I31&lt;&gt;C6),[2]FeuilRATP1!G31,IF(AND([2]FeuilRATP1!B32&gt;0,[2]FeuilRATP1!I32&gt;0,[2]FeuilRATP1!L32&gt;0,[2]FeuilRATP1!I32&lt;&gt;C4,[2]FeuilRATP1!I32&lt;&gt;C5,[2]FeuilRATP1!I32&lt;&gt;C6),[2]FeuilRATP1!G32,IF(AND([2]FeuilRATP1!B33&gt;0,[2]FeuilRATP1!I33&gt;0,[2]FeuilRATP1!L33&gt;0,[2]FeuilRATP1!I33&lt;&gt;C4,[2]FeuilRATP1!I33&lt;&gt;C5,[2]FeuilRATP1!I33&lt;&gt;C6),[2]FeuilRATP1!G33,IF(AND([2]FeuilRATP2!A10&gt;0,[2]FeuilRATP2!G10&gt;0,[2]FeuilRATP2!M10&gt;0,[2]FeuilRATP2!G10&lt;&gt;C4,[2]FeuilRATP2!G10&lt;&gt;C5,[2]FeuilRATP2!G10&lt;&gt;C6),[2]FeuilRATP2!AI10,IF(AND([2]FeuilRATP2!A16&gt;0,[2]FeuilRATP2!G16&gt;0,[2]FeuilRATP2!M16&gt;0,[2]FeuilRATP2!G16&lt;&gt;C4,[2]FeuilRATP2!G16&lt;&gt;C5,[2]FeuilRATP2!G16&lt;&gt;C6),[2]FeuilRATP2!AI16,IF(AND([2]FeuilRATP2!A22&gt;0,[2]FeuilRATP2!G22&gt;0,[2]FeuilRATP2!M22&gt;0,[2]FeuilRATP2!G22&lt;&gt;C4,[2]FeuilRATP2!G22&lt;&gt;C5,[2]FeuilRATP2!G22&lt;&gt;C6),[2]FeuilRATP2!AI22,IF(AND([2]FeuilRATP2!A28&gt;0,[2]FeuilRATP2!G28&gt;0,[2]FeuilRATP2!M28&gt;0,[2]FeuilRATP2!G28&lt;&gt;C4,[2]FeuilRATP2!G28&lt;&gt;C5,[2]FeuilRATP2!G28&lt;&gt;C6),[2]FeuilRATP2!AI28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,[2]FeuilRTM!C6&lt;&gt;C4,[2]FeuilRTM!C6&lt;&gt;C5),"",""))))))))))))))))))</f>
        <v/>
      </c>
      <c r="K7" s="19" t="str">
        <f>IF(AND([2]FeuilRATP1!B17&gt;0,[2]FeuilRATP1!I17&gt;0,[2]FeuilRATP1!L17&gt;0,[2]FeuilRATP1!I17&lt;&gt;C4,[2]FeuilRATP1!I17&lt;&gt;C5,[2]FeuilRATP1!I17&lt;&gt;C6),"RATP1",IF(AND([2]FeuilRATP1!B17&gt;0,[2]FeuilRATP1!I17&gt;0,[2]FeuilRATP1!L17&gt;0,[2]FeuilRATP1!I17&lt;&gt;C4,[2]FeuilRATP1!I17&lt;&gt;C5,[2]FeuilRATP1!B17&lt;&gt;B6,[2]FeuilRATP1!I17=C6),"RATP1",IF(AND([2]FeuilRATP1!B18&gt;0,[2]FeuilRATP1!I18&gt;0,[2]FeuilRATP1!L18&gt;0,[2]FeuilRATP1!I18&lt;&gt;C4,[2]FeuilRATP1!I18&lt;&gt;C5,[2]FeuilRATP1!I18&lt;&gt;C6),"RATP1",IF(AND([2]FeuilRATP1!B18&gt;0,[2]FeuilRATP1!I18&gt;0,[2]FeuilRATP1!L18&gt;0,[2]FeuilRATP1!I18&lt;&gt;C4,[2]FeuilRATP1!I18&lt;&gt;C5,[2]FeuilRATP1!B18&lt;&gt;B6,[2]FeuilRATP1!I18=C6),"RATP1",IF(AND([2]FeuilRATP1!B29&gt;0,[2]FeuilRATP1!I29&gt;0,[2]FeuilRATP1!L29&gt;0,[2]FeuilRATP1!I29&lt;&gt;C4,[2]FeuilRATP1!I29&lt;&gt;C5,[2]FeuilRATP1!I29&lt;&gt;C6),"RATP1",IF(AND([2]FeuilRATP1!B30&gt;0,[2]FeuilRATP1!I30&gt;0,[2]FeuilRATP1!L30&gt;0,[2]FeuilRATP1!I30&lt;&gt;C4,[2]FeuilRATP1!I30&lt;&gt;C5,[2]FeuilRATP1!I30&lt;&gt;C6),"RATP1",IF(AND([2]FeuilRATP1!B31&gt;0,[2]FeuilRATP1!I31&gt;0,[2]FeuilRATP1!L31&gt;0,[2]FeuilRATP1!I31&lt;&gt;C4,[2]FeuilRATP1!I31&lt;&gt;C5,[2]FeuilRATP1!I31&lt;&gt;C6),"RATP1",IF(AND([2]FeuilRATP1!B32&gt;0,[2]FeuilRATP1!I32&gt;0,[2]FeuilRATP1!L32&gt;0,[2]FeuilRATP1!I32&lt;&gt;C4,[2]FeuilRATP1!I32&lt;&gt;C5,[2]FeuilRATP1!I32&lt;&gt;C6),[2]FeuilRATP1!T27,IF(AND([2]FeuilRATP1!B33&gt;0,[2]FeuilRATP1!I33&gt;0,[2]FeuilRATP1!L33&gt;0,[2]FeuilRATP1!I33&lt;&gt;C4,[2]FeuilRATP1!I33&lt;&gt;C5,[2]FeuilRATP1!I33&lt;&gt;C6),"RATP1",IF(AND([2]FeuilRATP2!A10&gt;0,[2]FeuilRATP2!G10&gt;0,[2]FeuilRATP2!M10&gt;0,[2]FeuilRATP2!G10&lt;&gt;C4,[2]FeuilRATP2!G10&lt;&gt;C5,[2]FeuilRATP2!G10&lt;&gt;C6),"RATP2",IF(AND([2]FeuilRATP2!A16&gt;0,[2]FeuilRATP2!G16&gt;0,[2]FeuilRATP2!M16&gt;0,[2]FeuilRATP2!G16&lt;&gt;C4,[2]FeuilRATP2!G16&lt;&gt;C5,[2]FeuilRATP2!G16&lt;&gt;C6),"RATP2",IF(AND([2]FeuilRATP2!A22&gt;0,[2]FeuilRATP2!G22&gt;0,[2]FeuilRATP2!M22&gt;0,[2]FeuilRATP2!G22&lt;&gt;C4,[2]FeuilRATP2!G22&lt;&gt;C5,[2]FeuilRATP2!G22&lt;&gt;C6),"RATP2",IF(AND([2]FeuilRATP2!A28&gt;0,[2]FeuilRATP2!G28&gt;0,[2]FeuilRATP2!M28&gt;0,[2]FeuilRATP2!G28&lt;&gt;C4,[2]FeuilRATP2!G28&lt;&gt;C5,[2]FeuilRATP2!G28&lt;&gt;C6),"RATP2",IF(AND([2]FeuilOVS!AE11&gt;0,[2]FeuilOVS!W10&gt;0,[2]FeuilOVS!AE10&gt;0,[2]FeuilOVS!W10&lt;&gt;C4,[2]FeuilOVS!W10&lt;&gt;C5,[2]FeuilOVS!W10&lt;&gt;C6),"OVS",IF(AND([2]FeuilOVS!AE19&gt;0,[2]FeuilOVS!W18&gt;0,[2]FeuilOVS!AE18&gt;0,[2]FeuilOVS!W18&lt;&gt;C4,[2]FeuilOVS!W18&lt;&gt;C5,[2]FeuilOVS!W18&lt;&gt;C6),"OVS",IF(AND([2]FeuilOVS!AE27&gt;0,[2]FeuilOVS!W26&gt;0,[2]FeuilOVS!AE26&gt;0,[2]FeuilOVS!W26&lt;&gt;C4,[2]FeuilOVS!W26&lt;&gt;C5,[2]FeuilOVS!W26&lt;&gt;C6),"OVS",IF(AND([2]FeuilOVS!AE35&gt;0,[2]FeuilOVS!W34&gt;0,[2]FeuilOVS!AE34&gt;0,[2]FeuilOVS!W34&lt;&gt;C4,[2]FeuilOVS!W34&lt;&gt;C5,[2]FeuilOVS!W34&lt;&gt;C6),"OVS",IF(AND([2]FeuilRTM!B7&gt;0,[2]FeuilRTM!C6&gt;0,[2]FeuilRTM!H6&gt;0,[2]FeuilRTM!C6&lt;&gt;C4,[2]FeuilRTM!C6&lt;&gt;C5,[2]FeuilRTM!C6&lt;&gt;C6),"RTM",""))))))))))))))))))</f>
        <v/>
      </c>
      <c r="L7" s="20" t="str">
        <f>IF(AND([2]FeuilRATP1!B17&gt;0,[2]FeuilRATP1!I17&gt;0,[2]FeuilRATP1!L17&gt;0,[2]FeuilRATP1!I17&lt;&gt;C4,[2]FeuilRATP1!I17&lt;&gt;C5,[2]FeuilRATP1!I17&lt;&gt;C6),[2]FeuilRATP1!H22,IF(AND([2]FeuilRATP1!B17&gt;0,[2]FeuilRATP1!I17&gt;0,[2]FeuilRATP1!L17&gt;0,[2]FeuilRATP1!I17&lt;&gt;C4,[2]FeuilRATP1!I17&lt;&gt;C5,[2]FeuilRATP1!B17&lt;&gt;B6,[2]FeuilRATP1!I17=C6),[2]FeuilRATP1!H22,IF(AND([2]FeuilRATP1!B18&gt;0,[2]FeuilRATP1!I18&gt;0,[2]FeuilRATP1!L18&gt;0,[2]FeuilRATP1!I18&lt;&gt;C4,[2]FeuilRATP1!I18&lt;&gt;C5,[2]FeuilRATP1!I18&lt;&gt;C6),[2]FeuilRATP1!H23,IF(AND([2]FeuilRATP1!B18&gt;0,[2]FeuilRATP1!I18&gt;0,[2]FeuilRATP1!L18&gt;0,[2]FeuilRATP1!I18&lt;&gt;C4,[2]FeuilRATP1!I18&lt;&gt;C5,[2]FeuilRATP1!B18&lt;&gt;B6,[2]FeuilRATP1!I18=C6),[2]FeuilRATP1!H23,IF(AND([2]FeuilRATP1!B29&gt;0,[2]FeuilRATP1!I29&gt;0,[2]FeuilRATP1!L29&gt;0,[2]FeuilRATP1!I29&lt;&gt;C4,[2]FeuilRATP1!I29&lt;&gt;C5,[2]FeuilRATP1!I29&lt;&gt;C6),[2]FeuilRATP1!H34,IF(AND([2]FeuilRATP1!B30&gt;0,[2]FeuilRATP1!I30&gt;0,[2]FeuilRATP1!L30&gt;0,[2]FeuilRATP1!I30&lt;&gt;C4,[2]FeuilRATP1!I30&lt;&gt;C5,[2]FeuilRATP1!I30&lt;&gt;C6),[2]FeuilRATP1!H35,IF(AND([2]FeuilRATP1!B31&gt;0,[2]FeuilRATP1!I31&gt;0,[2]FeuilRATP1!L31&gt;0,[2]FeuilRATP1!I31&lt;&gt;C4,[2]FeuilRATP1!I31&lt;&gt;C5,[2]FeuilRATP1!I31&lt;&gt;C6),[2]FeuilRATP1!H36,IF(AND([2]FeuilRATP1!B32&gt;0,[2]FeuilRATP1!I32&gt;0,[2]FeuilRATP1!L32&gt;0,[2]FeuilRATP1!I32&lt;&gt;C4,[2]FeuilRATP1!I32&lt;&gt;C5,[2]FeuilRATP1!I32&lt;&gt;C6),[2]FeuilRATP1!H37,IF(AND([2]FeuilRATP1!B33&gt;0,[2]FeuilRATP1!I33&gt;0,[2]FeuilRATP1!L33&gt;0,[2]FeuilRATP1!I33&lt;&gt;C4,[2]FeuilRATP1!I33&lt;&gt;C5,[2]FeuilRATP1!I33&lt;&gt;C6),[2]FeuilRATP1!H38,IF(AND([2]FeuilRATP2!A10&gt;0,[2]FeuilRATP2!G10&gt;0,[2]FeuilRATP2!M10&gt;0,[2]FeuilRATP2!G10&lt;&gt;C4,[2]FeuilRATP2!G10&lt;&gt;C5,[2]FeuilRATP2!G10&lt;&gt;C6),[2]FeuilRATP2!AG10,IF(AND([2]FeuilRATP2!A16&gt;0,[2]FeuilRATP2!G16&gt;0,[2]FeuilRATP2!M16&gt;0,[2]FeuilRATP2!G16&lt;&gt;C4,[2]FeuilRATP2!G16&lt;&gt;C5,[2]FeuilRATP2!G16&lt;&gt;C6),[2]FeuilRATP2!AG16,IF(AND([2]FeuilRATP2!A22&gt;0,[2]FeuilRATP2!G22&gt;0,[2]FeuilRATP2!M22&gt;0,[2]FeuilRATP2!G22&lt;&gt;C4,[2]FeuilRATP2!G22&lt;&gt;C5,[2]FeuilRATP2!G22&lt;&gt;C6),[2]FeuilRATP2!AG22,IF(AND([2]FeuilRATP2!A28&gt;0,[2]FeuilRATP2!G28&gt;0,[2]FeuilRATP2!M28&gt;0,[2]FeuilRATP2!G28&lt;&gt;C4,[2]FeuilRATP2!G28&lt;&gt;C5,[2]FeuilRATP2!G28&lt;&gt;C6),[2]FeuilRATP2!AG28,IF(AND([2]FeuilOVS!AE11&gt;0,[2]FeuilOVS!W10&gt;0,[2]FeuilOVS!AE10&gt;0,[2]FeuilOVS!W10&lt;&gt;C4,[2]FeuilOVS!W10&lt;&gt;C5,[2]FeuilOVS!W10&lt;&gt;C6),S2,IF(AND([2]FeuilOVS!AE19&gt;0,[2]FeuilOVS!W18&gt;0,[2]FeuilOVS!AE18&gt;0,[2]FeuilOVS!W18&lt;&gt;C4,[2]FeuilOVS!W18&lt;&gt;C5,[2]FeuilOVS!W18&lt;&gt;C6),S2,IF(AND([2]FeuilOVS!AE27&gt;0,[2]FeuilOVS!W26&gt;0,[2]FeuilOVS!AE26&gt;0,[2]FeuilOVS!W26&lt;&gt;C4,[2]FeuilOVS!W26&lt;&gt;C5,[2]FeuilOVS!W26&lt;&gt;C6),S2,IF(AND([2]FeuilOVS!AE35&gt;0,[2]FeuilOVS!W34&gt;0,[2]FeuilOVS!AE34&gt;0,[2]FeuilOVS!W34&lt;&gt;C4,[2]FeuilOVS!W34&lt;&gt;C5,[2]FeuilOVS!W34&lt;&gt;C6),S2,IF(AND([2]FeuilRTM!B7&gt;0,[2]FeuilRTM!C6&gt;0,[2]FeuilRTM!H6&gt;0,[2]FeuilRTM!C6&lt;&gt;C4,[2]FeuilRTM!C6&lt;&gt;C5,[2]FeuilRTM!C6&lt;&gt;C6),S2,""))))))))))))))))))</f>
        <v/>
      </c>
      <c r="M7" s="21" t="str">
        <f>IF(AND([2]FeuilRATP1!B17&gt;0,[2]FeuilRATP1!I17&gt;0,[2]FeuilRATP1!L17&gt;0,[2]FeuilRATP1!I17&lt;&gt;C4,[2]FeuilRATP1!I17&lt;&gt;C5,[2]FeuilRATP1!I17&lt;&gt;C6),[2]FeuilRATP1!J22,IF(AND([2]FeuilRATP1!B17&gt;0,[2]FeuilRATP1!I17&gt;0,[2]FeuilRATP1!L17&gt;0,[2]FeuilRATP1!I17&lt;&gt;C4,[2]FeuilRATP1!I17&lt;&gt;C5,[2]FeuilRATP1!B17&lt;&gt;B6,[2]FeuilRATP1!I17=C6),[2]FeuilRATP1!J22,IF(AND([2]FeuilRATP1!B18&gt;0,[2]FeuilRATP1!I18&gt;0,[2]FeuilRATP1!L18&gt;0,[2]FeuilRATP1!I18&lt;&gt;C4,[2]FeuilRATP1!I18&lt;&gt;C5,[2]FeuilRATP1!I18&lt;&gt;C6),[2]FeuilRATP1!J23,IF(AND([2]FeuilRATP1!B18&gt;0,[2]FeuilRATP1!I18&gt;0,[2]FeuilRATP1!L18&gt;0,[2]FeuilRATP1!I18&lt;&gt;C4,[2]FeuilRATP1!I18&lt;&gt;C5,[2]FeuilRATP1!B18&lt;&gt;B6,[2]FeuilRATP1!I18=C6),[2]FeuilRATP1!J23,IF(AND([2]FeuilRATP1!B29&gt;0,[2]FeuilRATP1!I29&gt;0,[2]FeuilRATP1!L29&gt;0,[2]FeuilRATP1!I29&lt;&gt;C4,[2]FeuilRATP1!I29&lt;&gt;C5,[2]FeuilRATP1!I29&lt;&gt;C6),[2]FeuilRATP1!J34,IF(AND([2]FeuilRATP1!B30&gt;0,[2]FeuilRATP1!I30&gt;0,[2]FeuilRATP1!L30&gt;0,[2]FeuilRATP1!I30&lt;&gt;C4,[2]FeuilRATP1!I30&lt;&gt;C5,[2]FeuilRATP1!I30&lt;&gt;C6),[2]FeuilRATP1!J35,IF(AND([2]FeuilRATP1!B31&gt;0,[2]FeuilRATP1!I31&gt;0,[2]FeuilRATP1!L31&gt;0,[2]FeuilRATP1!I31&lt;&gt;C4,[2]FeuilRATP1!I31&lt;&gt;C5,[2]FeuilRATP1!I31&lt;&gt;C6),[2]FeuilRATP1!J36,IF(AND([2]FeuilRATP1!B32&gt;0,[2]FeuilRATP1!I32&gt;0,[2]FeuilRATP1!L32&gt;0,[2]FeuilRATP1!I32&lt;&gt;C4,[2]FeuilRATP1!I32&lt;&gt;C5,[2]FeuilRATP1!I32&lt;&gt;C6),[2]FeuilRATP1!J37,IF(AND([2]FeuilRATP1!B33&gt;0,[2]FeuilRATP1!I33&gt;0,[2]FeuilRATP1!L33&gt;0,[2]FeuilRATP1!I33&lt;&gt;C4,[2]FeuilRATP1!I33&lt;&gt;C5,[2]FeuilRATP1!I33&lt;&gt;C6),[2]FeuilRATP1!J38,IF(AND([2]FeuilRATP2!A10&gt;0,[2]FeuilRATP2!G10&gt;0,[2]FeuilRATP2!M10&gt;0,[2]FeuilRATP2!G10&lt;&gt;C4,[2]FeuilRATP2!G10&lt;&gt;C5,[2]FeuilRATP2!G10&lt;&gt;C6),[2]FeuilRATP2!I11,IF(AND([2]FeuilRATP2!A16&gt;0,[2]FeuilRATP2!G16&gt;0,[2]FeuilRATP2!M16&gt;0,[2]FeuilRATP2!G16&lt;&gt;C4,[2]FeuilRATP2!G16&lt;&gt;C5,[2]FeuilRATP2!G16&lt;&gt;C6),[2]FeuilRATP2!I17,IF(AND([2]FeuilRATP2!A22&gt;0,[2]FeuilRATP2!G22&gt;0,[2]FeuilRATP2!M22&gt;0,[2]FeuilRATP2!G22&lt;&gt;C4,[2]FeuilRATP2!G22&lt;&gt;C5,[2]FeuilRATP2!G22&lt;&gt;C6),[2]FeuilRATP2!I23,IF(AND([2]FeuilRATP2!A28&gt;0,[2]FeuilRATP2!G28&gt;0,[2]FeuilRATP2!M28&gt;0,[2]FeuilRATP2!G28&lt;&gt;C4,[2]FeuilRATP2!G28&lt;&gt;C5,[2]FeuilRATP2!G28&lt;&gt;C6),[2]FeuilRATP2!I29,IF(AND([2]FeuilOVS!AE11&gt;0,[2]FeuilOVS!W10&gt;0,[2]FeuilOVS!AE10&gt;0,[2]FeuilOVS!W10&lt;&gt;C4,[2]FeuilOVS!W10&lt;&gt;C5,[2]FeuilOVS!W10&lt;&gt;C6),[2]FeuilOVS!G12&amp;""&amp;[2]FeuilOVS!G13&amp;""&amp;[2]FeuilOVS!G14&amp;""&amp;[2]FeuilOVS!G15,IF(AND([2]FeuilOVS!AE19&gt;0,[2]FeuilOVS!W18&gt;0,[2]FeuilOVS!AE18&gt;0,[2]FeuilOVS!W18&lt;&gt;C4,[2]FeuilOVS!W18&lt;&gt;C5,[2]FeuilOVS!W18&lt;&gt;C6),[2]FeuilOVS!G20&amp;""&amp;[2]FeuilOVS!G21&amp;""&amp;[2]FeuilOVS!G22&amp;""&amp;[2]FeuilOVS!G23,IF(AND([2]FeuilOVS!AE27&gt;0,[2]FeuilOVS!W26&gt;0,[2]FeuilOVS!AE26&gt;0,[2]FeuilOVS!W26&lt;&gt;C4,[2]FeuilOVS!W26&lt;&gt;C5,[2]FeuilOVS!W26&lt;&gt;C6),[2]FeuilOVS!G28&amp;""&amp;[2]FeuilOVS!G29&amp;""&amp;[2]FeuilOVS!G30&amp;""&amp;[2]FeuilOVS!G31,IF(AND([2]FeuilOVS!AE35&gt;0,[2]FeuilOVS!W34&gt;0,[2]FeuilOVS!AE34&gt;0,[2]FeuilOVS!W34&lt;&gt;C4,[2]FeuilOVS!W34&lt;&gt;C5,[2]FeuilOVS!W34&lt;&gt;C6),[2]FeuilOVS!G36&amp;""&amp;[2]FeuilOVS!G37&amp;""&amp;[2]FeuilOVS!G38&amp;""&amp;[2]FeuilOVS!G39,IF(AND([2]FeuilRTM!B7&gt;0,[2]FeuilRTM!C6&gt;0,[2]FeuilRTM!H6&gt;0,[2]FeuilRTM!C6&lt;&gt;C4,[2]FeuilRTM!C6&lt;&gt;C5,[2]FeuilRTM!C6&lt;&gt;C6),[2]FeuilRTM!A44,""))))))))))))))))))</f>
        <v/>
      </c>
      <c r="N7" s="22"/>
      <c r="O7" s="23">
        <f>P7+Q7+2</f>
        <v>2</v>
      </c>
      <c r="P7" s="7">
        <f>IF(G7&gt;0,G7-F7,0)</f>
        <v>0</v>
      </c>
      <c r="Q7" s="7">
        <f>IF(I7&gt;0,I7-H7,0)</f>
        <v>0</v>
      </c>
      <c r="R7" s="24"/>
      <c r="S7" s="7"/>
      <c r="T7" s="7"/>
      <c r="U7" s="7"/>
      <c r="AB7" s="29"/>
    </row>
    <row r="8" spans="1:42" s="25" customFormat="1" ht="37.5" customHeight="1" x14ac:dyDescent="0.25">
      <c r="A8" s="12" t="str">
        <f>IF(AND([2]FeuilRATP1!B18&gt;0,[2]FeuilRATP1!I18&gt;0,[2]FeuilRATP1!L18&gt;0,[2]FeuilRATP1!I18&lt;&gt;C4,[2]FeuilRATP1!I18&lt;&gt;C5,[2]FeuilRATP1!I18&lt;&gt;C6,[2]FeuilRATP1!I18&lt;&gt;C7),[2]FeuilRATP1!A18,IF(AND([2]FeuilRATP1!B18&gt;0,[2]FeuilRATP1!I18&gt;0,[2]FeuilRATP1!L18&gt;0,[2]FeuilRATP1!I18&lt;&gt;C4,[2]FeuilRATP1!I18&lt;&gt;C5,[2]FeuilRATP1!I18&lt;&gt;C6,[2]FeuilRATP1!B18&lt;&gt;B7,[2]FeuilRATP1!I18=C7),[2]FeuilRATP1!A18,IF(AND([2]FeuilRATP1!B29&gt;0,[2]FeuilRATP1!I29&gt;0,[2]FeuilRATP1!L29&gt;0,[2]FeuilRATP1!I29&lt;&gt;C4,[2]FeuilRATP1!I29&lt;&gt;C5,[2]FeuilRATP1!I29&lt;&gt;C6,[2]FeuilRATP1!I29&lt;&gt;C7),[2]FeuilRATP1!A29,IF(AND([2]FeuilRATP1!B30&gt;0,[2]FeuilRATP1!I30&gt;0,[2]FeuilRATP1!L30&gt;0,[2]FeuilRATP1!I30&lt;&gt;C4,[2]FeuilRATP1!I30&lt;&gt;C5,[2]FeuilRATP1!I30&lt;&gt;C6,[2]FeuilRATP1!I30&lt;&gt;C7),[2]FeuilRATP1!A30,IF(AND([2]FeuilRATP1!B31&gt;0,[2]FeuilRATP1!I31&gt;0,[2]FeuilRATP1!L31&gt;0,[2]FeuilRATP1!I31&lt;&gt;C4,[2]FeuilRATP1!I31&lt;&gt;C5,[2]FeuilRATP1!I31&lt;&gt;C6,[2]FeuilRATP1!I31&lt;&gt;C7),[2]FeuilRATP1!A31,IF(AND([2]FeuilRATP1!B32&gt;0,[2]FeuilRATP1!I32&gt;0,[2]FeuilRATP1!L32&gt;0,[2]FeuilRATP1!I32&lt;&gt;C4,[2]FeuilRATP1!I32&lt;&gt;C5,[2]FeuilRATP1!I32&lt;&gt;C6,[2]FeuilRATP1!I32&lt;&gt;C7),[2]FeuilRATP1!A32,IF(AND([2]FeuilRATP1!B33&gt;0,[2]FeuilRATP1!I33&gt;0,[2]FeuilRATP1!L33&gt;0,[2]FeuilRATP1!I33&lt;&gt;C4,[2]FeuilRATP1!I33&lt;&gt;C5,[2]FeuilRATP1!I33&lt;&gt;C6,[2]FeuilRATP1!I33&lt;&gt;C7),[2]FeuilRATP1!A33,IF(AND([2]FeuilRATP2!A10&gt;0,[2]FeuilRATP2!G10&gt;0,[2]FeuilRATP2!M10&gt;0),"",IF(AND([2]FeuilRATP2!A16&gt;0,[2]FeuilRATP2!G16&gt;0,[2]FeuilRATP2!M16&gt;0),"",IF(AND([2]FeuilRATP2!A22&gt;0,[2]FeuilRATP2!G22&gt;0,[2]FeuilRATP2!M22&gt;0),"",IF(AND([2]FeuilRATP2!A28&gt;0,[2]FeuilRATP2!G28&gt;0,[2]FeuilRATP2!M28&gt;0),""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0),"",""))))))))))))))))</f>
        <v/>
      </c>
      <c r="B8" s="13" t="str">
        <f>IF(AND([2]FeuilRATP1!B18&gt;0,[2]FeuilRATP1!I18&gt;0,[2]FeuilRATP1!L18&gt;0,[2]FeuilRATP1!I18&lt;&gt;C4,[2]FeuilRATP1!I18&lt;&gt;C5,[2]FeuilRATP1!I18&lt;&gt;C6,[2]FeuilRATP1!I18&lt;&gt;C7),[2]FeuilRATP1!B18,IF(AND([2]FeuilRATP1!B18&gt;0,[2]FeuilRATP1!I18&gt;0,[2]FeuilRATP1!L18&gt;0,[2]FeuilRATP1!I18&lt;&gt;C4,[2]FeuilRATP1!I18&lt;&gt;C5,[2]FeuilRATP1!I18&lt;&gt;C6,[2]FeuilRATP1!B18&lt;&gt;B7,[2]FeuilRATP1!I18=C7),[2]FeuilRATP1!B18,IF(AND([2]FeuilRATP1!B29&gt;0,[2]FeuilRATP1!I29&gt;0,[2]FeuilRATP1!L29&gt;0,[2]FeuilRATP1!I29&lt;&gt;C4,[2]FeuilRATP1!I29&lt;&gt;C5,[2]FeuilRATP1!I29&lt;&gt;C6,[2]FeuilRATP1!I29&lt;&gt;C7),[2]FeuilRATP1!B29,IF(AND([2]FeuilRATP1!B30&gt;0,[2]FeuilRATP1!I30&gt;0,[2]FeuilRATP1!L30&gt;0,[2]FeuilRATP1!I30&lt;&gt;C4,[2]FeuilRATP1!I30&lt;&gt;C5,[2]FeuilRATP1!I30&lt;&gt;C6,[2]FeuilRATP1!I30&lt;&gt;C7),[2]FeuilRATP1!B30,IF(AND([2]FeuilRATP1!B31&gt;0,[2]FeuilRATP1!I31&gt;0,[2]FeuilRATP1!L31&gt;0,[2]FeuilRATP1!I31&lt;&gt;C4,[2]FeuilRATP1!I31&lt;&gt;C5,[2]FeuilRATP1!I31&lt;&gt;C6,[2]FeuilRATP1!I31&lt;&gt;C7),[2]FeuilRATP1!B31,IF(AND([2]FeuilRATP1!B32&gt;0,[2]FeuilRATP1!I32&gt;0,[2]FeuilRATP1!L32&gt;0,[2]FeuilRATP1!I32&lt;&gt;C4,[2]FeuilRATP1!I32&lt;&gt;C5,[2]FeuilRATP1!I32&lt;&gt;C6,[2]FeuilRATP1!I32&lt;&gt;C7),[2]FeuilRATP1!B32,IF(AND([2]FeuilRATP1!B33&gt;0,[2]FeuilRATP1!I33&gt;0,[2]FeuilRATP1!L33&gt;0,[2]FeuilRATP1!I33&lt;&gt;C4,[2]FeuilRATP1!I33&lt;&gt;C5,[2]FeuilRATP1!I33&lt;&gt;C6,[2]FeuilRATP1!I33&lt;&gt;C7),[2]FeuilRATP1!B33,IF(AND([2]FeuilRATP2!A10&gt;0,[2]FeuilRATP2!G10&gt;0,[2]FeuilRATP2!M10&gt;0,[2]FeuilRATP2!G10&lt;&gt;C4,[2]FeuilRATP2!G10&lt;&gt;C5,[2]FeuilRATP2!G10&lt;&gt;C6,[2]FeuilRATP2!G10&lt;&gt;C7),[2]FeuilRATP2!A10,IF(AND([2]FeuilRATP2!A16&gt;0,[2]FeuilRATP2!G16&gt;0,[2]FeuilRATP2!M16&gt;0,[2]FeuilRATP2!G16&lt;&gt;C4,[2]FeuilRATP2!G16&lt;&gt;C5,[2]FeuilRATP2!G16&lt;&gt;C6,[2]FeuilRATP2!G16&lt;&gt;C7),[2]FeuilRATP2!A16,IF(AND([2]FeuilRATP2!A22&gt;0,[2]FeuilRATP2!G22&gt;0,[2]FeuilRATP2!M22&gt;0,[2]FeuilRATP2!G22&lt;&gt;C4,[2]FeuilRATP2!G22&lt;&gt;C5,[2]FeuilRATP2!G22&lt;&gt;C6,[2]FeuilRATP2!G22&lt;&gt;C7),[2]FeuilRATP2!A22,IF(AND([2]FeuilRATP2!A28&gt;0,[2]FeuilRATP2!G28&gt;0,[2]FeuilRATP2!M28&gt;0,[2]FeuilRATP2!G28&lt;&gt;C4,[2]FeuilRATP2!G28&lt;&gt;C5,[2]FeuilRATP2!G28&lt;&gt;C6,[2]FeuilRATP2!G28&lt;&gt;C7),[2]FeuilRATP2!A28,IF(AND([2]FeuilOVS!AE11&gt;0,[2]FeuilOVS!W10&gt;0,[2]FeuilOVS!AE10&gt;0,[2]FeuilOVS!W10&lt;&gt;C4,[2]FeuilOVS!W10&lt;&gt;C5,[2]FeuilOVS!W10&lt;&gt;C6,[2]FeuilOVS!W10&lt;&gt;C7),[2]FeuilOVS!AE11,IF(AND([2]FeuilOVS!AE19&gt;0,[2]FeuilOVS!W18&gt;0,[2]FeuilOVS!AE18&gt;0,[2]FeuilOVS!W18&lt;&gt;C4,[2]FeuilOVS!W18&lt;&gt;C5,[2]FeuilOVS!W18&lt;&gt;C6,[2]FeuilOVS!W18&lt;&gt;C7),[2]FeuilOVS!AE19,IF(AND([2]FeuilOVS!AE27&gt;0,[2]FeuilOVS!W26&gt;0,[2]FeuilOVS!AE26&gt;0,[2]FeuilOVS!W26&lt;&gt;C4,[2]FeuilOVS!W26&lt;&gt;C5,[2]FeuilOVS!W26&lt;&gt;C6,[2]FeuilOVS!W26&lt;&gt;C7),[2]FeuilOVS!AE27,IF(AND([2]FeuilOVS!AE35&gt;0,[2]FeuilOVS!W34&gt;0,[2]FeuilOVS!AE34&gt;0,[2]FeuilOVS!W34&lt;&gt;C4,[2]FeuilOVS!W34&lt;&gt;C5,[2]FeuilOVS!W34&lt;&gt;C6,[2]FeuilOVS!W34&lt;&gt;C7),[2]FeuilOVS!AE35,IF(AND([2]FeuilRTM!B7&gt;0,[2]FeuilRTM!C6&gt;0,[2]FeuilRTM!H6&gt;0,[2]FeuilRTM!C6&lt;&gt;C4,[2]FeuilRTM!C6&lt;&gt;C5,[2]FeuilRTM!C6&lt;&gt;C6,[2]FeuilRTM!C6&lt;&gt;C7),[2]FeuilRTM!B7,""))))))))))))))))</f>
        <v/>
      </c>
      <c r="C8" s="14" t="str">
        <f>IF(AND([2]FeuilRATP1!B18&gt;0,[2]FeuilRATP1!I18&gt;0,[2]FeuilRATP1!L18&gt;0,[2]FeuilRATP1!I18&lt;&gt;C4,[2]FeuilRATP1!I18&lt;&gt;C5,[2]FeuilRATP1!I18&lt;&gt;C6,[2]FeuilRATP1!I18&lt;&gt;C7),[2]FeuilRATP1!I18,IF(AND([2]FeuilRATP1!B18&gt;0,[2]FeuilRATP1!I18&gt;0,[2]FeuilRATP1!L18&gt;0,[2]FeuilRATP1!I18&lt;&gt;C4,[2]FeuilRATP1!I18&lt;&gt;C5,[2]FeuilRATP1!I18&lt;&gt;C6,[2]FeuilRATP1!B18&lt;&gt;B7,[2]FeuilRATP1!I18=C7),[2]FeuilRATP1!I18,IF(AND([2]FeuilRATP1!B29&gt;0,[2]FeuilRATP1!I29&gt;0,[2]FeuilRATP1!L29&gt;0,[2]FeuilRATP1!I29&lt;&gt;C4,[2]FeuilRATP1!I29&lt;&gt;C5,[2]FeuilRATP1!I29&lt;&gt;C6,[2]FeuilRATP1!I29&lt;&gt;C7),[2]FeuilRATP1!I29,IF(AND([2]FeuilRATP1!B30&gt;0,[2]FeuilRATP1!I30&gt;0,[2]FeuilRATP1!L30&gt;0,[2]FeuilRATP1!I30&lt;&gt;C4,[2]FeuilRATP1!I30&lt;&gt;C5,[2]FeuilRATP1!I30&lt;&gt;C6,[2]FeuilRATP1!I30&lt;&gt;C7),[2]FeuilRATP1!I30,IF(AND([2]FeuilRATP1!B31&gt;0,[2]FeuilRATP1!I31&gt;0,[2]FeuilRATP1!L31&gt;0,[2]FeuilRATP1!I31&lt;&gt;C4,[2]FeuilRATP1!I31&lt;&gt;C5,[2]FeuilRATP1!I31&lt;&gt;C6,[2]FeuilRATP1!I31&lt;&gt;C7),[2]FeuilRATP1!I31,IF(AND([2]FeuilRATP1!B32&gt;0,[2]FeuilRATP1!I32&gt;0,[2]FeuilRATP1!L32&gt;0,[2]FeuilRATP1!I32&lt;&gt;C4,[2]FeuilRATP1!I32&lt;&gt;C5,[2]FeuilRATP1!I32&lt;&gt;C6,[2]FeuilRATP1!I32&lt;&gt;C7),[2]FeuilRATP1!I32,IF(AND([2]FeuilRATP1!B33&gt;0,[2]FeuilRATP1!I33&gt;0,[2]FeuilRATP1!L33&gt;0,[2]FeuilRATP1!I33&lt;&gt;C4,[2]FeuilRATP1!I33&lt;&gt;C5,[2]FeuilRATP1!I33&lt;&gt;C6,[2]FeuilRATP1!I33&lt;&gt;C7),[2]FeuilRATP1!I33,IF(AND([2]FeuilRATP2!A10&gt;0,[2]FeuilRATP2!G10&gt;0,[2]FeuilRATP2!M10&gt;0,[2]FeuilRATP2!G10&lt;&gt;C4,[2]FeuilRATP2!G10&lt;&gt;C5,[2]FeuilRATP2!G10&lt;&gt;C6,[2]FeuilRATP2!G10&lt;&gt;C7),[2]FeuilRATP2!G10,IF(AND([2]FeuilRATP2!A16&gt;0,[2]FeuilRATP2!G16&gt;0,[2]FeuilRATP2!M16&gt;0,[2]FeuilRATP2!G16&lt;&gt;C4,[2]FeuilRATP2!G16&lt;&gt;C5,[2]FeuilRATP2!G16&lt;&gt;C6,[2]FeuilRATP2!G16&lt;&gt;C7),[2]FeuilRATP2!G16,IF(AND([2]FeuilRATP2!A22&gt;0,[2]FeuilRATP2!G22&gt;0,[2]FeuilRATP2!M22&gt;0,[2]FeuilRATP2!G22&lt;&gt;C4,[2]FeuilRATP2!G22&lt;&gt;C5,[2]FeuilRATP2!G22&lt;&gt;C6,[2]FeuilRATP2!G22&lt;&gt;C7),[2]FeuilRATP2!G22,IF(AND([2]FeuilRATP2!A28&gt;0,[2]FeuilRATP2!G28&gt;0,[2]FeuilRATP2!M28&gt;0,[2]FeuilRATP2!G28&lt;&gt;C4,[2]FeuilRATP2!G28&lt;&gt;C5,[2]FeuilRATP2!G28&lt;&gt;C6,[2]FeuilRATP2!G28&lt;&gt;C7),[2]FeuilRATP2!G28,IF(AND([2]FeuilOVS!AE11&gt;0,[2]FeuilOVS!W10&gt;0,[2]FeuilOVS!AE10&gt;0,[2]FeuilOVS!W10&lt;&gt;C4,[2]FeuilOVS!W10&lt;&gt;C5,[2]FeuilOVS!W10&lt;&gt;C6,[2]FeuilOVS!W10&lt;&gt;C7),[2]FeuilOVS!W10,IF(AND([2]FeuilOVS!AE19&gt;0,[2]FeuilOVS!W18&gt;0,[2]FeuilOVS!AE18&gt;0,[2]FeuilOVS!W18&lt;&gt;C4,[2]FeuilOVS!W18&lt;&gt;C5,[2]FeuilOVS!W18&lt;&gt;C6,[2]FeuilOVS!W18&lt;&gt;C7),[2]FeuilOVS!W18,IF(AND([2]FeuilOVS!AE27&gt;0,[2]FeuilOVS!W26&gt;0,[2]FeuilOVS!AE26&gt;0,[2]FeuilOVS!W26&lt;&gt;C4,[2]FeuilOVS!W26&lt;&gt;C5,[2]FeuilOVS!W26&lt;&gt;C6,[2]FeuilOVS!W26&lt;&gt;C7),[2]FeuilOVS!W26,IF(AND([2]FeuilOVS!AE35&gt;0,[2]FeuilOVS!W34&gt;0,[2]FeuilOVS!AE34&gt;0,[2]FeuilOVS!W34&lt;&gt;C4,[2]FeuilOVS!W34&lt;&gt;C5,[2]FeuilOVS!W34&lt;&gt;C6,[2]FeuilOVS!W34&lt;&gt;C7),[2]FeuilOVS!W34,IF(AND([2]FeuilRTM!B7&gt;0,[2]FeuilRTM!C6&gt;0,[2]FeuilRTM!H6&gt;0,[2]FeuilRTM!C6&lt;&gt;C4,[2]FeuilRTM!C6&lt;&gt;C5,[2]FeuilRTM!C6&lt;&gt;C6,[2]FeuilRTM!C6&lt;&gt;C7),[2]FeuilRTM!C6,""))))))))))))))))</f>
        <v/>
      </c>
      <c r="D8" s="14" t="str">
        <f>IF(AND([2]FeuilRATP1!B18&gt;0,[2]FeuilRATP1!I18&gt;0,[2]FeuilRATP1!L18&gt;0,[2]FeuilRATP1!I18&lt;&gt;C4,[2]FeuilRATP1!I18&lt;&gt;C5,[2]FeuilRATP1!I18&lt;&gt;C6,[2]FeuilRATP1!I18&lt;&gt;C7),[2]FeuilRATP1!L18,IF(AND([2]FeuilRATP1!B18&gt;0,[2]FeuilRATP1!I18&gt;0,[2]FeuilRATP1!L18&gt;0,[2]FeuilRATP1!I18&lt;&gt;C4,[2]FeuilRATP1!I18&lt;&gt;C5,[2]FeuilRATP1!I18&lt;&gt;C6,[2]FeuilRATP1!B18&lt;&gt;B7,[2]FeuilRATP1!I18=C7),[2]FeuilRATP1!L18,IF(AND([2]FeuilRATP1!B29&gt;0,[2]FeuilRATP1!I29&gt;0,[2]FeuilRATP1!L29&gt;0,[2]FeuilRATP1!I29&lt;&gt;C4,[2]FeuilRATP1!I29&lt;&gt;C5,[2]FeuilRATP1!I29&lt;&gt;C6,[2]FeuilRATP1!I29&lt;&gt;C7),[2]FeuilRATP1!L29,IF(AND([2]FeuilRATP1!B30&gt;0,[2]FeuilRATP1!I30&gt;0,[2]FeuilRATP1!L30&gt;0,[2]FeuilRATP1!I30&lt;&gt;C4,[2]FeuilRATP1!I30&lt;&gt;C5,[2]FeuilRATP1!I30&lt;&gt;C6,[2]FeuilRATP1!I30&lt;&gt;C7),[2]FeuilRATP1!L30,IF(AND([2]FeuilRATP1!B31&gt;0,[2]FeuilRATP1!I31&gt;0,[2]FeuilRATP1!L31&gt;0,[2]FeuilRATP1!I31&lt;&gt;C4,[2]FeuilRATP1!I31&lt;&gt;C5,[2]FeuilRATP1!I31&lt;&gt;C6,[2]FeuilRATP1!I31&lt;&gt;C7),[2]FeuilRATP1!L31,IF(AND([2]FeuilRATP1!B32&gt;0,[2]FeuilRATP1!I32&gt;0,[2]FeuilRATP1!L32&gt;0,[2]FeuilRATP1!I32&lt;&gt;C4,[2]FeuilRATP1!I32&lt;&gt;C5,[2]FeuilRATP1!I32&lt;&gt;C6,[2]FeuilRATP1!I32&lt;&gt;C7),[2]FeuilRATP1!L32,IF(AND([2]FeuilRATP1!B33&gt;0,[2]FeuilRATP1!I33&gt;0,[2]FeuilRATP1!L33&gt;0,[2]FeuilRATP1!I33&lt;&gt;C4,[2]FeuilRATP1!I33&lt;&gt;C5,[2]FeuilRATP1!I33&lt;&gt;C6,[2]FeuilRATP1!I33&lt;&gt;C7),[2]FeuilRATP1!L33,IF(AND([2]FeuilRATP2!A10&gt;0,[2]FeuilRATP2!G10&gt;0,[2]FeuilRATP2!M10&gt;0,[2]FeuilRATP2!G10&lt;&gt;C4,[2]FeuilRATP2!G10&lt;&gt;C5,[2]FeuilRATP2!G10&lt;&gt;C6,[2]FeuilRATP2!G10&lt;&gt;C7),[2]FeuilRATP2!M10,IF(AND([2]FeuilRATP2!A16&gt;0,[2]FeuilRATP2!G16&gt;0,[2]FeuilRATP2!M16&gt;0,[2]FeuilRATP2!G16&lt;&gt;C4,[2]FeuilRATP2!G16&lt;&gt;C5,[2]FeuilRATP2!G16&lt;&gt;C6,[2]FeuilRATP2!G16&lt;&gt;C7),[2]FeuilRATP2!M16,IF(AND([2]FeuilRATP2!A22&gt;0,[2]FeuilRATP2!G22&gt;0,[2]FeuilRATP2!M22&gt;0,[2]FeuilRATP2!G22&lt;&gt;C4,[2]FeuilRATP2!G22&lt;&gt;C5,[2]FeuilRATP2!G22&lt;&gt;C6,[2]FeuilRATP2!G22&lt;&gt;C7),[2]FeuilRATP2!M22,IF(AND([2]FeuilRATP2!A28&gt;0,[2]FeuilRATP2!G28&gt;0,[2]FeuilRATP2!M28&gt;0,[2]FeuilRATP2!G28&lt;&gt;C4,[2]FeuilRATP2!G28&lt;&gt;C5,[2]FeuilRATP2!G28&lt;&gt;C6,[2]FeuilRATP2!G28&lt;&gt;C7),[2]FeuilRATP2!M28,IF(AND([2]FeuilOVS!AE11&gt;0,[2]FeuilOVS!W10&gt;0,[2]FeuilOVS!AE10&gt;0,[2]FeuilOVS!W10&lt;&gt;C4,[2]FeuilOVS!W10&lt;&gt;C5,[2]FeuilOVS!W10&lt;&gt;C6,[2]FeuilOVS!W10&lt;&gt;C7),[2]FeuilOVS!AE10,IF(AND([2]FeuilOVS!AE19&gt;0,[2]FeuilOVS!W18&gt;0,[2]FeuilOVS!AE18&gt;0,[2]FeuilOVS!W18&lt;&gt;C4,[2]FeuilOVS!W18&lt;&gt;C5,[2]FeuilOVS!W18&lt;&gt;C6,[2]FeuilOVS!W18&lt;&gt;C7),[2]FeuilOVS!AE18,IF(AND([2]FeuilOVS!AE27&gt;0,[2]FeuilOVS!W26&gt;0,[2]FeuilOVS!AE26&gt;0,[2]FeuilOVS!W26&lt;&gt;C4,[2]FeuilOVS!W26&lt;&gt;C5,[2]FeuilOVS!W26&lt;&gt;C6,[2]FeuilOVS!W26&lt;&gt;C7),[2]FeuilOVS!AE26,IF(AND([2]FeuilOVS!AE35&gt;0,[2]FeuilOVS!W34&gt;0,[2]FeuilOVS!AE34&gt;0,[2]FeuilOVS!W34&lt;&gt;C4,[2]FeuilOVS!AE34&lt;&gt;C5,[2]FeuilOVS!W34&lt;&gt;C6,[2]FeuilOVS!W34&lt;&gt;C7),[2]FeuilOVS!W34,IF(AND([2]FeuilRTM!B7&gt;0,[2]FeuilRTM!C6&gt;0,[2]FeuilRTM!H6&gt;0,[2]FeuilRTM!C6&lt;&gt;C4,[2]FeuilRTM!C6&lt;&gt;C5,[2]FeuilRTM!C6&lt;&gt;C6,[2]FeuilRTM!C6&lt;&gt;C7),[2]FeuilRTM!H6,""))))))))))))))))</f>
        <v/>
      </c>
      <c r="E8" s="15" t="str">
        <f>IF(AND([2]FeuilRATP1!B18&gt;0,[2]FeuilRATP1!I18&gt;0,[2]FeuilRATP1!L18&gt;0,[2]FeuilRATP1!I18&lt;&gt;C4,[2]FeuilRATP1!I18&lt;&gt;C5,[2]FeuilRATP1!I18&lt;&gt;C6,[2]FeuilRATP1!I18&lt;&gt;C7),[2]FeuilRATP1!T12,IF(AND([2]FeuilRATP1!B18&gt;0,[2]FeuilRATP1!I18&gt;0,[2]FeuilRATP1!L18&gt;0,[2]FeuilRATP1!I18&lt;&gt;C4,[2]FeuilRATP1!I18&lt;&gt;C5,[2]FeuilRATP1!I18&lt;&gt;C6,[2]FeuilRATP1!B18&lt;&gt;B7,[2]FeuilRATP1!I18=C7),[2]FeuilRATP1!T12,IF(AND([2]FeuilRATP1!B29&gt;0,[2]FeuilRATP1!I29&gt;0,[2]FeuilRATP1!L29&gt;0,[2]FeuilRATP1!I29&lt;&gt;C4,[2]FeuilRATP1!I29&lt;&gt;C5,[2]FeuilRATP1!I29&lt;&gt;C6,[2]FeuilRATP1!I29&lt;&gt;C7),[2]FeuilRATP1!T27,IF(AND([2]FeuilRATP1!B30&gt;0,[2]FeuilRATP1!I30&gt;0,[2]FeuilRATP1!L30&gt;0,[2]FeuilRATP1!I30&lt;&gt;C4,[2]FeuilRATP1!I30&lt;&gt;C5,[2]FeuilRATP1!I30&lt;&gt;C6,[2]FeuilRATP1!I30&lt;&gt;C7),[2]FeuilRATP1!T27,IF(AND([2]FeuilRATP1!B31&gt;0,[2]FeuilRATP1!I31&gt;0,[2]FeuilRATP1!L31&gt;0,[2]FeuilRATP1!I31&lt;&gt;C4,[2]FeuilRATP1!I31&lt;&gt;C5,[2]FeuilRATP1!I31&lt;&gt;C6,[2]FeuilRATP1!I31&lt;&gt;C7),[2]FeuilRATP1!T27,IF(AND([2]FeuilRATP1!B32&gt;0,[2]FeuilRATP1!I32&gt;0,[2]FeuilRATP1!L32&gt;0,[2]FeuilRATP1!I32&lt;&gt;C4,[2]FeuilRATP1!I32&lt;&gt;C5,[2]FeuilRATP1!I32&lt;&gt;C6,[2]FeuilRATP1!I32&lt;&gt;C7),[2]FeuilRATP1!T27,IF(AND([2]FeuilRATP1!B33&gt;0,[2]FeuilRATP1!I33&gt;0,[2]FeuilRATP1!L33&gt;0,[2]FeuilRATP1!I33&lt;&gt;C4,[2]FeuilRATP1!I33&lt;&gt;C5,[2]FeuilRATP1!I33&lt;&gt;C6,[2]FeuilRATP1!I33&lt;&gt;C7),[2]FeuilRATP1!T27,IF(AND([2]FeuilRATP2!A10&gt;0,[2]FeuilRATP2!G10&gt;0,[2]FeuilRATP2!M10&gt;0,[2]FeuilRATP2!G10&lt;&gt;C4,[2]FeuilRATP2!G10&lt;&gt;C5,[2]FeuilRATP2!G10&lt;&gt;C6,[2]FeuilRATP2!G10&lt;&gt;C7),[2]FeuilRATP2!T8,IF(AND([2]FeuilRATP2!A16&gt;0,[2]FeuilRATP2!G16&gt;0,[2]FeuilRATP2!M16&gt;0,[2]FeuilRATP2!G16&lt;&gt;C4,[2]FeuilRATP2!G16&lt;&gt;C5,[2]FeuilRATP2!G16&lt;&gt;C6,[2]FeuilRATP2!G16&lt;&gt;C7),[2]FeuilRATP2!T14,IF(AND([2]FeuilRATP2!A22&gt;0,[2]FeuilRATP2!G22&gt;0,[2]FeuilRATP2!M22&gt;0,[2]FeuilRATP2!G22&lt;&gt;C4,[2]FeuilRATP2!G22&lt;&gt;C5,[2]FeuilRATP2!G22&lt;&gt;C6,[2]FeuilRATP2!G22&lt;&gt;C7),[2]FeuilRATP2!T20,IF(AND([2]FeuilRATP2!A28&gt;0,[2]FeuilRATP2!G28&gt;0,[2]FeuilRATP2!M28&gt;0,[2]FeuilRATP2!G28&lt;&gt;C4,[2]FeuilRATP2!G28&lt;&gt;C5,[2]FeuilRATP2!G28&lt;&gt;C6,[2]FeuilRATP2!G28&lt;&gt;C7),[2]FeuilRATP2!T26,IF(AND([2]FeuilOVS!AE11&gt;0,[2]FeuilOVS!W10&gt;0,[2]FeuilOVS!AE10&gt;0,[2]FeuilOVS!W10&lt;&gt;C4,[2]FeuilOVS!W10&lt;&gt;C5,[2]FeuilOVS!W10&lt;&gt;C6,[2]FeuilOVS!W10&lt;&gt;C7),[2]FeuilOVS!F11,IF(AND([2]FeuilOVS!AE19&gt;0,[2]FeuilOVS!W18&gt;0,[2]FeuilOVS!AE18&gt;0,[2]FeuilOVS!W18&lt;&gt;C4,[2]FeuilOVS!W18&lt;&gt;C5,[2]FeuilOVS!W18&lt;&gt;C6,[2]FeuilOVS!W18&lt;&gt;C7),[2]FeuilOVS!F19,IF(AND([2]FeuilOVS!AE27&gt;0,[2]FeuilOVS!W26&gt;0,[2]FeuilOVS!AE26&gt;0,[2]FeuilOVS!W26&lt;&gt;C4,[2]FeuilOVS!W26&lt;&gt;C5,[2]FeuilOVS!W26&lt;&gt;C6,[2]FeuilOVS!W26&lt;&gt;C7),[2]FeuilOVS!F27,IF(AND([2]FeuilOVS!AE35&gt;0,[2]FeuilOVS!W34&gt;0,[2]FeuilOVS!AE34&gt;0,[2]FeuilOVS!W34&lt;&gt;C4,[2]FeuilOVS!AE34&lt;&gt;C5,[2]FeuilOVS!W34&lt;&gt;C6,[2]FeuilOVS!W34&lt;&gt;C7),[2]FeuilOVS!F35,IF(AND([2]FeuilRTM!B7&gt;0,[2]FeuilRTM!C6&gt;0,[2]FeuilRTM!H6&gt;0,[2]FeuilRTM!C6&lt;&gt;C4,[2]FeuilRTM!C6&lt;&gt;C5,[2]FeuilRTM!C6&lt;&gt;C6,[2]FeuilRTM!C6&lt;&gt;C7),[2]FeuilRTM!A2,""))))))))))))))))</f>
        <v/>
      </c>
      <c r="F8" s="16">
        <f>IF(AND([2]FeuilRATP1!B18&gt;0,[2]FeuilRATP1!I18&gt;0,[2]FeuilRATP1!L18&gt;0,[2]FeuilRATP1!I18&lt;&gt;C4,[2]FeuilRATP1!I18&lt;&gt;C5,[2]FeuilRATP1!I18&lt;&gt;C6,[2]FeuilRATP1!I18&lt;&gt;C7),[2]FeuilRATP1!T18,IF(AND([2]FeuilRATP1!B18&gt;0,[2]FeuilRATP1!I18&gt;0,[2]FeuilRATP1!L18&gt;0,[2]FeuilRATP1!I18&lt;&gt;C4,[2]FeuilRATP1!I18&lt;&gt;C5,[2]FeuilRATP1!I18&lt;&gt;C6,[2]FeuilRATP1!B18&lt;&gt;B7,[2]FeuilRATP1!I18=C7),[2]FeuilRATP1!T18,IF(AND([2]FeuilRATP1!B29&gt;0,[2]FeuilRATP1!I29&gt;0,[2]FeuilRATP1!L29&gt;0,[2]FeuilRATP1!I29&lt;&gt;C4,[2]FeuilRATP1!I29&lt;&gt;C5,[2]FeuilRATP1!I29&lt;&gt;C6,[2]FeuilRATP1!I29&lt;&gt;C7),[2]FeuilRATP1!T29,IF(AND([2]FeuilRATP1!B30&gt;0,[2]FeuilRATP1!I30&gt;0,[2]FeuilRATP1!L30&gt;0,[2]FeuilRATP1!I30&lt;&gt;C4,[2]FeuilRATP1!I30&lt;&gt;C5,[2]FeuilRATP1!I30&lt;&gt;C6,[2]FeuilRATP1!I30&lt;&gt;C7),[2]FeuilRATP1!T30,IF(AND([2]FeuilRATP1!B31&gt;0,[2]FeuilRATP1!I31&gt;0,[2]FeuilRATP1!L31&gt;0,[2]FeuilRATP1!I31&lt;&gt;C4,[2]FeuilRATP1!I31&lt;&gt;C5,[2]FeuilRATP1!I31&lt;&gt;C6,[2]FeuilRATP1!I31&lt;&gt;C7),[2]FeuilRATP1!T31,IF(AND([2]FeuilRATP1!B32&gt;0,[2]FeuilRATP1!I32&gt;0,[2]FeuilRATP1!L32&gt;0,[2]FeuilRATP1!I32&lt;&gt;C4,[2]FeuilRATP1!I32&lt;&gt;C5,[2]FeuilRATP1!I32&lt;&gt;C6,[2]FeuilRATP1!I32&lt;&gt;C7),[2]FeuilRATP1!T32,IF(AND([2]FeuilRATP1!B33&gt;0,[2]FeuilRATP1!I33&gt;0,[2]FeuilRATP1!L33&gt;0,[2]FeuilRATP1!I33&lt;&gt;C4,[2]FeuilRATP1!I33&lt;&gt;C5,[2]FeuilRATP1!I33&lt;&gt;C6,[2]FeuilRATP1!I33&lt;&gt;C7),[2]FeuilRATP1!T33,IF(AND([2]FeuilRATP2!A10&gt;0,[2]FeuilRATP2!G10&gt;0,[2]FeuilRATP2!M10&gt;0,[2]FeuilRATP2!G10&lt;&gt;C4,[2]FeuilRATP2!G10&lt;&gt;C5,[2]FeuilRATP2!G10&lt;&gt;C6,[2]FeuilRATP2!G10&lt;&gt;C7),[2]FeuilRATP2!S10,IF(AND([2]FeuilRATP2!A16&gt;0,[2]FeuilRATP2!G16&gt;0,[2]FeuilRATP2!M16&gt;0,[2]FeuilRATP2!G16&lt;&gt;C4,[2]FeuilRATP2!G16&lt;&gt;C5,[2]FeuilRATP2!G16&lt;&gt;C6,[2]FeuilRATP2!G16&lt;&gt;C7),[2]FeuilRATP2!S16,IF(AND([2]FeuilRATP2!A22&gt;0,[2]FeuilRATP2!G22&gt;0,[2]FeuilRATP2!M22&gt;0,[2]FeuilRATP2!G22&lt;&gt;C4,[2]FeuilRATP2!G22&lt;&gt;C5,[2]FeuilRATP2!G22&lt;&gt;C6,[2]FeuilRATP2!G22&lt;&gt;C7),[2]FeuilRATP2!S22,IF(AND([2]FeuilRATP2!A28&gt;0,[2]FeuilRATP2!G28&gt;0,[2]FeuilRATP2!M28&gt;0,[2]FeuilRATP2!G28&lt;&gt;C4,[2]FeuilRATP2!G28&lt;&gt;C5,[2]FeuilRATP2!G28&lt;&gt;C6,[2]FeuilRATP2!G28&lt;&gt;C7),[2]FeuilRATP2!S28,IF(AND([2]FeuilOVS!AE11&gt;0,[2]FeuilOVS!W10&gt;0,[2]FeuilOVS!AE10&gt;0,[2]FeuilOVS!W10&lt;&gt;C4,[2]FeuilOVS!W10&lt;&gt;C5,[2]FeuilOVS!W10&lt;&gt;C6,[2]FeuilOVS!W10&lt;&gt;C7),[2]FeuilOVS!AE12,IF(AND([2]FeuilOVS!AE19&gt;0,[2]FeuilOVS!W18&gt;0,[2]FeuilOVS!AE18&gt;0,[2]FeuilOVS!W18&lt;&gt;C4,[2]FeuilOVS!W18&lt;&gt;C5,[2]FeuilOVS!W18&lt;&gt;C6,[2]FeuilOVS!W18&lt;&gt;C7),[2]FeuilOVS!AE20,IF(AND([2]FeuilOVS!AE27&gt;0,[2]FeuilOVS!W26&gt;0,[2]FeuilOVS!AE26&gt;0,[2]FeuilOVS!W26&lt;&gt;C4,[2]FeuilOVS!W26&lt;&gt;C5,[2]FeuilOVS!W26&lt;&gt;C6,[2]FeuilOVS!W26&lt;&gt;C7),[2]FeuilOVS!AE28,IF(AND([2]FeuilOVS!AE35&gt;0,[2]FeuilOVS!W34&gt;0,[2]FeuilOVS!AE34&gt;0,[2]FeuilOVS!W34&lt;&gt;C4,[2]FeuilOVS!W34&lt;&gt;C5,[2]FeuilOVS!W34&lt;&gt;C6,[2]FeuilOVS!W34&lt;&gt;C7),[2]FeuilOVS!AE36,IF(AND([2]FeuilRTM!B7&gt;0,[2]FeuilRTM!C6&gt;0,[2]FeuilRTM!H6&gt;0,[2]FeuilRTM!C6&lt;&gt;C4,[2]FeuilRTM!C6&lt;&gt;C5,[2]FeuilRTM!C6&lt;&gt;C6,[2]FeuilRTM!C6&lt;&gt;C7),[2]FeuilRTM!B9,0))))))))))))))))</f>
        <v>0</v>
      </c>
      <c r="G8" s="17">
        <f>IF(AND([2]FeuilRATP1!B18&gt;0,[2]FeuilRATP1!I18&gt;0,[2]FeuilRATP1!L18&gt;0,[2]FeuilRATP1!I18&lt;&gt;C4,[2]FeuilRATP1!I18&lt;&gt;C5,[2]FeuilRATP1!I18&lt;&gt;C6,[2]FeuilRATP1!I18&lt;&gt;C7),[2]FeuilRATP1!X18,IF(AND([2]FeuilRATP1!B18&gt;0,[2]FeuilRATP1!I18&gt;0,[2]FeuilRATP1!L18&gt;0,[2]FeuilRATP1!I18&lt;&gt;C4,[2]FeuilRATP1!I18&lt;&gt;C5,[2]FeuilRATP1!I18&lt;&gt;C6,[2]FeuilRATP1!B18&lt;&gt;B7,[2]FeuilRATP1!I18=C7),[2]FeuilRATP1!X18,IF(AND([2]FeuilRATP1!B29&gt;0,[2]FeuilRATP1!I29&gt;0,[2]FeuilRATP1!L29&gt;0,[2]FeuilRATP1!I29&lt;&gt;C4,[2]FeuilRATP1!I29&lt;&gt;C5,[2]FeuilRATP1!I29&lt;&gt;C6,[2]FeuilRATP1!I29&lt;&gt;C7),[2]FeuilRATP1!X29,IF(AND([2]FeuilRATP1!B30&gt;0,[2]FeuilRATP1!I30&gt;0,[2]FeuilRATP1!L30&gt;0,[2]FeuilRATP1!I30&lt;&gt;C4,[2]FeuilRATP1!I30&lt;&gt;C5,[2]FeuilRATP1!I30&lt;&gt;C6,[2]FeuilRATP1!I30&lt;&gt;C7),[2]FeuilRATP1!X30,IF(AND([2]FeuilRATP1!B31&gt;0,[2]FeuilRATP1!I31&gt;0,[2]FeuilRATP1!L31&gt;0,[2]FeuilRATP1!I31&lt;&gt;C4,[2]FeuilRATP1!I31&lt;&gt;C5,[2]FeuilRATP1!I31&lt;&gt;C6,[2]FeuilRATP1!I31&lt;&gt;C7),[2]FeuilRATP1!X31,IF(AND([2]FeuilRATP1!B32&gt;0,[2]FeuilRATP1!I32&gt;0,[2]FeuilRATP1!L32&gt;0,[2]FeuilRATP1!I32&lt;&gt;C4,[2]FeuilRATP1!I32&lt;&gt;C5,[2]FeuilRATP1!I32&lt;&gt;C6,[2]FeuilRATP1!I32&lt;&gt;C7),[2]FeuilRATP1!X32,IF(AND([2]FeuilRATP1!B33&gt;0,[2]FeuilRATP1!I33&gt;0,[2]FeuilRATP1!L33&gt;0,[2]FeuilRATP1!I33&lt;&gt;C4,[2]FeuilRATP1!I33&lt;&gt;C5,[2]FeuilRATP1!I33&lt;&gt;C6,[2]FeuilRATP1!I33&lt;&gt;C7),[2]FeuilRATP1!X33,IF(AND([2]FeuilRATP2!A10&gt;0,[2]FeuilRATP2!G10&gt;0,[2]FeuilRATP2!M10&gt;0,[2]FeuilRATP2!G10&lt;&gt;C4,[2]FeuilRATP2!G10&lt;&gt;C5,[2]FeuilRATP2!G10&lt;&gt;C6,[2]FeuilRATP2!G10&lt;&gt;C7),[2]FeuilRATP2!W10,IF(AND([2]FeuilRATP2!A16&gt;0,[2]FeuilRATP2!G16&gt;0,[2]FeuilRATP2!M16&gt;0,[2]FeuilRATP2!G16&lt;&gt;C4,[2]FeuilRATP2!G16&lt;&gt;C5,[2]FeuilRATP2!G16&lt;&gt;C6,[2]FeuilRATP2!G16&lt;&gt;C7),[2]FeuilRATP2!W16,IF(AND([2]FeuilRATP2!A22&gt;0,[2]FeuilRATP2!G22&gt;0,[2]FeuilRATP2!M22&gt;0,[2]FeuilRATP2!G22&lt;&gt;C4,,[2]FeuilRATP2!G22&lt;&gt;C5,[2]FeuilRATP2!G22&lt;&gt;C6,[2]FeuilRATP2!G22&lt;&gt;C7),[2]FeuilRATP2!W22,IF(AND([2]FeuilRATP2!A28&gt;0,[2]FeuilRATP2!G28&gt;0,[2]FeuilRATP2!M28&gt;0,[2]FeuilRATP2!G28&lt;&gt;C4,[2]FeuilRATP2!G28&lt;&gt;C5,[2]FeuilRATP2!G28&lt;&gt;C6,[2]FeuilRATP2!G28&lt;&gt;C7),[2]FeuilRATP2!W28,IF(AND([2]FeuilOVS!AE11&gt;0,[2]FeuilOVS!W10&gt;0,[2]FeuilOVS!AE10&gt;0,[2]FeuilOVS!W10&lt;&gt;C4,[2]FeuilOVS!W10&lt;&gt;C5,[2]FeuilOVS!W10&lt;&gt;C6,[2]FeuilOVS!W10&lt;&gt;C7),[2]FeuilOVS!AJ12,IF(AND([2]FeuilOVS!AE19&gt;0,[2]FeuilOVS!W18&gt;0,[2]FeuilOVS!AE18&gt;0,[2]FeuilOVS!W18&lt;&gt;C4,[2]FeuilOVS!W18&lt;&gt;C5,[2]FeuilOVS!W18&lt;&gt;C6,[2]FeuilOVS!W18&lt;&gt;C7),[2]FeuilOVS!AJ20,IF(AND([2]FeuilOVS!AE27&gt;0,[2]FeuilOVS!W26&gt;0,[2]FeuilOVS!AE26&gt;0,[2]FeuilOVS!W26&lt;&gt;C4,,[2]FeuilOVS!W26&lt;&gt;C5,[2]FeuilOVS!W26&lt;&gt;C6,[2]FeuilOVS!W26&lt;&gt;C7),[2]FeuilOVS!AJ28,IF(AND([2]FeuilOVS!AE35&gt;0,[2]FeuilOVS!W34&gt;0,[2]FeuilOVS!AE34&gt;0,[2]FeuilOVS!W34&lt;&gt;C4,,[2]FeuilOVS!W34&lt;&gt;C5,[2]FeuilOVS!W34&lt;&gt;C6,[2]FeuilOVS!W34&lt;&gt;C7),[2]FeuilOVS!AJ36,IF(AND([2]FeuilRTM!B7&gt;0,[2]FeuilRTM!C6&gt;0,[2]FeuilRTM!H6&gt;0,[2]FeuilRTM!C6&lt;&gt;C4,[2]FeuilRTM!C6&lt;&gt;C5,[2]FeuilRTM!C6&lt;&gt;C6,[2]FeuilRTM!C6&lt;&gt;C7),[2]FeuilRTM!D9,0))))))))))))))))</f>
        <v>0</v>
      </c>
      <c r="H8" s="16">
        <f>IF(AND([2]FeuilRATP1!B18&gt;0,[2]FeuilRATP1!I18&gt;0,[2]FeuilRATP1!L18&gt;0,[2]FeuilRATP1!I18&lt;&gt;C4,[2]FeuilRATP1!I18&lt;&gt;C5,[2]FeuilRATP1!I18&lt;&gt;C6,[2]FeuilRATP1!I18&lt;&gt;C7),[2]FeuilRATP1!AA18,IF(AND([2]FeuilRATP1!B18&gt;0,[2]FeuilRATP1!I18&gt;0,[2]FeuilRATP1!L18&gt;0,[2]FeuilRATP1!I18&lt;&gt;C4,[2]FeuilRATP1!I18&lt;&gt;C5,[2]FeuilRATP1!I18&lt;&gt;C6,[2]FeuilRATP1!B18&lt;&gt;B7,[2]FeuilRATP1!I18=C7),[2]FeuilRATP1!AA18,IF(AND([2]FeuilRATP1!B29&gt;0,[2]FeuilRATP1!I29&gt;0,[2]FeuilRATP1!L29&gt;0,[2]FeuilRATP1!I29&lt;&gt;C4,[2]FeuilRATP1!I29&lt;&gt;C5,[2]FeuilRATP1!I29&lt;&gt;C6,[2]FeuilRATP1!I29&lt;&gt;C7),[2]FeuilRATP1!AA29,IF(AND([2]FeuilRATP1!B30&gt;0,[2]FeuilRATP1!I30&gt;0,[2]FeuilRATP1!L30&gt;0,[2]FeuilRATP1!I30&lt;&gt;C4,[2]FeuilRATP1!I30&lt;&gt;C5,[2]FeuilRATP1!I30&lt;&gt;C6,[2]FeuilRATP1!I30&lt;&gt;C7),[2]FeuilRATP1!AA30,IF(AND([2]FeuilRATP1!B31&gt;0,[2]FeuilRATP1!I31&gt;0,[2]FeuilRATP1!L31&gt;0,[2]FeuilRATP1!I31&lt;&gt;C4,[2]FeuilRATP1!I31&lt;&gt;C5,[2]FeuilRATP1!I31&lt;&gt;C6,[2]FeuilRATP1!I31&lt;&gt;C7),[2]FeuilRATP1!AA31,IF(AND([2]FeuilRATP1!B32&gt;0,[2]FeuilRATP1!I32&gt;0,[2]FeuilRATP1!L32&gt;0,[2]FeuilRATP1!I32&lt;&gt;C4,[2]FeuilRATP1!I32&lt;&gt;C5,[2]FeuilRATP1!I32&lt;&gt;C6,[2]FeuilRATP1!I32&lt;&gt;C7),[2]FeuilRATP1!AA32,IF(AND([2]FeuilRATP1!B33&gt;0,[2]FeuilRATP1!I33&gt;0,[2]FeuilRATP1!L33&gt;0,[2]FeuilRATP1!I33&lt;&gt;C4,[2]FeuilRATP1!I33&lt;&gt;C5,[2]FeuilRATP1!I33&lt;&gt;C6,[2]FeuilRATP1!I33&lt;&gt;C7),[2]FeuilRATP1!AA33,IF(AND([2]FeuilRATP2!A10&gt;0,[2]FeuilRATP2!G10&gt;0,[2]FeuilRATP2!M10&gt;0,[2]FeuilRATP2!G10&lt;&gt;C4,[2]FeuilRATP2!G10&lt;&gt;C5,[2]FeuilRATP2!G10&lt;&gt;C6,[2]FeuilRATP2!G10&lt;&gt;C7),[2]FeuilRATP2!Z10,IF(AND([2]FeuilRATP2!A16&gt;0,[2]FeuilRATP2!G16&gt;0,[2]FeuilRATP2!M16&gt;0,[2]FeuilRATP2!G16&lt;&gt;C4,[2]FeuilRATP2!G16&lt;&gt;C5,[2]FeuilRATP2!G16&lt;&gt;C6,[2]FeuilRATP2!G16&lt;&gt;C7),[2]FeuilRATP2!Z16,IF(AND([2]FeuilRATP2!A22&gt;0,[2]FeuilRATP2!G22&gt;0,[2]FeuilRATP2!M22&gt;0,[2]FeuilRATP2!G22&lt;&gt;C5,[2]FeuilRATP2!G22&lt;&gt;C6,[2]FeuilRATP2!G22&lt;&gt;C7),[2]FeuilRATP2!Z22,IF(AND([2]FeuilRATP2!A28&gt;0,[2]FeuilRATP2!G28&gt;0,[2]FeuilRATP2!M28&gt;0,[2]FeuilRATP2!G28&lt;&gt;C4,[2]FeuilRATP2!G28&lt;&gt;C5,[2]FeuilRATP2!G28&lt;&gt;C6,[2]FeuilRATP2!G28&lt;&gt;C7),[2]FeuilRATP2!Z28,IF(AND([2]FeuilOVS!AE11&gt;0,[2]FeuilOVS!W10&gt;0,[2]FeuilOVS!AE10&gt;0,[2]FeuilOVS!W10&lt;&gt;C4,[2]FeuilOVS!W10&lt;&gt;C5,[2]FeuilOVS!W10&lt;&gt;C6,[2]FeuilOVS!W10&lt;&gt;C7),[2]FeuilOVS!AE14,IF(AND([2]FeuilOVS!AE19&gt;0,[2]FeuilOVS!W18&gt;0,[2]FeuilOVS!AE18&gt;0,[2]FeuilOVS!W18&lt;&gt;C4,[2]FeuilOVS!W18&lt;&gt;C5,[2]FeuilOVS!W18&lt;&gt;C6,[2]FeuilOVS!W18&lt;&gt;C7),[2]FeuilOVS!AE22,IF(AND([2]FeuilOVS!AE27&gt;0,[2]FeuilOVS!W26&gt;0,[2]FeuilOVS!AE26&gt;0,[2]FeuilOVS!W26&lt;&gt;C4,[2]FeuilOVS!W26&lt;&gt;C5,[2]FeuilOVS!W26&lt;&gt;C6,[2]FeuilOVS!W26&lt;&gt;C7),[2]FeuilOVS!AE30,IF(AND([2]FeuilOVS!AE35&gt;0,[2]FeuilOVS!W34&gt;0,[2]FeuilOVS!AE34&gt;0,[2]FeuilOVS!W34&lt;&gt;C4,[2]FeuilOVS!W34&lt;&gt;C5,[2]FeuilOVS!W34&lt;&gt;C6,[2]FeuilOVS!W34&lt;&gt;C7),[2]FeuilOVS!AE38,IF(AND([2]FeuilRTM!B7&gt;0,[2]FeuilRTM!C6&gt;0,[2]FeuilRTM!H6&gt;0,[2]FeuilRTM!C6&lt;&gt;C4,[2]FeuilRTM!C6&lt;&gt;C5,[2]FeuilRTM!C6&lt;&gt;C6,[2]FeuilRTM!C6&lt;&gt;C7),[2]FeuilRTM!H9,0))))))))))))))))</f>
        <v>0</v>
      </c>
      <c r="I8" s="17">
        <f>IF(AND([2]FeuilRATP1!B18&gt;0,[2]FeuilRATP1!I18&gt;0,[2]FeuilRATP1!L18&gt;0,[2]FeuilRATP1!I18&lt;&gt;C4,[2]FeuilRATP1!I18&lt;&gt;C5,[2]FeuilRATP1!I18&lt;&gt;C6,[2]FeuilRATP1!I18&lt;&gt;C7),[2]FeuilRATP1!AE18,IF(AND([2]FeuilRATP1!B18&gt;0,[2]FeuilRATP1!I18&gt;0,[2]FeuilRATP1!L18&gt;0,[2]FeuilRATP1!I18&lt;&gt;C4,[2]FeuilRATP1!I18&lt;&gt;C5,[2]FeuilRATP1!I18&lt;&gt;C6,[2]FeuilRATP1!B18&lt;&gt;B7,[2]FeuilRATP1!I18=C7),[2]FeuilRATP1!AE18,IF(AND([2]FeuilRATP1!B29&gt;0,[2]FeuilRATP1!I29&gt;0,[2]FeuilRATP1!L29&gt;0,[2]FeuilRATP1!I29&lt;&gt;C4,[2]FeuilRATP1!I29&lt;&gt;C5,[2]FeuilRATP1!I29&lt;&gt;C6,[2]FeuilRATP1!I29&lt;&gt;C7),[2]FeuilRATP1!AE29,IF(AND([2]FeuilRATP1!B30&gt;0,[2]FeuilRATP1!I30&gt;0,[2]FeuilRATP1!L30&gt;0,[2]FeuilRATP1!I30&lt;&gt;C4,[2]FeuilRATP1!I30&lt;&gt;C5,[2]FeuilRATP1!I30&lt;&gt;C6,[2]FeuilRATP1!I30&lt;&gt;C7),[2]FeuilRATP1!AE30,IF(AND([2]FeuilRATP1!B31&gt;0,[2]FeuilRATP1!I31&gt;0,[2]FeuilRATP1!L31&gt;0,[2]FeuilRATP1!I31&lt;&gt;C4,[2]FeuilRATP1!I31&lt;&gt;C5,[2]FeuilRATP1!I31&lt;&gt;C6,[2]FeuilRATP1!I31&lt;&gt;C7),[2]FeuilRATP1!AE31,IF(AND([2]FeuilRATP1!B32&gt;0,[2]FeuilRATP1!I32&gt;0,[2]FeuilRATP1!L32&gt;0,[2]FeuilRATP1!I32&lt;&gt;C4,[2]FeuilRATP1!I32&lt;&gt;C5,[2]FeuilRATP1!I32&lt;&gt;C6,[2]FeuilRATP1!I32&lt;&gt;C7),[2]FeuilRATP1!AE32,IF(AND([2]FeuilRATP1!B33&gt;0,[2]FeuilRATP1!I33&gt;0,[2]FeuilRATP1!L33&gt;0,[2]FeuilRATP1!I33&lt;&gt;C4,[2]FeuilRATP1!I33&lt;&gt;C5,[2]FeuilRATP1!I33&lt;&gt;C6,[2]FeuilRATP1!I33&lt;&gt;C7),[2]FeuilRATP1!AE33,IF(AND([2]FeuilRATP2!A10&gt;0,[2]FeuilRATP2!G10&gt;0,[2]FeuilRATP2!M10&gt;0,[2]FeuilRATP2!G10&lt;&gt;C4,[2]FeuilRATP2!G10&lt;&gt;C5,[2]FeuilRATP2!G10&lt;&gt;C6,[2]FeuilRATP2!G10&lt;&gt;C7),[2]FeuilRATP2!AD10,IF(AND([2]FeuilRATP2!A16&gt;0,[2]FeuilRATP2!G16&gt;0,[2]FeuilRATP2!M16&gt;0,[2]FeuilRATP2!G16&lt;&gt;C4,[2]FeuilRATP2!G16&lt;&gt;C5,[2]FeuilRATP2!G16&lt;&gt;C6,[2]FeuilRATP2!G16&lt;&gt;C7),[2]FeuilRATP2!AD16,IF(AND([2]FeuilRATP2!A22&gt;0,[2]FeuilRATP2!G22&gt;0,[2]FeuilRATP2!M22&gt;0,[2]FeuilRATP2!G22&lt;&gt;C4,[2]FeuilRATP2!G22&lt;&gt;C5,[2]FeuilRATP2!G22&lt;&gt;C6,[2]FeuilRATP2!G22&lt;&gt;C7),[2]FeuilRATP2!AD22,IF(AND([2]FeuilRATP2!A28&gt;0,[2]FeuilRATP2!G28&gt;0,[2]FeuilRATP2!M28&gt;0,[2]FeuilRATP2!G28&lt;&gt;C4,[2]FeuilRATP2!G28&lt;&gt;C5,[2]FeuilRATP2!G28&lt;&gt;C6,[2]FeuilRATP2!G28&lt;&gt;C7),[2]FeuilRATP2!AD28,IF(AND([2]FeuilOVS!AE11&gt;0,[2]FeuilOVS!W10&gt;0,[2]FeuilOVS!AE10&gt;0,[2]FeuilOVS!W10&lt;&gt;C4,[2]FeuilOVS!W10&lt;&gt;C5,[2]FeuilOVS!W10&lt;&gt;C6,[2]FeuilOVS!W10&lt;&gt;C7),[2]FeuilOVS!AJ14,IF(AND([2]FeuilOVS!AE19&gt;0,[2]FeuilOVS!W18&gt;0,[2]FeuilOVS!AE18&gt;0,[2]FeuilOVS!W18&lt;&gt;C4,[2]FeuilRATP1!I16&lt;&gt;C5,[2]FeuilOVS!W18&lt;&gt;C6,[2]FeuilOVS!W18&lt;&gt;C7),[2]FeuilOVS!AJ22,IF(AND([2]FeuilOVS!AE27&gt;0,[2]FeuilOVS!W26&gt;0,[2]FeuilOVS!AE26&gt;0,[2]FeuilOVS!W26&lt;&gt;C4,[2]FeuilRATP1!I16&lt;&gt;C5,[2]FeuilOVS!W26&lt;&gt;C6,[2]FeuilOVS!W26&lt;&gt;C7),[2]FeuilOVS!AJ30,IF(AND([2]FeuilOVS!AE35&gt;0,[2]FeuilOVS!W34&gt;0,[2]FeuilOVS!AE34&gt;0,[2]FeuilOVS!W34&lt;&gt;C4,[2]FeuilOVS!W34&lt;&gt;C5,[2]FeuilOVS!W34&lt;&gt;C6,[2]FeuilOVS!W34&lt;&gt;C7),[2]FeuilOVS!AJ38,IF(AND([2]FeuilRTM!B7&gt;0,[2]FeuilRTM!C6&gt;0,[2]FeuilRTM!H6&gt;0,[2]FeuilRTM!C6&lt;&gt;C4,[2]FeuilRTM!C6&lt;&gt;C5,[2]FeuilRTM!C6&lt;&gt;C6,[2]FeuilRTM!C6&lt;&gt;C7),[2]FeuilRTM!J9,0))))))))))))))))</f>
        <v>0</v>
      </c>
      <c r="J8" s="18" t="str">
        <f>IF(AND([2]FeuilRATP1!B18&gt;0,[2]FeuilRATP1!I18&gt;0,[2]FeuilRATP1!L18&gt;0,[2]FeuilRATP1!I18&lt;&gt;C4,[2]FeuilRATP1!I18&lt;&gt;C5,[2]FeuilRATP1!I18&lt;&gt;C6,[2]FeuilRATP1!I18&lt;&gt;C7),[2]FeuilRATP1!G18,IF(AND([2]FeuilRATP1!B18&gt;0,[2]FeuilRATP1!I18&gt;0,[2]FeuilRATP1!L18&gt;0,[2]FeuilRATP1!I18&lt;&gt;C4,[2]FeuilRATP1!I18&lt;&gt;C5,[2]FeuilRATP1!I18&lt;&gt;C6,[2]FeuilRATP1!B18&lt;&gt;B7,[2]FeuilRATP1!I18=C7),[2]FeuilRATP1!G18,IF(AND([2]FeuilRATP1!B29&gt;0,[2]FeuilRATP1!I29&gt;0,[2]FeuilRATP1!L29&gt;0,[2]FeuilRATP1!I29&lt;&gt;C4,[2]FeuilRATP1!I29&lt;&gt;C5,[2]FeuilRATP1!I29&lt;&gt;C6,[2]FeuilRATP1!I29&lt;&gt;C7),[2]FeuilRATP1!G29,IF(AND([2]FeuilRATP1!B30&gt;0,[2]FeuilRATP1!I30&gt;0,[2]FeuilRATP1!L30&gt;0,[2]FeuilRATP1!I30&lt;&gt;C4,[2]FeuilRATP1!I30&lt;&gt;C5,[2]FeuilRATP1!I30&lt;&gt;C6,[2]FeuilRATP1!I30&lt;&gt;C7),[2]FeuilRATP1!G30,IF(AND([2]FeuilRATP1!B31&gt;0,[2]FeuilRATP1!I31&gt;0,[2]FeuilRATP1!L31&gt;0,[2]FeuilRATP1!I31&lt;&gt;C4,[2]FeuilRATP1!I31&lt;&gt;C5,[2]FeuilRATP1!I31&lt;&gt;C6,[2]FeuilRATP1!I31&lt;&gt;C7),[2]FeuilRATP1!G31,IF(AND([2]FeuilRATP1!B32&gt;0,[2]FeuilRATP1!I32&gt;0,[2]FeuilRATP1!L32&gt;0,[2]FeuilRATP1!I32&lt;&gt;C4,[2]FeuilRATP1!I32&lt;&gt;C5,[2]FeuilRATP1!I32&lt;&gt;C6,[2]FeuilRATP1!I32&lt;&gt;C7),[2]FeuilRATP1!G32,IF(AND([2]FeuilRATP1!B33&gt;0,[2]FeuilRATP1!I33&gt;0,[2]FeuilRATP1!L33&gt;0,[2]FeuilRATP1!I33&lt;&gt;C4,[2]FeuilRATP1!I33&lt;&gt;C5,[2]FeuilRATP1!I33&lt;&gt;C6,[2]FeuilRATP1!I33&lt;&gt;C7),[2]FeuilRATP1!G33,IF(AND([2]FeuilRATP2!A10&gt;0,[2]FeuilRATP2!G10&gt;0,[2]FeuilRATP2!M10&gt;0,[2]FeuilRATP2!G10&lt;&gt;C4,[2]FeuilRATP2!G10&lt;&gt;C5,[2]FeuilRATP2!G10&lt;&gt;C6,[2]FeuilRATP2!G10&lt;&gt;C7),[2]FeuilRATP2!AI10,IF(AND([2]FeuilRATP2!A16&gt;0,[2]FeuilRATP2!G16&gt;0,[2]FeuilRATP2!M16&gt;0,[2]FeuilRATP2!G16&lt;&gt;C4,[2]FeuilRATP2!G16&lt;&gt;C5,[2]FeuilRATP2!G16&lt;&gt;C6,[2]FeuilRATP2!G16&lt;&gt;C7),[2]FeuilRATP2!AI16,IF(AND([2]FeuilRATP2!A22&gt;0,[2]FeuilRATP2!G22&gt;0,[2]FeuilRATP2!M22&gt;0,[2]FeuilRATP2!G22&lt;&gt;C4,[2]FeuilRATP2!G22&lt;&gt;C5,[2]FeuilRATP2!G22&lt;&gt;C6,[2]FeuilRATP2!G22&lt;&gt;C7),[2]FeuilRATP2!AI22,IF(AND([2]FeuilRATP2!A28&gt;0,[2]FeuilRATP2!G28&gt;0,[2]FeuilRATP2!M28&gt;0,[2]FeuilRATP2!G28&lt;&gt;C4,[2]FeuilRATP2!G28&lt;&gt;C5,[2]FeuilRATP2!G28&lt;&gt;C6,[2]FeuilRATP2!G28&lt;&gt;C7),[2]FeuilRATP2!AI28,IF(AND([2]FeuilOVS!AE11&gt;0,[2]FeuilOVS!W10&gt;0,[2]FeuilOVS!AE10&gt;0),"",IF(AND([2]FeuilOVS!AE19&gt;0,[2]FeuilOVS!W18&gt;0,[2]FeuilOVS!AE18&gt;0),"",IF(AND([2]FeuilOVS!AE27&gt;0,[2]FeuilOVS!W26&gt;0,[2]FeuilOVS!AE26&gt;0),"",IF(AND([2]FeuilOVS!AE35&gt;0,[2]FeuilOVS!W34&gt;0,[2]FeuilOVS!AE34&gt;0),"",IF(AND([2]FeuilRTM!B7&gt;0,[2]FeuilRTM!C6&gt;0,[2]FeuilRTM!H6&gt;0,[2]FeuilRTM!C6&lt;&gt;C4,[2]FeuilRTM!C6&lt;&gt;C5,[2]FeuilRTM!C6&lt;&gt;C6,[2]FeuilRTM!C6&lt;&gt;C7),"",""))))))))))))))))</f>
        <v/>
      </c>
      <c r="K8" s="19" t="str">
        <f>IF(AND([2]FeuilRATP1!B18&gt;0,[2]FeuilRATP1!I18&gt;0,[2]FeuilRATP1!L18&gt;0,[2]FeuilRATP1!I18&lt;&gt;C4,[2]FeuilRATP1!I18&lt;&gt;C5,[2]FeuilRATP1!I18&lt;&gt;C6,[2]FeuilRATP1!I18&lt;&gt;C7),"RATP1",IF(AND([2]FeuilRATP1!B18&gt;0,[2]FeuilRATP1!I18&gt;0,[2]FeuilRATP1!L18&gt;0,[2]FeuilRATP1!I18&lt;&gt;C4,[2]FeuilRATP1!I18&lt;&gt;C5,[2]FeuilRATP1!I18&lt;&gt;C6,[2]FeuilRATP1!B18&lt;&gt;B7,[2]FeuilRATP1!I18=C7),"RATP1",IF(AND([2]FeuilRATP1!B29&gt;0,[2]FeuilRATP1!I29&gt;0,[2]FeuilRATP1!L29&gt;0,[2]FeuilRATP1!I29&lt;&gt;C4,[2]FeuilRATP1!I29&lt;&gt;C5,[2]FeuilRATP1!I29&lt;&gt;C6,[2]FeuilRATP1!I29&lt;&gt;C7),"RATP1",IF(AND([2]FeuilRATP1!B30&gt;0,[2]FeuilRATP1!I30&gt;0,[2]FeuilRATP1!L30&gt;0,[2]FeuilRATP1!I30&lt;&gt;C4,[2]FeuilRATP1!I30&lt;&gt;C5,[2]FeuilRATP1!I30&lt;&gt;C6,[2]FeuilRATP1!I30&lt;&gt;C7),"RATP1",IF(AND([2]FeuilRATP1!B31&gt;0,[2]FeuilRATP1!I31&gt;0,[2]FeuilRATP1!L31&gt;0,[2]FeuilRATP1!I31&lt;&gt;C4,[2]FeuilRATP1!I31&lt;&gt;C5,[2]FeuilRATP1!I31&lt;&gt;C6,[2]FeuilRATP1!I31&lt;&gt;C7),"RATP1",IF(AND([2]FeuilRATP1!B32&gt;0,[2]FeuilRATP1!I32&gt;0,[2]FeuilRATP1!L32&gt;0,[2]FeuilRATP1!I32&lt;&gt;C4,[2]FeuilRATP1!I32&lt;&gt;C5,[2]FeuilRATP1!I32&lt;&gt;C6,[2]FeuilRATP1!I32&lt;&gt;C7),"RATP1",IF(AND([2]FeuilRATP1!B33&gt;0,[2]FeuilRATP1!I33&gt;0,[2]FeuilRATP1!L33&gt;0,[2]FeuilRATP1!I33&lt;&gt;C4,[2]FeuilRATP1!I33&lt;&gt;C5,[2]FeuilRATP1!I33&lt;&gt;C6,[2]FeuilRATP1!I33&lt;&gt;C7),"RATP1",IF(AND([2]FeuilRATP2!A10&gt;0,[2]FeuilRATP2!G10&gt;0,[2]FeuilRATP2!M10&gt;0,[2]FeuilRATP2!G10&lt;&gt;C4,[2]FeuilRATP2!G10&lt;&gt;C5,[2]FeuilRATP2!G10&lt;&gt;C6,[2]FeuilRATP2!G10&lt;&gt;C7),"RATP2",IF(AND([2]FeuilRATP2!A16&gt;0,[2]FeuilRATP2!G16&gt;0,[2]FeuilRATP2!M16&gt;0,[2]FeuilRATP2!G16&lt;&gt;C4,[2]FeuilRATP2!G16&lt;&gt;C5,[2]FeuilRATP2!G16&lt;&gt;C6,[2]FeuilRATP2!G16&lt;&gt;C7),"RATP2",IF(AND([2]FeuilRATP2!A22&gt;0,[2]FeuilRATP2!G22&gt;0,[2]FeuilRATP2!M22&gt;0,[2]FeuilRATP2!G22&lt;&gt;C4,[2]FeuilRATP2!G22&lt;&gt;C5,[2]FeuilRATP2!G22&lt;&gt;C6,[2]FeuilRATP2!G22&lt;&gt;C7),"RATP2",IF(AND([2]FeuilRATP2!A28&gt;0,[2]FeuilRATP2!G28&gt;0,[2]FeuilRATP2!M28&gt;0,[2]FeuilRATP2!G28&lt;&gt;C4,[2]FeuilRATP2!G28&lt;&gt;C5,[2]FeuilRATP2!G28&lt;&gt;C6,[2]FeuilRATP2!G28&lt;&gt;C7),"RATP2",IF(AND([2]FeuilOVS!AE11&gt;0,[2]FeuilOVS!W10&gt;0,[2]FeuilOVS!AE10&gt;0,[2]FeuilOVS!W10&lt;&gt;C4,[2]FeuilOVS!W10&lt;&gt;C5,[2]FeuilOVS!W10&lt;&gt;C6,[2]FeuilOVS!W10&lt;&gt;C7),"OVS",IF(AND([2]FeuilOVS!AE19&gt;0,[2]FeuilOVS!W18&gt;0,[2]FeuilOVS!AE18&gt;0,[2]FeuilOVS!W18&lt;&gt;C4,[2]FeuilOVS!W18&lt;&gt;C5,[2]FeuilOVS!W18&lt;&gt;C6,[2]FeuilOVS!W18&lt;&gt;C7),"OVS",IF(AND([2]FeuilOVS!AE27&gt;0,[2]FeuilOVS!W26&gt;0,[2]FeuilOVS!AE26&gt;0,[2]FeuilOVS!W26&lt;&gt;C4,[2]FeuilOVS!W26&lt;&gt;C5,[2]FeuilOVS!W26&lt;&gt;C6,[2]FeuilOVS!W26&lt;&gt;C7),"OVS",IF(AND([2]FeuilOVS!AE35&gt;0,[2]FeuilOVS!W34&gt;0,[2]FeuilOVS!AE34&gt;0,[2]FeuilOVS!W34&lt;&gt;C4,[2]FeuilOVS!W34&lt;&gt;C5,[2]FeuilOVS!W34&lt;&gt;C6,[2]FeuilOVS!W34&lt;&gt;C7),"OVS",IF(AND([2]FeuilRTM!B7&gt;0,[2]FeuilRTM!C6&gt;0,[2]FeuilRTM!H6&gt;0,[2]FeuilRTM!C6&lt;&gt;C4,[2]FeuilRTM!C6&lt;&gt;C5,[2]FeuilRTM!C6&lt;&gt;C6,[2]FeuilRTM!C6&lt;&gt;C7),"RTM",""))))))))))))))))</f>
        <v/>
      </c>
      <c r="L8" s="20" t="str">
        <f>IF(AND([2]FeuilRATP1!B18&gt;0,[2]FeuilRATP1!I18&gt;0,[2]FeuilRATP1!L18&gt;0,[2]FeuilRATP1!I18&lt;&gt;C4,[2]FeuilRATP1!I18&lt;&gt;C5,[2]FeuilRATP1!I18&lt;&gt;C6,[2]FeuilRATP1!I18&lt;&gt;C7),[2]FeuilRATP1!H23,IF(AND([2]FeuilRATP1!B18&gt;0,[2]FeuilRATP1!I18&gt;0,[2]FeuilRATP1!L18&gt;0,[2]FeuilRATP1!I18&lt;&gt;C4,[2]FeuilRATP1!I18&lt;&gt;C5,[2]FeuilRATP1!I18&lt;&gt;C6,[2]FeuilRATP1!B18&lt;&gt;B7,[2]FeuilRATP1!I18=C7),[2]FeuilRATP1!H23,IF(AND([2]FeuilRATP1!B29&gt;0,[2]FeuilRATP1!I29&gt;0,[2]FeuilRATP1!L29&gt;0,[2]FeuilRATP1!I29&lt;&gt;C4,[2]FeuilRATP1!I29&lt;&gt;C5,[2]FeuilRATP1!I29&lt;&gt;C6,[2]FeuilRATP1!I29&lt;&gt;C7),[2]FeuilRATP1!H34,IF(AND([2]FeuilRATP1!B30&gt;0,[2]FeuilRATP1!I30&gt;0,[2]FeuilRATP1!L30&gt;0,[2]FeuilRATP1!I30&lt;&gt;C4,[2]FeuilRATP1!I30&lt;&gt;C5,[2]FeuilRATP1!I30&lt;&gt;C6,[2]FeuilRATP1!I30&lt;&gt;C7),[2]FeuilRATP1!H35,IF(AND([2]FeuilRATP1!B31&gt;0,[2]FeuilRATP1!I31&gt;0,[2]FeuilRATP1!L31&gt;0,[2]FeuilRATP1!I31&lt;&gt;C4,[2]FeuilRATP1!I31&lt;&gt;C5,[2]FeuilRATP1!I31&lt;&gt;C6,[2]FeuilRATP1!I31&lt;&gt;C7),[2]FeuilRATP1!H36,IF(AND([2]FeuilRATP1!B32&gt;0,[2]FeuilRATP1!I32&gt;0,[2]FeuilRATP1!L32&gt;0,[2]FeuilRATP1!I32&lt;&gt;C4,[2]FeuilRATP1!I32&lt;&gt;C5,[2]FeuilRATP1!I32&lt;&gt;C6,[2]FeuilRATP1!I32&lt;&gt;C7),[2]FeuilRATP1!H37,IF(AND([2]FeuilRATP1!B33&gt;0,[2]FeuilRATP1!I33&gt;0,[2]FeuilRATP1!L33&gt;0,[2]FeuilRATP1!I33&lt;&gt;C4,[2]FeuilRATP1!I33&lt;&gt;C5,[2]FeuilRATP1!I33&lt;&gt;C6,[2]FeuilRATP1!I33&lt;&gt;C7),[2]FeuilRATP1!H38,IF(AND([2]FeuilRATP2!A10&gt;0,[2]FeuilRATP2!G10&gt;0,[2]FeuilRATP2!M10&gt;0,[2]FeuilRATP2!G10&lt;&gt;C4,[2]FeuilRATP2!G10&lt;&gt;C5,[2]FeuilRATP2!G10&lt;&gt;C6,[2]FeuilRATP2!G10&lt;&gt;C7),[2]FeuilRATP2!AG10,IF(AND([2]FeuilRATP2!A16&gt;0,[2]FeuilRATP2!G16&gt;0,[2]FeuilRATP2!M16&gt;0,[2]FeuilRATP2!G16&lt;&gt;C4,[2]FeuilRATP2!G16&lt;&gt;C5,[2]FeuilRATP2!G16&lt;&gt;C6,[2]FeuilRATP2!G16&lt;&gt;C7),[2]FeuilRATP2!AG16,IF(AND([2]FeuilRATP2!A22&gt;0,[2]FeuilRATP2!G22&gt;0,[2]FeuilRATP2!M22&gt;0,[2]FeuilRATP2!G22&lt;&gt;C4,[2]FeuilRATP2!G22&lt;&gt;C5,[2]FeuilRATP2!G22&lt;&gt;C6,[2]FeuilRATP2!G22&lt;&gt;C7),[2]FeuilRATP2!AG22,IF(AND([2]FeuilRATP2!A28&gt;0,[2]FeuilRATP2!G28&gt;0,[2]FeuilRATP2!M28&gt;0,[2]FeuilRATP2!G28&lt;&gt;C4,[2]FeuilRATP2!G28&lt;&gt;C5,[2]FeuilRATP2!G28&lt;&gt;C6,[2]FeuilRATP2!G28&lt;&gt;C7),[2]FeuilRATP2!AG28,IF(AND([2]FeuilOVS!AE11&gt;0,[2]FeuilOVS!W10&gt;0,[2]FeuilOVS!AE10&gt;0,[2]FeuilOVS!W10&lt;&gt;C4,[2]FeuilOVS!W10&lt;&gt;C5,[2]FeuilOVS!W10&lt;&gt;C6,[2]FeuilOVS!W10&lt;&gt;C7),S2,IF(AND([2]FeuilOVS!AE19&gt;0,[2]FeuilOVS!W18&gt;0,[2]FeuilOVS!AE18&gt;0,[2]FeuilOVS!W18&lt;&gt;C4,[2]FeuilOVS!W18&lt;&gt;C5,[2]FeuilOVS!W18&lt;&gt;C6,[2]FeuilOVS!W18&lt;&gt;C7),S2,IF(AND([2]FeuilOVS!AE27&gt;0,[2]FeuilOVS!W26&gt;0,[2]FeuilOVS!AE26&gt;0,[2]FeuilOVS!W26&lt;&gt;C4,[2]FeuilOVS!W26&lt;&gt;C5,[2]FeuilOVS!W26&lt;&gt;C6,[2]FeuilOVS!W26&lt;&gt;C7),S2,IF(AND([2]FeuilOVS!AE35&gt;0,[2]FeuilOVS!W34&gt;0,[2]FeuilOVS!AE34&gt;0,[2]FeuilOVS!W34&lt;&gt;C4,[2]FeuilOVS!W34&lt;&gt;C5,[2]FeuilOVS!W34&lt;&gt;C6,[2]FeuilOVS!W34&lt;&gt;C7),S2,IF(AND([2]FeuilRTM!B7&gt;0,[2]FeuilRTM!C6&gt;0,[2]FeuilRTM!H6&gt;0,[2]FeuilRTM!C6&lt;&gt;C4,[2]FeuilRTM!C6&lt;&gt;C5,[2]FeuilRTM!C6&lt;&gt;C6,[2]FeuilRTM!C6&lt;&gt;C7),S2,""))))))))))))))))</f>
        <v/>
      </c>
      <c r="M8" s="21" t="str">
        <f>IF(AND([2]FeuilRATP1!B18&gt;0,[2]FeuilRATP1!I18&gt;0,[2]FeuilRATP1!L18&gt;0,[2]FeuilRATP1!I18&lt;&gt;C4,[2]FeuilRATP1!I18&lt;&gt;C5,[2]FeuilRATP1!I18&lt;&gt;C6,[2]FeuilRATP1!I18&lt;&gt;C7),[2]FeuilRATP1!J23,IF(AND([2]FeuilRATP1!B18&gt;0,[2]FeuilRATP1!I18&gt;0,[2]FeuilRATP1!L18&gt;0,[2]FeuilRATP1!I18&lt;&gt;C4,[2]FeuilRATP1!I18&lt;&gt;C5,[2]FeuilRATP1!I18&lt;&gt;C6,[2]FeuilRATP1!B18&lt;&gt;B7,[2]FeuilRATP1!I18=C7),[2]FeuilRATP1!J23,IF(AND([2]FeuilRATP1!B29&gt;0,[2]FeuilRATP1!I29&gt;0,[2]FeuilRATP1!L29&gt;0,[2]FeuilRATP1!I29&lt;&gt;C4,[2]FeuilRATP1!I29&lt;&gt;C5,[2]FeuilRATP1!I29&lt;&gt;C6,[2]FeuilRATP1!I29&lt;&gt;C7),[2]FeuilRATP1!J34,IF(AND([2]FeuilRATP1!B30&gt;0,[2]FeuilRATP1!I30&gt;0,[2]FeuilRATP1!L30&gt;0,[2]FeuilRATP1!I30&lt;&gt;C4,[2]FeuilRATP1!I30&lt;&gt;C5,[2]FeuilRATP1!I30&lt;&gt;C6,[2]FeuilRATP1!I30&lt;&gt;C7),[2]FeuilRATP1!J35,IF(AND([2]FeuilRATP1!B31&gt;0,[2]FeuilRATP1!I31&gt;0,[2]FeuilRATP1!L31&gt;0,[2]FeuilRATP1!I31&lt;&gt;C4,[2]FeuilRATP1!I31&lt;&gt;C5,[2]FeuilRATP1!I31&lt;&gt;C6,[2]FeuilRATP1!I31&lt;&gt;C7),[2]FeuilRATP1!J36,IF(AND([2]FeuilRATP1!B32&gt;0,[2]FeuilRATP1!I32&gt;0,[2]FeuilRATP1!L32&gt;0,[2]FeuilRATP1!I32&lt;&gt;C4,[2]FeuilRATP1!I32&lt;&gt;C5,[2]FeuilRATP1!I32&lt;&gt;C6,[2]FeuilRATP1!I32&lt;&gt;C7),[2]FeuilRATP1!J37,IF(AND([2]FeuilRATP1!B33&gt;0,[2]FeuilRATP1!I33&gt;0,[2]FeuilRATP1!L33&gt;0,[2]FeuilRATP1!I33&lt;&gt;C4,[2]FeuilRATP1!I33&lt;&gt;C5,[2]FeuilRATP1!I33&lt;&gt;C6,[2]FeuilRATP1!I33&lt;&gt;C7),[2]FeuilRATP1!J38,IF(AND([2]FeuilRATP2!A10&gt;0,[2]FeuilRATP2!G10&gt;0,[2]FeuilRATP2!M10&gt;0,[2]FeuilRATP2!G10&lt;&gt;C4,[2]FeuilRATP2!G10&lt;&gt;C5,[2]FeuilRATP2!G10&lt;&gt;C6,[2]FeuilRATP2!G10&lt;&gt;C7),[2]FeuilRATP2!I11,IF(AND([2]FeuilRATP2!A16&gt;0,[2]FeuilRATP2!G16&gt;0,[2]FeuilRATP2!M16&gt;0,[2]FeuilRATP2!G16&lt;&gt;C4,[2]FeuilRATP2!G16&lt;&gt;C5,[2]FeuilRATP2!G16&lt;&gt;C6,[2]FeuilRATP2!G16&lt;&gt;C7),[2]FeuilRATP2!I17,IF(AND([2]FeuilRATP2!A22&gt;0,[2]FeuilRATP2!G22&gt;0,[2]FeuilRATP2!M22&gt;0,[2]FeuilRATP2!G22&lt;&gt;C4,[2]FeuilRATP2!G22&lt;&gt;C5,[2]FeuilRATP2!G22&lt;&gt;C6,[2]FeuilRATP2!G22&lt;&gt;C7),[2]FeuilRATP2!I23,IF(AND([2]FeuilRATP2!A28&gt;0,[2]FeuilRATP2!G28&gt;0,[2]FeuilRATP2!M28&gt;0,[2]FeuilRATP2!G28&lt;&gt;C4,[2]FeuilRATP2!G28&lt;&gt;C5,[2]FeuilRATP2!G28&lt;&gt;C6,[2]FeuilRATP2!G28&lt;&gt;C7),[2]FeuilRATP2!I29,IF(AND([2]FeuilOVS!AE11&gt;0,[2]FeuilOVS!W10&gt;0,[2]FeuilOVS!AE10&gt;0,[2]FeuilOVS!W10&lt;&gt;C4,[2]FeuilOVS!W10&lt;&gt;C5,[2]FeuilOVS!W10&lt;&gt;C6,[2]FeuilOVS!W10&lt;&gt;C7),[2]FeuilOVS!G12&amp;""&amp;[2]FeuilOVS!G13&amp;""&amp;[2]FeuilOVS!G14&amp;""&amp;[2]FeuilOVS!G15,IF(AND([2]FeuilOVS!AE19&gt;0,[2]FeuilOVS!W18&gt;0,[2]FeuilOVS!AE18&gt;0,[2]FeuilOVS!W18&lt;&gt;C4,[2]FeuilOVS!W18&lt;&gt;C5,[2]FeuilOVS!W18&lt;&gt;C6,[2]FeuilOVS!W18&lt;&gt;C7),[2]FeuilOVS!G20&amp;""&amp;[2]FeuilOVS!G21&amp;""&amp;[2]FeuilOVS!G22&amp;""&amp;[2]FeuilOVS!G23,IF(AND([2]FeuilOVS!AE27&gt;0,[2]FeuilOVS!W26&gt;0,[2]FeuilOVS!AE26&gt;0,[2]FeuilOVS!W26&lt;&gt;C4,[2]FeuilOVS!W26&lt;&gt;C5,[2]FeuilOVS!W26&lt;&gt;C6,[2]FeuilOVS!W26&lt;&gt;C7),[2]FeuilOVS!G28&amp;""&amp;[2]FeuilOVS!G29&amp;""&amp;[2]FeuilOVS!G30&amp;""&amp;[2]FeuilOVS!G31,IF(AND([2]FeuilOVS!AE35&gt;0,[2]FeuilOVS!W34&gt;0,[2]FeuilOVS!AE34&gt;0,[2]FeuilOVS!W34&lt;&gt;C4,[2]FeuilOVS!W34&lt;&gt;C5,[2]FeuilOVS!W34&lt;&gt;C6,[2]FeuilOVS!W34&lt;&gt;C7),[2]FeuilOVS!G36&amp;""&amp;[2]FeuilOVS!G37&amp;""&amp;[2]FeuilOVS!G38&amp;""&amp;[2]FeuilOVS!G39,IF(AND([2]FeuilRTM!B7&gt;0,[2]FeuilRTM!C6&gt;0,[2]FeuilRTM!H6&gt;0,[2]FeuilRTM!C6&lt;&gt;C4,[2]FeuilRTM!C6&lt;&gt;C5,[2]FeuilRTM!C6&lt;&gt;C6,[2]FeuilRTM!C6&lt;&gt;C7),[2]FeuilRTM!A44,""))))))))))))))))</f>
        <v/>
      </c>
      <c r="N8" s="22"/>
      <c r="O8" s="23">
        <f>P8+Q8+2</f>
        <v>2</v>
      </c>
      <c r="P8" s="7">
        <f>IF(G8&gt;0,G8-F8,0)</f>
        <v>0</v>
      </c>
      <c r="Q8" s="7">
        <f>IF(I8&gt;0,I8-H8,0)</f>
        <v>0</v>
      </c>
      <c r="R8" s="24"/>
      <c r="S8" s="7"/>
      <c r="T8" s="7"/>
      <c r="U8" s="7"/>
    </row>
    <row r="9" spans="1:42" s="25" customFormat="1" ht="37.5" customHeight="1" x14ac:dyDescent="0.25">
      <c r="P9" s="7"/>
      <c r="Q9" s="7"/>
      <c r="R9" s="30"/>
    </row>
    <row r="10" spans="1:42" s="25" customFormat="1" ht="37.5" customHeight="1" x14ac:dyDescent="0.25">
      <c r="P10" s="7"/>
      <c r="Q10" s="7"/>
    </row>
    <row r="11" spans="1:42" s="25" customFormat="1" ht="37.5" customHeight="1" x14ac:dyDescent="0.25">
      <c r="H11" s="31"/>
      <c r="I11" s="31"/>
      <c r="J11" s="31"/>
      <c r="P11" s="7"/>
      <c r="Q11" s="7"/>
    </row>
    <row r="12" spans="1:42" s="25" customFormat="1" ht="37.5" customHeight="1" x14ac:dyDescent="0.25">
      <c r="P12" s="7"/>
      <c r="Q12" s="7"/>
    </row>
    <row r="13" spans="1:42" s="25" customFormat="1" ht="37.5" customHeight="1" x14ac:dyDescent="0.25">
      <c r="P13" s="7"/>
      <c r="Q13" s="7"/>
    </row>
    <row r="14" spans="1:42" s="25" customFormat="1" ht="37.5" customHeight="1" x14ac:dyDescent="0.25">
      <c r="P14" s="7"/>
      <c r="Q14" s="7"/>
    </row>
    <row r="15" spans="1:42" s="25" customFormat="1" ht="37.5" customHeight="1" x14ac:dyDescent="0.25">
      <c r="P15" s="7"/>
      <c r="Q15" s="7"/>
    </row>
    <row r="16" spans="1:42" s="25" customFormat="1" ht="37.5" customHeight="1" x14ac:dyDescent="0.25">
      <c r="P16" s="7"/>
      <c r="Q16" s="7"/>
    </row>
    <row r="17" spans="16:17" s="25" customFormat="1" ht="37.5" customHeight="1" x14ac:dyDescent="0.25">
      <c r="P17" s="7"/>
      <c r="Q17" s="7"/>
    </row>
    <row r="18" spans="16:17" s="25" customFormat="1" ht="37.5" customHeight="1" x14ac:dyDescent="0.25">
      <c r="P18" s="7"/>
      <c r="Q18" s="7"/>
    </row>
    <row r="19" spans="16:17" s="25" customFormat="1" ht="37.5" customHeight="1" x14ac:dyDescent="0.25">
      <c r="P19" s="7"/>
      <c r="Q19" s="7"/>
    </row>
    <row r="20" spans="16:17" s="25" customFormat="1" ht="37.5" customHeight="1" x14ac:dyDescent="0.25">
      <c r="P20" s="7"/>
      <c r="Q20" s="7"/>
    </row>
    <row r="21" spans="16:17" s="25" customFormat="1" ht="37.5" customHeight="1" x14ac:dyDescent="0.25">
      <c r="P21" s="7"/>
      <c r="Q21" s="7"/>
    </row>
    <row r="22" spans="16:17" s="25" customFormat="1" ht="37.5" customHeight="1" x14ac:dyDescent="0.25">
      <c r="P22" s="7"/>
      <c r="Q22" s="7"/>
    </row>
    <row r="23" spans="16:17" s="25" customFormat="1" ht="37.5" customHeight="1" x14ac:dyDescent="0.25">
      <c r="P23" s="7"/>
      <c r="Q23" s="7"/>
    </row>
    <row r="24" spans="16:17" s="25" customFormat="1" ht="37.5" customHeight="1" x14ac:dyDescent="0.25">
      <c r="P24" s="7"/>
      <c r="Q24" s="7"/>
    </row>
    <row r="25" spans="16:17" s="25" customFormat="1" ht="37.5" customHeight="1" x14ac:dyDescent="0.25">
      <c r="P25" s="7"/>
      <c r="Q25" s="7"/>
    </row>
    <row r="26" spans="16:17" s="25" customFormat="1" ht="37.5" customHeight="1" x14ac:dyDescent="0.25">
      <c r="P26" s="7"/>
      <c r="Q26" s="7"/>
    </row>
    <row r="27" spans="16:17" s="25" customFormat="1" ht="37.5" customHeight="1" x14ac:dyDescent="0.25">
      <c r="P27" s="7"/>
      <c r="Q27" s="7"/>
    </row>
    <row r="28" spans="16:17" s="25" customFormat="1" ht="37.5" customHeight="1" x14ac:dyDescent="0.25">
      <c r="P28" s="7"/>
      <c r="Q28" s="7"/>
    </row>
    <row r="29" spans="16:17" s="25" customFormat="1" ht="37.5" customHeight="1" x14ac:dyDescent="0.25">
      <c r="P29" s="7"/>
      <c r="Q29" s="7"/>
    </row>
    <row r="30" spans="16:17" s="25" customFormat="1" ht="37.5" customHeight="1" x14ac:dyDescent="0.25">
      <c r="P30" s="7"/>
      <c r="Q30" s="7"/>
    </row>
    <row r="31" spans="16:17" s="25" customFormat="1" ht="37.5" customHeight="1" x14ac:dyDescent="0.25">
      <c r="P31" s="7"/>
      <c r="Q31" s="7"/>
    </row>
    <row r="32" spans="16:17" s="25" customFormat="1" ht="37.5" customHeight="1" x14ac:dyDescent="0.25">
      <c r="P32" s="7"/>
      <c r="Q32" s="7"/>
    </row>
    <row r="33" spans="16:17" s="25" customFormat="1" ht="37.5" customHeight="1" x14ac:dyDescent="0.25">
      <c r="P33" s="7"/>
      <c r="Q33" s="7"/>
    </row>
    <row r="34" spans="16:17" s="25" customFormat="1" ht="37.5" customHeight="1" x14ac:dyDescent="0.25">
      <c r="P34" s="7"/>
      <c r="Q34" s="7"/>
    </row>
    <row r="35" spans="16:17" s="25" customFormat="1" ht="37.5" customHeight="1" x14ac:dyDescent="0.25">
      <c r="P35" s="7"/>
      <c r="Q35" s="7"/>
    </row>
    <row r="36" spans="16:17" s="25" customFormat="1" ht="37.5" customHeight="1" x14ac:dyDescent="0.25">
      <c r="P36" s="7"/>
      <c r="Q36" s="7"/>
    </row>
    <row r="37" spans="16:17" s="25" customFormat="1" ht="37.5" customHeight="1" x14ac:dyDescent="0.25">
      <c r="P37" s="7"/>
      <c r="Q37" s="7"/>
    </row>
    <row r="38" spans="16:17" s="25" customFormat="1" ht="37.5" customHeight="1" x14ac:dyDescent="0.25">
      <c r="P38" s="7"/>
      <c r="Q38" s="7"/>
    </row>
    <row r="39" spans="16:17" s="25" customFormat="1" ht="37.5" customHeight="1" x14ac:dyDescent="0.25">
      <c r="P39" s="7"/>
      <c r="Q39" s="7"/>
    </row>
    <row r="40" spans="16:17" s="25" customFormat="1" ht="37.5" customHeight="1" x14ac:dyDescent="0.25">
      <c r="P40" s="7"/>
      <c r="Q40" s="7"/>
    </row>
    <row r="41" spans="16:17" s="25" customFormat="1" ht="37.5" customHeight="1" x14ac:dyDescent="0.25">
      <c r="P41" s="7"/>
      <c r="Q41" s="7"/>
    </row>
    <row r="42" spans="16:17" s="25" customFormat="1" ht="37.5" customHeight="1" x14ac:dyDescent="0.25">
      <c r="P42" s="7"/>
      <c r="Q42" s="7"/>
    </row>
    <row r="43" spans="16:17" s="25" customFormat="1" ht="37.5" customHeight="1" x14ac:dyDescent="0.25">
      <c r="P43" s="7"/>
      <c r="Q43" s="7"/>
    </row>
    <row r="44" spans="16:17" s="25" customFormat="1" ht="37.5" customHeight="1" x14ac:dyDescent="0.25">
      <c r="P44" s="7"/>
      <c r="Q44" s="7"/>
    </row>
    <row r="45" spans="16:17" s="25" customFormat="1" ht="37.5" customHeight="1" x14ac:dyDescent="0.25">
      <c r="P45" s="7"/>
      <c r="Q45" s="7"/>
    </row>
    <row r="46" spans="16:17" s="25" customFormat="1" ht="37.5" customHeight="1" x14ac:dyDescent="0.25">
      <c r="P46" s="7"/>
      <c r="Q46" s="7"/>
    </row>
    <row r="47" spans="16:17" s="25" customFormat="1" ht="37.5" customHeight="1" x14ac:dyDescent="0.25">
      <c r="P47" s="7"/>
      <c r="Q47" s="7"/>
    </row>
    <row r="48" spans="16:17" s="25" customFormat="1" ht="37.5" customHeight="1" x14ac:dyDescent="0.25">
      <c r="P48" s="7"/>
      <c r="Q48" s="7"/>
    </row>
    <row r="49" spans="16:17" s="25" customFormat="1" ht="37.5" customHeight="1" x14ac:dyDescent="0.25">
      <c r="P49" s="7"/>
      <c r="Q49" s="7"/>
    </row>
    <row r="50" spans="16:17" s="25" customFormat="1" ht="37.5" customHeight="1" x14ac:dyDescent="0.25">
      <c r="P50" s="7"/>
      <c r="Q50" s="7"/>
    </row>
    <row r="51" spans="16:17" s="25" customFormat="1" ht="37.5" customHeight="1" x14ac:dyDescent="0.25">
      <c r="P51" s="7"/>
      <c r="Q51" s="7"/>
    </row>
    <row r="52" spans="16:17" s="25" customFormat="1" ht="37.5" customHeight="1" x14ac:dyDescent="0.25">
      <c r="P52" s="7"/>
      <c r="Q52" s="7"/>
    </row>
    <row r="53" spans="16:17" s="25" customFormat="1" ht="37.5" customHeight="1" x14ac:dyDescent="0.25">
      <c r="P53" s="7"/>
      <c r="Q53" s="7"/>
    </row>
    <row r="54" spans="16:17" s="25" customFormat="1" ht="37.5" customHeight="1" x14ac:dyDescent="0.25">
      <c r="P54" s="7"/>
      <c r="Q54" s="7"/>
    </row>
    <row r="55" spans="16:17" s="25" customFormat="1" ht="37.5" customHeight="1" x14ac:dyDescent="0.25">
      <c r="P55" s="7"/>
      <c r="Q55" s="7"/>
    </row>
    <row r="56" spans="16:17" s="25" customFormat="1" ht="37.5" customHeight="1" x14ac:dyDescent="0.25">
      <c r="P56" s="7"/>
      <c r="Q56" s="7"/>
    </row>
    <row r="57" spans="16:17" s="25" customFormat="1" ht="37.5" customHeight="1" x14ac:dyDescent="0.25">
      <c r="P57" s="7"/>
      <c r="Q57" s="7"/>
    </row>
    <row r="58" spans="16:17" s="25" customFormat="1" ht="37.5" customHeight="1" x14ac:dyDescent="0.25">
      <c r="P58" s="7"/>
      <c r="Q58" s="7"/>
    </row>
    <row r="59" spans="16:17" s="25" customFormat="1" ht="37.5" customHeight="1" x14ac:dyDescent="0.25">
      <c r="P59" s="7"/>
      <c r="Q59" s="7"/>
    </row>
    <row r="60" spans="16:17" s="25" customFormat="1" ht="37.5" customHeight="1" x14ac:dyDescent="0.25">
      <c r="P60" s="7"/>
      <c r="Q60" s="7"/>
    </row>
    <row r="61" spans="16:17" s="25" customFormat="1" ht="37.5" customHeight="1" x14ac:dyDescent="0.25">
      <c r="P61" s="7"/>
      <c r="Q61" s="7"/>
    </row>
    <row r="62" spans="16:17" s="25" customFormat="1" ht="37.5" customHeight="1" x14ac:dyDescent="0.25">
      <c r="P62" s="7"/>
      <c r="Q62" s="7"/>
    </row>
    <row r="63" spans="16:17" s="25" customFormat="1" ht="37.5" customHeight="1" x14ac:dyDescent="0.25">
      <c r="P63" s="7"/>
      <c r="Q63" s="7"/>
    </row>
    <row r="64" spans="16:17" s="25" customFormat="1" ht="37.5" customHeight="1" x14ac:dyDescent="0.25">
      <c r="P64" s="7"/>
      <c r="Q64" s="7"/>
    </row>
    <row r="65" spans="16:17" s="25" customFormat="1" ht="37.5" customHeight="1" x14ac:dyDescent="0.25">
      <c r="P65" s="7"/>
      <c r="Q65" s="7"/>
    </row>
    <row r="66" spans="16:17" s="25" customFormat="1" ht="37.5" customHeight="1" x14ac:dyDescent="0.25">
      <c r="P66" s="7"/>
      <c r="Q66" s="7"/>
    </row>
    <row r="67" spans="16:17" s="25" customFormat="1" ht="37.5" customHeight="1" x14ac:dyDescent="0.25">
      <c r="P67" s="7"/>
      <c r="Q67" s="7"/>
    </row>
    <row r="68" spans="16:17" s="25" customFormat="1" ht="37.5" customHeight="1" x14ac:dyDescent="0.25">
      <c r="P68" s="7"/>
      <c r="Q68" s="7"/>
    </row>
    <row r="69" spans="16:17" s="25" customFormat="1" ht="37.5" customHeight="1" x14ac:dyDescent="0.25">
      <c r="P69" s="7"/>
      <c r="Q69" s="7"/>
    </row>
    <row r="70" spans="16:17" s="25" customFormat="1" ht="37.5" customHeight="1" x14ac:dyDescent="0.25">
      <c r="P70" s="7"/>
      <c r="Q70" s="7"/>
    </row>
    <row r="71" spans="16:17" s="25" customFormat="1" ht="37.5" customHeight="1" x14ac:dyDescent="0.25">
      <c r="P71" s="7"/>
      <c r="Q71" s="7"/>
    </row>
    <row r="72" spans="16:17" s="25" customFormat="1" ht="37.5" customHeight="1" x14ac:dyDescent="0.25">
      <c r="P72" s="7"/>
      <c r="Q72" s="7"/>
    </row>
    <row r="73" spans="16:17" s="25" customFormat="1" ht="37.5" customHeight="1" x14ac:dyDescent="0.25">
      <c r="P73" s="7"/>
      <c r="Q73" s="7"/>
    </row>
    <row r="74" spans="16:17" s="25" customFormat="1" ht="37.5" customHeight="1" x14ac:dyDescent="0.25">
      <c r="P74" s="7"/>
      <c r="Q74" s="7"/>
    </row>
    <row r="75" spans="16:17" s="25" customFormat="1" ht="37.5" customHeight="1" x14ac:dyDescent="0.25">
      <c r="P75" s="7"/>
      <c r="Q75" s="7"/>
    </row>
    <row r="76" spans="16:17" s="25" customFormat="1" ht="37.5" customHeight="1" x14ac:dyDescent="0.25">
      <c r="P76" s="7"/>
      <c r="Q76" s="7"/>
    </row>
    <row r="77" spans="16:17" s="25" customFormat="1" ht="37.5" customHeight="1" x14ac:dyDescent="0.25">
      <c r="P77" s="7"/>
      <c r="Q77" s="7"/>
    </row>
    <row r="78" spans="16:17" s="25" customFormat="1" ht="37.5" customHeight="1" x14ac:dyDescent="0.25">
      <c r="P78" s="7"/>
      <c r="Q78" s="7"/>
    </row>
    <row r="79" spans="16:17" s="25" customFormat="1" ht="38.1" customHeight="1" x14ac:dyDescent="0.25"/>
    <row r="80" spans="16:17" s="25" customFormat="1" ht="38.1" customHeight="1" x14ac:dyDescent="0.25"/>
    <row r="81" s="25" customFormat="1" ht="38.1" customHeight="1" x14ac:dyDescent="0.25"/>
    <row r="82" s="25" customFormat="1" ht="38.1" customHeight="1" x14ac:dyDescent="0.25"/>
    <row r="83" s="25" customFormat="1" ht="38.1" customHeight="1" x14ac:dyDescent="0.25"/>
    <row r="84" s="25" customFormat="1" ht="38.1" customHeight="1" x14ac:dyDescent="0.25"/>
    <row r="85" s="25" customFormat="1" ht="38.1" customHeight="1" x14ac:dyDescent="0.25"/>
    <row r="86" s="25" customFormat="1" ht="38.1" customHeight="1" x14ac:dyDescent="0.25"/>
    <row r="87" s="25" customFormat="1" ht="38.1" customHeight="1" x14ac:dyDescent="0.25"/>
    <row r="88" s="25" customFormat="1" ht="38.1" customHeight="1" x14ac:dyDescent="0.25"/>
    <row r="89" s="25" customFormat="1" ht="38.1" customHeight="1" x14ac:dyDescent="0.25"/>
    <row r="90" s="25" customFormat="1" ht="38.1" customHeight="1" x14ac:dyDescent="0.25"/>
    <row r="91" s="25" customFormat="1" ht="38.1" customHeight="1" x14ac:dyDescent="0.25"/>
  </sheetData>
  <sheetProtection selectLockedCells="1"/>
  <mergeCells count="23">
    <mergeCell ref="AC2:AG2"/>
    <mergeCell ref="AH2:AL2"/>
    <mergeCell ref="J2:J3"/>
    <mergeCell ref="K2:K3"/>
    <mergeCell ref="O2:O3"/>
    <mergeCell ref="V2:X2"/>
    <mergeCell ref="Y2:AA2"/>
    <mergeCell ref="Y1:AA1"/>
    <mergeCell ref="AC1:AG1"/>
    <mergeCell ref="AH1:AL1"/>
    <mergeCell ref="A2:A3"/>
    <mergeCell ref="B2:B3"/>
    <mergeCell ref="C2:C3"/>
    <mergeCell ref="D2:D3"/>
    <mergeCell ref="E2:E3"/>
    <mergeCell ref="L2:L3"/>
    <mergeCell ref="M2:M3"/>
    <mergeCell ref="N2:N3"/>
    <mergeCell ref="A1:O1"/>
    <mergeCell ref="V1:X1"/>
    <mergeCell ref="F3:G3"/>
    <mergeCell ref="H3:I3"/>
    <mergeCell ref="F2:I2"/>
  </mergeCells>
  <conditionalFormatting sqref="J4">
    <cfRule type="containsText" dxfId="45" priority="46" operator="containsText" text="HS en stock">
      <formula>NOT(ISERROR(SEARCH("HS en stock",J4)))</formula>
    </cfRule>
  </conditionalFormatting>
  <conditionalFormatting sqref="E5">
    <cfRule type="cellIs" dxfId="44" priority="40" operator="equal">
      <formula>0</formula>
    </cfRule>
  </conditionalFormatting>
  <conditionalFormatting sqref="J4:J8">
    <cfRule type="containsText" dxfId="43" priority="39" operator="containsText" text="HS EN STOCK">
      <formula>NOT(ISERROR(SEARCH("HS EN STOCK",J4)))</formula>
    </cfRule>
  </conditionalFormatting>
  <conditionalFormatting sqref="K4:K8">
    <cfRule type="containsText" dxfId="42" priority="35" operator="containsText" text="RTM">
      <formula>NOT(ISERROR(SEARCH("RTM",K4)))</formula>
    </cfRule>
    <cfRule type="containsText" dxfId="41" priority="36" operator="containsText" text="OVS">
      <formula>NOT(ISERROR(SEARCH("OVS",K4)))</formula>
    </cfRule>
    <cfRule type="containsText" dxfId="40" priority="37" operator="containsText" text="RATP2">
      <formula>NOT(ISERROR(SEARCH("RATP2",K4)))</formula>
    </cfRule>
    <cfRule type="containsText" dxfId="39" priority="38" operator="containsText" text="RATP1">
      <formula>NOT(ISERROR(SEARCH("RATP1",K4)))</formula>
    </cfRule>
  </conditionalFormatting>
  <conditionalFormatting sqref="L4:L8">
    <cfRule type="containsText" dxfId="38" priority="41" operator="containsText" text="RAS">
      <formula>NOT(ISERROR(SEARCH("RAS",L4)))</formula>
    </cfRule>
    <cfRule type="containsText" dxfId="37" priority="42" operator="containsText" text="ATTS">
      <formula>NOT(ISERROR(SEARCH("ATTS",L4)))</formula>
    </cfRule>
    <cfRule type="containsText" dxfId="36" priority="43" operator="containsText" text="RÉFORMÉ">
      <formula>NOT(ISERROR(SEARCH("RÉFORMÉ",L4)))</formula>
    </cfRule>
    <cfRule type="containsText" dxfId="35" priority="44" operator="containsText" text="EN COURS">
      <formula>NOT(ISERROR(SEARCH("EN COURS",L4)))</formula>
    </cfRule>
    <cfRule type="containsText" dxfId="34" priority="45" operator="containsText" text="NFT">
      <formula>NOT(ISERROR(SEARCH("NFT",L4)))</formula>
    </cfRule>
  </conditionalFormatting>
  <conditionalFormatting sqref="O4:O5">
    <cfRule type="cellIs" dxfId="33" priority="19" operator="equal">
      <formula>2</formula>
    </cfRule>
    <cfRule type="expression" dxfId="32" priority="20">
      <formula>AND(E4="SELECTEUR_ADMD",O4&lt;0.152777777777778+2)</formula>
    </cfRule>
    <cfRule type="expression" dxfId="31" priority="31">
      <formula>AND(E4="BIV_BC_MODULE_LCD_ASSEMBLE",$O4&lt;0.125694444444444+2)</formula>
    </cfRule>
    <cfRule type="expression" dxfId="30" priority="32">
      <formula>AND(E4="BIV_BC_MODULE_LCD_ASSEMBLE",O4&gt;0.125+2)</formula>
    </cfRule>
    <cfRule type="cellIs" dxfId="29" priority="33" operator="equal">
      <formula>0</formula>
    </cfRule>
    <cfRule type="expression" dxfId="28" priority="34">
      <formula>AND(E4="SELECTEUR_ADMD",O4&gt;0.152777777777778+2)</formula>
    </cfRule>
  </conditionalFormatting>
  <conditionalFormatting sqref="F7:I7">
    <cfRule type="cellIs" dxfId="27" priority="29" operator="equal">
      <formula>1</formula>
    </cfRule>
    <cfRule type="cellIs" dxfId="26" priority="30" operator="equal">
      <formula>0</formula>
    </cfRule>
  </conditionalFormatting>
  <conditionalFormatting sqref="F8:I8">
    <cfRule type="cellIs" dxfId="25" priority="27" operator="equal">
      <formula>1</formula>
    </cfRule>
    <cfRule type="cellIs" dxfId="24" priority="28" operator="equal">
      <formula>0</formula>
    </cfRule>
  </conditionalFormatting>
  <conditionalFormatting sqref="F4:I4">
    <cfRule type="cellIs" dxfId="23" priority="25" operator="equal">
      <formula>1</formula>
    </cfRule>
    <cfRule type="cellIs" dxfId="22" priority="26" operator="equal">
      <formula>0</formula>
    </cfRule>
  </conditionalFormatting>
  <conditionalFormatting sqref="F5:I5">
    <cfRule type="cellIs" dxfId="21" priority="23" operator="equal">
      <formula>1</formula>
    </cfRule>
    <cfRule type="cellIs" dxfId="20" priority="24" operator="equal">
      <formula>0</formula>
    </cfRule>
  </conditionalFormatting>
  <conditionalFormatting sqref="F6:I6">
    <cfRule type="cellIs" dxfId="19" priority="21" operator="equal">
      <formula>1</formula>
    </cfRule>
    <cfRule type="cellIs" dxfId="18" priority="22" operator="equal">
      <formula>0</formula>
    </cfRule>
  </conditionalFormatting>
  <conditionalFormatting sqref="O6">
    <cfRule type="expression" dxfId="17" priority="9">
      <formula>AND(E6="SELECTEUR_ADMD",O6&gt;0.152777777777778+2)</formula>
    </cfRule>
    <cfRule type="expression" dxfId="16" priority="10">
      <formula>AND(E6="SELECTEUR_ADMD",O6&lt;0.152777777777778+2)</formula>
    </cfRule>
    <cfRule type="expression" dxfId="15" priority="11">
      <formula>AND(E6="BIV_BC_MODULE_LCD_ASSEMBLE",O6&lt;0.125694444444444+2)</formula>
    </cfRule>
    <cfRule type="expression" dxfId="14" priority="12">
      <formula>AND(E6="BIV_BC_MODULE_LCD_ASSEMBLE",O6&gt;0.125+2)</formula>
    </cfRule>
    <cfRule type="cellIs" dxfId="13" priority="17" operator="equal">
      <formula>2</formula>
    </cfRule>
    <cfRule type="cellIs" dxfId="12" priority="18" operator="equal">
      <formula>0</formula>
    </cfRule>
  </conditionalFormatting>
  <conditionalFormatting sqref="O7">
    <cfRule type="expression" dxfId="11" priority="5">
      <formula>AND(E7="BIV_BC_MODULE_LCD_ASSEMBLE",O7&gt;0.125+2)</formula>
    </cfRule>
    <cfRule type="expression" dxfId="10" priority="6">
      <formula>AND(E7="BIV_BC_MODULE_LCD_ASSEMBLE",O7&lt;0.125694444444444+2)</formula>
    </cfRule>
    <cfRule type="expression" dxfId="9" priority="7">
      <formula>AND(E7="SELECTEUR_ADMD",O7&lt;0.152777777777778+2)</formula>
    </cfRule>
    <cfRule type="expression" dxfId="8" priority="8">
      <formula>AND(E7="SELECTEUR_ADMD",O7&gt;0.152777777777778+2)</formula>
    </cfRule>
    <cfRule type="cellIs" dxfId="7" priority="15" operator="equal">
      <formula>2</formula>
    </cfRule>
    <cfRule type="cellIs" dxfId="6" priority="16" operator="equal">
      <formula>0</formula>
    </cfRule>
  </conditionalFormatting>
  <conditionalFormatting sqref="O8">
    <cfRule type="expression" dxfId="5" priority="1">
      <formula>AND(E8="BIV_BC_MODULE_LCD_ASSEMBLE",O8&gt;0.125+2)</formula>
    </cfRule>
    <cfRule type="expression" dxfId="4" priority="2">
      <formula>AND(E8="BIV_BC_MODULE_LCD_ASSEMBLE",O8&lt;0.125694444444444+2)</formula>
    </cfRule>
    <cfRule type="expression" dxfId="3" priority="3">
      <formula>AND(E8="SELECTEUR_ADMD",O8&gt;0.152777777777778+2)</formula>
    </cfRule>
    <cfRule type="expression" dxfId="2" priority="4">
      <formula>AND(E8="SELECTEUR_ADMD",O8&lt;0.152777777777778+2)</formula>
    </cfRule>
    <cfRule type="cellIs" dxfId="1" priority="13" operator="equal">
      <formula>2</formula>
    </cfRule>
    <cfRule type="cellIs" dxfId="0" priority="14" operator="equal">
      <formula>0</formula>
    </cfRule>
  </conditionalFormatting>
  <dataValidations count="1">
    <dataValidation type="decimal" errorStyle="information" allowBlank="1" showInputMessage="1" sqref="V1:X1" xr:uid="{B047B170-7AAB-45C5-B4ED-2F5CD9939C7F}">
      <formula1>AM1</formula1>
      <formula2>AN1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historique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Richardrenard</dc:creator>
  <cp:lastModifiedBy>richard renard</cp:lastModifiedBy>
  <dcterms:created xsi:type="dcterms:W3CDTF">2021-09-14T18:48:44Z</dcterms:created>
  <dcterms:modified xsi:type="dcterms:W3CDTF">2021-09-14T19:07:56Z</dcterms:modified>
</cp:coreProperties>
</file>