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65" yWindow="135" windowWidth="28500" windowHeight="12345"/>
  </bookViews>
  <sheets>
    <sheet name="Planning année" sheetId="1" r:id="rId1"/>
    <sheet name="Semaine scolaire type" sheetId="3" r:id="rId2"/>
    <sheet name="Semaine vacance type" sheetId="4" r:id="rId3"/>
    <sheet name="Réglage" sheetId="2" r:id="rId4"/>
  </sheets>
  <definedNames>
    <definedName name="Animateur">Réglage!$H$6:$H$18</definedName>
    <definedName name="année">Réglage!$J$6:$J$30</definedName>
    <definedName name="Début">'Planning année'!$B$1</definedName>
    <definedName name="Mois">Réglage!$L$6:$L$17</definedName>
  </definedNames>
  <calcPr calcId="145621" refMode="R1C1" concurrentCalc="0"/>
</workbook>
</file>

<file path=xl/calcChain.xml><?xml version="1.0" encoding="utf-8"?>
<calcChain xmlns="http://schemas.openxmlformats.org/spreadsheetml/2006/main">
  <c r="BI8" i="1" l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C3" i="1"/>
  <c r="C6" i="1" a="1"/>
  <c r="C6" i="1"/>
  <c r="D3" i="1"/>
  <c r="D6" i="1" a="1"/>
  <c r="D6" i="1"/>
  <c r="E3" i="1"/>
  <c r="E6" i="1" a="1"/>
  <c r="E6" i="1"/>
  <c r="F3" i="1"/>
  <c r="F6" i="1" a="1"/>
  <c r="F6" i="1"/>
  <c r="G3" i="1"/>
  <c r="G6" i="1" a="1"/>
  <c r="G6" i="1"/>
  <c r="B1" i="1"/>
  <c r="B2" i="1"/>
  <c r="H2" i="1"/>
  <c r="H3" i="1"/>
  <c r="H6" i="1" a="1"/>
  <c r="H6" i="1"/>
  <c r="I3" i="1"/>
  <c r="I6" i="1" a="1"/>
  <c r="I6" i="1"/>
  <c r="J3" i="1"/>
  <c r="J6" i="1" a="1"/>
  <c r="J6" i="1"/>
  <c r="K3" i="1"/>
  <c r="K6" i="1" a="1"/>
  <c r="K6" i="1"/>
  <c r="L3" i="1"/>
  <c r="L6" i="1" a="1"/>
  <c r="L6" i="1"/>
  <c r="M3" i="1"/>
  <c r="M6" i="1" a="1"/>
  <c r="M6" i="1"/>
  <c r="N2" i="1"/>
  <c r="N3" i="1"/>
  <c r="N6" i="1" a="1"/>
  <c r="N6" i="1"/>
  <c r="O3" i="1"/>
  <c r="O6" i="1" a="1"/>
  <c r="O6" i="1"/>
  <c r="P3" i="1"/>
  <c r="P6" i="1" a="1"/>
  <c r="P6" i="1"/>
  <c r="Q3" i="1"/>
  <c r="Q6" i="1" a="1"/>
  <c r="Q6" i="1"/>
  <c r="R3" i="1"/>
  <c r="R6" i="1" a="1"/>
  <c r="R6" i="1"/>
  <c r="S3" i="1"/>
  <c r="S6" i="1" a="1"/>
  <c r="S6" i="1"/>
  <c r="T2" i="1"/>
  <c r="T3" i="1"/>
  <c r="T6" i="1" a="1"/>
  <c r="T6" i="1"/>
  <c r="U3" i="1"/>
  <c r="U6" i="1" a="1"/>
  <c r="U6" i="1"/>
  <c r="V3" i="1"/>
  <c r="V6" i="1" a="1"/>
  <c r="V6" i="1"/>
  <c r="W3" i="1"/>
  <c r="W6" i="1" a="1"/>
  <c r="W6" i="1"/>
  <c r="X3" i="1"/>
  <c r="X6" i="1" a="1"/>
  <c r="X6" i="1"/>
  <c r="Y3" i="1"/>
  <c r="Y6" i="1" a="1"/>
  <c r="Y6" i="1"/>
  <c r="Z2" i="1"/>
  <c r="Z3" i="1"/>
  <c r="Z6" i="1" a="1"/>
  <c r="Z6" i="1"/>
  <c r="AA3" i="1"/>
  <c r="AA6" i="1" a="1"/>
  <c r="AA6" i="1"/>
  <c r="AB3" i="1"/>
  <c r="AB6" i="1" a="1"/>
  <c r="AB6" i="1"/>
  <c r="AC3" i="1"/>
  <c r="AC6" i="1" a="1"/>
  <c r="AC6" i="1"/>
  <c r="AD3" i="1"/>
  <c r="AD6" i="1" a="1"/>
  <c r="AD6" i="1"/>
  <c r="AE3" i="1"/>
  <c r="AE6" i="1" a="1"/>
  <c r="AE6" i="1"/>
  <c r="AF2" i="1"/>
  <c r="AF3" i="1"/>
  <c r="AF6" i="1" a="1"/>
  <c r="AF6" i="1"/>
  <c r="AG3" i="1"/>
  <c r="AG6" i="1" a="1"/>
  <c r="AG6" i="1"/>
  <c r="AH3" i="1"/>
  <c r="AH6" i="1" a="1"/>
  <c r="AH6" i="1"/>
  <c r="AI3" i="1"/>
  <c r="AI6" i="1" a="1"/>
  <c r="AI6" i="1"/>
  <c r="AJ3" i="1"/>
  <c r="AJ6" i="1" a="1"/>
  <c r="AJ6" i="1"/>
  <c r="AK3" i="1"/>
  <c r="AK6" i="1" a="1"/>
  <c r="AK6" i="1"/>
  <c r="AL2" i="1"/>
  <c r="AL3" i="1"/>
  <c r="AL6" i="1" a="1"/>
  <c r="AL6" i="1"/>
  <c r="AM3" i="1"/>
  <c r="AM6" i="1" a="1"/>
  <c r="AM6" i="1"/>
  <c r="AN3" i="1"/>
  <c r="AN6" i="1" a="1"/>
  <c r="AN6" i="1"/>
  <c r="AO3" i="1"/>
  <c r="AO6" i="1" a="1"/>
  <c r="AO6" i="1"/>
  <c r="AP3" i="1"/>
  <c r="AP6" i="1" a="1"/>
  <c r="AP6" i="1"/>
  <c r="AQ3" i="1"/>
  <c r="AQ6" i="1" a="1"/>
  <c r="AQ6" i="1"/>
  <c r="AR2" i="1"/>
  <c r="AR3" i="1"/>
  <c r="AR6" i="1" a="1"/>
  <c r="AR6" i="1"/>
  <c r="AS3" i="1"/>
  <c r="AS6" i="1" a="1"/>
  <c r="AS6" i="1"/>
  <c r="AT3" i="1"/>
  <c r="AT6" i="1" a="1"/>
  <c r="AT6" i="1"/>
  <c r="AU3" i="1"/>
  <c r="AU6" i="1" a="1"/>
  <c r="AU6" i="1"/>
  <c r="AV3" i="1"/>
  <c r="AV6" i="1" a="1"/>
  <c r="AV6" i="1"/>
  <c r="AW3" i="1"/>
  <c r="AW6" i="1" a="1"/>
  <c r="AW6" i="1"/>
  <c r="AX2" i="1"/>
  <c r="AX3" i="1"/>
  <c r="AX6" i="1" a="1"/>
  <c r="AX6" i="1"/>
  <c r="AY3" i="1"/>
  <c r="AY6" i="1" a="1"/>
  <c r="AY6" i="1"/>
  <c r="AZ3" i="1"/>
  <c r="AZ6" i="1" a="1"/>
  <c r="AZ6" i="1"/>
  <c r="BA3" i="1"/>
  <c r="BA6" i="1" a="1"/>
  <c r="BA6" i="1"/>
  <c r="BB3" i="1"/>
  <c r="BB6" i="1" a="1"/>
  <c r="BB6" i="1"/>
  <c r="BC3" i="1"/>
  <c r="BC6" i="1" a="1"/>
  <c r="BC6" i="1"/>
  <c r="BD2" i="1"/>
  <c r="BD3" i="1"/>
  <c r="BD6" i="1" a="1"/>
  <c r="BD6" i="1"/>
  <c r="BE3" i="1"/>
  <c r="BE6" i="1" a="1"/>
  <c r="BE6" i="1"/>
  <c r="BF3" i="1"/>
  <c r="BF6" i="1" a="1"/>
  <c r="BF6" i="1"/>
  <c r="BG3" i="1"/>
  <c r="BG6" i="1" a="1"/>
  <c r="BG6" i="1"/>
  <c r="BH3" i="1"/>
  <c r="BH6" i="1" a="1"/>
  <c r="BH6" i="1"/>
  <c r="BI3" i="1"/>
  <c r="BI6" i="1" a="1"/>
  <c r="BI6" i="1"/>
  <c r="B3" i="1"/>
  <c r="B6" i="1" a="1"/>
  <c r="B6" i="1"/>
  <c r="C3" i="3"/>
  <c r="D3" i="3"/>
  <c r="E3" i="3"/>
  <c r="F3" i="3"/>
  <c r="G3" i="3"/>
  <c r="H3" i="3"/>
  <c r="I3" i="3"/>
  <c r="J3" i="3"/>
  <c r="K3" i="3"/>
  <c r="L3" i="3"/>
  <c r="R3" i="3"/>
  <c r="S3" i="3"/>
  <c r="T3" i="3"/>
  <c r="U3" i="3"/>
  <c r="V3" i="3"/>
  <c r="W3" i="3"/>
  <c r="X3" i="3"/>
  <c r="Y3" i="3"/>
  <c r="Z3" i="3"/>
  <c r="AA3" i="3"/>
  <c r="AG3" i="3"/>
  <c r="AH3" i="3"/>
  <c r="AI3" i="3"/>
  <c r="AJ3" i="3"/>
  <c r="AK3" i="3"/>
  <c r="AL3" i="3"/>
  <c r="AM3" i="3"/>
  <c r="AN3" i="3"/>
  <c r="AO3" i="3"/>
  <c r="AP3" i="3"/>
  <c r="AV3" i="3"/>
  <c r="AW3" i="3"/>
  <c r="AX3" i="3"/>
  <c r="AY3" i="3"/>
  <c r="AZ3" i="3"/>
  <c r="BA3" i="3"/>
  <c r="BB3" i="3"/>
  <c r="BC3" i="3"/>
  <c r="BD3" i="3"/>
  <c r="BE3" i="3"/>
  <c r="BK3" i="3"/>
  <c r="BL3" i="3"/>
  <c r="BM3" i="3"/>
  <c r="BN3" i="3"/>
  <c r="BO3" i="3"/>
  <c r="BP3" i="3"/>
  <c r="BQ3" i="3"/>
  <c r="BR3" i="3"/>
  <c r="BS3" i="3"/>
  <c r="BT3" i="3"/>
  <c r="G49" i="4" a="1"/>
  <c r="G49" i="4"/>
  <c r="C49" i="4" a="1"/>
  <c r="C49" i="4"/>
  <c r="AL48" i="4"/>
  <c r="AM48" i="4"/>
  <c r="AZ48" i="4"/>
  <c r="BA48" i="4"/>
  <c r="BB48" i="4"/>
  <c r="BC48" i="4"/>
  <c r="BD48" i="4"/>
  <c r="BO48" i="4"/>
  <c r="BP48" i="4"/>
  <c r="G48" i="4"/>
  <c r="H48" i="4"/>
  <c r="V48" i="4"/>
  <c r="W48" i="4"/>
  <c r="AK48" i="4"/>
  <c r="D48" i="4"/>
  <c r="D49" i="4" a="1"/>
  <c r="D49" i="4"/>
  <c r="E48" i="4"/>
  <c r="E49" i="4" a="1"/>
  <c r="E49" i="4"/>
  <c r="F48" i="4"/>
  <c r="F49" i="4" a="1"/>
  <c r="F49" i="4"/>
  <c r="H49" i="4" a="1"/>
  <c r="H49" i="4"/>
  <c r="I49" i="4" a="1"/>
  <c r="I49" i="4"/>
  <c r="J49" i="4" a="1"/>
  <c r="J49" i="4"/>
  <c r="K49" i="4" a="1"/>
  <c r="K49" i="4"/>
  <c r="L49" i="4" a="1"/>
  <c r="L49" i="4"/>
  <c r="M49" i="4" a="1"/>
  <c r="M49" i="4"/>
  <c r="N49" i="4" a="1"/>
  <c r="N49" i="4"/>
  <c r="O49" i="4" a="1"/>
  <c r="O49" i="4"/>
  <c r="P49" i="4" a="1"/>
  <c r="P49" i="4"/>
  <c r="Q49" i="4" a="1"/>
  <c r="Q49" i="4"/>
  <c r="R48" i="4"/>
  <c r="R49" i="4" a="1"/>
  <c r="R49" i="4"/>
  <c r="S48" i="4"/>
  <c r="S49" i="4" a="1"/>
  <c r="S49" i="4"/>
  <c r="T48" i="4"/>
  <c r="T49" i="4" a="1"/>
  <c r="T49" i="4"/>
  <c r="U48" i="4"/>
  <c r="U49" i="4" a="1"/>
  <c r="U49" i="4"/>
  <c r="V49" i="4" a="1"/>
  <c r="V49" i="4"/>
  <c r="W49" i="4" a="1"/>
  <c r="W49" i="4"/>
  <c r="X49" i="4" a="1"/>
  <c r="X49" i="4"/>
  <c r="Y49" i="4" a="1"/>
  <c r="Y49" i="4"/>
  <c r="Z49" i="4" a="1"/>
  <c r="Z49" i="4"/>
  <c r="AA49" i="4" a="1"/>
  <c r="AA49" i="4"/>
  <c r="AB49" i="4" a="1"/>
  <c r="AB49" i="4"/>
  <c r="AC49" i="4" a="1"/>
  <c r="AC49" i="4"/>
  <c r="AD49" i="4" a="1"/>
  <c r="AD49" i="4"/>
  <c r="AE49" i="4" a="1"/>
  <c r="AE49" i="4"/>
  <c r="AF49" i="4" a="1"/>
  <c r="AF49" i="4"/>
  <c r="AG48" i="4"/>
  <c r="AG49" i="4" a="1"/>
  <c r="AG49" i="4"/>
  <c r="AH48" i="4"/>
  <c r="AH49" i="4" a="1"/>
  <c r="AH49" i="4"/>
  <c r="AI48" i="4"/>
  <c r="AI49" i="4" a="1"/>
  <c r="AI49" i="4"/>
  <c r="AJ48" i="4"/>
  <c r="AJ49" i="4" a="1"/>
  <c r="AJ49" i="4"/>
  <c r="AK49" i="4" a="1"/>
  <c r="AK49" i="4"/>
  <c r="AL49" i="4" a="1"/>
  <c r="AL49" i="4"/>
  <c r="AM49" i="4" a="1"/>
  <c r="AM49" i="4"/>
  <c r="AN49" i="4" a="1"/>
  <c r="AN49" i="4"/>
  <c r="AO49" i="4" a="1"/>
  <c r="AO49" i="4"/>
  <c r="AP49" i="4" a="1"/>
  <c r="AP49" i="4"/>
  <c r="AQ49" i="4" a="1"/>
  <c r="AQ49" i="4"/>
  <c r="AR49" i="4" a="1"/>
  <c r="AR49" i="4"/>
  <c r="AS49" i="4" a="1"/>
  <c r="AS49" i="4"/>
  <c r="AT49" i="4" a="1"/>
  <c r="AT49" i="4"/>
  <c r="AU49" i="4" a="1"/>
  <c r="AU49" i="4"/>
  <c r="AV48" i="4"/>
  <c r="AV49" i="4" a="1"/>
  <c r="AV49" i="4"/>
  <c r="AW48" i="4"/>
  <c r="AW49" i="4" a="1"/>
  <c r="AW49" i="4"/>
  <c r="AX48" i="4"/>
  <c r="AX49" i="4" a="1"/>
  <c r="AX49" i="4"/>
  <c r="AY48" i="4"/>
  <c r="AY49" i="4" a="1"/>
  <c r="AY49" i="4"/>
  <c r="AZ49" i="4" a="1"/>
  <c r="AZ49" i="4"/>
  <c r="BA49" i="4" a="1"/>
  <c r="BA49" i="4"/>
  <c r="BB49" i="4" a="1"/>
  <c r="BB49" i="4"/>
  <c r="BC49" i="4" a="1"/>
  <c r="BC49" i="4"/>
  <c r="BD49" i="4" a="1"/>
  <c r="BD49" i="4"/>
  <c r="BE49" i="4" a="1"/>
  <c r="BE49" i="4"/>
  <c r="BF49" i="4" a="1"/>
  <c r="BF49" i="4"/>
  <c r="BG49" i="4" a="1"/>
  <c r="BG49" i="4"/>
  <c r="BH49" i="4" a="1"/>
  <c r="BH49" i="4"/>
  <c r="BI49" i="4" a="1"/>
  <c r="BI49" i="4"/>
  <c r="BJ49" i="4" a="1"/>
  <c r="BJ49" i="4"/>
  <c r="BK48" i="4"/>
  <c r="BK49" i="4" a="1"/>
  <c r="BK49" i="4"/>
  <c r="BL48" i="4"/>
  <c r="BL49" i="4" a="1"/>
  <c r="BL49" i="4"/>
  <c r="BM48" i="4"/>
  <c r="BM49" i="4" a="1"/>
  <c r="BM49" i="4"/>
  <c r="BN48" i="4"/>
  <c r="BN49" i="4" a="1"/>
  <c r="BN49" i="4"/>
  <c r="BO49" i="4" a="1"/>
  <c r="BO49" i="4"/>
  <c r="BP49" i="4" a="1"/>
  <c r="BP49" i="4"/>
  <c r="BQ49" i="4" a="1"/>
  <c r="BQ49" i="4"/>
  <c r="BR49" i="4" a="1"/>
  <c r="BR49" i="4"/>
  <c r="BS49" i="4" a="1"/>
  <c r="BS49" i="4"/>
  <c r="BT49" i="4" a="1"/>
  <c r="BT49" i="4"/>
  <c r="BU49" i="4" a="1"/>
  <c r="BU49" i="4"/>
  <c r="BV49" i="4" a="1"/>
  <c r="BV49" i="4"/>
  <c r="BW49" i="4" a="1"/>
  <c r="BW49" i="4"/>
  <c r="BX49" i="4" a="1"/>
  <c r="BX49" i="4"/>
  <c r="BY49" i="4" a="1"/>
  <c r="BY49" i="4"/>
  <c r="C48" i="4"/>
  <c r="H1" i="1"/>
  <c r="N1" i="1"/>
  <c r="T1" i="1"/>
  <c r="Z1" i="1"/>
  <c r="AF1" i="1"/>
  <c r="AL1" i="1"/>
  <c r="AR1" i="1"/>
  <c r="AX1" i="1"/>
  <c r="BD1" i="1"/>
  <c r="L3" i="4"/>
  <c r="K3" i="4"/>
  <c r="J3" i="4"/>
  <c r="I3" i="4"/>
  <c r="H3" i="4"/>
  <c r="G3" i="4"/>
  <c r="F3" i="4"/>
  <c r="E3" i="4"/>
  <c r="D3" i="4"/>
  <c r="C3" i="4"/>
  <c r="BT3" i="4"/>
  <c r="BS3" i="4"/>
  <c r="BR3" i="4"/>
  <c r="BQ3" i="4"/>
  <c r="BP3" i="4"/>
  <c r="BO3" i="4"/>
  <c r="BN3" i="4"/>
  <c r="BM3" i="4"/>
  <c r="BL3" i="4"/>
  <c r="BK3" i="4"/>
  <c r="BE3" i="4"/>
  <c r="BD3" i="4"/>
  <c r="BC3" i="4"/>
  <c r="BB3" i="4"/>
  <c r="BA3" i="4"/>
  <c r="AZ3" i="4"/>
  <c r="AY3" i="4"/>
  <c r="AX3" i="4"/>
  <c r="AW3" i="4"/>
  <c r="AV3" i="4"/>
  <c r="AP3" i="4"/>
  <c r="AO3" i="4"/>
  <c r="AN3" i="4"/>
  <c r="AM3" i="4"/>
  <c r="AL3" i="4"/>
  <c r="AK3" i="4"/>
  <c r="AJ3" i="4"/>
  <c r="AI3" i="4"/>
  <c r="AH3" i="4"/>
  <c r="AG3" i="4"/>
  <c r="AA3" i="4"/>
  <c r="Z3" i="4"/>
  <c r="Y3" i="4"/>
  <c r="X3" i="4"/>
  <c r="W3" i="4"/>
  <c r="V3" i="4"/>
  <c r="U3" i="4"/>
  <c r="T3" i="4"/>
  <c r="S3" i="4"/>
  <c r="R3" i="4"/>
  <c r="L48" i="4"/>
  <c r="AA48" i="4"/>
  <c r="AP48" i="4"/>
  <c r="BE48" i="4"/>
  <c r="I48" i="4"/>
  <c r="J48" i="4"/>
  <c r="K48" i="4"/>
  <c r="M48" i="4"/>
  <c r="X48" i="4"/>
  <c r="Y48" i="4"/>
  <c r="Z48" i="4"/>
  <c r="AB48" i="4"/>
  <c r="AN48" i="4"/>
  <c r="AO48" i="4"/>
  <c r="AQ48" i="4"/>
  <c r="BF48" i="4"/>
  <c r="BQ48" i="4"/>
  <c r="BR48" i="4"/>
  <c r="BS48" i="4"/>
  <c r="BT48" i="4"/>
  <c r="BU48" i="4"/>
  <c r="F60" i="4"/>
  <c r="F59" i="4"/>
  <c r="F58" i="4"/>
  <c r="F57" i="4"/>
  <c r="F56" i="4"/>
  <c r="F55" i="4"/>
  <c r="F54" i="4"/>
  <c r="F53" i="4"/>
  <c r="F52" i="4"/>
  <c r="F51" i="4"/>
  <c r="BX47" i="4"/>
  <c r="BV47" i="4"/>
  <c r="BI47" i="4"/>
  <c r="BG47" i="4"/>
  <c r="AT47" i="4"/>
  <c r="AR47" i="4"/>
  <c r="AE47" i="4"/>
  <c r="AC47" i="4"/>
  <c r="P47" i="4"/>
  <c r="N47" i="4"/>
  <c r="BX46" i="4"/>
  <c r="BV46" i="4"/>
  <c r="BI46" i="4"/>
  <c r="BG46" i="4"/>
  <c r="AT46" i="4"/>
  <c r="AR46" i="4"/>
  <c r="AE46" i="4"/>
  <c r="AC46" i="4"/>
  <c r="P46" i="4"/>
  <c r="N46" i="4"/>
  <c r="BX45" i="4"/>
  <c r="BV45" i="4"/>
  <c r="BI45" i="4"/>
  <c r="BG45" i="4"/>
  <c r="AT45" i="4"/>
  <c r="AR45" i="4"/>
  <c r="AE45" i="4"/>
  <c r="AC45" i="4"/>
  <c r="P45" i="4"/>
  <c r="N45" i="4"/>
  <c r="BX44" i="4"/>
  <c r="BV44" i="4"/>
  <c r="BI44" i="4"/>
  <c r="BG44" i="4"/>
  <c r="AT44" i="4"/>
  <c r="AR44" i="4"/>
  <c r="AE44" i="4"/>
  <c r="AC44" i="4"/>
  <c r="P44" i="4"/>
  <c r="N44" i="4"/>
  <c r="BX43" i="4"/>
  <c r="BV43" i="4"/>
  <c r="BI43" i="4"/>
  <c r="BG43" i="4"/>
  <c r="AT43" i="4"/>
  <c r="AR43" i="4"/>
  <c r="AE43" i="4"/>
  <c r="AC43" i="4"/>
  <c r="P43" i="4"/>
  <c r="N43" i="4"/>
  <c r="BX42" i="4"/>
  <c r="BV42" i="4"/>
  <c r="BI42" i="4"/>
  <c r="BG42" i="4"/>
  <c r="AT42" i="4"/>
  <c r="AR42" i="4"/>
  <c r="AE42" i="4"/>
  <c r="AC42" i="4"/>
  <c r="P42" i="4"/>
  <c r="N42" i="4"/>
  <c r="BX41" i="4"/>
  <c r="BV41" i="4"/>
  <c r="BI41" i="4"/>
  <c r="BG41" i="4"/>
  <c r="AT41" i="4"/>
  <c r="AR41" i="4"/>
  <c r="AE41" i="4"/>
  <c r="AC41" i="4"/>
  <c r="P41" i="4"/>
  <c r="N41" i="4"/>
  <c r="BX40" i="4"/>
  <c r="BV40" i="4"/>
  <c r="BI40" i="4"/>
  <c r="BG40" i="4"/>
  <c r="AT40" i="4"/>
  <c r="AR40" i="4"/>
  <c r="AE40" i="4"/>
  <c r="AC40" i="4"/>
  <c r="P40" i="4"/>
  <c r="N40" i="4"/>
  <c r="BX39" i="4"/>
  <c r="BV39" i="4"/>
  <c r="BI39" i="4"/>
  <c r="BG39" i="4"/>
  <c r="AT39" i="4"/>
  <c r="AR39" i="4"/>
  <c r="AE39" i="4"/>
  <c r="AC39" i="4"/>
  <c r="P39" i="4"/>
  <c r="N39" i="4"/>
  <c r="BX38" i="4"/>
  <c r="BV38" i="4"/>
  <c r="BI38" i="4"/>
  <c r="BG38" i="4"/>
  <c r="AT38" i="4"/>
  <c r="AR38" i="4"/>
  <c r="AE38" i="4"/>
  <c r="AC38" i="4"/>
  <c r="P38" i="4"/>
  <c r="N38" i="4"/>
  <c r="BX37" i="4"/>
  <c r="BV37" i="4"/>
  <c r="BI37" i="4"/>
  <c r="BG37" i="4"/>
  <c r="AT37" i="4"/>
  <c r="AR37" i="4"/>
  <c r="AE37" i="4"/>
  <c r="AC37" i="4"/>
  <c r="P37" i="4"/>
  <c r="N37" i="4"/>
  <c r="BX36" i="4"/>
  <c r="BV36" i="4"/>
  <c r="BI36" i="4"/>
  <c r="BG36" i="4"/>
  <c r="AT36" i="4"/>
  <c r="AR36" i="4"/>
  <c r="AE36" i="4"/>
  <c r="AC36" i="4"/>
  <c r="P36" i="4"/>
  <c r="N36" i="4"/>
  <c r="BX35" i="4"/>
  <c r="BV35" i="4"/>
  <c r="BI35" i="4"/>
  <c r="BG35" i="4"/>
  <c r="AT35" i="4"/>
  <c r="AR35" i="4"/>
  <c r="AE35" i="4"/>
  <c r="AC35" i="4"/>
  <c r="P35" i="4"/>
  <c r="N35" i="4"/>
  <c r="BX34" i="4"/>
  <c r="BV34" i="4"/>
  <c r="BI34" i="4"/>
  <c r="BG34" i="4"/>
  <c r="AT34" i="4"/>
  <c r="AR34" i="4"/>
  <c r="AE34" i="4"/>
  <c r="AC34" i="4"/>
  <c r="P34" i="4"/>
  <c r="N34" i="4"/>
  <c r="BX33" i="4"/>
  <c r="BV33" i="4"/>
  <c r="BI33" i="4"/>
  <c r="BG33" i="4"/>
  <c r="AT33" i="4"/>
  <c r="AR33" i="4"/>
  <c r="AE33" i="4"/>
  <c r="AC33" i="4"/>
  <c r="P33" i="4"/>
  <c r="N33" i="4"/>
  <c r="BX32" i="4"/>
  <c r="BV32" i="4"/>
  <c r="BI32" i="4"/>
  <c r="BG32" i="4"/>
  <c r="AT32" i="4"/>
  <c r="AR32" i="4"/>
  <c r="AE32" i="4"/>
  <c r="AC32" i="4"/>
  <c r="P32" i="4"/>
  <c r="N32" i="4"/>
  <c r="BX31" i="4"/>
  <c r="BV31" i="4"/>
  <c r="BI31" i="4"/>
  <c r="BG31" i="4"/>
  <c r="AT31" i="4"/>
  <c r="AR31" i="4"/>
  <c r="AE31" i="4"/>
  <c r="AC31" i="4"/>
  <c r="P31" i="4"/>
  <c r="N31" i="4"/>
  <c r="BX30" i="4"/>
  <c r="BV30" i="4"/>
  <c r="BI30" i="4"/>
  <c r="BG30" i="4"/>
  <c r="AT30" i="4"/>
  <c r="AR30" i="4"/>
  <c r="AE30" i="4"/>
  <c r="AC30" i="4"/>
  <c r="P30" i="4"/>
  <c r="N30" i="4"/>
  <c r="BX29" i="4"/>
  <c r="BV29" i="4"/>
  <c r="BI29" i="4"/>
  <c r="BG29" i="4"/>
  <c r="AT29" i="4"/>
  <c r="AR29" i="4"/>
  <c r="AE29" i="4"/>
  <c r="AC29" i="4"/>
  <c r="P29" i="4"/>
  <c r="N29" i="4"/>
  <c r="BX28" i="4"/>
  <c r="BV28" i="4"/>
  <c r="BI28" i="4"/>
  <c r="BG28" i="4"/>
  <c r="AT28" i="4"/>
  <c r="AR28" i="4"/>
  <c r="AE28" i="4"/>
  <c r="AC28" i="4"/>
  <c r="P28" i="4"/>
  <c r="N28" i="4"/>
  <c r="BX27" i="4"/>
  <c r="BV27" i="4"/>
  <c r="BI27" i="4"/>
  <c r="BG27" i="4"/>
  <c r="AT27" i="4"/>
  <c r="AR27" i="4"/>
  <c r="AE27" i="4"/>
  <c r="AC27" i="4"/>
  <c r="P27" i="4"/>
  <c r="N27" i="4"/>
  <c r="BX26" i="4"/>
  <c r="BV26" i="4"/>
  <c r="BI26" i="4"/>
  <c r="BG26" i="4"/>
  <c r="AT26" i="4"/>
  <c r="AR26" i="4"/>
  <c r="AE26" i="4"/>
  <c r="AC26" i="4"/>
  <c r="P26" i="4"/>
  <c r="N26" i="4"/>
  <c r="BX25" i="4"/>
  <c r="BV25" i="4"/>
  <c r="BI25" i="4"/>
  <c r="BG25" i="4"/>
  <c r="AT25" i="4"/>
  <c r="AR25" i="4"/>
  <c r="AE25" i="4"/>
  <c r="AC25" i="4"/>
  <c r="P25" i="4"/>
  <c r="N25" i="4"/>
  <c r="BX24" i="4"/>
  <c r="BV24" i="4"/>
  <c r="BI24" i="4"/>
  <c r="BG24" i="4"/>
  <c r="AT24" i="4"/>
  <c r="AR24" i="4"/>
  <c r="AE24" i="4"/>
  <c r="AC24" i="4"/>
  <c r="P24" i="4"/>
  <c r="N24" i="4"/>
  <c r="BX23" i="4"/>
  <c r="BV23" i="4"/>
  <c r="BI23" i="4"/>
  <c r="BG23" i="4"/>
  <c r="AT23" i="4"/>
  <c r="AR23" i="4"/>
  <c r="AE23" i="4"/>
  <c r="AC23" i="4"/>
  <c r="P23" i="4"/>
  <c r="N23" i="4"/>
  <c r="BX22" i="4"/>
  <c r="BV22" i="4"/>
  <c r="BI22" i="4"/>
  <c r="BG22" i="4"/>
  <c r="AT22" i="4"/>
  <c r="AR22" i="4"/>
  <c r="AE22" i="4"/>
  <c r="AC22" i="4"/>
  <c r="P22" i="4"/>
  <c r="N22" i="4"/>
  <c r="BX21" i="4"/>
  <c r="BV21" i="4"/>
  <c r="BI21" i="4"/>
  <c r="BG21" i="4"/>
  <c r="AT21" i="4"/>
  <c r="AR21" i="4"/>
  <c r="AE21" i="4"/>
  <c r="AC21" i="4"/>
  <c r="P21" i="4"/>
  <c r="N21" i="4"/>
  <c r="BX20" i="4"/>
  <c r="BV20" i="4"/>
  <c r="BI20" i="4"/>
  <c r="BG20" i="4"/>
  <c r="AT20" i="4"/>
  <c r="AR20" i="4"/>
  <c r="AE20" i="4"/>
  <c r="AC20" i="4"/>
  <c r="P20" i="4"/>
  <c r="N20" i="4"/>
  <c r="BX19" i="4"/>
  <c r="BV19" i="4"/>
  <c r="BI19" i="4"/>
  <c r="BG19" i="4"/>
  <c r="AT19" i="4"/>
  <c r="AR19" i="4"/>
  <c r="AE19" i="4"/>
  <c r="AC19" i="4"/>
  <c r="P19" i="4"/>
  <c r="N19" i="4"/>
  <c r="BX18" i="4"/>
  <c r="BV18" i="4"/>
  <c r="BI18" i="4"/>
  <c r="BG18" i="4"/>
  <c r="AT18" i="4"/>
  <c r="AR18" i="4"/>
  <c r="AE18" i="4"/>
  <c r="AC18" i="4"/>
  <c r="P18" i="4"/>
  <c r="N18" i="4"/>
  <c r="BX17" i="4"/>
  <c r="BV17" i="4"/>
  <c r="BI17" i="4"/>
  <c r="BG17" i="4"/>
  <c r="AT17" i="4"/>
  <c r="AR17" i="4"/>
  <c r="AE17" i="4"/>
  <c r="AC17" i="4"/>
  <c r="P17" i="4"/>
  <c r="N17" i="4"/>
  <c r="BX16" i="4"/>
  <c r="BV16" i="4"/>
  <c r="BI16" i="4"/>
  <c r="BG16" i="4"/>
  <c r="AT16" i="4"/>
  <c r="AR16" i="4"/>
  <c r="AE16" i="4"/>
  <c r="AC16" i="4"/>
  <c r="P16" i="4"/>
  <c r="N16" i="4"/>
  <c r="BX15" i="4"/>
  <c r="BV15" i="4"/>
  <c r="BI15" i="4"/>
  <c r="BG15" i="4"/>
  <c r="AT15" i="4"/>
  <c r="AR15" i="4"/>
  <c r="AE15" i="4"/>
  <c r="AC15" i="4"/>
  <c r="P15" i="4"/>
  <c r="N15" i="4"/>
  <c r="BX14" i="4"/>
  <c r="BV14" i="4"/>
  <c r="BI14" i="4"/>
  <c r="BG14" i="4"/>
  <c r="AT14" i="4"/>
  <c r="AR14" i="4"/>
  <c r="AE14" i="4"/>
  <c r="AC14" i="4"/>
  <c r="P14" i="4"/>
  <c r="N14" i="4"/>
  <c r="BX13" i="4"/>
  <c r="BV13" i="4"/>
  <c r="BI13" i="4"/>
  <c r="BG13" i="4"/>
  <c r="AT13" i="4"/>
  <c r="AR13" i="4"/>
  <c r="AE13" i="4"/>
  <c r="AC13" i="4"/>
  <c r="P13" i="4"/>
  <c r="N13" i="4"/>
  <c r="BX12" i="4"/>
  <c r="BV12" i="4"/>
  <c r="BI12" i="4"/>
  <c r="BG12" i="4"/>
  <c r="AT12" i="4"/>
  <c r="AR12" i="4"/>
  <c r="AE12" i="4"/>
  <c r="AC12" i="4"/>
  <c r="P12" i="4"/>
  <c r="N12" i="4"/>
  <c r="BX11" i="4"/>
  <c r="BV11" i="4"/>
  <c r="BI11" i="4"/>
  <c r="BG11" i="4"/>
  <c r="AT11" i="4"/>
  <c r="AR11" i="4"/>
  <c r="AE11" i="4"/>
  <c r="AC11" i="4"/>
  <c r="P11" i="4"/>
  <c r="N11" i="4"/>
  <c r="BX10" i="4"/>
  <c r="BV10" i="4"/>
  <c r="BI10" i="4"/>
  <c r="BG10" i="4"/>
  <c r="AT10" i="4"/>
  <c r="AR10" i="4"/>
  <c r="AE10" i="4"/>
  <c r="AC10" i="4"/>
  <c r="P10" i="4"/>
  <c r="N10" i="4"/>
  <c r="BX9" i="4"/>
  <c r="BV9" i="4"/>
  <c r="BI9" i="4"/>
  <c r="BG9" i="4"/>
  <c r="AT9" i="4"/>
  <c r="AR9" i="4"/>
  <c r="AE9" i="4"/>
  <c r="AC9" i="4"/>
  <c r="P9" i="4"/>
  <c r="N9" i="4"/>
  <c r="BX8" i="4"/>
  <c r="BV8" i="4"/>
  <c r="BI8" i="4"/>
  <c r="BG8" i="4"/>
  <c r="AT8" i="4"/>
  <c r="AR8" i="4"/>
  <c r="AE8" i="4"/>
  <c r="AC8" i="4"/>
  <c r="P8" i="4"/>
  <c r="N8" i="4"/>
  <c r="BX7" i="4"/>
  <c r="BV7" i="4"/>
  <c r="BI7" i="4"/>
  <c r="BG7" i="4"/>
  <c r="AT7" i="4"/>
  <c r="AR7" i="4"/>
  <c r="AE7" i="4"/>
  <c r="AC7" i="4"/>
  <c r="P7" i="4"/>
  <c r="N7" i="4"/>
  <c r="BX6" i="4"/>
  <c r="BV6" i="4"/>
  <c r="BI6" i="4"/>
  <c r="BG6" i="4"/>
  <c r="AT6" i="4"/>
  <c r="AR6" i="4"/>
  <c r="AE6" i="4"/>
  <c r="AC6" i="4"/>
  <c r="P6" i="4"/>
  <c r="N6" i="4"/>
  <c r="BX5" i="4"/>
  <c r="BV5" i="4"/>
  <c r="BI5" i="4"/>
  <c r="BG5" i="4"/>
  <c r="AT5" i="4"/>
  <c r="AR5" i="4"/>
  <c r="AE5" i="4"/>
  <c r="AC5" i="4"/>
  <c r="P5" i="4"/>
  <c r="N5" i="4"/>
  <c r="BX4" i="4"/>
  <c r="BV4" i="4"/>
  <c r="BI4" i="4"/>
  <c r="BG4" i="4"/>
  <c r="AT4" i="4"/>
  <c r="AR4" i="4"/>
  <c r="AE4" i="4"/>
  <c r="AC4" i="4"/>
  <c r="P4" i="4"/>
  <c r="N4" i="4"/>
  <c r="E48" i="3"/>
  <c r="T48" i="3"/>
  <c r="AI48" i="3"/>
  <c r="AX48" i="3"/>
  <c r="C48" i="3"/>
  <c r="D48" i="3"/>
  <c r="F48" i="3"/>
  <c r="G48" i="3"/>
  <c r="H48" i="3"/>
  <c r="I48" i="3"/>
  <c r="J48" i="3"/>
  <c r="K48" i="3"/>
  <c r="L48" i="3"/>
  <c r="M48" i="3"/>
  <c r="R48" i="3"/>
  <c r="S48" i="3"/>
  <c r="U48" i="3"/>
  <c r="V48" i="3"/>
  <c r="W48" i="3"/>
  <c r="X48" i="3"/>
  <c r="Y48" i="3"/>
  <c r="Z48" i="3"/>
  <c r="AA48" i="3"/>
  <c r="AB48" i="3"/>
  <c r="AG48" i="3"/>
  <c r="AH48" i="3"/>
  <c r="AJ48" i="3"/>
  <c r="AK48" i="3"/>
  <c r="AL48" i="3"/>
  <c r="AM48" i="3"/>
  <c r="AN48" i="3"/>
  <c r="AO48" i="3"/>
  <c r="AP48" i="3"/>
  <c r="AQ48" i="3"/>
  <c r="AV48" i="3"/>
  <c r="AW48" i="3"/>
  <c r="AY48" i="3"/>
  <c r="AZ48" i="3"/>
  <c r="BA48" i="3"/>
  <c r="BB48" i="3"/>
  <c r="BC48" i="3"/>
  <c r="BD48" i="3"/>
  <c r="BE48" i="3"/>
  <c r="BF48" i="3"/>
  <c r="BK48" i="3"/>
  <c r="BL48" i="3"/>
  <c r="BM48" i="3"/>
  <c r="BN48" i="3"/>
  <c r="BO48" i="3"/>
  <c r="BP48" i="3"/>
  <c r="BQ48" i="3"/>
  <c r="BR48" i="3"/>
  <c r="BS48" i="3"/>
  <c r="BT48" i="3"/>
  <c r="BU48" i="3"/>
  <c r="F53" i="3"/>
  <c r="F54" i="3"/>
  <c r="F55" i="3"/>
  <c r="F56" i="3"/>
  <c r="F57" i="3"/>
  <c r="F58" i="3"/>
  <c r="F59" i="3"/>
  <c r="F60" i="3"/>
  <c r="F51" i="3"/>
  <c r="F52" i="3"/>
  <c r="BG4" i="3"/>
  <c r="BI4" i="3"/>
  <c r="BV4" i="3"/>
  <c r="BX4" i="3"/>
  <c r="BG5" i="3"/>
  <c r="BI5" i="3"/>
  <c r="BV5" i="3"/>
  <c r="BX5" i="3"/>
  <c r="BG6" i="3"/>
  <c r="BI6" i="3"/>
  <c r="BV6" i="3"/>
  <c r="BX6" i="3"/>
  <c r="BG7" i="3"/>
  <c r="BI7" i="3"/>
  <c r="BV7" i="3"/>
  <c r="BX7" i="3"/>
  <c r="BG8" i="3"/>
  <c r="BI8" i="3"/>
  <c r="BV8" i="3"/>
  <c r="BX8" i="3"/>
  <c r="BG9" i="3"/>
  <c r="BI9" i="3"/>
  <c r="BV9" i="3"/>
  <c r="BX9" i="3"/>
  <c r="BG10" i="3"/>
  <c r="BI10" i="3"/>
  <c r="BV10" i="3"/>
  <c r="BX10" i="3"/>
  <c r="BG11" i="3"/>
  <c r="BI11" i="3"/>
  <c r="BV11" i="3"/>
  <c r="BX11" i="3"/>
  <c r="BG12" i="3"/>
  <c r="BI12" i="3"/>
  <c r="BV12" i="3"/>
  <c r="BX12" i="3"/>
  <c r="BG13" i="3"/>
  <c r="BI13" i="3"/>
  <c r="BV13" i="3"/>
  <c r="BX13" i="3"/>
  <c r="BG14" i="3"/>
  <c r="BI14" i="3"/>
  <c r="BV14" i="3"/>
  <c r="BX14" i="3"/>
  <c r="BG15" i="3"/>
  <c r="BI15" i="3"/>
  <c r="BV15" i="3"/>
  <c r="BX15" i="3"/>
  <c r="BG16" i="3"/>
  <c r="BI16" i="3"/>
  <c r="BV16" i="3"/>
  <c r="BX16" i="3"/>
  <c r="BG17" i="3"/>
  <c r="BI17" i="3"/>
  <c r="BV17" i="3"/>
  <c r="BX17" i="3"/>
  <c r="BG18" i="3"/>
  <c r="BI18" i="3"/>
  <c r="BV18" i="3"/>
  <c r="BX18" i="3"/>
  <c r="BG19" i="3"/>
  <c r="BI19" i="3"/>
  <c r="BV19" i="3"/>
  <c r="BX19" i="3"/>
  <c r="BG20" i="3"/>
  <c r="BI20" i="3"/>
  <c r="BV20" i="3"/>
  <c r="BX20" i="3"/>
  <c r="BG21" i="3"/>
  <c r="BI21" i="3"/>
  <c r="BV21" i="3"/>
  <c r="BX21" i="3"/>
  <c r="BG22" i="3"/>
  <c r="BI22" i="3"/>
  <c r="BV22" i="3"/>
  <c r="BX22" i="3"/>
  <c r="BG23" i="3"/>
  <c r="BI23" i="3"/>
  <c r="BV23" i="3"/>
  <c r="BX23" i="3"/>
  <c r="BG24" i="3"/>
  <c r="BI24" i="3"/>
  <c r="BV24" i="3"/>
  <c r="BX24" i="3"/>
  <c r="BG25" i="3"/>
  <c r="BI25" i="3"/>
  <c r="BV25" i="3"/>
  <c r="BX25" i="3"/>
  <c r="BG26" i="3"/>
  <c r="BI26" i="3"/>
  <c r="BV26" i="3"/>
  <c r="BX26" i="3"/>
  <c r="BG27" i="3"/>
  <c r="BI27" i="3"/>
  <c r="BV27" i="3"/>
  <c r="BX27" i="3"/>
  <c r="BG28" i="3"/>
  <c r="BI28" i="3"/>
  <c r="BV28" i="3"/>
  <c r="BX28" i="3"/>
  <c r="BG29" i="3"/>
  <c r="BI29" i="3"/>
  <c r="BV29" i="3"/>
  <c r="BX29" i="3"/>
  <c r="BG30" i="3"/>
  <c r="BI30" i="3"/>
  <c r="BV30" i="3"/>
  <c r="BX30" i="3"/>
  <c r="BG31" i="3"/>
  <c r="BI31" i="3"/>
  <c r="BV31" i="3"/>
  <c r="BX31" i="3"/>
  <c r="BG32" i="3"/>
  <c r="BI32" i="3"/>
  <c r="BV32" i="3"/>
  <c r="BX32" i="3"/>
  <c r="BG33" i="3"/>
  <c r="BI33" i="3"/>
  <c r="BV33" i="3"/>
  <c r="BX33" i="3"/>
  <c r="BG34" i="3"/>
  <c r="BI34" i="3"/>
  <c r="BV34" i="3"/>
  <c r="BX34" i="3"/>
  <c r="BG35" i="3"/>
  <c r="BI35" i="3"/>
  <c r="BV35" i="3"/>
  <c r="BX35" i="3"/>
  <c r="BG36" i="3"/>
  <c r="BI36" i="3"/>
  <c r="BV36" i="3"/>
  <c r="BX36" i="3"/>
  <c r="BG37" i="3"/>
  <c r="BI37" i="3"/>
  <c r="BV37" i="3"/>
  <c r="BX37" i="3"/>
  <c r="BG38" i="3"/>
  <c r="BI38" i="3"/>
  <c r="BV38" i="3"/>
  <c r="BX38" i="3"/>
  <c r="BG39" i="3"/>
  <c r="BI39" i="3"/>
  <c r="BV39" i="3"/>
  <c r="BX39" i="3"/>
  <c r="BG40" i="3"/>
  <c r="BI40" i="3"/>
  <c r="BV40" i="3"/>
  <c r="BX40" i="3"/>
  <c r="BG41" i="3"/>
  <c r="BI41" i="3"/>
  <c r="BV41" i="3"/>
  <c r="BX41" i="3"/>
  <c r="BG42" i="3"/>
  <c r="BI42" i="3"/>
  <c r="BV42" i="3"/>
  <c r="BX42" i="3"/>
  <c r="BG43" i="3"/>
  <c r="BI43" i="3"/>
  <c r="BV43" i="3"/>
  <c r="BX43" i="3"/>
  <c r="BG44" i="3"/>
  <c r="BI44" i="3"/>
  <c r="BV44" i="3"/>
  <c r="BX44" i="3"/>
  <c r="BG45" i="3"/>
  <c r="BI45" i="3"/>
  <c r="BV45" i="3"/>
  <c r="BX45" i="3"/>
  <c r="BG46" i="3"/>
  <c r="BI46" i="3"/>
  <c r="BV46" i="3"/>
  <c r="BX46" i="3"/>
  <c r="BG47" i="3"/>
  <c r="BI47" i="3"/>
  <c r="BV47" i="3"/>
  <c r="BX47" i="3"/>
  <c r="AC4" i="3"/>
  <c r="AE4" i="3"/>
  <c r="AR4" i="3"/>
  <c r="AT4" i="3"/>
  <c r="AC5" i="3"/>
  <c r="AE5" i="3"/>
  <c r="AR5" i="3"/>
  <c r="AT5" i="3"/>
  <c r="AC6" i="3"/>
  <c r="AE6" i="3"/>
  <c r="AR6" i="3"/>
  <c r="AT6" i="3"/>
  <c r="AC7" i="3"/>
  <c r="AE7" i="3"/>
  <c r="AR7" i="3"/>
  <c r="AT7" i="3"/>
  <c r="AC8" i="3"/>
  <c r="AE8" i="3"/>
  <c r="AR8" i="3"/>
  <c r="AT8" i="3"/>
  <c r="AC9" i="3"/>
  <c r="AE9" i="3"/>
  <c r="AR9" i="3"/>
  <c r="AT9" i="3"/>
  <c r="AC10" i="3"/>
  <c r="AE10" i="3"/>
  <c r="AR10" i="3"/>
  <c r="AT10" i="3"/>
  <c r="AC11" i="3"/>
  <c r="AE11" i="3"/>
  <c r="AR11" i="3"/>
  <c r="AT11" i="3"/>
  <c r="AC12" i="3"/>
  <c r="AE12" i="3"/>
  <c r="AR12" i="3"/>
  <c r="AT12" i="3"/>
  <c r="AC13" i="3"/>
  <c r="AE13" i="3"/>
  <c r="AR13" i="3"/>
  <c r="AT13" i="3"/>
  <c r="AC14" i="3"/>
  <c r="AE14" i="3"/>
  <c r="AR14" i="3"/>
  <c r="AT14" i="3"/>
  <c r="AC15" i="3"/>
  <c r="AE15" i="3"/>
  <c r="AR15" i="3"/>
  <c r="AT15" i="3"/>
  <c r="AC16" i="3"/>
  <c r="AE16" i="3"/>
  <c r="AR16" i="3"/>
  <c r="AT16" i="3"/>
  <c r="AC17" i="3"/>
  <c r="AE17" i="3"/>
  <c r="AR17" i="3"/>
  <c r="AT17" i="3"/>
  <c r="AC18" i="3"/>
  <c r="AE18" i="3"/>
  <c r="AR18" i="3"/>
  <c r="AT18" i="3"/>
  <c r="AC19" i="3"/>
  <c r="AE19" i="3"/>
  <c r="AR19" i="3"/>
  <c r="AT19" i="3"/>
  <c r="AC20" i="3"/>
  <c r="AE20" i="3"/>
  <c r="AR20" i="3"/>
  <c r="AT20" i="3"/>
  <c r="AC21" i="3"/>
  <c r="AE21" i="3"/>
  <c r="AR21" i="3"/>
  <c r="AT21" i="3"/>
  <c r="AC22" i="3"/>
  <c r="AE22" i="3"/>
  <c r="AR22" i="3"/>
  <c r="AT22" i="3"/>
  <c r="AC23" i="3"/>
  <c r="AE23" i="3"/>
  <c r="AR23" i="3"/>
  <c r="AT23" i="3"/>
  <c r="AC24" i="3"/>
  <c r="AE24" i="3"/>
  <c r="AR24" i="3"/>
  <c r="AT24" i="3"/>
  <c r="AC25" i="3"/>
  <c r="AE25" i="3"/>
  <c r="AR25" i="3"/>
  <c r="AT25" i="3"/>
  <c r="AC26" i="3"/>
  <c r="AE26" i="3"/>
  <c r="AR26" i="3"/>
  <c r="AT26" i="3"/>
  <c r="AC27" i="3"/>
  <c r="AE27" i="3"/>
  <c r="AR27" i="3"/>
  <c r="AT27" i="3"/>
  <c r="AC28" i="3"/>
  <c r="AE28" i="3"/>
  <c r="AR28" i="3"/>
  <c r="AT28" i="3"/>
  <c r="AC29" i="3"/>
  <c r="AE29" i="3"/>
  <c r="AR29" i="3"/>
  <c r="AT29" i="3"/>
  <c r="AC30" i="3"/>
  <c r="AE30" i="3"/>
  <c r="AR30" i="3"/>
  <c r="AT30" i="3"/>
  <c r="AC31" i="3"/>
  <c r="AE31" i="3"/>
  <c r="AR31" i="3"/>
  <c r="AT31" i="3"/>
  <c r="AC32" i="3"/>
  <c r="AE32" i="3"/>
  <c r="AR32" i="3"/>
  <c r="AT32" i="3"/>
  <c r="AC33" i="3"/>
  <c r="AE33" i="3"/>
  <c r="AR33" i="3"/>
  <c r="AT33" i="3"/>
  <c r="AC34" i="3"/>
  <c r="AE34" i="3"/>
  <c r="AR34" i="3"/>
  <c r="AT34" i="3"/>
  <c r="AC35" i="3"/>
  <c r="AE35" i="3"/>
  <c r="AR35" i="3"/>
  <c r="AT35" i="3"/>
  <c r="AC36" i="3"/>
  <c r="AE36" i="3"/>
  <c r="AR36" i="3"/>
  <c r="AT36" i="3"/>
  <c r="AC37" i="3"/>
  <c r="AE37" i="3"/>
  <c r="AR37" i="3"/>
  <c r="AT37" i="3"/>
  <c r="AC38" i="3"/>
  <c r="AE38" i="3"/>
  <c r="AR38" i="3"/>
  <c r="AT38" i="3"/>
  <c r="AC39" i="3"/>
  <c r="AE39" i="3"/>
  <c r="AR39" i="3"/>
  <c r="AT39" i="3"/>
  <c r="AC40" i="3"/>
  <c r="AE40" i="3"/>
  <c r="AR40" i="3"/>
  <c r="AT40" i="3"/>
  <c r="AC41" i="3"/>
  <c r="AE41" i="3"/>
  <c r="AR41" i="3"/>
  <c r="AT41" i="3"/>
  <c r="AC42" i="3"/>
  <c r="AE42" i="3"/>
  <c r="AR42" i="3"/>
  <c r="AT42" i="3"/>
  <c r="AC43" i="3"/>
  <c r="AE43" i="3"/>
  <c r="AR43" i="3"/>
  <c r="AT43" i="3"/>
  <c r="AC44" i="3"/>
  <c r="AE44" i="3"/>
  <c r="AR44" i="3"/>
  <c r="AT44" i="3"/>
  <c r="AC45" i="3"/>
  <c r="AE45" i="3"/>
  <c r="AR45" i="3"/>
  <c r="AT45" i="3"/>
  <c r="AC46" i="3"/>
  <c r="AE46" i="3"/>
  <c r="AR46" i="3"/>
  <c r="AT46" i="3"/>
  <c r="AC47" i="3"/>
  <c r="AE47" i="3"/>
  <c r="AR47" i="3"/>
  <c r="AT47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" i="3"/>
</calcChain>
</file>

<file path=xl/sharedStrings.xml><?xml version="1.0" encoding="utf-8"?>
<sst xmlns="http://schemas.openxmlformats.org/spreadsheetml/2006/main" count="1371" uniqueCount="69">
  <si>
    <t>Année</t>
  </si>
  <si>
    <t>Jour</t>
  </si>
  <si>
    <t>Jour de l’an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</si>
  <si>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</si>
  <si>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</si>
  <si>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</si>
  <si>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</si>
  <si>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</si>
  <si>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</si>
  <si>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</si>
  <si>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</si>
  <si>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</si>
  <si>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</si>
  <si>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</si>
  <si>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</si>
  <si>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Vacances scolaires</t>
  </si>
  <si>
    <t>numéro semaine</t>
  </si>
  <si>
    <t>noel</t>
  </si>
  <si>
    <t>Pâques</t>
  </si>
  <si>
    <t>Eté</t>
  </si>
  <si>
    <t>hiver</t>
  </si>
  <si>
    <t>Toussain</t>
  </si>
  <si>
    <t>Laetitia</t>
  </si>
  <si>
    <t>Isa</t>
  </si>
  <si>
    <t>Clara</t>
  </si>
  <si>
    <t>Hugo</t>
  </si>
  <si>
    <t>Julian</t>
  </si>
  <si>
    <t>Clivia</t>
  </si>
  <si>
    <t>mois</t>
  </si>
  <si>
    <t>Liste animateur</t>
  </si>
  <si>
    <t>Isabelle</t>
  </si>
  <si>
    <t>Tous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</si>
  <si>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</si>
  <si>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</si>
  <si>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</si>
  <si>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</si>
  <si>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</si>
  <si>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</si>
  <si>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</si>
  <si>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</si>
  <si>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</si>
  <si>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</si>
  <si>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</si>
  <si>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</si>
  <si>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</si>
  <si>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</si>
  <si>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Laure</t>
  </si>
  <si>
    <t>Mélanie</t>
  </si>
  <si>
    <t>Aurélie</t>
  </si>
  <si>
    <t>Anime elem</t>
  </si>
  <si>
    <t>E</t>
  </si>
  <si>
    <t>M</t>
  </si>
  <si>
    <t>Anime Mat</t>
  </si>
  <si>
    <t>Mardi</t>
  </si>
  <si>
    <t>Mercredi</t>
  </si>
  <si>
    <t>Jeudi</t>
  </si>
  <si>
    <t>Vendredi</t>
  </si>
  <si>
    <t>Anime1</t>
  </si>
  <si>
    <t>Nelly</t>
  </si>
  <si>
    <t>P</t>
  </si>
  <si>
    <t>Total heures</t>
  </si>
  <si>
    <t>D</t>
  </si>
  <si>
    <t>Nélly</t>
  </si>
  <si>
    <t>e</t>
  </si>
  <si>
    <t>Absence</t>
  </si>
  <si>
    <t>Horraire previsionnel</t>
  </si>
  <si>
    <t>Heures réalisées</t>
  </si>
  <si>
    <t>jour</t>
  </si>
  <si>
    <t>animateur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</si>
</sst>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d\ dd\ mmm\ yy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</fills>
  <borders count="8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tted">
        <color indexed="64"/>
      </bottom>
      <diagonal/>
    </border>
    <border>
      <left style="thin">
        <color indexed="64"/>
      </left>
      <right/>
      <top style="thick">
        <color indexed="64"/>
      </top>
      <bottom style="dotted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ck">
        <color indexed="64"/>
      </bottom>
      <diagonal/>
    </border>
    <border>
      <left style="thin">
        <color indexed="64"/>
      </left>
      <right/>
      <top style="dotted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ck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ck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/>
      <bottom style="dash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dotted">
        <color indexed="64"/>
      </bottom>
      <diagonal/>
    </border>
    <border>
      <left style="thin">
        <color indexed="64"/>
      </left>
      <right/>
      <top style="mediumDashed">
        <color indexed="64"/>
      </top>
      <bottom style="dotted">
        <color indexed="64"/>
      </bottom>
      <diagonal/>
    </border>
    <border>
      <left style="thick">
        <color indexed="64"/>
      </left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/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Dashed">
        <color indexed="64"/>
      </top>
      <bottom style="dashed">
        <color indexed="64"/>
      </bottom>
      <diagonal/>
    </border>
    <border>
      <left/>
      <right/>
      <top style="mediumDashed">
        <color indexed="64"/>
      </top>
      <bottom style="dotted">
        <color indexed="64"/>
      </bottom>
      <diagonal/>
    </border>
    <border>
      <left/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Dash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Dashed">
        <color indexed="64"/>
      </bottom>
      <diagonal/>
    </border>
    <border>
      <left style="thin">
        <color indexed="64"/>
      </left>
      <right/>
      <top style="dotted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Dashed">
        <color indexed="64"/>
      </bottom>
      <diagonal/>
    </border>
    <border>
      <left/>
      <right/>
      <top style="dotted">
        <color indexed="64"/>
      </top>
      <bottom style="medium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mediumDashed">
        <color indexed="64"/>
      </bottom>
      <diagonal/>
    </border>
    <border>
      <left style="thin">
        <color indexed="64"/>
      </left>
      <right/>
      <top style="dashed">
        <color indexed="64"/>
      </top>
      <bottom style="mediumDashed">
        <color indexed="64"/>
      </bottom>
      <diagonal/>
    </border>
  </borders>
  <cellStyleXfs count="9">
    <xf numFmtId="0" fontId="0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</cellStyleXfs>
  <cellXfs count="153">
    <xf numFmtId="0" fontId="0" fillId="0" borderId="0" xfId="0"/>
    <xf numFmtId="0" fontId="0" fillId="0" borderId="0" xfId="0"/>
    <xf numFmtId="0" fontId="2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4" fillId="2" borderId="1" xfId="0" applyFont="1" applyFill="1" applyBorder="1" applyAlignment="1"/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0" xfId="0" applyFill="1"/>
    <xf numFmtId="0" fontId="5" fillId="0" borderId="9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9" fillId="3" borderId="8" xfId="0" applyNumberFormat="1" applyFont="1" applyFill="1" applyBorder="1" applyAlignment="1">
      <alignment horizontal="center" vertical="center"/>
    </xf>
    <xf numFmtId="164" fontId="9" fillId="3" borderId="11" xfId="0" applyNumberFormat="1" applyFont="1" applyFill="1" applyBorder="1" applyAlignment="1">
      <alignment horizontal="center" vertical="center"/>
    </xf>
    <xf numFmtId="0" fontId="10" fillId="0" borderId="16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 textRotation="90"/>
    </xf>
    <xf numFmtId="0" fontId="11" fillId="0" borderId="7" xfId="0" applyFont="1" applyFill="1" applyBorder="1" applyAlignment="1">
      <alignment horizontal="center" vertical="center" textRotation="90"/>
    </xf>
    <xf numFmtId="164" fontId="11" fillId="3" borderId="13" xfId="0" applyNumberFormat="1" applyFont="1" applyFill="1" applyBorder="1" applyAlignment="1">
      <alignment horizontal="center" vertical="center" textRotation="90"/>
    </xf>
    <xf numFmtId="164" fontId="11" fillId="3" borderId="7" xfId="0" applyNumberFormat="1" applyFont="1" applyFill="1" applyBorder="1" applyAlignment="1">
      <alignment horizontal="center" vertical="center" textRotation="90"/>
    </xf>
    <xf numFmtId="164" fontId="11" fillId="3" borderId="12" xfId="0" applyNumberFormat="1" applyFont="1" applyFill="1" applyBorder="1" applyAlignment="1">
      <alignment horizontal="center" vertical="center" textRotation="90" wrapText="1"/>
    </xf>
    <xf numFmtId="0" fontId="12" fillId="0" borderId="9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 textRotation="90"/>
    </xf>
    <xf numFmtId="164" fontId="11" fillId="3" borderId="6" xfId="0" applyNumberFormat="1" applyFont="1" applyFill="1" applyBorder="1" applyAlignment="1">
      <alignment horizontal="center" vertical="center" textRotation="90"/>
    </xf>
    <xf numFmtId="164" fontId="11" fillId="3" borderId="6" xfId="0" applyNumberFormat="1" applyFont="1" applyFill="1" applyBorder="1" applyAlignment="1">
      <alignment horizontal="center" vertical="center" textRotation="90" wrapText="1"/>
    </xf>
    <xf numFmtId="2" fontId="0" fillId="0" borderId="0" xfId="0" applyNumberFormat="1"/>
    <xf numFmtId="2" fontId="9" fillId="0" borderId="0" xfId="0" applyNumberFormat="1" applyFont="1" applyAlignment="1">
      <alignment horizontal="center" vertical="center"/>
    </xf>
    <xf numFmtId="0" fontId="12" fillId="0" borderId="33" xfId="0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center" vertical="center"/>
    </xf>
    <xf numFmtId="0" fontId="12" fillId="0" borderId="35" xfId="0" applyFont="1" applyFill="1" applyBorder="1" applyAlignment="1">
      <alignment horizontal="center" vertical="center"/>
    </xf>
    <xf numFmtId="0" fontId="12" fillId="0" borderId="36" xfId="0" applyFont="1" applyFill="1" applyBorder="1" applyAlignment="1">
      <alignment horizontal="center" vertical="center"/>
    </xf>
    <xf numFmtId="0" fontId="12" fillId="0" borderId="37" xfId="0" applyFont="1" applyFill="1" applyBorder="1" applyAlignment="1">
      <alignment horizontal="center" vertical="center"/>
    </xf>
    <xf numFmtId="0" fontId="12" fillId="0" borderId="38" xfId="0" applyFont="1" applyFill="1" applyBorder="1" applyAlignment="1">
      <alignment horizontal="center" vertical="center"/>
    </xf>
    <xf numFmtId="0" fontId="12" fillId="4" borderId="36" xfId="0" applyFont="1" applyFill="1" applyBorder="1" applyAlignment="1">
      <alignment horizontal="center" vertical="center"/>
    </xf>
    <xf numFmtId="0" fontId="12" fillId="4" borderId="37" xfId="0" applyFont="1" applyFill="1" applyBorder="1" applyAlignment="1">
      <alignment horizontal="center" vertical="center"/>
    </xf>
    <xf numFmtId="0" fontId="12" fillId="4" borderId="38" xfId="0" applyFont="1" applyFill="1" applyBorder="1" applyAlignment="1">
      <alignment horizontal="center" vertical="center"/>
    </xf>
    <xf numFmtId="0" fontId="12" fillId="0" borderId="39" xfId="0" applyFont="1" applyFill="1" applyBorder="1" applyAlignment="1">
      <alignment horizontal="center" vertical="center"/>
    </xf>
    <xf numFmtId="0" fontId="12" fillId="0" borderId="40" xfId="0" applyFont="1" applyFill="1" applyBorder="1" applyAlignment="1">
      <alignment horizontal="center" vertical="center"/>
    </xf>
    <xf numFmtId="0" fontId="12" fillId="0" borderId="41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6" xfId="0" applyFont="1" applyFill="1" applyBorder="1" applyAlignment="1">
      <alignment horizontal="center" vertical="center"/>
    </xf>
    <xf numFmtId="0" fontId="10" fillId="0" borderId="39" xfId="0" applyFont="1" applyFill="1" applyBorder="1" applyAlignment="1">
      <alignment horizontal="center" vertical="center"/>
    </xf>
    <xf numFmtId="0" fontId="12" fillId="0" borderId="42" xfId="0" applyFont="1" applyFill="1" applyBorder="1" applyAlignment="1">
      <alignment horizontal="center" vertical="center"/>
    </xf>
    <xf numFmtId="0" fontId="12" fillId="0" borderId="43" xfId="0" applyFont="1" applyFill="1" applyBorder="1" applyAlignment="1">
      <alignment horizontal="center" vertical="center"/>
    </xf>
    <xf numFmtId="0" fontId="12" fillId="4" borderId="43" xfId="0" applyFont="1" applyFill="1" applyBorder="1" applyAlignment="1">
      <alignment horizontal="center" vertical="center"/>
    </xf>
    <xf numFmtId="0" fontId="12" fillId="0" borderId="44" xfId="0" applyFont="1" applyFill="1" applyBorder="1" applyAlignment="1">
      <alignment horizontal="center" vertical="center"/>
    </xf>
    <xf numFmtId="164" fontId="9" fillId="3" borderId="8" xfId="0" applyNumberFormat="1" applyFont="1" applyFill="1" applyBorder="1" applyAlignment="1">
      <alignment horizontal="center" vertical="center"/>
    </xf>
    <xf numFmtId="164" fontId="9" fillId="3" borderId="9" xfId="0" applyNumberFormat="1" applyFont="1" applyFill="1" applyBorder="1" applyAlignment="1">
      <alignment horizontal="center" vertical="center"/>
    </xf>
    <xf numFmtId="0" fontId="12" fillId="0" borderId="0" xfId="0" applyFont="1"/>
    <xf numFmtId="0" fontId="12" fillId="0" borderId="50" xfId="0" applyFont="1" applyFill="1" applyBorder="1" applyAlignment="1">
      <alignment horizontal="center" vertical="center"/>
    </xf>
    <xf numFmtId="0" fontId="12" fillId="0" borderId="51" xfId="0" applyFont="1" applyFill="1" applyBorder="1" applyAlignment="1">
      <alignment horizontal="center" vertical="center"/>
    </xf>
    <xf numFmtId="0" fontId="12" fillId="0" borderId="52" xfId="0" applyFont="1" applyFill="1" applyBorder="1" applyAlignment="1">
      <alignment horizontal="center" vertical="center"/>
    </xf>
    <xf numFmtId="0" fontId="12" fillId="0" borderId="53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12" fillId="4" borderId="59" xfId="0" applyFont="1" applyFill="1" applyBorder="1" applyAlignment="1">
      <alignment horizontal="center" vertical="center"/>
    </xf>
    <xf numFmtId="0" fontId="12" fillId="4" borderId="60" xfId="0" applyFont="1" applyFill="1" applyBorder="1" applyAlignment="1">
      <alignment horizontal="center" vertical="center"/>
    </xf>
    <xf numFmtId="0" fontId="12" fillId="4" borderId="61" xfId="0" applyFont="1" applyFill="1" applyBorder="1" applyAlignment="1">
      <alignment horizontal="center" vertical="center"/>
    </xf>
    <xf numFmtId="0" fontId="10" fillId="0" borderId="59" xfId="0" applyFont="1" applyFill="1" applyBorder="1" applyAlignment="1">
      <alignment horizontal="center" vertical="center"/>
    </xf>
    <xf numFmtId="0" fontId="12" fillId="4" borderId="65" xfId="0" applyFont="1" applyFill="1" applyBorder="1" applyAlignment="1">
      <alignment horizontal="center" vertical="center"/>
    </xf>
    <xf numFmtId="0" fontId="12" fillId="0" borderId="59" xfId="0" applyFont="1" applyFill="1" applyBorder="1" applyAlignment="1">
      <alignment horizontal="center" vertical="center"/>
    </xf>
    <xf numFmtId="0" fontId="12" fillId="0" borderId="60" xfId="0" applyFont="1" applyFill="1" applyBorder="1" applyAlignment="1">
      <alignment horizontal="center" vertical="center"/>
    </xf>
    <xf numFmtId="0" fontId="12" fillId="0" borderId="65" xfId="0" applyFont="1" applyFill="1" applyBorder="1" applyAlignment="1">
      <alignment horizontal="center" vertical="center"/>
    </xf>
    <xf numFmtId="0" fontId="12" fillId="0" borderId="61" xfId="0" applyFont="1" applyFill="1" applyBorder="1" applyAlignment="1">
      <alignment horizontal="center" vertical="center"/>
    </xf>
    <xf numFmtId="0" fontId="12" fillId="0" borderId="68" xfId="0" applyFont="1" applyFill="1" applyBorder="1" applyAlignment="1">
      <alignment horizontal="center" vertical="center"/>
    </xf>
    <xf numFmtId="0" fontId="12" fillId="0" borderId="69" xfId="0" applyFont="1" applyFill="1" applyBorder="1" applyAlignment="1">
      <alignment horizontal="center" vertical="center"/>
    </xf>
    <xf numFmtId="0" fontId="12" fillId="0" borderId="70" xfId="0" applyFont="1" applyFill="1" applyBorder="1" applyAlignment="1">
      <alignment horizontal="center" vertical="center"/>
    </xf>
    <xf numFmtId="0" fontId="12" fillId="0" borderId="71" xfId="0" applyFont="1" applyFill="1" applyBorder="1" applyAlignment="1">
      <alignment horizontal="center" vertical="center"/>
    </xf>
    <xf numFmtId="0" fontId="10" fillId="0" borderId="68" xfId="0" applyFont="1" applyFill="1" applyBorder="1" applyAlignment="1">
      <alignment horizontal="center" vertical="center"/>
    </xf>
    <xf numFmtId="0" fontId="12" fillId="4" borderId="77" xfId="0" applyFont="1" applyFill="1" applyBorder="1" applyAlignment="1">
      <alignment horizontal="center" vertical="center"/>
    </xf>
    <xf numFmtId="0" fontId="12" fillId="4" borderId="78" xfId="0" applyFont="1" applyFill="1" applyBorder="1" applyAlignment="1">
      <alignment horizontal="center" vertical="center"/>
    </xf>
    <xf numFmtId="0" fontId="12" fillId="4" borderId="79" xfId="0" applyFont="1" applyFill="1" applyBorder="1" applyAlignment="1">
      <alignment horizontal="center" vertical="center"/>
    </xf>
    <xf numFmtId="0" fontId="10" fillId="0" borderId="77" xfId="0" applyFont="1" applyFill="1" applyBorder="1" applyAlignment="1">
      <alignment horizontal="center" vertical="center"/>
    </xf>
    <xf numFmtId="0" fontId="12" fillId="4" borderId="83" xfId="0" applyFont="1" applyFill="1" applyBorder="1" applyAlignment="1">
      <alignment horizontal="center" vertical="center"/>
    </xf>
    <xf numFmtId="0" fontId="12" fillId="0" borderId="77" xfId="0" applyFont="1" applyFill="1" applyBorder="1" applyAlignment="1">
      <alignment horizontal="center" vertical="center"/>
    </xf>
    <xf numFmtId="0" fontId="12" fillId="0" borderId="78" xfId="0" applyFont="1" applyFill="1" applyBorder="1" applyAlignment="1">
      <alignment horizontal="center" vertical="center"/>
    </xf>
    <xf numFmtId="0" fontId="12" fillId="0" borderId="83" xfId="0" applyFont="1" applyFill="1" applyBorder="1" applyAlignment="1">
      <alignment horizontal="center" vertical="center"/>
    </xf>
    <xf numFmtId="0" fontId="12" fillId="0" borderId="79" xfId="0" applyFont="1" applyFill="1" applyBorder="1" applyAlignment="1">
      <alignment horizontal="center" vertical="center"/>
    </xf>
    <xf numFmtId="0" fontId="12" fillId="4" borderId="50" xfId="0" applyFont="1" applyFill="1" applyBorder="1" applyAlignment="1">
      <alignment horizontal="center" vertical="center"/>
    </xf>
    <xf numFmtId="0" fontId="12" fillId="4" borderId="51" xfId="0" applyFont="1" applyFill="1" applyBorder="1" applyAlignment="1">
      <alignment horizontal="center" vertical="center"/>
    </xf>
    <xf numFmtId="0" fontId="12" fillId="4" borderId="53" xfId="0" applyFont="1" applyFill="1" applyBorder="1" applyAlignment="1">
      <alignment horizontal="center" vertical="center"/>
    </xf>
    <xf numFmtId="0" fontId="12" fillId="4" borderId="52" xfId="0" applyFont="1" applyFill="1" applyBorder="1" applyAlignment="1">
      <alignment horizontal="center" vertical="center"/>
    </xf>
    <xf numFmtId="0" fontId="12" fillId="4" borderId="68" xfId="0" applyFont="1" applyFill="1" applyBorder="1" applyAlignment="1">
      <alignment horizontal="center" vertical="center"/>
    </xf>
    <xf numFmtId="0" fontId="12" fillId="4" borderId="69" xfId="0" applyFont="1" applyFill="1" applyBorder="1" applyAlignment="1">
      <alignment horizontal="center" vertical="center"/>
    </xf>
    <xf numFmtId="0" fontId="12" fillId="4" borderId="71" xfId="0" applyFont="1" applyFill="1" applyBorder="1" applyAlignment="1">
      <alignment horizontal="center" vertical="center"/>
    </xf>
    <xf numFmtId="0" fontId="12" fillId="4" borderId="70" xfId="0" applyFont="1" applyFill="1" applyBorder="1" applyAlignment="1">
      <alignment horizontal="center" vertical="center"/>
    </xf>
    <xf numFmtId="20" fontId="14" fillId="4" borderId="14" xfId="0" applyNumberFormat="1" applyFont="1" applyFill="1" applyBorder="1"/>
    <xf numFmtId="20" fontId="14" fillId="4" borderId="15" xfId="0" applyNumberFormat="1" applyFont="1" applyFill="1" applyBorder="1" applyAlignment="1">
      <alignment horizontal="center" vertical="center"/>
    </xf>
    <xf numFmtId="20" fontId="14" fillId="4" borderId="48" xfId="0" applyNumberFormat="1" applyFont="1" applyFill="1" applyBorder="1"/>
    <xf numFmtId="20" fontId="14" fillId="4" borderId="49" xfId="0" applyNumberFormat="1" applyFont="1" applyFill="1" applyBorder="1" applyAlignment="1">
      <alignment horizontal="center" vertical="center"/>
    </xf>
    <xf numFmtId="20" fontId="14" fillId="4" borderId="66" xfId="0" applyNumberFormat="1" applyFont="1" applyFill="1" applyBorder="1"/>
    <xf numFmtId="20" fontId="14" fillId="4" borderId="67" xfId="0" applyNumberFormat="1" applyFont="1" applyFill="1" applyBorder="1" applyAlignment="1">
      <alignment horizontal="center" vertical="center"/>
    </xf>
    <xf numFmtId="20" fontId="14" fillId="4" borderId="18" xfId="0" applyNumberFormat="1" applyFont="1" applyFill="1" applyBorder="1"/>
    <xf numFmtId="20" fontId="14" fillId="4" borderId="19" xfId="0" applyNumberFormat="1" applyFont="1" applyFill="1" applyBorder="1" applyAlignment="1">
      <alignment horizontal="center" vertical="center"/>
    </xf>
    <xf numFmtId="20" fontId="14" fillId="4" borderId="75" xfId="0" applyNumberFormat="1" applyFont="1" applyFill="1" applyBorder="1"/>
    <xf numFmtId="20" fontId="14" fillId="4" borderId="76" xfId="0" applyNumberFormat="1" applyFont="1" applyFill="1" applyBorder="1" applyAlignment="1">
      <alignment horizontal="center" vertical="center"/>
    </xf>
    <xf numFmtId="20" fontId="14" fillId="4" borderId="57" xfId="0" applyNumberFormat="1" applyFont="1" applyFill="1" applyBorder="1"/>
    <xf numFmtId="20" fontId="14" fillId="4" borderId="58" xfId="0" applyNumberFormat="1" applyFont="1" applyFill="1" applyBorder="1" applyAlignment="1">
      <alignment horizontal="center" vertical="center"/>
    </xf>
    <xf numFmtId="20" fontId="14" fillId="4" borderId="22" xfId="0" applyNumberFormat="1" applyFont="1" applyFill="1" applyBorder="1"/>
    <xf numFmtId="20" fontId="14" fillId="4" borderId="23" xfId="0" applyNumberFormat="1" applyFont="1" applyFill="1" applyBorder="1" applyAlignment="1">
      <alignment horizontal="center" vertical="center"/>
    </xf>
    <xf numFmtId="0" fontId="12" fillId="5" borderId="27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54" xfId="0" applyFont="1" applyFill="1" applyBorder="1" applyAlignment="1">
      <alignment horizontal="center" vertical="center"/>
    </xf>
    <xf numFmtId="0" fontId="12" fillId="5" borderId="55" xfId="0" applyFont="1" applyFill="1" applyBorder="1" applyAlignment="1">
      <alignment horizontal="center" vertical="center"/>
    </xf>
    <xf numFmtId="0" fontId="12" fillId="5" borderId="56" xfId="0" applyFont="1" applyFill="1" applyBorder="1" applyAlignment="1">
      <alignment horizontal="center" vertical="center"/>
    </xf>
    <xf numFmtId="0" fontId="12" fillId="5" borderId="72" xfId="0" applyFont="1" applyFill="1" applyBorder="1" applyAlignment="1">
      <alignment horizontal="center" vertical="center"/>
    </xf>
    <xf numFmtId="0" fontId="12" fillId="5" borderId="73" xfId="0" applyFont="1" applyFill="1" applyBorder="1" applyAlignment="1">
      <alignment horizontal="center" vertical="center"/>
    </xf>
    <xf numFmtId="0" fontId="12" fillId="5" borderId="74" xfId="0" applyFont="1" applyFill="1" applyBorder="1" applyAlignment="1">
      <alignment horizontal="center" vertical="center"/>
    </xf>
    <xf numFmtId="0" fontId="12" fillId="5" borderId="28" xfId="0" applyFont="1" applyFill="1" applyBorder="1" applyAlignment="1">
      <alignment horizontal="center" vertical="center"/>
    </xf>
    <xf numFmtId="0" fontId="12" fillId="5" borderId="31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/>
    </xf>
    <xf numFmtId="0" fontId="12" fillId="5" borderId="80" xfId="0" applyFont="1" applyFill="1" applyBorder="1" applyAlignment="1">
      <alignment horizontal="center" vertical="center"/>
    </xf>
    <xf numFmtId="0" fontId="12" fillId="5" borderId="81" xfId="0" applyFont="1" applyFill="1" applyBorder="1" applyAlignment="1">
      <alignment horizontal="center" vertical="center"/>
    </xf>
    <xf numFmtId="0" fontId="12" fillId="5" borderId="82" xfId="0" applyFont="1" applyFill="1" applyBorder="1" applyAlignment="1">
      <alignment horizontal="center" vertical="center"/>
    </xf>
    <xf numFmtId="0" fontId="12" fillId="5" borderId="62" xfId="0" applyFont="1" applyFill="1" applyBorder="1" applyAlignment="1">
      <alignment horizontal="center" vertical="center"/>
    </xf>
    <xf numFmtId="0" fontId="12" fillId="5" borderId="63" xfId="0" applyFont="1" applyFill="1" applyBorder="1" applyAlignment="1">
      <alignment horizontal="center" vertical="center"/>
    </xf>
    <xf numFmtId="0" fontId="12" fillId="5" borderId="64" xfId="0" applyFont="1" applyFill="1" applyBorder="1" applyAlignment="1">
      <alignment horizontal="center" vertical="center"/>
    </xf>
    <xf numFmtId="0" fontId="12" fillId="5" borderId="29" xfId="0" applyFont="1" applyFill="1" applyBorder="1" applyAlignment="1">
      <alignment horizontal="center" vertical="center"/>
    </xf>
    <xf numFmtId="0" fontId="12" fillId="5" borderId="32" xfId="0" applyFont="1" applyFill="1" applyBorder="1" applyAlignment="1">
      <alignment horizontal="center" vertical="center"/>
    </xf>
    <xf numFmtId="0" fontId="12" fillId="5" borderId="24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 textRotation="90"/>
    </xf>
    <xf numFmtId="164" fontId="9" fillId="3" borderId="9" xfId="0" applyNumberFormat="1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165" fontId="12" fillId="3" borderId="8" xfId="0" applyNumberFormat="1" applyFont="1" applyFill="1" applyBorder="1" applyAlignment="1">
      <alignment horizontal="center" vertical="center"/>
    </xf>
    <xf numFmtId="165" fontId="12" fillId="3" borderId="9" xfId="0" applyNumberFormat="1" applyFont="1" applyFill="1" applyBorder="1" applyAlignment="1">
      <alignment horizontal="center" vertical="center"/>
    </xf>
    <xf numFmtId="165" fontId="12" fillId="3" borderId="10" xfId="0" applyNumberFormat="1" applyFont="1" applyFill="1" applyBorder="1" applyAlignment="1">
      <alignment horizontal="center" vertical="center"/>
    </xf>
    <xf numFmtId="164" fontId="9" fillId="3" borderId="8" xfId="0" applyNumberFormat="1" applyFont="1" applyFill="1" applyBorder="1" applyAlignment="1">
      <alignment horizontal="center" vertical="center"/>
    </xf>
    <xf numFmtId="164" fontId="9" fillId="3" borderId="9" xfId="0" applyNumberFormat="1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12" fillId="0" borderId="45" xfId="0" applyFont="1" applyBorder="1" applyAlignment="1">
      <alignment horizontal="center"/>
    </xf>
    <xf numFmtId="0" fontId="12" fillId="0" borderId="46" xfId="0" applyFont="1" applyBorder="1" applyAlignment="1">
      <alignment horizontal="center" wrapText="1"/>
    </xf>
    <xf numFmtId="0" fontId="12" fillId="0" borderId="47" xfId="0" applyFont="1" applyBorder="1" applyAlignment="1">
      <alignment horizontal="center" wrapText="1"/>
    </xf>
    <xf numFmtId="0" fontId="12" fillId="0" borderId="46" xfId="0" applyFont="1" applyBorder="1" applyAlignment="1">
      <alignment horizontal="center"/>
    </xf>
    <xf numFmtId="0" fontId="12" fillId="0" borderId="47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9" fillId="0" borderId="7" xfId="0" applyNumberFormat="1" applyFont="1" applyFill="1" applyBorder="1" applyAlignment="1">
      <alignment horizontal="center" vertical="center"/>
    </xf>
    <xf numFmtId="0" fontId="9" fillId="0" borderId="6" xfId="0" applyNumberFormat="1" applyFont="1" applyFill="1" applyBorder="1" applyAlignment="1">
      <alignment horizontal="center" vertical="center"/>
    </xf>
    <xf numFmtId="0" fontId="12" fillId="3" borderId="8" xfId="0" applyNumberFormat="1" applyFont="1" applyFill="1" applyBorder="1" applyAlignment="1">
      <alignment horizontal="center" vertical="center"/>
    </xf>
    <xf numFmtId="0" fontId="12" fillId="3" borderId="9" xfId="0" applyNumberFormat="1" applyFont="1" applyFill="1" applyBorder="1" applyAlignment="1">
      <alignment horizontal="center" vertical="center"/>
    </xf>
    <xf numFmtId="0" fontId="12" fillId="3" borderId="10" xfId="0" applyNumberFormat="1" applyFont="1" applyFill="1" applyBorder="1" applyAlignment="1">
      <alignment horizontal="center" vertical="center"/>
    </xf>
    <xf numFmtId="0" fontId="0" fillId="0" borderId="0" xfId="0" applyNumberFormat="1"/>
  </cellXfs>
  <cellStyles count="9">
    <cellStyle name="Normal" xfId="0" builtinId="0"/>
    <cellStyle name="Normal 2" xfId="2"/>
    <cellStyle name="Normal 3" xfId="3"/>
    <cellStyle name="Normal 3 2" xfId="4"/>
    <cellStyle name="Normal 3 2 2" xfId="5"/>
    <cellStyle name="Normal 3 3" xfId="6"/>
    <cellStyle name="Normal 3 3 2" xfId="8"/>
    <cellStyle name="Normal 3 4" xfId="7"/>
    <cellStyle name="Normal 4" xfId="1"/>
  </cellStyles>
  <dxfs count="75">
    <dxf>
      <fill>
        <patternFill>
          <bgColor theme="3" tint="0.39994506668294322"/>
        </patternFill>
      </fill>
    </dxf>
    <dxf>
      <fill>
        <patternFill>
          <bgColor rgb="FFF72C03"/>
        </patternFill>
      </fill>
    </dxf>
    <dxf>
      <fill>
        <patternFill patternType="solid">
          <bgColor rgb="FFFF33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rgb="FFF72C03"/>
        </patternFill>
      </fill>
    </dxf>
    <dxf>
      <fill>
        <patternFill patternType="solid">
          <bgColor rgb="FFFF3399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 patternType="lightUp">
          <fgColor rgb="FFFF0000"/>
          <bgColor theme="5" tint="0.39988402966399123"/>
        </patternFill>
      </fill>
    </dxf>
    <dxf>
      <fill>
        <patternFill patternType="lightDown">
          <fgColor theme="6" tint="0.39994506668294322"/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3399"/>
      <color rgb="FFF72C03"/>
      <color rgb="FFFA0000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J5:J30" totalsRowShown="0" headerRowDxfId="74" dataDxfId="72" headerRowBorderDxfId="73" tableBorderDxfId="71">
  <autoFilter ref="J5:J30"/>
  <tableColumns count="1">
    <tableColumn id="1" name="année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5:L17" totalsRowShown="0" headerRowDxfId="69" dataDxfId="67" headerRowBorderDxfId="68" tableBorderDxfId="66">
  <autoFilter ref="L5:L17"/>
  <tableColumns count="1">
    <tableColumn id="1" name="mois" dataDxfId="6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5:H18" totalsRowShown="0" headerRowDxfId="64" dataDxfId="62" headerRowBorderDxfId="63" tableBorderDxfId="61">
  <autoFilter ref="H5:H18"/>
  <tableColumns count="1">
    <tableColumn id="1" name="Liste animateur" dataDxfId="6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8"/>
  <sheetViews>
    <sheetView tabSelected="1" topLeftCell="AH1" zoomScale="125" zoomScaleNormal="125" workbookViewId="0">
      <selection activeCell="BI8" sqref="BI8"/>
    </sheetView>
  </sheetViews>
  <sheetFormatPr baseColWidth="10" defaultRowHeight="15" x14ac:dyDescent="0.25"/>
  <cols>
    <col min="1" max="1" width="18.85546875" style="9" customWidth="1"/>
    <col min="2" max="2" width="4.28515625" style="9" customWidth="1"/>
    <col min="3" max="61" width="3.7109375" style="9" customWidth="1"/>
    <col min="62" max="16384" width="11.42578125" style="9"/>
  </cols>
  <sheetData>
    <row r="1" spans="1:61" s="29" customFormat="1" ht="17.25" thickTop="1" thickBot="1" x14ac:dyDescent="0.3">
      <c r="B1" s="132">
        <f>DATE(Réglage!$B$4,1,1)</f>
        <v>43831</v>
      </c>
      <c r="C1" s="133"/>
      <c r="D1" s="133"/>
      <c r="E1" s="133"/>
      <c r="F1" s="133"/>
      <c r="G1" s="133"/>
      <c r="H1" s="132">
        <f>Début+1</f>
        <v>43832</v>
      </c>
      <c r="I1" s="133"/>
      <c r="J1" s="133"/>
      <c r="K1" s="133"/>
      <c r="L1" s="133"/>
      <c r="M1" s="133"/>
      <c r="N1" s="132">
        <f>H1+1</f>
        <v>43833</v>
      </c>
      <c r="O1" s="133"/>
      <c r="P1" s="133"/>
      <c r="Q1" s="133"/>
      <c r="R1" s="133"/>
      <c r="S1" s="133"/>
      <c r="T1" s="132">
        <f>N1+1</f>
        <v>43834</v>
      </c>
      <c r="U1" s="133"/>
      <c r="V1" s="133"/>
      <c r="W1" s="133"/>
      <c r="X1" s="133"/>
      <c r="Y1" s="133"/>
      <c r="Z1" s="132">
        <f>T1+1</f>
        <v>43835</v>
      </c>
      <c r="AA1" s="133"/>
      <c r="AB1" s="133"/>
      <c r="AC1" s="133"/>
      <c r="AD1" s="133"/>
      <c r="AE1" s="133"/>
      <c r="AF1" s="132">
        <f>Z1+1</f>
        <v>43836</v>
      </c>
      <c r="AG1" s="133"/>
      <c r="AH1" s="133"/>
      <c r="AI1" s="133"/>
      <c r="AJ1" s="133"/>
      <c r="AK1" s="133"/>
      <c r="AL1" s="132">
        <f t="shared" ref="AL1:AL2" si="0">AF1+1</f>
        <v>43837</v>
      </c>
      <c r="AM1" s="133"/>
      <c r="AN1" s="133"/>
      <c r="AO1" s="133"/>
      <c r="AP1" s="133"/>
      <c r="AQ1" s="133"/>
      <c r="AR1" s="132">
        <f t="shared" ref="AR1:AR2" si="1">AL1+1</f>
        <v>43838</v>
      </c>
      <c r="AS1" s="133"/>
      <c r="AT1" s="133"/>
      <c r="AU1" s="133"/>
      <c r="AV1" s="133"/>
      <c r="AW1" s="133"/>
      <c r="AX1" s="132">
        <f t="shared" ref="AX1:AX2" si="2">AR1+1</f>
        <v>43839</v>
      </c>
      <c r="AY1" s="133"/>
      <c r="AZ1" s="133"/>
      <c r="BA1" s="133"/>
      <c r="BB1" s="133"/>
      <c r="BC1" s="133"/>
      <c r="BD1" s="132">
        <f t="shared" ref="BD1:BD2" si="3">AX1+1</f>
        <v>43840</v>
      </c>
      <c r="BE1" s="133"/>
      <c r="BF1" s="133"/>
      <c r="BG1" s="133"/>
      <c r="BH1" s="133"/>
      <c r="BI1" s="133"/>
    </row>
    <row r="2" spans="1:61" s="10" customFormat="1" ht="20.25" customHeight="1" thickTop="1" thickBot="1" x14ac:dyDescent="0.3">
      <c r="B2" s="135">
        <f>Début</f>
        <v>43831</v>
      </c>
      <c r="C2" s="136"/>
      <c r="D2" s="136"/>
      <c r="E2" s="136"/>
      <c r="F2" s="136"/>
      <c r="G2" s="136"/>
      <c r="H2" s="135">
        <f>B2+1</f>
        <v>43832</v>
      </c>
      <c r="I2" s="136"/>
      <c r="J2" s="136"/>
      <c r="K2" s="136"/>
      <c r="L2" s="136"/>
      <c r="M2" s="136"/>
      <c r="N2" s="135">
        <f>H2+1</f>
        <v>43833</v>
      </c>
      <c r="O2" s="136"/>
      <c r="P2" s="136"/>
      <c r="Q2" s="136"/>
      <c r="R2" s="136"/>
      <c r="S2" s="136"/>
      <c r="T2" s="135">
        <f>N2+1</f>
        <v>43834</v>
      </c>
      <c r="U2" s="136"/>
      <c r="V2" s="136"/>
      <c r="W2" s="136"/>
      <c r="X2" s="136"/>
      <c r="Y2" s="136"/>
      <c r="Z2" s="135">
        <f>T2+1</f>
        <v>43835</v>
      </c>
      <c r="AA2" s="136"/>
      <c r="AB2" s="136"/>
      <c r="AC2" s="136"/>
      <c r="AD2" s="136"/>
      <c r="AE2" s="136"/>
      <c r="AF2" s="135">
        <f>Z2+1</f>
        <v>43836</v>
      </c>
      <c r="AG2" s="136"/>
      <c r="AH2" s="136"/>
      <c r="AI2" s="136"/>
      <c r="AJ2" s="136"/>
      <c r="AK2" s="136"/>
      <c r="AL2" s="135">
        <f t="shared" si="0"/>
        <v>43837</v>
      </c>
      <c r="AM2" s="136"/>
      <c r="AN2" s="136"/>
      <c r="AO2" s="136"/>
      <c r="AP2" s="136"/>
      <c r="AQ2" s="136"/>
      <c r="AR2" s="135">
        <f t="shared" si="1"/>
        <v>43838</v>
      </c>
      <c r="AS2" s="136"/>
      <c r="AT2" s="136"/>
      <c r="AU2" s="136"/>
      <c r="AV2" s="136"/>
      <c r="AW2" s="136"/>
      <c r="AX2" s="135">
        <f t="shared" si="2"/>
        <v>43839</v>
      </c>
      <c r="AY2" s="136"/>
      <c r="AZ2" s="136"/>
      <c r="BA2" s="136"/>
      <c r="BB2" s="136"/>
      <c r="BC2" s="136"/>
      <c r="BD2" s="135">
        <f t="shared" si="3"/>
        <v>43840</v>
      </c>
      <c r="BE2" s="136"/>
      <c r="BF2" s="136"/>
      <c r="BG2" s="136"/>
      <c r="BH2" s="136"/>
      <c r="BI2" s="136"/>
    </row>
    <row r="3" spans="1:61" s="10" customFormat="1" ht="20.25" thickTop="1" thickBot="1" x14ac:dyDescent="0.3">
      <c r="B3" s="129">
        <f>DATE(Réglage!$B$4,1,1)</f>
        <v>43831</v>
      </c>
      <c r="C3" s="55">
        <f>DATE(Réglage!$B$4,1,1)</f>
        <v>43831</v>
      </c>
      <c r="D3" s="55">
        <f>DATE(Réglage!$B$4,1,1)</f>
        <v>43831</v>
      </c>
      <c r="E3" s="55">
        <f>DATE(Réglage!$B$4,1,1)</f>
        <v>43831</v>
      </c>
      <c r="F3" s="55">
        <f>DATE(Réglage!$B$4,1,1)</f>
        <v>43831</v>
      </c>
      <c r="G3" s="19">
        <f>DATE(Réglage!$B$4,1,1)</f>
        <v>43831</v>
      </c>
      <c r="H3" s="54">
        <f t="shared" ref="H3" si="4">H2</f>
        <v>43832</v>
      </c>
      <c r="I3" s="54">
        <f>H2</f>
        <v>43832</v>
      </c>
      <c r="J3" s="54">
        <f>H2</f>
        <v>43832</v>
      </c>
      <c r="K3" s="54">
        <f>H2</f>
        <v>43832</v>
      </c>
      <c r="L3" s="54">
        <f>H2</f>
        <v>43832</v>
      </c>
      <c r="M3" s="54">
        <f>H2</f>
        <v>43832</v>
      </c>
      <c r="N3" s="54">
        <f t="shared" ref="N3" si="5">N2</f>
        <v>43833</v>
      </c>
      <c r="O3" s="18">
        <f>N2</f>
        <v>43833</v>
      </c>
      <c r="P3" s="18">
        <f>N2</f>
        <v>43833</v>
      </c>
      <c r="Q3" s="18">
        <f>N2</f>
        <v>43833</v>
      </c>
      <c r="R3" s="18">
        <f>N2</f>
        <v>43833</v>
      </c>
      <c r="S3" s="18">
        <f>N2</f>
        <v>43833</v>
      </c>
      <c r="T3" s="18">
        <f t="shared" ref="T3" si="6">T2</f>
        <v>43834</v>
      </c>
      <c r="U3" s="18">
        <f>T2</f>
        <v>43834</v>
      </c>
      <c r="V3" s="18">
        <f>T2</f>
        <v>43834</v>
      </c>
      <c r="W3" s="18">
        <f>T2</f>
        <v>43834</v>
      </c>
      <c r="X3" s="18">
        <f>T2</f>
        <v>43834</v>
      </c>
      <c r="Y3" s="18">
        <f>T2</f>
        <v>43834</v>
      </c>
      <c r="Z3" s="18">
        <f t="shared" ref="Z3" si="7">Z2</f>
        <v>43835</v>
      </c>
      <c r="AA3" s="18">
        <f>Z2</f>
        <v>43835</v>
      </c>
      <c r="AB3" s="18">
        <f>Z2</f>
        <v>43835</v>
      </c>
      <c r="AC3" s="18">
        <f>Z2</f>
        <v>43835</v>
      </c>
      <c r="AD3" s="18">
        <f>Z2</f>
        <v>43835</v>
      </c>
      <c r="AE3" s="18">
        <f>Z2</f>
        <v>43835</v>
      </c>
      <c r="AF3" s="18">
        <f t="shared" ref="AF3" si="8">AF2</f>
        <v>43836</v>
      </c>
      <c r="AG3" s="18">
        <f>AF2</f>
        <v>43836</v>
      </c>
      <c r="AH3" s="18">
        <f>AF2</f>
        <v>43836</v>
      </c>
      <c r="AI3" s="18">
        <f>AF2</f>
        <v>43836</v>
      </c>
      <c r="AJ3" s="18">
        <f>AF2</f>
        <v>43836</v>
      </c>
      <c r="AK3" s="18">
        <f>AF2</f>
        <v>43836</v>
      </c>
      <c r="AL3" s="18">
        <f t="shared" ref="AL3" si="9">AL2</f>
        <v>43837</v>
      </c>
      <c r="AM3" s="18">
        <f t="shared" ref="AM3" si="10">AL2</f>
        <v>43837</v>
      </c>
      <c r="AN3" s="18">
        <f t="shared" ref="AN3" si="11">AL2</f>
        <v>43837</v>
      </c>
      <c r="AO3" s="18">
        <f t="shared" ref="AO3" si="12">AL2</f>
        <v>43837</v>
      </c>
      <c r="AP3" s="18">
        <f t="shared" ref="AP3" si="13">AL2</f>
        <v>43837</v>
      </c>
      <c r="AQ3" s="18">
        <f t="shared" ref="AQ3" si="14">AL2</f>
        <v>43837</v>
      </c>
      <c r="AR3" s="18">
        <f t="shared" ref="AR3" si="15">AR2</f>
        <v>43838</v>
      </c>
      <c r="AS3" s="18">
        <f t="shared" ref="AS3" si="16">AR2</f>
        <v>43838</v>
      </c>
      <c r="AT3" s="18">
        <f t="shared" ref="AT3" si="17">AR2</f>
        <v>43838</v>
      </c>
      <c r="AU3" s="18">
        <f t="shared" ref="AU3" si="18">AR2</f>
        <v>43838</v>
      </c>
      <c r="AV3" s="18">
        <f t="shared" ref="AV3" si="19">AR2</f>
        <v>43838</v>
      </c>
      <c r="AW3" s="18">
        <f t="shared" ref="AW3" si="20">AR2</f>
        <v>43838</v>
      </c>
      <c r="AX3" s="18">
        <f>AX2</f>
        <v>43839</v>
      </c>
      <c r="AY3" s="18">
        <f t="shared" ref="AY3" si="21">AX2</f>
        <v>43839</v>
      </c>
      <c r="AZ3" s="18">
        <f t="shared" ref="AZ3" si="22">AX2</f>
        <v>43839</v>
      </c>
      <c r="BA3" s="18">
        <f t="shared" ref="BA3" si="23">AX2</f>
        <v>43839</v>
      </c>
      <c r="BB3" s="18">
        <f t="shared" ref="BB3" si="24">AX2</f>
        <v>43839</v>
      </c>
      <c r="BC3" s="18">
        <f t="shared" ref="BC3" si="25">AX2</f>
        <v>43839</v>
      </c>
      <c r="BD3" s="18">
        <f t="shared" ref="BD3" si="26">BD2</f>
        <v>43840</v>
      </c>
      <c r="BE3" s="18">
        <f t="shared" ref="BE3" si="27">BD2</f>
        <v>43840</v>
      </c>
      <c r="BF3" s="18">
        <f t="shared" ref="BF3" si="28">BD2</f>
        <v>43840</v>
      </c>
      <c r="BG3" s="18">
        <f t="shared" ref="BG3" si="29">BD2</f>
        <v>43840</v>
      </c>
      <c r="BH3" s="18">
        <f t="shared" ref="BH3" si="30">BD2</f>
        <v>43840</v>
      </c>
      <c r="BI3" s="18">
        <f t="shared" ref="BI3" si="31">BD2</f>
        <v>43840</v>
      </c>
    </row>
    <row r="4" spans="1:61" s="24" customFormat="1" ht="70.5" customHeight="1" thickTop="1" thickBot="1" x14ac:dyDescent="0.3">
      <c r="B4" s="26" t="str">
        <f>Réglage!$H$7</f>
        <v>Laetitia</v>
      </c>
      <c r="C4" s="27" t="str">
        <f>Réglage!$H$8</f>
        <v>Isabelle</v>
      </c>
      <c r="D4" s="27" t="str">
        <f>Réglage!$H$9</f>
        <v>Clara</v>
      </c>
      <c r="E4" s="27" t="str">
        <f>Réglage!$H$10</f>
        <v>Hugo</v>
      </c>
      <c r="F4" s="27" t="str">
        <f>Réglage!$H$11</f>
        <v>Julian</v>
      </c>
      <c r="G4" s="27" t="str">
        <f>Réglage!$H$12</f>
        <v>Clivia</v>
      </c>
      <c r="H4" s="26" t="str">
        <f>Réglage!$H$7</f>
        <v>Laetitia</v>
      </c>
      <c r="I4" s="27" t="str">
        <f>Réglage!$H$8</f>
        <v>Isabelle</v>
      </c>
      <c r="J4" s="27" t="str">
        <f>Réglage!$H$9</f>
        <v>Clara</v>
      </c>
      <c r="K4" s="27" t="str">
        <f>Réglage!$H$10</f>
        <v>Hugo</v>
      </c>
      <c r="L4" s="27" t="str">
        <f>Réglage!$H$11</f>
        <v>Julian</v>
      </c>
      <c r="M4" s="27" t="str">
        <f>Réglage!$H$12</f>
        <v>Clivia</v>
      </c>
      <c r="N4" s="26" t="str">
        <f>Réglage!$H$7</f>
        <v>Laetitia</v>
      </c>
      <c r="O4" s="27" t="str">
        <f>Réglage!$H$8</f>
        <v>Isabelle</v>
      </c>
      <c r="P4" s="27" t="str">
        <f>Réglage!$H$9</f>
        <v>Clara</v>
      </c>
      <c r="Q4" s="27" t="str">
        <f>Réglage!$H$10</f>
        <v>Hugo</v>
      </c>
      <c r="R4" s="27" t="str">
        <f>Réglage!$H$11</f>
        <v>Julian</v>
      </c>
      <c r="S4" s="27" t="str">
        <f>Réglage!$H$12</f>
        <v>Clivia</v>
      </c>
      <c r="T4" s="26" t="str">
        <f>Réglage!$H$7</f>
        <v>Laetitia</v>
      </c>
      <c r="U4" s="27" t="str">
        <f>Réglage!$H$8</f>
        <v>Isabelle</v>
      </c>
      <c r="V4" s="27" t="str">
        <f>Réglage!$H$9</f>
        <v>Clara</v>
      </c>
      <c r="W4" s="27" t="str">
        <f>Réglage!$H$10</f>
        <v>Hugo</v>
      </c>
      <c r="X4" s="27" t="str">
        <f>Réglage!$H$11</f>
        <v>Julian</v>
      </c>
      <c r="Y4" s="27" t="str">
        <f>Réglage!$H$12</f>
        <v>Clivia</v>
      </c>
      <c r="Z4" s="26" t="str">
        <f>Réglage!$H$7</f>
        <v>Laetitia</v>
      </c>
      <c r="AA4" s="27" t="str">
        <f>Réglage!$H$8</f>
        <v>Isabelle</v>
      </c>
      <c r="AB4" s="27" t="str">
        <f>Réglage!$H$9</f>
        <v>Clara</v>
      </c>
      <c r="AC4" s="27" t="str">
        <f>Réglage!$H$10</f>
        <v>Hugo</v>
      </c>
      <c r="AD4" s="27" t="str">
        <f>Réglage!$H$11</f>
        <v>Julian</v>
      </c>
      <c r="AE4" s="27" t="str">
        <f>Réglage!$H$12</f>
        <v>Clivia</v>
      </c>
      <c r="AF4" s="26" t="str">
        <f>Réglage!$H$7</f>
        <v>Laetitia</v>
      </c>
      <c r="AG4" s="27" t="str">
        <f>Réglage!$H$8</f>
        <v>Isabelle</v>
      </c>
      <c r="AH4" s="27" t="str">
        <f>Réglage!$H$9</f>
        <v>Clara</v>
      </c>
      <c r="AI4" s="27" t="str">
        <f>Réglage!$H$10</f>
        <v>Hugo</v>
      </c>
      <c r="AJ4" s="27" t="str">
        <f>Réglage!$H$11</f>
        <v>Julian</v>
      </c>
      <c r="AK4" s="27" t="str">
        <f>Réglage!$H$12</f>
        <v>Clivia</v>
      </c>
      <c r="AL4" s="26" t="str">
        <f>Réglage!$H$7</f>
        <v>Laetitia</v>
      </c>
      <c r="AM4" s="27" t="str">
        <f>Réglage!$H$8</f>
        <v>Isabelle</v>
      </c>
      <c r="AN4" s="27" t="str">
        <f>Réglage!$H$9</f>
        <v>Clara</v>
      </c>
      <c r="AO4" s="27" t="str">
        <f>Réglage!$H$10</f>
        <v>Hugo</v>
      </c>
      <c r="AP4" s="27" t="str">
        <f>Réglage!$H$11</f>
        <v>Julian</v>
      </c>
      <c r="AQ4" s="27" t="str">
        <f>Réglage!$H$12</f>
        <v>Clivia</v>
      </c>
      <c r="AR4" s="26" t="str">
        <f>Réglage!$H$7</f>
        <v>Laetitia</v>
      </c>
      <c r="AS4" s="27" t="str">
        <f>Réglage!$H$8</f>
        <v>Isabelle</v>
      </c>
      <c r="AT4" s="27" t="str">
        <f>Réglage!$H$9</f>
        <v>Clara</v>
      </c>
      <c r="AU4" s="27" t="str">
        <f>Réglage!$H$10</f>
        <v>Hugo</v>
      </c>
      <c r="AV4" s="27" t="str">
        <f>Réglage!$H$11</f>
        <v>Julian</v>
      </c>
      <c r="AW4" s="27" t="str">
        <f>Réglage!$H$12</f>
        <v>Clivia</v>
      </c>
      <c r="AX4" s="26" t="str">
        <f>Réglage!$H$7</f>
        <v>Laetitia</v>
      </c>
      <c r="AY4" s="27" t="str">
        <f>Réglage!$H$8</f>
        <v>Isabelle</v>
      </c>
      <c r="AZ4" s="27" t="str">
        <f>Réglage!$H$9</f>
        <v>Clara</v>
      </c>
      <c r="BA4" s="27" t="str">
        <f>Réglage!$H$10</f>
        <v>Hugo</v>
      </c>
      <c r="BB4" s="27" t="str">
        <f>Réglage!$H$11</f>
        <v>Julian</v>
      </c>
      <c r="BC4" s="27" t="str">
        <f>Réglage!$H$12</f>
        <v>Clivia</v>
      </c>
      <c r="BD4" s="26" t="str">
        <f>Réglage!$H$7</f>
        <v>Laetitia</v>
      </c>
      <c r="BE4" s="27" t="str">
        <f>Réglage!$H$8</f>
        <v>Isabelle</v>
      </c>
      <c r="BF4" s="27" t="str">
        <f>Réglage!$H$9</f>
        <v>Clara</v>
      </c>
      <c r="BG4" s="27" t="str">
        <f>Réglage!$H$10</f>
        <v>Hugo</v>
      </c>
      <c r="BH4" s="27" t="str">
        <f>Réglage!$H$11</f>
        <v>Julian</v>
      </c>
      <c r="BI4" s="27" t="str">
        <f>Réglage!$H$12</f>
        <v>Clivia</v>
      </c>
    </row>
    <row r="5" spans="1:61" ht="15.75" thickTop="1" x14ac:dyDescent="0.25">
      <c r="A5" s="9" t="s">
        <v>64</v>
      </c>
      <c r="B5" s="20"/>
      <c r="C5" s="21"/>
      <c r="D5" s="21"/>
      <c r="E5" s="21"/>
      <c r="F5" s="21"/>
      <c r="G5" s="21"/>
      <c r="H5" s="20"/>
      <c r="I5" s="21"/>
      <c r="J5" s="21"/>
      <c r="K5" s="21"/>
      <c r="L5" s="21"/>
      <c r="M5" s="21"/>
      <c r="N5" s="20"/>
      <c r="O5" s="21"/>
      <c r="P5" s="21"/>
      <c r="Q5" s="21"/>
      <c r="R5" s="21"/>
      <c r="S5" s="21"/>
      <c r="T5" s="20"/>
      <c r="U5" s="21"/>
      <c r="V5" s="21"/>
      <c r="W5" s="21"/>
      <c r="X5" s="21"/>
      <c r="Y5" s="21"/>
      <c r="Z5" s="20"/>
      <c r="AA5" s="21"/>
      <c r="AB5" s="21"/>
      <c r="AC5" s="21"/>
      <c r="AD5" s="21"/>
      <c r="AE5" s="21"/>
      <c r="AF5" s="20"/>
      <c r="AG5" s="21"/>
      <c r="AH5" s="21"/>
      <c r="AI5" s="21"/>
      <c r="AJ5" s="21"/>
      <c r="AK5" s="21"/>
      <c r="AL5" s="20"/>
      <c r="AM5" s="21"/>
      <c r="AN5" s="21"/>
      <c r="AO5" s="21"/>
      <c r="AP5" s="21"/>
      <c r="AQ5" s="21"/>
      <c r="AR5" s="20"/>
      <c r="AS5" s="21"/>
      <c r="AT5" s="21"/>
      <c r="AU5" s="21"/>
      <c r="AV5" s="21"/>
      <c r="AW5" s="21"/>
      <c r="AX5" s="20"/>
      <c r="AY5" s="21"/>
      <c r="AZ5" s="21"/>
      <c r="BA5" s="21"/>
      <c r="BB5" s="21"/>
      <c r="BC5" s="21"/>
      <c r="BD5" s="20"/>
      <c r="BE5" s="21"/>
      <c r="BF5" s="21"/>
      <c r="BG5" s="21"/>
      <c r="BH5" s="21"/>
      <c r="BI5" s="21"/>
    </row>
    <row r="6" spans="1:61" x14ac:dyDescent="0.25">
      <c r="A6" s="9" t="s">
        <v>65</v>
      </c>
      <c r="B6" s="22">
        <f t="array" ref="B6">IF(OR(WEEKDAY(B$3)=1,WEEKDAY(B$3)=7),0, IF(NOT(ISNA(VLOOKUP(WEEKNUM(B$3),Réglage!$F$22:$F$37,1,FALSE))),INDEX('Semaine vacance type'!$C$48:$BY$48,1,MATCH(1,('Semaine vacance type'!$C$2:$CO$2=WEEKDAY('Planning année'!B3))*('Semaine vacance type'!$C$3:$CO$3='Planning année'!B4),0)),INDEX('Semaine scolaire type'!$C$48:$BY$48,1,MATCH(1,('Semaine scolaire type'!$C$2:$CO$2=WEEKDAY('Planning année'!B3))*('Semaine scolaire type'!$C$3:$CO$3='Planning année'!B4),0))))</f>
        <v>0.25</v>
      </c>
      <c r="C6" s="22">
        <f t="array" ref="C6">IF(OR(WEEKDAY(C$3)=1,WEEKDAY(C$3)=7),0, IF(NOT(ISNA(VLOOKUP(WEEKNUM(C$3),Réglage!$F$22:$F$37,1,FALSE))),INDEX('Semaine vacance type'!$C$48:$BY$48,1,MATCH(1,('Semaine vacance type'!$C$2:$CO$2=WEEKDAY('Planning année'!C3))*('Semaine vacance type'!$C$3:$CO$3='Planning année'!C4),0)),INDEX('Semaine scolaire type'!$C$48:$BY$48,1,MATCH(1,('Semaine scolaire type'!$C$2:$CO$2=WEEKDAY('Planning année'!C3))*('Semaine scolaire type'!$C$3:$CO$3='Planning année'!C4),0))))</f>
        <v>0.5</v>
      </c>
      <c r="D6" s="22">
        <f t="array" ref="D6">IF(OR(WEEKDAY(D$3)=1,WEEKDAY(D$3)=7),0, IF(NOT(ISNA(VLOOKUP(WEEKNUM(D$3),Réglage!$F$22:$F$37,1,FALSE))),INDEX('Semaine vacance type'!$C$48:$BY$48,1,MATCH(1,('Semaine vacance type'!$C$2:$CO$2=WEEKDAY('Planning année'!D3))*('Semaine vacance type'!$C$3:$CO$3='Planning année'!D4),0)),INDEX('Semaine scolaire type'!$C$48:$BY$48,1,MATCH(1,('Semaine scolaire type'!$C$2:$CO$2=WEEKDAY('Planning année'!D3))*('Semaine scolaire type'!$C$3:$CO$3='Planning année'!D4),0))))</f>
        <v>0.75</v>
      </c>
      <c r="E6" s="22">
        <f t="array" ref="E6">IF(OR(WEEKDAY(E$3)=1,WEEKDAY(E$3)=7),0, IF(NOT(ISNA(VLOOKUP(WEEKNUM(E$3),Réglage!$F$22:$F$37,1,FALSE))),INDEX('Semaine vacance type'!$C$48:$BY$48,1,MATCH(1,('Semaine vacance type'!$C$2:$CO$2=WEEKDAY('Planning année'!E3))*('Semaine vacance type'!$C$3:$CO$3='Planning année'!E4),0)),INDEX('Semaine scolaire type'!$C$48:$BY$48,1,MATCH(1,('Semaine scolaire type'!$C$2:$CO$2=WEEKDAY('Planning année'!E3))*('Semaine scolaire type'!$C$3:$CO$3='Planning année'!E4),0))))</f>
        <v>1</v>
      </c>
      <c r="F6" s="22">
        <f t="array" ref="F6">IF(OR(WEEKDAY(F$3)=1,WEEKDAY(F$3)=7),0, IF(NOT(ISNA(VLOOKUP(WEEKNUM(F$3),Réglage!$F$22:$F$37,1,FALSE))),INDEX('Semaine vacance type'!$C$48:$BY$48,1,MATCH(1,('Semaine vacance type'!$C$2:$CO$2=WEEKDAY('Planning année'!F3))*('Semaine vacance type'!$C$3:$CO$3='Planning année'!F4),0)),INDEX('Semaine scolaire type'!$C$48:$BY$48,1,MATCH(1,('Semaine scolaire type'!$C$2:$CO$2=WEEKDAY('Planning année'!F3))*('Semaine scolaire type'!$C$3:$CO$3='Planning année'!F4),0))))</f>
        <v>1.25</v>
      </c>
      <c r="G6" s="22">
        <f t="array" ref="G6">IF(OR(WEEKDAY(G$3)=1,WEEKDAY(G$3)=7),0, IF(NOT(ISNA(VLOOKUP(WEEKNUM(G$3),Réglage!$F$22:$F$37,1,FALSE))),INDEX('Semaine vacance type'!$C$48:$BY$48,1,MATCH(1,('Semaine vacance type'!$C$2:$CO$2=WEEKDAY('Planning année'!G3))*('Semaine vacance type'!$C$3:$CO$3='Planning année'!G4),0)),INDEX('Semaine scolaire type'!$C$48:$BY$48,1,MATCH(1,('Semaine scolaire type'!$C$2:$CO$2=WEEKDAY('Planning année'!G3))*('Semaine scolaire type'!$C$3:$CO$3='Planning année'!G4),0))))</f>
        <v>1.5</v>
      </c>
      <c r="H6" s="22">
        <f t="array" ref="H6">IF(OR(WEEKDAY(H$3)=1,WEEKDAY(H$3)=7),0, IF(NOT(ISNA(VLOOKUP(WEEKNUM(H$3),Réglage!$F$22:$F$37,1,FALSE))),INDEX('Semaine vacance type'!$C$48:$BY$48,1,MATCH(1,('Semaine vacance type'!$C$2:$CO$2=WEEKDAY('Planning année'!H3))*('Semaine vacance type'!$C$3:$CO$3='Planning année'!H4),0)),INDEX('Semaine scolaire type'!$C$48:$BY$48,1,MATCH(1,('Semaine scolaire type'!$C$2:$CO$2=WEEKDAY('Planning année'!H3))*('Semaine scolaire type'!$C$3:$CO$3='Planning année'!H4),0))))</f>
        <v>1.75</v>
      </c>
      <c r="I6" s="22">
        <f t="array" ref="I6">IF(OR(WEEKDAY(I$3)=1,WEEKDAY(I$3)=7),0, IF(NOT(ISNA(VLOOKUP(WEEKNUM(I$3),Réglage!$F$22:$F$37,1,FALSE))),INDEX('Semaine vacance type'!$C$48:$BY$48,1,MATCH(1,('Semaine vacance type'!$C$2:$CO$2=WEEKDAY('Planning année'!I3))*('Semaine vacance type'!$C$3:$CO$3='Planning année'!I4),0)),INDEX('Semaine scolaire type'!$C$48:$BY$48,1,MATCH(1,('Semaine scolaire type'!$C$2:$CO$2=WEEKDAY('Planning année'!I3))*('Semaine scolaire type'!$C$3:$CO$3='Planning année'!I4),0))))</f>
        <v>2</v>
      </c>
      <c r="J6" s="22">
        <f t="array" ref="J6">IF(OR(WEEKDAY(J$3)=1,WEEKDAY(J$3)=7),0, IF(NOT(ISNA(VLOOKUP(WEEKNUM(J$3),Réglage!$F$22:$F$37,1,FALSE))),INDEX('Semaine vacance type'!$C$48:$BY$48,1,MATCH(1,('Semaine vacance type'!$C$2:$CO$2=WEEKDAY('Planning année'!J3))*('Semaine vacance type'!$C$3:$CO$3='Planning année'!J4),0)),INDEX('Semaine scolaire type'!$C$48:$BY$48,1,MATCH(1,('Semaine scolaire type'!$C$2:$CO$2=WEEKDAY('Planning année'!J3))*('Semaine scolaire type'!$C$3:$CO$3='Planning année'!J4),0))))</f>
        <v>2.25</v>
      </c>
      <c r="K6" s="22">
        <f t="array" ref="K6">IF(OR(WEEKDAY(K$3)=1,WEEKDAY(K$3)=7),0, IF(NOT(ISNA(VLOOKUP(WEEKNUM(K$3),Réglage!$F$22:$F$37,1,FALSE))),INDEX('Semaine vacance type'!$C$48:$BY$48,1,MATCH(1,('Semaine vacance type'!$C$2:$CO$2=WEEKDAY('Planning année'!K3))*('Semaine vacance type'!$C$3:$CO$3='Planning année'!K4),0)),INDEX('Semaine scolaire type'!$C$48:$BY$48,1,MATCH(1,('Semaine scolaire type'!$C$2:$CO$2=WEEKDAY('Planning année'!K3))*('Semaine scolaire type'!$C$3:$CO$3='Planning année'!K4),0))))</f>
        <v>2.5</v>
      </c>
      <c r="L6" s="22">
        <f t="array" ref="L6">IF(OR(WEEKDAY(L$3)=1,WEEKDAY(L$3)=7),0, IF(NOT(ISNA(VLOOKUP(WEEKNUM(L$3),Réglage!$F$22:$F$37,1,FALSE))),INDEX('Semaine vacance type'!$C$48:$BY$48,1,MATCH(1,('Semaine vacance type'!$C$2:$CO$2=WEEKDAY('Planning année'!L3))*('Semaine vacance type'!$C$3:$CO$3='Planning année'!L4),0)),INDEX('Semaine scolaire type'!$C$48:$BY$48,1,MATCH(1,('Semaine scolaire type'!$C$2:$CO$2=WEEKDAY('Planning année'!L3))*('Semaine scolaire type'!$C$3:$CO$3='Planning année'!L4),0))))</f>
        <v>2.75</v>
      </c>
      <c r="M6" s="22">
        <f t="array" ref="M6">IF(OR(WEEKDAY(M$3)=1,WEEKDAY(M$3)=7),0, IF(NOT(ISNA(VLOOKUP(WEEKNUM(M$3),Réglage!$F$22:$F$37,1,FALSE))),INDEX('Semaine vacance type'!$C$48:$BY$48,1,MATCH(1,('Semaine vacance type'!$C$2:$CO$2=WEEKDAY('Planning année'!M3))*('Semaine vacance type'!$C$3:$CO$3='Planning année'!M4),0)),INDEX('Semaine scolaire type'!$C$48:$BY$48,1,MATCH(1,('Semaine scolaire type'!$C$2:$CO$2=WEEKDAY('Planning année'!M3))*('Semaine scolaire type'!$C$3:$CO$3='Planning année'!M4),0))))</f>
        <v>3</v>
      </c>
      <c r="N6" s="22">
        <f t="array" ref="N6">IF(OR(WEEKDAY(N$3)=1,WEEKDAY(N$3)=7),0, IF(NOT(ISNA(VLOOKUP(WEEKNUM(N$3),Réglage!$F$22:$F$37,1,FALSE))),INDEX('Semaine vacance type'!$C$48:$BY$48,1,MATCH(1,('Semaine vacance type'!$C$2:$CO$2=WEEKDAY('Planning année'!N3))*('Semaine vacance type'!$C$3:$CO$3='Planning année'!N4),0)),INDEX('Semaine scolaire type'!$C$48:$BY$48,1,MATCH(1,('Semaine scolaire type'!$C$2:$CO$2=WEEKDAY('Planning année'!N3))*('Semaine scolaire type'!$C$3:$CO$3='Planning année'!N4),0))))</f>
        <v>3.25</v>
      </c>
      <c r="O6" s="22">
        <f t="array" ref="O6">IF(OR(WEEKDAY(O$3)=1,WEEKDAY(O$3)=7),0, IF(NOT(ISNA(VLOOKUP(WEEKNUM(O$3),Réglage!$F$22:$F$37,1,FALSE))),INDEX('Semaine vacance type'!$C$48:$BY$48,1,MATCH(1,('Semaine vacance type'!$C$2:$CO$2=WEEKDAY('Planning année'!O3))*('Semaine vacance type'!$C$3:$CO$3='Planning année'!O4),0)),INDEX('Semaine scolaire type'!$C$48:$BY$48,1,MATCH(1,('Semaine scolaire type'!$C$2:$CO$2=WEEKDAY('Planning année'!O3))*('Semaine scolaire type'!$C$3:$CO$3='Planning année'!O4),0))))</f>
        <v>3.5</v>
      </c>
      <c r="P6" s="22">
        <f t="array" ref="P6">IF(OR(WEEKDAY(P$3)=1,WEEKDAY(P$3)=7),0, IF(NOT(ISNA(VLOOKUP(WEEKNUM(P$3),Réglage!$F$22:$F$37,1,FALSE))),INDEX('Semaine vacance type'!$C$48:$BY$48,1,MATCH(1,('Semaine vacance type'!$C$2:$CO$2=WEEKDAY('Planning année'!P3))*('Semaine vacance type'!$C$3:$CO$3='Planning année'!P4),0)),INDEX('Semaine scolaire type'!$C$48:$BY$48,1,MATCH(1,('Semaine scolaire type'!$C$2:$CO$2=WEEKDAY('Planning année'!P3))*('Semaine scolaire type'!$C$3:$CO$3='Planning année'!P4),0))))</f>
        <v>3.75</v>
      </c>
      <c r="Q6" s="22">
        <f t="array" ref="Q6">IF(OR(WEEKDAY(Q$3)=1,WEEKDAY(Q$3)=7),0, IF(NOT(ISNA(VLOOKUP(WEEKNUM(Q$3),Réglage!$F$22:$F$37,1,FALSE))),INDEX('Semaine vacance type'!$C$48:$BY$48,1,MATCH(1,('Semaine vacance type'!$C$2:$CO$2=WEEKDAY('Planning année'!Q3))*('Semaine vacance type'!$C$3:$CO$3='Planning année'!Q4),0)),INDEX('Semaine scolaire type'!$C$48:$BY$48,1,MATCH(1,('Semaine scolaire type'!$C$2:$CO$2=WEEKDAY('Planning année'!Q3))*('Semaine scolaire type'!$C$3:$CO$3='Planning année'!Q4),0))))</f>
        <v>4</v>
      </c>
      <c r="R6" s="22">
        <f t="array" ref="R6">IF(OR(WEEKDAY(R$3)=1,WEEKDAY(R$3)=7),0, IF(NOT(ISNA(VLOOKUP(WEEKNUM(R$3),Réglage!$F$22:$F$37,1,FALSE))),INDEX('Semaine vacance type'!$C$48:$BY$48,1,MATCH(1,('Semaine vacance type'!$C$2:$CO$2=WEEKDAY('Planning année'!R3))*('Semaine vacance type'!$C$3:$CO$3='Planning année'!R4),0)),INDEX('Semaine scolaire type'!$C$48:$BY$48,1,MATCH(1,('Semaine scolaire type'!$C$2:$CO$2=WEEKDAY('Planning année'!R3))*('Semaine scolaire type'!$C$3:$CO$3='Planning année'!R4),0))))</f>
        <v>4.25</v>
      </c>
      <c r="S6" s="22">
        <f t="array" ref="S6">IF(OR(WEEKDAY(S$3)=1,WEEKDAY(S$3)=7),0, IF(NOT(ISNA(VLOOKUP(WEEKNUM(S$3),Réglage!$F$22:$F$37,1,FALSE))),INDEX('Semaine vacance type'!$C$48:$BY$48,1,MATCH(1,('Semaine vacance type'!$C$2:$CO$2=WEEKDAY('Planning année'!S3))*('Semaine vacance type'!$C$3:$CO$3='Planning année'!S4),0)),INDEX('Semaine scolaire type'!$C$48:$BY$48,1,MATCH(1,('Semaine scolaire type'!$C$2:$CO$2=WEEKDAY('Planning année'!S3))*('Semaine scolaire type'!$C$3:$CO$3='Planning année'!S4),0))))</f>
        <v>4.5</v>
      </c>
      <c r="T6" s="22">
        <f t="array" ref="T6">IF(OR(WEEKDAY(T$3)=1,WEEKDAY(T$3)=7),0, IF(NOT(ISNA(VLOOKUP(WEEKNUM(T$3),Réglage!$F$22:$F$37,1,FALSE))),INDEX('Semaine vacance type'!$C$48:$BY$48,1,MATCH(1,('Semaine vacance type'!$C$2:$CO$2=WEEKDAY('Planning année'!T3))*('Semaine vacance type'!$C$3:$CO$3='Planning année'!T4),0)),INDEX('Semaine scolaire type'!$C$48:$BY$48,1,MATCH(1,('Semaine scolaire type'!$C$2:$CO$2=WEEKDAY('Planning année'!T3))*('Semaine scolaire type'!$C$3:$CO$3='Planning année'!T4),0))))</f>
        <v>0</v>
      </c>
      <c r="U6" s="22">
        <f t="array" ref="U6">IF(OR(WEEKDAY(U$3)=1,WEEKDAY(U$3)=7),0, IF(NOT(ISNA(VLOOKUP(WEEKNUM(U$3),Réglage!$F$22:$F$37,1,FALSE))),INDEX('Semaine vacance type'!$C$48:$BY$48,1,MATCH(1,('Semaine vacance type'!$C$2:$CO$2=WEEKDAY('Planning année'!U3))*('Semaine vacance type'!$C$3:$CO$3='Planning année'!U4),0)),INDEX('Semaine scolaire type'!$C$48:$BY$48,1,MATCH(1,('Semaine scolaire type'!$C$2:$CO$2=WEEKDAY('Planning année'!U3))*('Semaine scolaire type'!$C$3:$CO$3='Planning année'!U4),0))))</f>
        <v>0</v>
      </c>
      <c r="V6" s="22">
        <f t="array" ref="V6">IF(OR(WEEKDAY(V$3)=1,WEEKDAY(V$3)=7),0, IF(NOT(ISNA(VLOOKUP(WEEKNUM(V$3),Réglage!$F$22:$F$37,1,FALSE))),INDEX('Semaine vacance type'!$C$48:$BY$48,1,MATCH(1,('Semaine vacance type'!$C$2:$CO$2=WEEKDAY('Planning année'!V3))*('Semaine vacance type'!$C$3:$CO$3='Planning année'!V4),0)),INDEX('Semaine scolaire type'!$C$48:$BY$48,1,MATCH(1,('Semaine scolaire type'!$C$2:$CO$2=WEEKDAY('Planning année'!V3))*('Semaine scolaire type'!$C$3:$CO$3='Planning année'!V4),0))))</f>
        <v>0</v>
      </c>
      <c r="W6" s="22">
        <f t="array" ref="W6">IF(OR(WEEKDAY(W$3)=1,WEEKDAY(W$3)=7),0, IF(NOT(ISNA(VLOOKUP(WEEKNUM(W$3),Réglage!$F$22:$F$37,1,FALSE))),INDEX('Semaine vacance type'!$C$48:$BY$48,1,MATCH(1,('Semaine vacance type'!$C$2:$CO$2=WEEKDAY('Planning année'!W3))*('Semaine vacance type'!$C$3:$CO$3='Planning année'!W4),0)),INDEX('Semaine scolaire type'!$C$48:$BY$48,1,MATCH(1,('Semaine scolaire type'!$C$2:$CO$2=WEEKDAY('Planning année'!W3))*('Semaine scolaire type'!$C$3:$CO$3='Planning année'!W4),0))))</f>
        <v>0</v>
      </c>
      <c r="X6" s="22">
        <f t="array" ref="X6">IF(OR(WEEKDAY(X$3)=1,WEEKDAY(X$3)=7),0, IF(NOT(ISNA(VLOOKUP(WEEKNUM(X$3),Réglage!$F$22:$F$37,1,FALSE))),INDEX('Semaine vacance type'!$C$48:$BY$48,1,MATCH(1,('Semaine vacance type'!$C$2:$CO$2=WEEKDAY('Planning année'!X3))*('Semaine vacance type'!$C$3:$CO$3='Planning année'!X4),0)),INDEX('Semaine scolaire type'!$C$48:$BY$48,1,MATCH(1,('Semaine scolaire type'!$C$2:$CO$2=WEEKDAY('Planning année'!X3))*('Semaine scolaire type'!$C$3:$CO$3='Planning année'!X4),0))))</f>
        <v>0</v>
      </c>
      <c r="Y6" s="22">
        <f t="array" ref="Y6">IF(OR(WEEKDAY(Y$3)=1,WEEKDAY(Y$3)=7),0, IF(NOT(ISNA(VLOOKUP(WEEKNUM(Y$3),Réglage!$F$22:$F$37,1,FALSE))),INDEX('Semaine vacance type'!$C$48:$BY$48,1,MATCH(1,('Semaine vacance type'!$C$2:$CO$2=WEEKDAY('Planning année'!Y3))*('Semaine vacance type'!$C$3:$CO$3='Planning année'!Y4),0)),INDEX('Semaine scolaire type'!$C$48:$BY$48,1,MATCH(1,('Semaine scolaire type'!$C$2:$CO$2=WEEKDAY('Planning année'!Y3))*('Semaine scolaire type'!$C$3:$CO$3='Planning année'!Y4),0))))</f>
        <v>0</v>
      </c>
      <c r="Z6" s="22">
        <f t="array" ref="Z6">IF(OR(WEEKDAY(Z$3)=1,WEEKDAY(Z$3)=7),0, IF(NOT(ISNA(VLOOKUP(WEEKNUM(Z$3),Réglage!$F$22:$F$37,1,FALSE))),INDEX('Semaine vacance type'!$C$48:$BY$48,1,MATCH(1,('Semaine vacance type'!$C$2:$CO$2=WEEKDAY('Planning année'!Z3))*('Semaine vacance type'!$C$3:$CO$3='Planning année'!Z4),0)),INDEX('Semaine scolaire type'!$C$48:$BY$48,1,MATCH(1,('Semaine scolaire type'!$C$2:$CO$2=WEEKDAY('Planning année'!Z3))*('Semaine scolaire type'!$C$3:$CO$3='Planning année'!Z4),0))))</f>
        <v>0</v>
      </c>
      <c r="AA6" s="22">
        <f t="array" ref="AA6">IF(OR(WEEKDAY(AA$3)=1,WEEKDAY(AA$3)=7),0, IF(NOT(ISNA(VLOOKUP(WEEKNUM(AA$3),Réglage!$F$22:$F$37,1,FALSE))),INDEX('Semaine vacance type'!$C$48:$BY$48,1,MATCH(1,('Semaine vacance type'!$C$2:$CO$2=WEEKDAY('Planning année'!AA3))*('Semaine vacance type'!$C$3:$CO$3='Planning année'!AA4),0)),INDEX('Semaine scolaire type'!$C$48:$BY$48,1,MATCH(1,('Semaine scolaire type'!$C$2:$CO$2=WEEKDAY('Planning année'!AA3))*('Semaine scolaire type'!$C$3:$CO$3='Planning année'!AA4),0))))</f>
        <v>0</v>
      </c>
      <c r="AB6" s="22">
        <f t="array" ref="AB6">IF(OR(WEEKDAY(AB$3)=1,WEEKDAY(AB$3)=7),0, IF(NOT(ISNA(VLOOKUP(WEEKNUM(AB$3),Réglage!$F$22:$F$37,1,FALSE))),INDEX('Semaine vacance type'!$C$48:$BY$48,1,MATCH(1,('Semaine vacance type'!$C$2:$CO$2=WEEKDAY('Planning année'!AB3))*('Semaine vacance type'!$C$3:$CO$3='Planning année'!AB4),0)),INDEX('Semaine scolaire type'!$C$48:$BY$48,1,MATCH(1,('Semaine scolaire type'!$C$2:$CO$2=WEEKDAY('Planning année'!AB3))*('Semaine scolaire type'!$C$3:$CO$3='Planning année'!AB4),0))))</f>
        <v>0</v>
      </c>
      <c r="AC6" s="22">
        <f t="array" ref="AC6">IF(OR(WEEKDAY(AC$3)=1,WEEKDAY(AC$3)=7),0, IF(NOT(ISNA(VLOOKUP(WEEKNUM(AC$3),Réglage!$F$22:$F$37,1,FALSE))),INDEX('Semaine vacance type'!$C$48:$BY$48,1,MATCH(1,('Semaine vacance type'!$C$2:$CO$2=WEEKDAY('Planning année'!AC3))*('Semaine vacance type'!$C$3:$CO$3='Planning année'!AC4),0)),INDEX('Semaine scolaire type'!$C$48:$BY$48,1,MATCH(1,('Semaine scolaire type'!$C$2:$CO$2=WEEKDAY('Planning année'!AC3))*('Semaine scolaire type'!$C$3:$CO$3='Planning année'!AC4),0))))</f>
        <v>0</v>
      </c>
      <c r="AD6" s="22">
        <f t="array" ref="AD6">IF(OR(WEEKDAY(AD$3)=1,WEEKDAY(AD$3)=7),0, IF(NOT(ISNA(VLOOKUP(WEEKNUM(AD$3),Réglage!$F$22:$F$37,1,FALSE))),INDEX('Semaine vacance type'!$C$48:$BY$48,1,MATCH(1,('Semaine vacance type'!$C$2:$CO$2=WEEKDAY('Planning année'!AD3))*('Semaine vacance type'!$C$3:$CO$3='Planning année'!AD4),0)),INDEX('Semaine scolaire type'!$C$48:$BY$48,1,MATCH(1,('Semaine scolaire type'!$C$2:$CO$2=WEEKDAY('Planning année'!AD3))*('Semaine scolaire type'!$C$3:$CO$3='Planning année'!AD4),0))))</f>
        <v>0</v>
      </c>
      <c r="AE6" s="22">
        <f t="array" ref="AE6">IF(OR(WEEKDAY(AE$3)=1,WEEKDAY(AE$3)=7),0, IF(NOT(ISNA(VLOOKUP(WEEKNUM(AE$3),Réglage!$F$22:$F$37,1,FALSE))),INDEX('Semaine vacance type'!$C$48:$BY$48,1,MATCH(1,('Semaine vacance type'!$C$2:$CO$2=WEEKDAY('Planning année'!AE3))*('Semaine vacance type'!$C$3:$CO$3='Planning année'!AE4),0)),INDEX('Semaine scolaire type'!$C$48:$BY$48,1,MATCH(1,('Semaine scolaire type'!$C$2:$CO$2=WEEKDAY('Planning année'!AE3))*('Semaine scolaire type'!$C$3:$CO$3='Planning année'!AE4),0))))</f>
        <v>0</v>
      </c>
      <c r="AF6" s="22">
        <f t="array" ref="AF6">IF(OR(WEEKDAY(AF$3)=1,WEEKDAY(AF$3)=7),0, IF(NOT(ISNA(VLOOKUP(WEEKNUM(AF$3),Réglage!$F$22:$F$37,1,FALSE))),INDEX('Semaine vacance type'!$C$48:$BY$48,1,MATCH(1,('Semaine vacance type'!$C$2:$CO$2=WEEKDAY('Planning année'!AF3))*('Semaine vacance type'!$C$3:$CO$3='Planning année'!AF4),0)),INDEX('Semaine scolaire type'!$C$48:$BY$48,1,MATCH(1,('Semaine scolaire type'!$C$2:$CO$2=WEEKDAY('Planning année'!AF3))*('Semaine scolaire type'!$C$3:$CO$3='Planning année'!AF4),0))))</f>
        <v>9.5</v>
      </c>
      <c r="AG6" s="22">
        <f t="array" ref="AG6">IF(OR(WEEKDAY(AG$3)=1,WEEKDAY(AG$3)=7),0, IF(NOT(ISNA(VLOOKUP(WEEKNUM(AG$3),Réglage!$F$22:$F$37,1,FALSE))),INDEX('Semaine vacance type'!$C$48:$BY$48,1,MATCH(1,('Semaine vacance type'!$C$2:$CO$2=WEEKDAY('Planning année'!AG3))*('Semaine vacance type'!$C$3:$CO$3='Planning année'!AG4),0)),INDEX('Semaine scolaire type'!$C$48:$BY$48,1,MATCH(1,('Semaine scolaire type'!$C$2:$CO$2=WEEKDAY('Planning année'!AG3))*('Semaine scolaire type'!$C$3:$CO$3='Planning année'!AG4),0))))</f>
        <v>9.5</v>
      </c>
      <c r="AH6" s="22">
        <f t="array" ref="AH6">IF(OR(WEEKDAY(AH$3)=1,WEEKDAY(AH$3)=7),0, IF(NOT(ISNA(VLOOKUP(WEEKNUM(AH$3),Réglage!$F$22:$F$37,1,FALSE))),INDEX('Semaine vacance type'!$C$48:$BY$48,1,MATCH(1,('Semaine vacance type'!$C$2:$CO$2=WEEKDAY('Planning année'!AH3))*('Semaine vacance type'!$C$3:$CO$3='Planning année'!AH4),0)),INDEX('Semaine scolaire type'!$C$48:$BY$48,1,MATCH(1,('Semaine scolaire type'!$C$2:$CO$2=WEEKDAY('Planning année'!AH3))*('Semaine scolaire type'!$C$3:$CO$3='Planning année'!AH4),0))))</f>
        <v>3.25</v>
      </c>
      <c r="AI6" s="22">
        <f t="array" ref="AI6">IF(OR(WEEKDAY(AI$3)=1,WEEKDAY(AI$3)=7),0, IF(NOT(ISNA(VLOOKUP(WEEKNUM(AI$3),Réglage!$F$22:$F$37,1,FALSE))),INDEX('Semaine vacance type'!$C$48:$BY$48,1,MATCH(1,('Semaine vacance type'!$C$2:$CO$2=WEEKDAY('Planning année'!AI3))*('Semaine vacance type'!$C$3:$CO$3='Planning année'!AI4),0)),INDEX('Semaine scolaire type'!$C$48:$BY$48,1,MATCH(1,('Semaine scolaire type'!$C$2:$CO$2=WEEKDAY('Planning année'!AI3))*('Semaine scolaire type'!$C$3:$CO$3='Planning année'!AI4),0))))</f>
        <v>7</v>
      </c>
      <c r="AJ6" s="22">
        <f t="array" ref="AJ6">IF(OR(WEEKDAY(AJ$3)=1,WEEKDAY(AJ$3)=7),0, IF(NOT(ISNA(VLOOKUP(WEEKNUM(AJ$3),Réglage!$F$22:$F$37,1,FALSE))),INDEX('Semaine vacance type'!$C$48:$BY$48,1,MATCH(1,('Semaine vacance type'!$C$2:$CO$2=WEEKDAY('Planning année'!AJ3))*('Semaine vacance type'!$C$3:$CO$3='Planning année'!AJ4),0)),INDEX('Semaine scolaire type'!$C$48:$BY$48,1,MATCH(1,('Semaine scolaire type'!$C$2:$CO$2=WEEKDAY('Planning année'!AJ3))*('Semaine scolaire type'!$C$3:$CO$3='Planning année'!AJ4),0))))</f>
        <v>8</v>
      </c>
      <c r="AK6" s="22">
        <f t="array" ref="AK6">IF(OR(WEEKDAY(AK$3)=1,WEEKDAY(AK$3)=7),0, IF(NOT(ISNA(VLOOKUP(WEEKNUM(AK$3),Réglage!$F$22:$F$37,1,FALSE))),INDEX('Semaine vacance type'!$C$48:$BY$48,1,MATCH(1,('Semaine vacance type'!$C$2:$CO$2=WEEKDAY('Planning année'!AK3))*('Semaine vacance type'!$C$3:$CO$3='Planning année'!AK4),0)),INDEX('Semaine scolaire type'!$C$48:$BY$48,1,MATCH(1,('Semaine scolaire type'!$C$2:$CO$2=WEEKDAY('Planning année'!AK3))*('Semaine scolaire type'!$C$3:$CO$3='Planning année'!AK4),0))))</f>
        <v>4.75</v>
      </c>
      <c r="AL6" s="22">
        <f t="array" ref="AL6">IF(OR(WEEKDAY(AL$3)=1,WEEKDAY(AL$3)=7),0, IF(NOT(ISNA(VLOOKUP(WEEKNUM(AL$3),Réglage!$F$22:$F$37,1,FALSE))),INDEX('Semaine vacance type'!$C$48:$BY$48,1,MATCH(1,('Semaine vacance type'!$C$2:$CO$2=WEEKDAY('Planning année'!AL3))*('Semaine vacance type'!$C$3:$CO$3='Planning année'!AL4),0)),INDEX('Semaine scolaire type'!$C$48:$BY$48,1,MATCH(1,('Semaine scolaire type'!$C$2:$CO$2=WEEKDAY('Planning année'!AL3))*('Semaine scolaire type'!$C$3:$CO$3='Planning année'!AL4),0))))</f>
        <v>2.75</v>
      </c>
      <c r="AM6" s="22">
        <f t="array" ref="AM6">IF(OR(WEEKDAY(AM$3)=1,WEEKDAY(AM$3)=7),0, IF(NOT(ISNA(VLOOKUP(WEEKNUM(AM$3),Réglage!$F$22:$F$37,1,FALSE))),INDEX('Semaine vacance type'!$C$48:$BY$48,1,MATCH(1,('Semaine vacance type'!$C$2:$CO$2=WEEKDAY('Planning année'!AM3))*('Semaine vacance type'!$C$3:$CO$3='Planning année'!AM4),0)),INDEX('Semaine scolaire type'!$C$48:$BY$48,1,MATCH(1,('Semaine scolaire type'!$C$2:$CO$2=WEEKDAY('Planning année'!AM3))*('Semaine scolaire type'!$C$3:$CO$3='Planning année'!AM4),0))))</f>
        <v>4.25</v>
      </c>
      <c r="AN6" s="22">
        <f t="array" ref="AN6">IF(OR(WEEKDAY(AN$3)=1,WEEKDAY(AN$3)=7),0, IF(NOT(ISNA(VLOOKUP(WEEKNUM(AN$3),Réglage!$F$22:$F$37,1,FALSE))),INDEX('Semaine vacance type'!$C$48:$BY$48,1,MATCH(1,('Semaine vacance type'!$C$2:$CO$2=WEEKDAY('Planning année'!AN3))*('Semaine vacance type'!$C$3:$CO$3='Planning année'!AN4),0)),INDEX('Semaine scolaire type'!$C$48:$BY$48,1,MATCH(1,('Semaine scolaire type'!$C$2:$CO$2=WEEKDAY('Planning année'!AN3))*('Semaine scolaire type'!$C$3:$CO$3='Planning année'!AN4),0))))</f>
        <v>0</v>
      </c>
      <c r="AO6" s="22">
        <f t="array" ref="AO6">IF(OR(WEEKDAY(AO$3)=1,WEEKDAY(AO$3)=7),0, IF(NOT(ISNA(VLOOKUP(WEEKNUM(AO$3),Réglage!$F$22:$F$37,1,FALSE))),INDEX('Semaine vacance type'!$C$48:$BY$48,1,MATCH(1,('Semaine vacance type'!$C$2:$CO$2=WEEKDAY('Planning année'!AO3))*('Semaine vacance type'!$C$3:$CO$3='Planning année'!AO4),0)),INDEX('Semaine scolaire type'!$C$48:$BY$48,1,MATCH(1,('Semaine scolaire type'!$C$2:$CO$2=WEEKDAY('Planning année'!AO3))*('Semaine scolaire type'!$C$3:$CO$3='Planning année'!AO4),0))))</f>
        <v>4.75</v>
      </c>
      <c r="AP6" s="22">
        <f t="array" ref="AP6">IF(OR(WEEKDAY(AP$3)=1,WEEKDAY(AP$3)=7),0, IF(NOT(ISNA(VLOOKUP(WEEKNUM(AP$3),Réglage!$F$22:$F$37,1,FALSE))),INDEX('Semaine vacance type'!$C$48:$BY$48,1,MATCH(1,('Semaine vacance type'!$C$2:$CO$2=WEEKDAY('Planning année'!AP3))*('Semaine vacance type'!$C$3:$CO$3='Planning année'!AP4),0)),INDEX('Semaine scolaire type'!$C$48:$BY$48,1,MATCH(1,('Semaine scolaire type'!$C$2:$CO$2=WEEKDAY('Planning année'!AP3))*('Semaine scolaire type'!$C$3:$CO$3='Planning année'!AP4),0))))</f>
        <v>4.25</v>
      </c>
      <c r="AQ6" s="22">
        <f t="array" ref="AQ6">IF(OR(WEEKDAY(AQ$3)=1,WEEKDAY(AQ$3)=7),0, IF(NOT(ISNA(VLOOKUP(WEEKNUM(AQ$3),Réglage!$F$22:$F$37,1,FALSE))),INDEX('Semaine vacance type'!$C$48:$BY$48,1,MATCH(1,('Semaine vacance type'!$C$2:$CO$2=WEEKDAY('Planning année'!AQ3))*('Semaine vacance type'!$C$3:$CO$3='Planning année'!AQ4),0)),INDEX('Semaine scolaire type'!$C$48:$BY$48,1,MATCH(1,('Semaine scolaire type'!$C$2:$CO$2=WEEKDAY('Planning année'!AQ3))*('Semaine scolaire type'!$C$3:$CO$3='Planning année'!AQ4),0))))</f>
        <v>2</v>
      </c>
      <c r="AR6" s="22">
        <f t="array" ref="AR6">IF(OR(WEEKDAY(AR$3)=1,WEEKDAY(AR$3)=7),0, IF(NOT(ISNA(VLOOKUP(WEEKNUM(AR$3),Réglage!$F$22:$F$37,1,FALSE))),INDEX('Semaine vacance type'!$C$48:$BY$48,1,MATCH(1,('Semaine vacance type'!$C$2:$CO$2=WEEKDAY('Planning année'!AR3))*('Semaine vacance type'!$C$3:$CO$3='Planning année'!AR4),0)),INDEX('Semaine scolaire type'!$C$48:$BY$48,1,MATCH(1,('Semaine scolaire type'!$C$2:$CO$2=WEEKDAY('Planning année'!AR3))*('Semaine scolaire type'!$C$3:$CO$3='Planning année'!AR4),0))))</f>
        <v>8.5</v>
      </c>
      <c r="AS6" s="22">
        <f t="array" ref="AS6">IF(OR(WEEKDAY(AS$3)=1,WEEKDAY(AS$3)=7),0, IF(NOT(ISNA(VLOOKUP(WEEKNUM(AS$3),Réglage!$F$22:$F$37,1,FALSE))),INDEX('Semaine vacance type'!$C$48:$BY$48,1,MATCH(1,('Semaine vacance type'!$C$2:$CO$2=WEEKDAY('Planning année'!AS3))*('Semaine vacance type'!$C$3:$CO$3='Planning année'!AS4),0)),INDEX('Semaine scolaire type'!$C$48:$BY$48,1,MATCH(1,('Semaine scolaire type'!$C$2:$CO$2=WEEKDAY('Planning année'!AS3))*('Semaine scolaire type'!$C$3:$CO$3='Planning année'!AS4),0))))</f>
        <v>0</v>
      </c>
      <c r="AT6" s="22">
        <f t="array" ref="AT6">IF(OR(WEEKDAY(AT$3)=1,WEEKDAY(AT$3)=7),0, IF(NOT(ISNA(VLOOKUP(WEEKNUM(AT$3),Réglage!$F$22:$F$37,1,FALSE))),INDEX('Semaine vacance type'!$C$48:$BY$48,1,MATCH(1,('Semaine vacance type'!$C$2:$CO$2=WEEKDAY('Planning année'!AT3))*('Semaine vacance type'!$C$3:$CO$3='Planning année'!AT4),0)),INDEX('Semaine scolaire type'!$C$48:$BY$48,1,MATCH(1,('Semaine scolaire type'!$C$2:$CO$2=WEEKDAY('Planning année'!AT3))*('Semaine scolaire type'!$C$3:$CO$3='Planning année'!AT4),0))))</f>
        <v>0</v>
      </c>
      <c r="AU6" s="22">
        <f t="array" ref="AU6">IF(OR(WEEKDAY(AU$3)=1,WEEKDAY(AU$3)=7),0, IF(NOT(ISNA(VLOOKUP(WEEKNUM(AU$3),Réglage!$F$22:$F$37,1,FALSE))),INDEX('Semaine vacance type'!$C$48:$BY$48,1,MATCH(1,('Semaine vacance type'!$C$2:$CO$2=WEEKDAY('Planning année'!AU3))*('Semaine vacance type'!$C$3:$CO$3='Planning année'!AU4),0)),INDEX('Semaine scolaire type'!$C$48:$BY$48,1,MATCH(1,('Semaine scolaire type'!$C$2:$CO$2=WEEKDAY('Planning année'!AU3))*('Semaine scolaire type'!$C$3:$CO$3='Planning année'!AU4),0))))</f>
        <v>2.25</v>
      </c>
      <c r="AV6" s="22">
        <f t="array" ref="AV6">IF(OR(WEEKDAY(AV$3)=1,WEEKDAY(AV$3)=7),0, IF(NOT(ISNA(VLOOKUP(WEEKNUM(AV$3),Réglage!$F$22:$F$37,1,FALSE))),INDEX('Semaine vacance type'!$C$48:$BY$48,1,MATCH(1,('Semaine vacance type'!$C$2:$CO$2=WEEKDAY('Planning année'!AV3))*('Semaine vacance type'!$C$3:$CO$3='Planning année'!AV4),0)),INDEX('Semaine scolaire type'!$C$48:$BY$48,1,MATCH(1,('Semaine scolaire type'!$C$2:$CO$2=WEEKDAY('Planning année'!AV3))*('Semaine scolaire type'!$C$3:$CO$3='Planning année'!AV4),0))))</f>
        <v>2.25</v>
      </c>
      <c r="AW6" s="22">
        <f t="array" ref="AW6">IF(OR(WEEKDAY(AW$3)=1,WEEKDAY(AW$3)=7),0, IF(NOT(ISNA(VLOOKUP(WEEKNUM(AW$3),Réglage!$F$22:$F$37,1,FALSE))),INDEX('Semaine vacance type'!$C$48:$BY$48,1,MATCH(1,('Semaine vacance type'!$C$2:$CO$2=WEEKDAY('Planning année'!AW3))*('Semaine vacance type'!$C$3:$CO$3='Planning année'!AW4),0)),INDEX('Semaine scolaire type'!$C$48:$BY$48,1,MATCH(1,('Semaine scolaire type'!$C$2:$CO$2=WEEKDAY('Planning année'!AW3))*('Semaine scolaire type'!$C$3:$CO$3='Planning année'!AW4),0))))</f>
        <v>8.5</v>
      </c>
      <c r="AX6" s="22">
        <f t="array" ref="AX6">IF(OR(WEEKDAY(AX$3)=1,WEEKDAY(AX$3)=7),0, IF(NOT(ISNA(VLOOKUP(WEEKNUM(AX$3),Réglage!$F$22:$F$37,1,FALSE))),INDEX('Semaine vacance type'!$C$48:$BY$48,1,MATCH(1,('Semaine vacance type'!$C$2:$CO$2=WEEKDAY('Planning année'!AX3))*('Semaine vacance type'!$C$3:$CO$3='Planning année'!AX4),0)),INDEX('Semaine scolaire type'!$C$48:$BY$48,1,MATCH(1,('Semaine scolaire type'!$C$2:$CO$2=WEEKDAY('Planning année'!AX3))*('Semaine scolaire type'!$C$3:$CO$3='Planning année'!AX4),0))))</f>
        <v>5.75</v>
      </c>
      <c r="AY6" s="22">
        <f t="array" ref="AY6">IF(OR(WEEKDAY(AY$3)=1,WEEKDAY(AY$3)=7),0, IF(NOT(ISNA(VLOOKUP(WEEKNUM(AY$3),Réglage!$F$22:$F$37,1,FALSE))),INDEX('Semaine vacance type'!$C$48:$BY$48,1,MATCH(1,('Semaine vacance type'!$C$2:$CO$2=WEEKDAY('Planning année'!AY3))*('Semaine vacance type'!$C$3:$CO$3='Planning année'!AY4),0)),INDEX('Semaine scolaire type'!$C$48:$BY$48,1,MATCH(1,('Semaine scolaire type'!$C$2:$CO$2=WEEKDAY('Planning année'!AY3))*('Semaine scolaire type'!$C$3:$CO$3='Planning année'!AY4),0))))</f>
        <v>6.75</v>
      </c>
      <c r="AZ6" s="22">
        <f t="array" ref="AZ6">IF(OR(WEEKDAY(AZ$3)=1,WEEKDAY(AZ$3)=7),0, IF(NOT(ISNA(VLOOKUP(WEEKNUM(AZ$3),Réglage!$F$22:$F$37,1,FALSE))),INDEX('Semaine vacance type'!$C$48:$BY$48,1,MATCH(1,('Semaine vacance type'!$C$2:$CO$2=WEEKDAY('Planning année'!AZ3))*('Semaine vacance type'!$C$3:$CO$3='Planning année'!AZ4),0)),INDEX('Semaine scolaire type'!$C$48:$BY$48,1,MATCH(1,('Semaine scolaire type'!$C$2:$CO$2=WEEKDAY('Planning année'!AZ3))*('Semaine scolaire type'!$C$3:$CO$3='Planning année'!AZ4),0))))</f>
        <v>2.5</v>
      </c>
      <c r="BA6" s="22">
        <f t="array" ref="BA6">IF(OR(WEEKDAY(BA$3)=1,WEEKDAY(BA$3)=7),0, IF(NOT(ISNA(VLOOKUP(WEEKNUM(BA$3),Réglage!$F$22:$F$37,1,FALSE))),INDEX('Semaine vacance type'!$C$48:$BY$48,1,MATCH(1,('Semaine vacance type'!$C$2:$CO$2=WEEKDAY('Planning année'!BA3))*('Semaine vacance type'!$C$3:$CO$3='Planning année'!BA4),0)),INDEX('Semaine scolaire type'!$C$48:$BY$48,1,MATCH(1,('Semaine scolaire type'!$C$2:$CO$2=WEEKDAY('Planning année'!BA3))*('Semaine scolaire type'!$C$3:$CO$3='Planning année'!BA4),0))))</f>
        <v>6.25</v>
      </c>
      <c r="BB6" s="22">
        <f t="array" ref="BB6">IF(OR(WEEKDAY(BB$3)=1,WEEKDAY(BB$3)=7),0, IF(NOT(ISNA(VLOOKUP(WEEKNUM(BB$3),Réglage!$F$22:$F$37,1,FALSE))),INDEX('Semaine vacance type'!$C$48:$BY$48,1,MATCH(1,('Semaine vacance type'!$C$2:$CO$2=WEEKDAY('Planning année'!BB3))*('Semaine vacance type'!$C$3:$CO$3='Planning année'!BB4),0)),INDEX('Semaine scolaire type'!$C$48:$BY$48,1,MATCH(1,('Semaine scolaire type'!$C$2:$CO$2=WEEKDAY('Planning année'!BB3))*('Semaine scolaire type'!$C$3:$CO$3='Planning année'!BB4),0))))</f>
        <v>7.25</v>
      </c>
      <c r="BC6" s="22">
        <f t="array" ref="BC6">IF(OR(WEEKDAY(BC$3)=1,WEEKDAY(BC$3)=7),0, IF(NOT(ISNA(VLOOKUP(WEEKNUM(BC$3),Réglage!$F$22:$F$37,1,FALSE))),INDEX('Semaine vacance type'!$C$48:$BY$48,1,MATCH(1,('Semaine vacance type'!$C$2:$CO$2=WEEKDAY('Planning année'!BC3))*('Semaine vacance type'!$C$3:$CO$3='Planning année'!BC4),0)),INDEX('Semaine scolaire type'!$C$48:$BY$48,1,MATCH(1,('Semaine scolaire type'!$C$2:$CO$2=WEEKDAY('Planning année'!BC3))*('Semaine scolaire type'!$C$3:$CO$3='Planning année'!BC4),0))))</f>
        <v>7.25</v>
      </c>
      <c r="BD6" s="22">
        <f t="array" ref="BD6">IF(OR(WEEKDAY(BD$3)=1,WEEKDAY(BD$3)=7),0, IF(NOT(ISNA(VLOOKUP(WEEKNUM(BD$3),Réglage!$F$22:$F$37,1,FALSE))),INDEX('Semaine vacance type'!$C$48:$BY$48,1,MATCH(1,('Semaine vacance type'!$C$2:$CO$2=WEEKDAY('Planning année'!BD3))*('Semaine vacance type'!$C$3:$CO$3='Planning année'!BD4),0)),INDEX('Semaine scolaire type'!$C$48:$BY$48,1,MATCH(1,('Semaine scolaire type'!$C$2:$CO$2=WEEKDAY('Planning année'!BD3))*('Semaine scolaire type'!$C$3:$CO$3='Planning année'!BD4),0))))</f>
        <v>1.75</v>
      </c>
      <c r="BE6" s="22">
        <f t="array" ref="BE6">IF(OR(WEEKDAY(BE$3)=1,WEEKDAY(BE$3)=7),0, IF(NOT(ISNA(VLOOKUP(WEEKNUM(BE$3),Réglage!$F$22:$F$37,1,FALSE))),INDEX('Semaine vacance type'!$C$48:$BY$48,1,MATCH(1,('Semaine vacance type'!$C$2:$CO$2=WEEKDAY('Planning année'!BE3))*('Semaine vacance type'!$C$3:$CO$3='Planning année'!BE4),0)),INDEX('Semaine scolaire type'!$C$48:$BY$48,1,MATCH(1,('Semaine scolaire type'!$C$2:$CO$2=WEEKDAY('Planning année'!BE3))*('Semaine scolaire type'!$C$3:$CO$3='Planning année'!BE4),0))))</f>
        <v>3.25</v>
      </c>
      <c r="BF6" s="22">
        <f t="array" ref="BF6">IF(OR(WEEKDAY(BF$3)=1,WEEKDAY(BF$3)=7),0, IF(NOT(ISNA(VLOOKUP(WEEKNUM(BF$3),Réglage!$F$22:$F$37,1,FALSE))),INDEX('Semaine vacance type'!$C$48:$BY$48,1,MATCH(1,('Semaine vacance type'!$C$2:$CO$2=WEEKDAY('Planning année'!BF3))*('Semaine vacance type'!$C$3:$CO$3='Planning année'!BF4),0)),INDEX('Semaine scolaire type'!$C$48:$BY$48,1,MATCH(1,('Semaine scolaire type'!$C$2:$CO$2=WEEKDAY('Planning année'!BF3))*('Semaine scolaire type'!$C$3:$CO$3='Planning année'!BF4),0))))</f>
        <v>0</v>
      </c>
      <c r="BG6" s="22">
        <f t="array" ref="BG6">IF(OR(WEEKDAY(BG$3)=1,WEEKDAY(BG$3)=7),0, IF(NOT(ISNA(VLOOKUP(WEEKNUM(BG$3),Réglage!$F$22:$F$37,1,FALSE))),INDEX('Semaine vacance type'!$C$48:$BY$48,1,MATCH(1,('Semaine vacance type'!$C$2:$CO$2=WEEKDAY('Planning année'!BG3))*('Semaine vacance type'!$C$3:$CO$3='Planning année'!BG4),0)),INDEX('Semaine scolaire type'!$C$48:$BY$48,1,MATCH(1,('Semaine scolaire type'!$C$2:$CO$2=WEEKDAY('Planning année'!BG3))*('Semaine scolaire type'!$C$3:$CO$3='Planning année'!BG4),0))))</f>
        <v>4.25</v>
      </c>
      <c r="BH6" s="22">
        <f t="array" ref="BH6">IF(OR(WEEKDAY(BH$3)=1,WEEKDAY(BH$3)=7),0, IF(NOT(ISNA(VLOOKUP(WEEKNUM(BH$3),Réglage!$F$22:$F$37,1,FALSE))),INDEX('Semaine vacance type'!$C$48:$BY$48,1,MATCH(1,('Semaine vacance type'!$C$2:$CO$2=WEEKDAY('Planning année'!BH3))*('Semaine vacance type'!$C$3:$CO$3='Planning année'!BH4),0)),INDEX('Semaine scolaire type'!$C$48:$BY$48,1,MATCH(1,('Semaine scolaire type'!$C$2:$CO$2=WEEKDAY('Planning année'!BH3))*('Semaine scolaire type'!$C$3:$CO$3='Planning année'!BH4),0))))</f>
        <v>4.25</v>
      </c>
      <c r="BI6" s="22">
        <f t="array" ref="BI6">IF(OR(WEEKDAY(BI$3)=1,WEEKDAY(BI$3)=7),0, IF(NOT(ISNA(VLOOKUP(WEEKNUM(BI$3),Réglage!$F$22:$F$37,1,FALSE))),INDEX('Semaine vacance type'!$C$48:$BY$48,1,MATCH(1,('Semaine vacance type'!$C$2:$CO$2=WEEKDAY('Planning année'!BI3))*('Semaine vacance type'!$C$3:$CO$3='Planning année'!BI4),0)),INDEX('Semaine scolaire type'!$C$48:$BY$48,1,MATCH(1,('Semaine scolaire type'!$C$2:$CO$2=WEEKDAY('Planning année'!BI3))*('Semaine scolaire type'!$C$3:$CO$3='Planning année'!BI4),0))))</f>
        <v>3.75</v>
      </c>
    </row>
    <row r="7" spans="1:61" x14ac:dyDescent="0.25">
      <c r="A7" s="9" t="s">
        <v>66</v>
      </c>
      <c r="B7" s="22"/>
      <c r="C7" s="23"/>
      <c r="D7" s="23"/>
      <c r="E7" s="23"/>
      <c r="F7" s="23"/>
      <c r="G7" s="23"/>
      <c r="H7" s="22"/>
      <c r="I7" s="23"/>
      <c r="J7" s="23"/>
      <c r="K7" s="23"/>
      <c r="L7" s="23"/>
      <c r="M7" s="23"/>
      <c r="N7" s="22"/>
      <c r="O7" s="23"/>
      <c r="P7" s="23"/>
      <c r="Q7" s="23"/>
      <c r="R7" s="23"/>
      <c r="S7" s="23"/>
      <c r="T7" s="22"/>
      <c r="U7" s="23"/>
      <c r="V7" s="23"/>
      <c r="W7" s="23"/>
      <c r="X7" s="23"/>
      <c r="Y7" s="23"/>
      <c r="Z7" s="22"/>
      <c r="AA7" s="23"/>
      <c r="AB7" s="23"/>
      <c r="AC7" s="23"/>
      <c r="AD7" s="23"/>
      <c r="AE7" s="23"/>
      <c r="AF7" s="22"/>
      <c r="AG7" s="23"/>
      <c r="AH7" s="23"/>
      <c r="AI7" s="23"/>
      <c r="AJ7" s="23"/>
      <c r="AK7" s="23"/>
      <c r="AL7" s="22"/>
      <c r="AM7" s="23"/>
      <c r="AN7" s="23"/>
      <c r="AO7" s="23"/>
      <c r="AP7" s="23"/>
      <c r="AQ7" s="23"/>
      <c r="AR7" s="22"/>
      <c r="AS7" s="23"/>
      <c r="AT7" s="23"/>
      <c r="AU7" s="23"/>
      <c r="AV7" s="23"/>
      <c r="AW7" s="23"/>
      <c r="AX7" s="22"/>
      <c r="AY7" s="23"/>
      <c r="AZ7" s="23"/>
      <c r="BA7" s="23"/>
      <c r="BB7" s="23"/>
      <c r="BC7" s="23"/>
      <c r="BD7" s="22"/>
      <c r="BE7" s="23"/>
      <c r="BF7" s="23"/>
      <c r="BG7" s="23"/>
      <c r="BH7" s="23"/>
      <c r="BI7" s="23"/>
    </row>
    <row r="8" spans="1:61" ht="17.25" customHeight="1" x14ac:dyDescent="0.25">
      <c r="B8" s="9" t="str">
        <f>IF(WEEKDAY(B3)=6,IF(AND(DAY(B3)&lt;7,MONTH(B3)=1),SUMIF(#REF!,B4,#REF!),SUMIF(#REF!,B4,#REF!)),"")</f>
        <v/>
      </c>
      <c r="C8" s="9" t="str">
        <f>IF(WEEKDAY(C3)=6,IF(AND(DAY(C3)&lt;7,MONTH(C3)=1),SUMIF(#REF!,C4,#REF!),SUMIF(#REF!,C4,#REF!)),"")</f>
        <v/>
      </c>
      <c r="D8" s="9" t="str">
        <f>IF(WEEKDAY(D3)=6,IF(AND(DAY(D3)&lt;7,MONTH(D3)=1),SUMIF(#REF!,D4,#REF!),SUMIF(#REF!,D4,#REF!)),"")</f>
        <v/>
      </c>
      <c r="E8" s="9" t="str">
        <f>IF(WEEKDAY(E3)=6,IF(AND(DAY(E3)&lt;7,MONTH(E3)=1),SUMIF(#REF!,E4,#REF!),SUMIF(#REF!,E4,#REF!)),"")</f>
        <v/>
      </c>
      <c r="F8" s="9" t="str">
        <f>IF(WEEKDAY(F3)=6,IF(AND(DAY(F3)&lt;7,MONTH(F3)=1),SUMIF(#REF!,F4,#REF!),SUMIF(#REF!,F4,#REF!)),"")</f>
        <v/>
      </c>
      <c r="G8" s="9" t="str">
        <f>IF(WEEKDAY(G3)=6,IF(AND(DAY(G3)&lt;7,MONTH(G3)=1),SUMIF(#REF!,G4,#REF!),SUMIF(#REF!,G4,#REF!)),"")</f>
        <v/>
      </c>
      <c r="H8" s="9" t="str">
        <f>IF(WEEKDAY(H3)=6,IF(AND(DAY(H3)&lt;7,MONTH(H3)=1),SUMIF(#REF!,H4,#REF!),SUMIF(#REF!,H4,#REF!)),"")</f>
        <v/>
      </c>
      <c r="I8" s="9" t="str">
        <f>IF(WEEKDAY(I3)=6,IF(AND(DAY(I3)&lt;7,MONTH(I3)=1),SUMIF(#REF!,I4,#REF!),SUMIF(#REF!,I4,#REF!)),"")</f>
        <v/>
      </c>
      <c r="J8" s="9" t="str">
        <f>IF(WEEKDAY(J3)=6,IF(AND(DAY(J3)&lt;7,MONTH(J3)=1),SUMIF(#REF!,J4,#REF!),SUMIF(#REF!,J4,#REF!)),"")</f>
        <v/>
      </c>
      <c r="K8" s="9" t="str">
        <f>IF(WEEKDAY(K3)=6,IF(AND(DAY(K3)&lt;7,MONTH(K3)=1),SUMIF(#REF!,K4,#REF!),SUMIF(#REF!,K4,#REF!)),"")</f>
        <v/>
      </c>
      <c r="L8" s="9" t="str">
        <f>IF(WEEKDAY(L3)=6,IF(AND(DAY(L3)&lt;7,MONTH(L3)=1),SUMIF(#REF!,L4,#REF!),SUMIF(#REF!,L4,#REF!)),"")</f>
        <v/>
      </c>
      <c r="M8" s="9" t="str">
        <f>IF(WEEKDAY(M3)=6,IF(AND(DAY(M3)&lt;7,MONTH(M3)=1),SUMIF(#REF!,M4,#REF!),SUMIF(#REF!,M4,#REF!)),"")</f>
        <v/>
      </c>
      <c r="N8" s="9" t="e">
        <f>IF(WEEKDAY(N3)=6,IF(AND(DAY(N3)&lt;7,MONTH(N3)=1),SUMIF(#REF!,N4,#REF!),SUMIF(#REF!,N4,#REF!)),"")</f>
        <v>#REF!</v>
      </c>
      <c r="O8" s="9" t="e">
        <f>IF(WEEKDAY(O3)=6,IF(AND(DAY(O3)&lt;7,MONTH(O3)=1),SUMIF(#REF!,O4,#REF!),SUMIF(#REF!,O4,#REF!)),"")</f>
        <v>#REF!</v>
      </c>
      <c r="P8" s="9" t="e">
        <f>IF(WEEKDAY(P3)=6,IF(AND(DAY(P3)&lt;7,MONTH(P3)=1),SUMIF(#REF!,P4,#REF!),SUMIF(#REF!,P4,#REF!)),"")</f>
        <v>#REF!</v>
      </c>
      <c r="Q8" s="9" t="e">
        <f>IF(WEEKDAY(Q3)=6,IF(AND(DAY(Q3)&lt;7,MONTH(Q3)=1),SUMIF(#REF!,Q4,#REF!),SUMIF(#REF!,Q4,#REF!)),"")</f>
        <v>#REF!</v>
      </c>
      <c r="R8" s="9">
        <f>IF(WEEKDAY(R3)=6,IF(AND(DAY(R3)&lt;7,MONTH(R3)=1),SUMIF(A4:R4,R4,A6:R6),SUMIF(#REF!,R4,#REF!)),"")</f>
        <v>8.25</v>
      </c>
      <c r="S8" s="9">
        <f>IF(WEEKDAY(S3)=6,IF(AND(DAY(S3)&lt;7,MONTH(S3)=1),SUMIF(B4:S4,S4,B6:S6),SUMIF(#REF!,S4,#REF!)),"")</f>
        <v>9</v>
      </c>
      <c r="T8" s="9" t="str">
        <f>IF(WEEKDAY(T3)=6,IF(AND(DAY(T3)&lt;7,MONTH(T3)=1),SUMIF(C4:T4,T4,C6:T6),SUMIF(#REF!,T4,#REF!)),"")</f>
        <v/>
      </c>
      <c r="U8" s="9" t="str">
        <f>IF(WEEKDAY(U3)=6,IF(AND(DAY(U3)&lt;7,MONTH(U3)=1),SUMIF(D4:U4,U4,D6:U6),SUMIF(#REF!,U4,#REF!)),"")</f>
        <v/>
      </c>
      <c r="V8" s="9" t="str">
        <f>IF(WEEKDAY(V3)=6,IF(AND(DAY(V3)&lt;7,MONTH(V3)=1),SUMIF(E4:V4,V4,E6:V6),SUMIF(#REF!,V4,#REF!)),"")</f>
        <v/>
      </c>
      <c r="W8" s="9" t="str">
        <f>IF(WEEKDAY(W3)=6,IF(AND(DAY(W3)&lt;7,MONTH(W3)=1),SUMIF(F4:W4,W4,F6:W6),SUMIF(#REF!,W4,#REF!)),"")</f>
        <v/>
      </c>
      <c r="X8" s="9" t="str">
        <f>IF(WEEKDAY(X3)=6,IF(AND(DAY(X3)&lt;7,MONTH(X3)=1),SUMIF(G4:X4,X4,G6:X6),SUMIF(#REF!,X4,#REF!)),"")</f>
        <v/>
      </c>
      <c r="Y8" s="9" t="str">
        <f>IF(WEEKDAY(Y3)=6,IF(AND(DAY(Y3)&lt;7,MONTH(Y3)=1),SUMIF(H4:Y4,Y4,H6:Y6),SUMIF(#REF!,Y4,#REF!)),"")</f>
        <v/>
      </c>
      <c r="Z8" s="9" t="str">
        <f>IF(WEEKDAY(Z3)=6,IF(AND(DAY(Z3)&lt;7,MONTH(Z3)=1),SUMIF(I4:Z4,Z4,I6:Z6),SUMIF(#REF!,Z4,#REF!)),"")</f>
        <v/>
      </c>
      <c r="AA8" s="9" t="str">
        <f>IF(WEEKDAY(AA3)=6,IF(AND(DAY(AA3)&lt;7,MONTH(AA3)=1),SUMIF(J4:AA4,AA4,J6:AA6),SUMIF(#REF!,AA4,#REF!)),"")</f>
        <v/>
      </c>
      <c r="AB8" s="9" t="str">
        <f>IF(WEEKDAY(AB3)=6,IF(AND(DAY(AB3)&lt;7,MONTH(AB3)=1),SUMIF(K4:AB4,AB4,K6:AB6),SUMIF(#REF!,AB4,#REF!)),"")</f>
        <v/>
      </c>
      <c r="AC8" s="9" t="str">
        <f>IF(WEEKDAY(AC3)=6,IF(AND(DAY(AC3)&lt;7,MONTH(AC3)=1),SUMIF(L4:AC4,AC4,L6:AC6),SUMIF(#REF!,AC4,#REF!)),"")</f>
        <v/>
      </c>
      <c r="AD8" s="9" t="str">
        <f t="shared" ref="AD8:BH8" si="32">IF(WEEKDAY(AD3)=6,IF(AND(DAY(AD3)&lt;7,MONTH(AD3)=1),SUMIF(M4:AD4,AD4,M6:AD6),SUMIF(A4:AD4,AD4,A6:AD6)),"")</f>
        <v/>
      </c>
      <c r="AE8" s="9" t="str">
        <f t="shared" si="32"/>
        <v/>
      </c>
      <c r="AF8" s="9" t="str">
        <f t="shared" si="32"/>
        <v/>
      </c>
      <c r="AG8" s="9" t="str">
        <f t="shared" si="32"/>
        <v/>
      </c>
      <c r="AH8" s="9" t="str">
        <f t="shared" si="32"/>
        <v/>
      </c>
      <c r="AI8" s="9" t="str">
        <f t="shared" si="32"/>
        <v/>
      </c>
      <c r="AJ8" s="9" t="str">
        <f t="shared" si="32"/>
        <v/>
      </c>
      <c r="AK8" s="9" t="str">
        <f t="shared" si="32"/>
        <v/>
      </c>
      <c r="AL8" s="9" t="str">
        <f t="shared" si="32"/>
        <v/>
      </c>
      <c r="AM8" s="9" t="str">
        <f t="shared" si="32"/>
        <v/>
      </c>
      <c r="AN8" s="9" t="str">
        <f t="shared" si="32"/>
        <v/>
      </c>
      <c r="AO8" s="9" t="str">
        <f t="shared" si="32"/>
        <v/>
      </c>
      <c r="AP8" s="9" t="str">
        <f t="shared" si="32"/>
        <v/>
      </c>
      <c r="AQ8" s="9" t="str">
        <f t="shared" si="32"/>
        <v/>
      </c>
      <c r="AR8" s="9" t="str">
        <f t="shared" si="32"/>
        <v/>
      </c>
      <c r="AS8" s="9" t="str">
        <f t="shared" si="32"/>
        <v/>
      </c>
      <c r="AT8" s="9" t="str">
        <f t="shared" si="32"/>
        <v/>
      </c>
      <c r="AU8" s="9" t="str">
        <f t="shared" si="32"/>
        <v/>
      </c>
      <c r="AV8" s="9" t="str">
        <f t="shared" si="32"/>
        <v/>
      </c>
      <c r="AW8" s="9" t="str">
        <f t="shared" si="32"/>
        <v/>
      </c>
      <c r="AX8" s="9" t="str">
        <f t="shared" si="32"/>
        <v/>
      </c>
      <c r="AY8" s="9" t="str">
        <f t="shared" si="32"/>
        <v/>
      </c>
      <c r="AZ8" s="9" t="str">
        <f t="shared" si="32"/>
        <v/>
      </c>
      <c r="BA8" s="9" t="str">
        <f t="shared" si="32"/>
        <v/>
      </c>
      <c r="BB8" s="9" t="str">
        <f t="shared" si="32"/>
        <v/>
      </c>
      <c r="BC8" s="9" t="str">
        <f t="shared" si="32"/>
        <v/>
      </c>
      <c r="BD8" s="9">
        <f t="shared" si="32"/>
        <v>28.25</v>
      </c>
      <c r="BE8" s="9">
        <f t="shared" si="32"/>
        <v>23.75</v>
      </c>
      <c r="BF8" s="9">
        <f t="shared" si="32"/>
        <v>5.75</v>
      </c>
      <c r="BG8" s="9">
        <f t="shared" si="32"/>
        <v>24.5</v>
      </c>
      <c r="BH8" s="9">
        <f t="shared" si="32"/>
        <v>26</v>
      </c>
      <c r="BI8" s="9">
        <f>IF(WEEKDAY(BI3)=6,IF(AND(DAY(BI3)&lt;7,MONTH(BI3)=1),SUMIF(AR4:BI4,BI4,AR6:BI6),SUMIF(AF4:BI4,BI4,AF6:BI6)),"")</f>
        <v>26.25</v>
      </c>
    </row>
  </sheetData>
  <mergeCells count="20">
    <mergeCell ref="AF2:AK2"/>
    <mergeCell ref="Z1:AE1"/>
    <mergeCell ref="T1:Y1"/>
    <mergeCell ref="N1:S1"/>
    <mergeCell ref="N2:S2"/>
    <mergeCell ref="Z2:AE2"/>
    <mergeCell ref="T2:Y2"/>
    <mergeCell ref="H2:M2"/>
    <mergeCell ref="H1:M1"/>
    <mergeCell ref="B1:G1"/>
    <mergeCell ref="B2:G2"/>
    <mergeCell ref="AF1:AK1"/>
    <mergeCell ref="BD1:BI1"/>
    <mergeCell ref="AX1:BC1"/>
    <mergeCell ref="AR1:AW1"/>
    <mergeCell ref="AL1:AQ1"/>
    <mergeCell ref="AX2:BC2"/>
    <mergeCell ref="AR2:AW2"/>
    <mergeCell ref="AL2:AQ2"/>
    <mergeCell ref="BD2:BI2"/>
  </mergeCells>
  <conditionalFormatting sqref="B1:BI7">
    <cfRule type="expression" dxfId="15" priority="3">
      <formula>AND(B1="X",WEEKDAY(B$3)&lt;&gt;7)</formula>
    </cfRule>
    <cfRule type="expression" dxfId="14" priority="4">
      <formula>AND(B1="",WEEKDAY(B$3)&lt;&gt;7,WEEKDAY(B$3)&lt;&gt;1)</formula>
    </cfRule>
    <cfRule type="expression" dxfId="13" priority="7">
      <formula>WEEKDAY(B$3,2)&gt;5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2670D0E-8C3B-453C-A433-F62CC2C482F4}">
            <xm:f>NOT(ISNA(VLOOKUP(B$3,Réglage!$B$5:$B$17,1,FALSE)))</xm:f>
            <x14:dxf>
              <fill>
                <patternFill patternType="lightUp">
                  <fgColor rgb="FFFF0000"/>
                  <bgColor theme="5" tint="0.39988402966399123"/>
                </patternFill>
              </fill>
            </x14:dxf>
          </x14:cfRule>
          <xm:sqref>B1:BI7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Y60"/>
  <sheetViews>
    <sheetView zoomScaleNormal="100" workbookViewId="0">
      <pane xSplit="2" ySplit="3" topLeftCell="C19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2" width="5.7109375" customWidth="1"/>
    <col min="3" max="8" width="3.7109375" customWidth="1"/>
    <col min="9" max="12" width="3.7109375" style="1" customWidth="1"/>
    <col min="13" max="14" width="3.7109375" style="1" hidden="1" customWidth="1"/>
    <col min="15" max="15" width="7" style="1" customWidth="1"/>
    <col min="16" max="16" width="7" style="1" hidden="1" customWidth="1"/>
    <col min="17" max="17" width="7.7109375" customWidth="1"/>
    <col min="18" max="27" width="3.7109375" style="1" customWidth="1"/>
    <col min="28" max="29" width="3.7109375" style="1" hidden="1" customWidth="1"/>
    <col min="30" max="30" width="7" style="1" customWidth="1"/>
    <col min="31" max="31" width="7" style="1" hidden="1" customWidth="1"/>
    <col min="32" max="32" width="7.7109375" style="1" customWidth="1"/>
    <col min="33" max="42" width="3.7109375" style="1" customWidth="1"/>
    <col min="43" max="44" width="3.7109375" style="1" hidden="1" customWidth="1"/>
    <col min="45" max="45" width="7" style="1" customWidth="1"/>
    <col min="46" max="46" width="7" style="1" hidden="1" customWidth="1"/>
    <col min="47" max="47" width="7.7109375" style="1" customWidth="1"/>
    <col min="48" max="57" width="3.7109375" style="1" customWidth="1"/>
    <col min="58" max="59" width="3.7109375" style="1" hidden="1" customWidth="1"/>
    <col min="60" max="60" width="7" style="1" customWidth="1"/>
    <col min="61" max="61" width="7" style="1" hidden="1" customWidth="1"/>
    <col min="62" max="62" width="7.7109375" style="1" customWidth="1"/>
    <col min="63" max="72" width="3.7109375" style="1" customWidth="1"/>
    <col min="73" max="74" width="3.7109375" style="1" hidden="1" customWidth="1"/>
    <col min="75" max="75" width="7" style="1" customWidth="1"/>
    <col min="76" max="76" width="7" style="1" hidden="1" customWidth="1"/>
    <col min="77" max="77" width="7.7109375" style="1" customWidth="1"/>
  </cols>
  <sheetData>
    <row r="1" spans="1:77" ht="17.25" thickTop="1" thickBot="1" x14ac:dyDescent="0.3">
      <c r="A1" s="137" t="s">
        <v>1</v>
      </c>
      <c r="B1" s="138"/>
      <c r="C1" s="132" t="s">
        <v>45</v>
      </c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4"/>
      <c r="R1" s="132" t="s">
        <v>53</v>
      </c>
      <c r="S1" s="133"/>
      <c r="T1" s="133"/>
      <c r="U1" s="133"/>
      <c r="V1" s="133"/>
      <c r="W1" s="133"/>
      <c r="X1" s="133"/>
      <c r="Y1" s="133"/>
      <c r="Z1" s="133"/>
      <c r="AA1" s="133"/>
      <c r="AB1" s="133"/>
      <c r="AC1" s="133"/>
      <c r="AD1" s="133"/>
      <c r="AE1" s="133"/>
      <c r="AF1" s="134"/>
      <c r="AG1" s="132" t="s">
        <v>54</v>
      </c>
      <c r="AH1" s="133"/>
      <c r="AI1" s="133"/>
      <c r="AJ1" s="133"/>
      <c r="AK1" s="133"/>
      <c r="AL1" s="133"/>
      <c r="AM1" s="133"/>
      <c r="AN1" s="133"/>
      <c r="AO1" s="133"/>
      <c r="AP1" s="133"/>
      <c r="AQ1" s="133"/>
      <c r="AR1" s="133"/>
      <c r="AS1" s="133"/>
      <c r="AT1" s="133"/>
      <c r="AU1" s="134"/>
      <c r="AV1" s="132" t="s">
        <v>55</v>
      </c>
      <c r="AW1" s="133"/>
      <c r="AX1" s="133"/>
      <c r="AY1" s="133"/>
      <c r="AZ1" s="133"/>
      <c r="BA1" s="133"/>
      <c r="BB1" s="133"/>
      <c r="BC1" s="133"/>
      <c r="BD1" s="133"/>
      <c r="BE1" s="133"/>
      <c r="BF1" s="133"/>
      <c r="BG1" s="133"/>
      <c r="BH1" s="133"/>
      <c r="BI1" s="133"/>
      <c r="BJ1" s="134"/>
      <c r="BK1" s="132" t="s">
        <v>56</v>
      </c>
      <c r="BL1" s="133"/>
      <c r="BM1" s="133"/>
      <c r="BN1" s="133"/>
      <c r="BO1" s="133"/>
      <c r="BP1" s="133"/>
      <c r="BQ1" s="133"/>
      <c r="BR1" s="133"/>
      <c r="BS1" s="133"/>
      <c r="BT1" s="133"/>
      <c r="BU1" s="133"/>
      <c r="BV1" s="133"/>
      <c r="BW1" s="133"/>
      <c r="BX1" s="133"/>
      <c r="BY1" s="134"/>
    </row>
    <row r="2" spans="1:77" s="1" customFormat="1" ht="17.25" hidden="1" thickTop="1" thickBot="1" x14ac:dyDescent="0.3">
      <c r="A2" s="130"/>
      <c r="B2" s="131"/>
      <c r="C2" s="149">
        <v>2</v>
      </c>
      <c r="D2" s="150">
        <v>2</v>
      </c>
      <c r="E2" s="150">
        <v>2</v>
      </c>
      <c r="F2" s="150">
        <v>2</v>
      </c>
      <c r="G2" s="150">
        <v>2</v>
      </c>
      <c r="H2" s="150">
        <v>2</v>
      </c>
      <c r="I2" s="150">
        <v>2</v>
      </c>
      <c r="J2" s="150">
        <v>2</v>
      </c>
      <c r="K2" s="150">
        <v>2</v>
      </c>
      <c r="L2" s="150">
        <v>2</v>
      </c>
      <c r="M2" s="150"/>
      <c r="N2" s="150"/>
      <c r="O2" s="150">
        <v>2</v>
      </c>
      <c r="P2" s="150"/>
      <c r="Q2" s="151">
        <v>2</v>
      </c>
      <c r="R2" s="149">
        <v>3</v>
      </c>
      <c r="S2" s="150">
        <v>3</v>
      </c>
      <c r="T2" s="150">
        <v>3</v>
      </c>
      <c r="U2" s="150">
        <v>3</v>
      </c>
      <c r="V2" s="150">
        <v>3</v>
      </c>
      <c r="W2" s="150">
        <v>3</v>
      </c>
      <c r="X2" s="150">
        <v>3</v>
      </c>
      <c r="Y2" s="150">
        <v>3</v>
      </c>
      <c r="Z2" s="150">
        <v>3</v>
      </c>
      <c r="AA2" s="150">
        <v>3</v>
      </c>
      <c r="AB2" s="150"/>
      <c r="AC2" s="150"/>
      <c r="AD2" s="150">
        <v>3</v>
      </c>
      <c r="AE2" s="150"/>
      <c r="AF2" s="151">
        <v>3</v>
      </c>
      <c r="AG2" s="149">
        <v>4</v>
      </c>
      <c r="AH2" s="150">
        <v>4</v>
      </c>
      <c r="AI2" s="150">
        <v>4</v>
      </c>
      <c r="AJ2" s="150">
        <v>4</v>
      </c>
      <c r="AK2" s="150">
        <v>4</v>
      </c>
      <c r="AL2" s="150">
        <v>4</v>
      </c>
      <c r="AM2" s="150">
        <v>4</v>
      </c>
      <c r="AN2" s="150">
        <v>4</v>
      </c>
      <c r="AO2" s="150">
        <v>4</v>
      </c>
      <c r="AP2" s="150">
        <v>4</v>
      </c>
      <c r="AQ2" s="150"/>
      <c r="AR2" s="150"/>
      <c r="AS2" s="150">
        <v>4</v>
      </c>
      <c r="AT2" s="150"/>
      <c r="AU2" s="151">
        <v>4</v>
      </c>
      <c r="AV2" s="149">
        <v>5</v>
      </c>
      <c r="AW2" s="150">
        <v>5</v>
      </c>
      <c r="AX2" s="150">
        <v>5</v>
      </c>
      <c r="AY2" s="150">
        <v>5</v>
      </c>
      <c r="AZ2" s="150">
        <v>5</v>
      </c>
      <c r="BA2" s="150">
        <v>5</v>
      </c>
      <c r="BB2" s="150">
        <v>5</v>
      </c>
      <c r="BC2" s="150">
        <v>5</v>
      </c>
      <c r="BD2" s="150">
        <v>5</v>
      </c>
      <c r="BE2" s="150">
        <v>5</v>
      </c>
      <c r="BF2" s="150"/>
      <c r="BG2" s="150"/>
      <c r="BH2" s="150">
        <v>5</v>
      </c>
      <c r="BI2" s="150"/>
      <c r="BJ2" s="151">
        <v>5</v>
      </c>
      <c r="BK2" s="149">
        <v>6</v>
      </c>
      <c r="BL2" s="150">
        <v>6</v>
      </c>
      <c r="BM2" s="150">
        <v>6</v>
      </c>
      <c r="BN2" s="150">
        <v>6</v>
      </c>
      <c r="BO2" s="150">
        <v>6</v>
      </c>
      <c r="BP2" s="150">
        <v>6</v>
      </c>
      <c r="BQ2" s="150">
        <v>6</v>
      </c>
      <c r="BR2" s="150">
        <v>6</v>
      </c>
      <c r="BS2" s="150">
        <v>6</v>
      </c>
      <c r="BT2" s="150">
        <v>6</v>
      </c>
      <c r="BU2" s="150"/>
      <c r="BV2" s="150"/>
      <c r="BW2" s="150">
        <v>6</v>
      </c>
      <c r="BX2" s="150"/>
      <c r="BY2" s="151">
        <v>6</v>
      </c>
    </row>
    <row r="3" spans="1:77" ht="61.5" customHeight="1" thickTop="1" thickBot="1" x14ac:dyDescent="0.3">
      <c r="A3" s="25"/>
      <c r="B3" s="30"/>
      <c r="C3" s="26" t="str">
        <f>Réglage!$H$7</f>
        <v>Laetitia</v>
      </c>
      <c r="D3" s="27" t="str">
        <f>Réglage!$H$8</f>
        <v>Isabelle</v>
      </c>
      <c r="E3" s="27" t="str">
        <f>Réglage!$H$9</f>
        <v>Clara</v>
      </c>
      <c r="F3" s="27" t="str">
        <f>Réglage!$H$10</f>
        <v>Hugo</v>
      </c>
      <c r="G3" s="27" t="str">
        <f>Réglage!$H$11</f>
        <v>Julian</v>
      </c>
      <c r="H3" s="27" t="str">
        <f>Réglage!$H$12</f>
        <v>Clivia</v>
      </c>
      <c r="I3" s="31" t="str">
        <f>Réglage!$H$13</f>
        <v>Laure</v>
      </c>
      <c r="J3" s="31" t="str">
        <f>Réglage!$H$14</f>
        <v>Mélanie</v>
      </c>
      <c r="K3" s="31" t="str">
        <f>Réglage!$H$15</f>
        <v>Aurélie</v>
      </c>
      <c r="L3" s="31" t="str">
        <f>Réglage!$H$16</f>
        <v>Nélly</v>
      </c>
      <c r="M3" s="31" t="s">
        <v>57</v>
      </c>
      <c r="N3" s="31"/>
      <c r="O3" s="32" t="s">
        <v>49</v>
      </c>
      <c r="P3" s="32"/>
      <c r="Q3" s="28" t="s">
        <v>52</v>
      </c>
      <c r="R3" s="26" t="str">
        <f>Réglage!$H$7</f>
        <v>Laetitia</v>
      </c>
      <c r="S3" s="27" t="str">
        <f>Réglage!$H$8</f>
        <v>Isabelle</v>
      </c>
      <c r="T3" s="27" t="str">
        <f>Réglage!$H$9</f>
        <v>Clara</v>
      </c>
      <c r="U3" s="27" t="str">
        <f>Réglage!$H$10</f>
        <v>Hugo</v>
      </c>
      <c r="V3" s="27" t="str">
        <f>Réglage!$H$11</f>
        <v>Julian</v>
      </c>
      <c r="W3" s="27" t="str">
        <f>Réglage!$H$12</f>
        <v>Clivia</v>
      </c>
      <c r="X3" s="31" t="str">
        <f>Réglage!$H$13</f>
        <v>Laure</v>
      </c>
      <c r="Y3" s="31" t="str">
        <f>Réglage!$H$14</f>
        <v>Mélanie</v>
      </c>
      <c r="Z3" s="31" t="str">
        <f>Réglage!$H$15</f>
        <v>Aurélie</v>
      </c>
      <c r="AA3" s="31" t="str">
        <f>Réglage!$H$16</f>
        <v>Nélly</v>
      </c>
      <c r="AB3" s="31" t="s">
        <v>57</v>
      </c>
      <c r="AC3" s="31"/>
      <c r="AD3" s="32" t="s">
        <v>49</v>
      </c>
      <c r="AE3" s="32"/>
      <c r="AF3" s="28" t="s">
        <v>52</v>
      </c>
      <c r="AG3" s="26" t="str">
        <f>Réglage!$H$7</f>
        <v>Laetitia</v>
      </c>
      <c r="AH3" s="27" t="str">
        <f>Réglage!$H$8</f>
        <v>Isabelle</v>
      </c>
      <c r="AI3" s="27" t="str">
        <f>Réglage!$H$9</f>
        <v>Clara</v>
      </c>
      <c r="AJ3" s="27" t="str">
        <f>Réglage!$H$10</f>
        <v>Hugo</v>
      </c>
      <c r="AK3" s="27" t="str">
        <f>Réglage!$H$11</f>
        <v>Julian</v>
      </c>
      <c r="AL3" s="27" t="str">
        <f>Réglage!$H$12</f>
        <v>Clivia</v>
      </c>
      <c r="AM3" s="31" t="str">
        <f>Réglage!$H$13</f>
        <v>Laure</v>
      </c>
      <c r="AN3" s="31" t="str">
        <f>Réglage!$H$14</f>
        <v>Mélanie</v>
      </c>
      <c r="AO3" s="31" t="str">
        <f>Réglage!$H$15</f>
        <v>Aurélie</v>
      </c>
      <c r="AP3" s="31" t="str">
        <f>Réglage!$H$16</f>
        <v>Nélly</v>
      </c>
      <c r="AQ3" s="31" t="s">
        <v>57</v>
      </c>
      <c r="AR3" s="31"/>
      <c r="AS3" s="32" t="s">
        <v>49</v>
      </c>
      <c r="AT3" s="32"/>
      <c r="AU3" s="28" t="s">
        <v>52</v>
      </c>
      <c r="AV3" s="26" t="str">
        <f>Réglage!$H$7</f>
        <v>Laetitia</v>
      </c>
      <c r="AW3" s="27" t="str">
        <f>Réglage!$H$8</f>
        <v>Isabelle</v>
      </c>
      <c r="AX3" s="27" t="str">
        <f>Réglage!$H$9</f>
        <v>Clara</v>
      </c>
      <c r="AY3" s="27" t="str">
        <f>Réglage!$H$10</f>
        <v>Hugo</v>
      </c>
      <c r="AZ3" s="27" t="str">
        <f>Réglage!$H$11</f>
        <v>Julian</v>
      </c>
      <c r="BA3" s="27" t="str">
        <f>Réglage!$H$12</f>
        <v>Clivia</v>
      </c>
      <c r="BB3" s="31" t="str">
        <f>Réglage!$H$13</f>
        <v>Laure</v>
      </c>
      <c r="BC3" s="31" t="str">
        <f>Réglage!$H$14</f>
        <v>Mélanie</v>
      </c>
      <c r="BD3" s="31" t="str">
        <f>Réglage!$H$15</f>
        <v>Aurélie</v>
      </c>
      <c r="BE3" s="31" t="str">
        <f>Réglage!$H$16</f>
        <v>Nélly</v>
      </c>
      <c r="BF3" s="31" t="s">
        <v>57</v>
      </c>
      <c r="BG3" s="31"/>
      <c r="BH3" s="32" t="s">
        <v>49</v>
      </c>
      <c r="BI3" s="32"/>
      <c r="BJ3" s="28" t="s">
        <v>52</v>
      </c>
      <c r="BK3" s="26" t="str">
        <f>Réglage!$H$7</f>
        <v>Laetitia</v>
      </c>
      <c r="BL3" s="27" t="str">
        <f>Réglage!$H$8</f>
        <v>Isabelle</v>
      </c>
      <c r="BM3" s="27" t="str">
        <f>Réglage!$H$9</f>
        <v>Clara</v>
      </c>
      <c r="BN3" s="27" t="str">
        <f>Réglage!$H$10</f>
        <v>Hugo</v>
      </c>
      <c r="BO3" s="27" t="str">
        <f>Réglage!$H$11</f>
        <v>Julian</v>
      </c>
      <c r="BP3" s="27" t="str">
        <f>Réglage!$H$12</f>
        <v>Clivia</v>
      </c>
      <c r="BQ3" s="31" t="str">
        <f>Réglage!$H$13</f>
        <v>Laure</v>
      </c>
      <c r="BR3" s="31" t="str">
        <f>Réglage!$H$14</f>
        <v>Mélanie</v>
      </c>
      <c r="BS3" s="31" t="str">
        <f>Réglage!$H$15</f>
        <v>Aurélie</v>
      </c>
      <c r="BT3" s="31" t="str">
        <f>Réglage!$H$16</f>
        <v>Nélly</v>
      </c>
      <c r="BU3" s="31" t="s">
        <v>57</v>
      </c>
      <c r="BV3" s="31"/>
      <c r="BW3" s="32" t="s">
        <v>49</v>
      </c>
      <c r="BX3" s="32"/>
      <c r="BY3" s="28" t="s">
        <v>52</v>
      </c>
    </row>
    <row r="4" spans="1:77" ht="16.5" thickTop="1" x14ac:dyDescent="0.25">
      <c r="A4" s="93">
        <v>0.3125</v>
      </c>
      <c r="B4" s="94">
        <v>0.32291666666666669</v>
      </c>
      <c r="C4" s="35"/>
      <c r="D4" s="36" t="s">
        <v>63</v>
      </c>
      <c r="E4" s="36"/>
      <c r="F4" s="36"/>
      <c r="G4" s="36" t="s">
        <v>51</v>
      </c>
      <c r="H4" s="36"/>
      <c r="I4" s="36"/>
      <c r="J4" s="36" t="s">
        <v>50</v>
      </c>
      <c r="K4" s="50" t="s">
        <v>51</v>
      </c>
      <c r="L4" s="36"/>
      <c r="M4" s="37"/>
      <c r="N4" s="47">
        <f t="shared" ref="N4:N47" si="0">COUNTIF(C4:M4,"E")</f>
        <v>2</v>
      </c>
      <c r="O4" s="107">
        <v>2</v>
      </c>
      <c r="P4" s="108">
        <f t="shared" ref="P4:P47" si="1">COUNTIF(C4:M4,"M")</f>
        <v>2</v>
      </c>
      <c r="Q4" s="109">
        <v>2</v>
      </c>
      <c r="R4" s="35" t="s">
        <v>51</v>
      </c>
      <c r="S4" s="36"/>
      <c r="T4" s="36"/>
      <c r="U4" s="36" t="s">
        <v>50</v>
      </c>
      <c r="V4" s="36"/>
      <c r="W4" s="36"/>
      <c r="X4" s="36"/>
      <c r="Y4" s="36"/>
      <c r="Z4" s="50" t="s">
        <v>50</v>
      </c>
      <c r="AA4" s="50" t="s">
        <v>51</v>
      </c>
      <c r="AB4" s="37"/>
      <c r="AC4" s="47">
        <f t="shared" ref="AC4:AC47" si="2">COUNTIF(R4:AB4,"E")</f>
        <v>2</v>
      </c>
      <c r="AD4" s="107">
        <v>2</v>
      </c>
      <c r="AE4" s="108">
        <f t="shared" ref="AE4:AE47" si="3">COUNTIF(R4:AB4,"M")</f>
        <v>2</v>
      </c>
      <c r="AF4" s="109">
        <v>2</v>
      </c>
      <c r="AG4" s="35"/>
      <c r="AH4" s="36"/>
      <c r="AI4" s="36"/>
      <c r="AJ4" s="36"/>
      <c r="AK4" s="36"/>
      <c r="AL4" s="36" t="s">
        <v>51</v>
      </c>
      <c r="AM4" s="36"/>
      <c r="AN4" s="36"/>
      <c r="AO4" s="50" t="s">
        <v>51</v>
      </c>
      <c r="AP4" s="50"/>
      <c r="AQ4" s="37"/>
      <c r="AR4" s="47">
        <f t="shared" ref="AR4:AR47" si="4">COUNTIF(AG4:AQ4,"E")</f>
        <v>0</v>
      </c>
      <c r="AS4" s="107">
        <v>0</v>
      </c>
      <c r="AT4" s="108">
        <f t="shared" ref="AT4:AT47" si="5">COUNTIF(AG4:AQ4,"M")</f>
        <v>2</v>
      </c>
      <c r="AU4" s="109">
        <v>2</v>
      </c>
      <c r="AV4" s="35" t="s">
        <v>50</v>
      </c>
      <c r="AW4" s="36"/>
      <c r="AX4" s="36"/>
      <c r="AY4" s="36" t="s">
        <v>50</v>
      </c>
      <c r="AZ4" s="36" t="s">
        <v>51</v>
      </c>
      <c r="BA4" s="36" t="s">
        <v>51</v>
      </c>
      <c r="BB4" s="36"/>
      <c r="BC4" s="36"/>
      <c r="BD4" s="50"/>
      <c r="BE4" s="50"/>
      <c r="BF4" s="37"/>
      <c r="BG4" s="47">
        <f t="shared" ref="BG4:BG47" si="6">COUNTIF(AV4:BF4,"E")</f>
        <v>2</v>
      </c>
      <c r="BH4" s="107">
        <v>2</v>
      </c>
      <c r="BI4" s="108">
        <f t="shared" ref="BI4:BI47" si="7">COUNTIF(AV4:BF4,"M")</f>
        <v>2</v>
      </c>
      <c r="BJ4" s="109">
        <v>2</v>
      </c>
      <c r="BK4" s="35"/>
      <c r="BL4" s="36" t="s">
        <v>50</v>
      </c>
      <c r="BM4" s="36"/>
      <c r="BN4" s="36"/>
      <c r="BO4" s="36"/>
      <c r="BP4" s="36"/>
      <c r="BQ4" s="36" t="s">
        <v>51</v>
      </c>
      <c r="BR4" s="36" t="s">
        <v>50</v>
      </c>
      <c r="BS4" s="50" t="s">
        <v>51</v>
      </c>
      <c r="BT4" s="50"/>
      <c r="BU4" s="37"/>
      <c r="BV4" s="47">
        <f t="shared" ref="BV4:BV47" si="8">COUNTIF(BK4:BU4,"E")</f>
        <v>2</v>
      </c>
      <c r="BW4" s="107">
        <v>2</v>
      </c>
      <c r="BX4" s="108">
        <f t="shared" ref="BX4:BX47" si="9">COUNTIF(BK4:BU4,"M")</f>
        <v>2</v>
      </c>
      <c r="BY4" s="109">
        <v>2</v>
      </c>
    </row>
    <row r="5" spans="1:77" ht="16.5" thickBot="1" x14ac:dyDescent="0.3">
      <c r="A5" s="95">
        <v>0.32291666666666669</v>
      </c>
      <c r="B5" s="96">
        <v>0.33333333333333331</v>
      </c>
      <c r="C5" s="57"/>
      <c r="D5" s="58" t="s">
        <v>50</v>
      </c>
      <c r="E5" s="58"/>
      <c r="F5" s="58"/>
      <c r="G5" s="58" t="s">
        <v>51</v>
      </c>
      <c r="H5" s="58"/>
      <c r="I5" s="58"/>
      <c r="J5" s="58" t="s">
        <v>50</v>
      </c>
      <c r="K5" s="59" t="s">
        <v>51</v>
      </c>
      <c r="L5" s="58"/>
      <c r="M5" s="60"/>
      <c r="N5" s="61">
        <f t="shared" si="0"/>
        <v>2</v>
      </c>
      <c r="O5" s="110">
        <v>2</v>
      </c>
      <c r="P5" s="111">
        <f t="shared" si="1"/>
        <v>2</v>
      </c>
      <c r="Q5" s="112">
        <v>2</v>
      </c>
      <c r="R5" s="57" t="s">
        <v>51</v>
      </c>
      <c r="S5" s="58"/>
      <c r="T5" s="58"/>
      <c r="U5" s="58" t="s">
        <v>50</v>
      </c>
      <c r="V5" s="58"/>
      <c r="W5" s="58"/>
      <c r="X5" s="58"/>
      <c r="Y5" s="58"/>
      <c r="Z5" s="59" t="s">
        <v>50</v>
      </c>
      <c r="AA5" s="59" t="s">
        <v>51</v>
      </c>
      <c r="AB5" s="60"/>
      <c r="AC5" s="61">
        <f t="shared" si="2"/>
        <v>2</v>
      </c>
      <c r="AD5" s="110">
        <v>2</v>
      </c>
      <c r="AE5" s="111">
        <f t="shared" si="3"/>
        <v>2</v>
      </c>
      <c r="AF5" s="112">
        <v>2</v>
      </c>
      <c r="AG5" s="57"/>
      <c r="AH5" s="58"/>
      <c r="AI5" s="58"/>
      <c r="AJ5" s="58"/>
      <c r="AK5" s="58"/>
      <c r="AL5" s="58" t="s">
        <v>51</v>
      </c>
      <c r="AM5" s="58"/>
      <c r="AN5" s="58"/>
      <c r="AO5" s="59" t="s">
        <v>51</v>
      </c>
      <c r="AP5" s="59"/>
      <c r="AQ5" s="60"/>
      <c r="AR5" s="61">
        <f t="shared" si="4"/>
        <v>0</v>
      </c>
      <c r="AS5" s="110">
        <v>0</v>
      </c>
      <c r="AT5" s="111">
        <f t="shared" si="5"/>
        <v>2</v>
      </c>
      <c r="AU5" s="112">
        <v>2</v>
      </c>
      <c r="AV5" s="57" t="s">
        <v>50</v>
      </c>
      <c r="AW5" s="58"/>
      <c r="AX5" s="58"/>
      <c r="AY5" s="58" t="s">
        <v>50</v>
      </c>
      <c r="AZ5" s="58" t="s">
        <v>51</v>
      </c>
      <c r="BA5" s="58" t="s">
        <v>51</v>
      </c>
      <c r="BB5" s="58"/>
      <c r="BC5" s="58"/>
      <c r="BD5" s="59"/>
      <c r="BE5" s="59"/>
      <c r="BF5" s="60"/>
      <c r="BG5" s="61">
        <f t="shared" si="6"/>
        <v>2</v>
      </c>
      <c r="BH5" s="110">
        <v>2</v>
      </c>
      <c r="BI5" s="111">
        <f t="shared" si="7"/>
        <v>2</v>
      </c>
      <c r="BJ5" s="112">
        <v>2</v>
      </c>
      <c r="BK5" s="57"/>
      <c r="BL5" s="58" t="s">
        <v>50</v>
      </c>
      <c r="BM5" s="58"/>
      <c r="BN5" s="58"/>
      <c r="BO5" s="58"/>
      <c r="BP5" s="58"/>
      <c r="BQ5" s="58" t="s">
        <v>51</v>
      </c>
      <c r="BR5" s="58" t="s">
        <v>50</v>
      </c>
      <c r="BS5" s="59" t="s">
        <v>51</v>
      </c>
      <c r="BT5" s="59"/>
      <c r="BU5" s="60"/>
      <c r="BV5" s="61">
        <f t="shared" si="8"/>
        <v>2</v>
      </c>
      <c r="BW5" s="110">
        <v>2</v>
      </c>
      <c r="BX5" s="111">
        <f t="shared" si="9"/>
        <v>2</v>
      </c>
      <c r="BY5" s="112">
        <v>2</v>
      </c>
    </row>
    <row r="6" spans="1:77" ht="15.75" x14ac:dyDescent="0.25">
      <c r="A6" s="97">
        <v>0.33333333333333298</v>
      </c>
      <c r="B6" s="98">
        <v>0.34375</v>
      </c>
      <c r="C6" s="71"/>
      <c r="D6" s="72" t="s">
        <v>50</v>
      </c>
      <c r="E6" s="72"/>
      <c r="F6" s="72"/>
      <c r="G6" s="72" t="s">
        <v>51</v>
      </c>
      <c r="H6" s="72"/>
      <c r="I6" s="72"/>
      <c r="J6" s="72" t="s">
        <v>50</v>
      </c>
      <c r="K6" s="73" t="s">
        <v>51</v>
      </c>
      <c r="L6" s="72"/>
      <c r="M6" s="74"/>
      <c r="N6" s="75">
        <f t="shared" si="0"/>
        <v>2</v>
      </c>
      <c r="O6" s="113">
        <v>2</v>
      </c>
      <c r="P6" s="114">
        <f t="shared" si="1"/>
        <v>2</v>
      </c>
      <c r="Q6" s="115">
        <v>2</v>
      </c>
      <c r="R6" s="71" t="s">
        <v>51</v>
      </c>
      <c r="S6" s="72"/>
      <c r="T6" s="72"/>
      <c r="U6" s="72" t="s">
        <v>50</v>
      </c>
      <c r="V6" s="72"/>
      <c r="W6" s="72"/>
      <c r="X6" s="72"/>
      <c r="Y6" s="72"/>
      <c r="Z6" s="73" t="s">
        <v>50</v>
      </c>
      <c r="AA6" s="73" t="s">
        <v>51</v>
      </c>
      <c r="AB6" s="74"/>
      <c r="AC6" s="75">
        <f t="shared" si="2"/>
        <v>2</v>
      </c>
      <c r="AD6" s="113">
        <v>2</v>
      </c>
      <c r="AE6" s="114">
        <f t="shared" si="3"/>
        <v>2</v>
      </c>
      <c r="AF6" s="115">
        <v>2</v>
      </c>
      <c r="AG6" s="71"/>
      <c r="AH6" s="72"/>
      <c r="AI6" s="72"/>
      <c r="AJ6" s="72"/>
      <c r="AK6" s="72"/>
      <c r="AL6" s="72" t="s">
        <v>51</v>
      </c>
      <c r="AM6" s="72" t="s">
        <v>51</v>
      </c>
      <c r="AN6" s="72"/>
      <c r="AO6" s="73" t="s">
        <v>51</v>
      </c>
      <c r="AP6" s="73"/>
      <c r="AQ6" s="74"/>
      <c r="AR6" s="75">
        <f t="shared" si="4"/>
        <v>0</v>
      </c>
      <c r="AS6" s="113">
        <v>0</v>
      </c>
      <c r="AT6" s="114">
        <f t="shared" si="5"/>
        <v>3</v>
      </c>
      <c r="AU6" s="115">
        <v>2</v>
      </c>
      <c r="AV6" s="71" t="s">
        <v>50</v>
      </c>
      <c r="AW6" s="72"/>
      <c r="AX6" s="72"/>
      <c r="AY6" s="72" t="s">
        <v>50</v>
      </c>
      <c r="AZ6" s="72" t="s">
        <v>51</v>
      </c>
      <c r="BA6" s="72" t="s">
        <v>51</v>
      </c>
      <c r="BB6" s="72"/>
      <c r="BC6" s="72"/>
      <c r="BD6" s="73"/>
      <c r="BE6" s="73"/>
      <c r="BF6" s="74"/>
      <c r="BG6" s="75">
        <f t="shared" si="6"/>
        <v>2</v>
      </c>
      <c r="BH6" s="113">
        <v>2</v>
      </c>
      <c r="BI6" s="114">
        <f t="shared" si="7"/>
        <v>2</v>
      </c>
      <c r="BJ6" s="115">
        <v>2</v>
      </c>
      <c r="BK6" s="71"/>
      <c r="BL6" s="72" t="s">
        <v>50</v>
      </c>
      <c r="BM6" s="72"/>
      <c r="BN6" s="72"/>
      <c r="BO6" s="72"/>
      <c r="BP6" s="72"/>
      <c r="BQ6" s="72" t="s">
        <v>51</v>
      </c>
      <c r="BR6" s="72" t="s">
        <v>50</v>
      </c>
      <c r="BS6" s="73" t="s">
        <v>51</v>
      </c>
      <c r="BT6" s="73"/>
      <c r="BU6" s="74"/>
      <c r="BV6" s="75">
        <f t="shared" si="8"/>
        <v>2</v>
      </c>
      <c r="BW6" s="113">
        <v>2</v>
      </c>
      <c r="BX6" s="114">
        <f t="shared" si="9"/>
        <v>2</v>
      </c>
      <c r="BY6" s="115">
        <v>2</v>
      </c>
    </row>
    <row r="7" spans="1:77" ht="15.75" x14ac:dyDescent="0.25">
      <c r="A7" s="99">
        <v>0.34375</v>
      </c>
      <c r="B7" s="100">
        <v>0.35416666666666702</v>
      </c>
      <c r="C7" s="38"/>
      <c r="D7" s="39" t="s">
        <v>50</v>
      </c>
      <c r="E7" s="39"/>
      <c r="F7" s="39"/>
      <c r="G7" s="39" t="s">
        <v>51</v>
      </c>
      <c r="H7" s="39"/>
      <c r="I7" s="39"/>
      <c r="J7" s="39" t="s">
        <v>50</v>
      </c>
      <c r="K7" s="51" t="s">
        <v>51</v>
      </c>
      <c r="L7" s="39"/>
      <c r="M7" s="40"/>
      <c r="N7" s="48">
        <f t="shared" si="0"/>
        <v>2</v>
      </c>
      <c r="O7" s="116">
        <v>2</v>
      </c>
      <c r="P7" s="117">
        <f t="shared" si="1"/>
        <v>2</v>
      </c>
      <c r="Q7" s="118">
        <v>2</v>
      </c>
      <c r="R7" s="38" t="s">
        <v>51</v>
      </c>
      <c r="S7" s="39"/>
      <c r="T7" s="39"/>
      <c r="U7" s="39" t="s">
        <v>50</v>
      </c>
      <c r="V7" s="39"/>
      <c r="W7" s="39"/>
      <c r="X7" s="39"/>
      <c r="Y7" s="39"/>
      <c r="Z7" s="51" t="s">
        <v>50</v>
      </c>
      <c r="AA7" s="51" t="s">
        <v>51</v>
      </c>
      <c r="AB7" s="40"/>
      <c r="AC7" s="48">
        <f t="shared" si="2"/>
        <v>2</v>
      </c>
      <c r="AD7" s="116">
        <v>2</v>
      </c>
      <c r="AE7" s="117">
        <f t="shared" si="3"/>
        <v>2</v>
      </c>
      <c r="AF7" s="118">
        <v>2</v>
      </c>
      <c r="AG7" s="38"/>
      <c r="AH7" s="39"/>
      <c r="AI7" s="39"/>
      <c r="AJ7" s="39"/>
      <c r="AK7" s="39"/>
      <c r="AL7" s="39" t="s">
        <v>51</v>
      </c>
      <c r="AM7" s="39" t="s">
        <v>51</v>
      </c>
      <c r="AN7" s="39"/>
      <c r="AO7" s="51" t="s">
        <v>51</v>
      </c>
      <c r="AP7" s="51"/>
      <c r="AQ7" s="40"/>
      <c r="AR7" s="48">
        <f t="shared" si="4"/>
        <v>0</v>
      </c>
      <c r="AS7" s="116">
        <v>0</v>
      </c>
      <c r="AT7" s="117">
        <f t="shared" si="5"/>
        <v>3</v>
      </c>
      <c r="AU7" s="118">
        <v>2</v>
      </c>
      <c r="AV7" s="38" t="s">
        <v>50</v>
      </c>
      <c r="AW7" s="39"/>
      <c r="AX7" s="39"/>
      <c r="AY7" s="39" t="s">
        <v>50</v>
      </c>
      <c r="AZ7" s="39" t="s">
        <v>51</v>
      </c>
      <c r="BA7" s="39" t="s">
        <v>51</v>
      </c>
      <c r="BB7" s="39"/>
      <c r="BC7" s="39"/>
      <c r="BD7" s="51"/>
      <c r="BE7" s="51"/>
      <c r="BF7" s="40"/>
      <c r="BG7" s="48">
        <f t="shared" si="6"/>
        <v>2</v>
      </c>
      <c r="BH7" s="116">
        <v>2</v>
      </c>
      <c r="BI7" s="117">
        <f t="shared" si="7"/>
        <v>2</v>
      </c>
      <c r="BJ7" s="118">
        <v>2</v>
      </c>
      <c r="BK7" s="38"/>
      <c r="BL7" s="39" t="s">
        <v>50</v>
      </c>
      <c r="BM7" s="39"/>
      <c r="BN7" s="39"/>
      <c r="BO7" s="39"/>
      <c r="BP7" s="39"/>
      <c r="BQ7" s="39" t="s">
        <v>51</v>
      </c>
      <c r="BR7" s="39" t="s">
        <v>50</v>
      </c>
      <c r="BS7" s="51" t="s">
        <v>51</v>
      </c>
      <c r="BT7" s="51"/>
      <c r="BU7" s="40"/>
      <c r="BV7" s="48">
        <f t="shared" si="8"/>
        <v>2</v>
      </c>
      <c r="BW7" s="116">
        <v>2</v>
      </c>
      <c r="BX7" s="117">
        <f t="shared" si="9"/>
        <v>2</v>
      </c>
      <c r="BY7" s="118">
        <v>2</v>
      </c>
    </row>
    <row r="8" spans="1:77" ht="15.75" x14ac:dyDescent="0.25">
      <c r="A8" s="99">
        <v>0.35416666666666702</v>
      </c>
      <c r="B8" s="100">
        <v>0.36458333333333298</v>
      </c>
      <c r="C8" s="41" t="s">
        <v>59</v>
      </c>
      <c r="D8" s="42" t="s">
        <v>59</v>
      </c>
      <c r="E8" s="42" t="s">
        <v>59</v>
      </c>
      <c r="F8" s="42"/>
      <c r="G8" s="42" t="s">
        <v>59</v>
      </c>
      <c r="H8" s="42"/>
      <c r="I8" s="42"/>
      <c r="J8" s="42"/>
      <c r="K8" s="42" t="s">
        <v>59</v>
      </c>
      <c r="L8" s="42" t="s">
        <v>59</v>
      </c>
      <c r="M8" s="43"/>
      <c r="N8" s="48">
        <f t="shared" si="0"/>
        <v>0</v>
      </c>
      <c r="O8" s="116">
        <v>0</v>
      </c>
      <c r="P8" s="117">
        <f t="shared" si="1"/>
        <v>0</v>
      </c>
      <c r="Q8" s="118">
        <v>0</v>
      </c>
      <c r="R8" s="41"/>
      <c r="S8" s="42"/>
      <c r="T8" s="42"/>
      <c r="U8" s="42"/>
      <c r="V8" s="42"/>
      <c r="W8" s="42"/>
      <c r="X8" s="42"/>
      <c r="Y8" s="42"/>
      <c r="Z8" s="52"/>
      <c r="AA8" s="52"/>
      <c r="AB8" s="43"/>
      <c r="AC8" s="48">
        <f t="shared" si="2"/>
        <v>0</v>
      </c>
      <c r="AD8" s="116">
        <v>0</v>
      </c>
      <c r="AE8" s="117">
        <f t="shared" si="3"/>
        <v>0</v>
      </c>
      <c r="AF8" s="118">
        <v>0</v>
      </c>
      <c r="AG8" s="38"/>
      <c r="AH8" s="39"/>
      <c r="AI8" s="39"/>
      <c r="AJ8" s="39"/>
      <c r="AK8" s="39"/>
      <c r="AL8" s="39" t="s">
        <v>51</v>
      </c>
      <c r="AM8" s="39" t="s">
        <v>51</v>
      </c>
      <c r="AN8" s="39"/>
      <c r="AO8" s="51" t="s">
        <v>51</v>
      </c>
      <c r="AP8" s="51"/>
      <c r="AQ8" s="40"/>
      <c r="AR8" s="48">
        <f t="shared" si="4"/>
        <v>0</v>
      </c>
      <c r="AS8" s="116">
        <v>0</v>
      </c>
      <c r="AT8" s="117">
        <f t="shared" si="5"/>
        <v>3</v>
      </c>
      <c r="AU8" s="118">
        <v>2</v>
      </c>
      <c r="AV8" s="41"/>
      <c r="AW8" s="42"/>
      <c r="AX8" s="42"/>
      <c r="AY8" s="42"/>
      <c r="AZ8" s="42"/>
      <c r="BA8" s="42"/>
      <c r="BB8" s="42"/>
      <c r="BC8" s="42"/>
      <c r="BD8" s="52"/>
      <c r="BE8" s="52"/>
      <c r="BF8" s="43"/>
      <c r="BG8" s="48">
        <f t="shared" si="6"/>
        <v>0</v>
      </c>
      <c r="BH8" s="116">
        <v>0</v>
      </c>
      <c r="BI8" s="117">
        <f t="shared" si="7"/>
        <v>0</v>
      </c>
      <c r="BJ8" s="118">
        <v>0</v>
      </c>
      <c r="BK8" s="41"/>
      <c r="BL8" s="42"/>
      <c r="BM8" s="42"/>
      <c r="BN8" s="42"/>
      <c r="BO8" s="42"/>
      <c r="BP8" s="42"/>
      <c r="BQ8" s="42"/>
      <c r="BR8" s="42"/>
      <c r="BS8" s="52"/>
      <c r="BT8" s="52"/>
      <c r="BU8" s="43"/>
      <c r="BV8" s="48">
        <f t="shared" si="8"/>
        <v>0</v>
      </c>
      <c r="BW8" s="116">
        <v>0</v>
      </c>
      <c r="BX8" s="117">
        <f t="shared" si="9"/>
        <v>0</v>
      </c>
      <c r="BY8" s="118">
        <v>0</v>
      </c>
    </row>
    <row r="9" spans="1:77" ht="16.5" thickBot="1" x14ac:dyDescent="0.3">
      <c r="A9" s="101">
        <v>0.36458333333333298</v>
      </c>
      <c r="B9" s="102">
        <v>0.375</v>
      </c>
      <c r="C9" s="76" t="s">
        <v>59</v>
      </c>
      <c r="D9" s="77" t="s">
        <v>59</v>
      </c>
      <c r="E9" s="77" t="s">
        <v>59</v>
      </c>
      <c r="F9" s="77"/>
      <c r="G9" s="77" t="s">
        <v>59</v>
      </c>
      <c r="H9" s="77"/>
      <c r="I9" s="77"/>
      <c r="J9" s="77"/>
      <c r="K9" s="77" t="s">
        <v>59</v>
      </c>
      <c r="L9" s="77" t="s">
        <v>59</v>
      </c>
      <c r="M9" s="78"/>
      <c r="N9" s="79">
        <f t="shared" si="0"/>
        <v>0</v>
      </c>
      <c r="O9" s="119">
        <v>0</v>
      </c>
      <c r="P9" s="120">
        <f t="shared" si="1"/>
        <v>0</v>
      </c>
      <c r="Q9" s="121">
        <v>0</v>
      </c>
      <c r="R9" s="76"/>
      <c r="S9" s="77"/>
      <c r="T9" s="77"/>
      <c r="U9" s="77"/>
      <c r="V9" s="77"/>
      <c r="W9" s="77"/>
      <c r="X9" s="77"/>
      <c r="Y9" s="77"/>
      <c r="Z9" s="80"/>
      <c r="AA9" s="80"/>
      <c r="AB9" s="78"/>
      <c r="AC9" s="79">
        <f t="shared" si="2"/>
        <v>0</v>
      </c>
      <c r="AD9" s="119">
        <v>0</v>
      </c>
      <c r="AE9" s="120">
        <f t="shared" si="3"/>
        <v>0</v>
      </c>
      <c r="AF9" s="121">
        <v>0</v>
      </c>
      <c r="AG9" s="81"/>
      <c r="AH9" s="82"/>
      <c r="AI9" s="82"/>
      <c r="AJ9" s="82"/>
      <c r="AK9" s="82"/>
      <c r="AL9" s="82" t="s">
        <v>51</v>
      </c>
      <c r="AM9" s="82" t="s">
        <v>51</v>
      </c>
      <c r="AN9" s="82"/>
      <c r="AO9" s="83" t="s">
        <v>51</v>
      </c>
      <c r="AP9" s="83"/>
      <c r="AQ9" s="84"/>
      <c r="AR9" s="79">
        <f t="shared" si="4"/>
        <v>0</v>
      </c>
      <c r="AS9" s="119">
        <v>0</v>
      </c>
      <c r="AT9" s="120">
        <f t="shared" si="5"/>
        <v>3</v>
      </c>
      <c r="AU9" s="121">
        <v>2</v>
      </c>
      <c r="AV9" s="76"/>
      <c r="AW9" s="77"/>
      <c r="AX9" s="77"/>
      <c r="AY9" s="77"/>
      <c r="AZ9" s="77"/>
      <c r="BA9" s="77"/>
      <c r="BB9" s="77"/>
      <c r="BC9" s="77"/>
      <c r="BD9" s="80"/>
      <c r="BE9" s="80"/>
      <c r="BF9" s="78"/>
      <c r="BG9" s="79">
        <f t="shared" si="6"/>
        <v>0</v>
      </c>
      <c r="BH9" s="119">
        <v>0</v>
      </c>
      <c r="BI9" s="120">
        <f t="shared" si="7"/>
        <v>0</v>
      </c>
      <c r="BJ9" s="121">
        <v>0</v>
      </c>
      <c r="BK9" s="76"/>
      <c r="BL9" s="77"/>
      <c r="BM9" s="77"/>
      <c r="BN9" s="77"/>
      <c r="BO9" s="77"/>
      <c r="BP9" s="77"/>
      <c r="BQ9" s="77"/>
      <c r="BR9" s="77"/>
      <c r="BS9" s="80"/>
      <c r="BT9" s="80"/>
      <c r="BU9" s="78"/>
      <c r="BV9" s="79">
        <f t="shared" si="8"/>
        <v>0</v>
      </c>
      <c r="BW9" s="119">
        <v>0</v>
      </c>
      <c r="BX9" s="120">
        <f t="shared" si="9"/>
        <v>0</v>
      </c>
      <c r="BY9" s="121">
        <v>0</v>
      </c>
    </row>
    <row r="10" spans="1:77" ht="15.75" x14ac:dyDescent="0.25">
      <c r="A10" s="103">
        <v>0.375</v>
      </c>
      <c r="B10" s="104">
        <v>0.38541666666666602</v>
      </c>
      <c r="C10" s="62" t="s">
        <v>59</v>
      </c>
      <c r="D10" s="63" t="s">
        <v>59</v>
      </c>
      <c r="E10" s="63" t="s">
        <v>59</v>
      </c>
      <c r="F10" s="63" t="s">
        <v>59</v>
      </c>
      <c r="G10" s="63" t="s">
        <v>59</v>
      </c>
      <c r="H10" s="63"/>
      <c r="I10" s="63" t="s">
        <v>59</v>
      </c>
      <c r="J10" s="63" t="s">
        <v>59</v>
      </c>
      <c r="K10" s="63" t="s">
        <v>59</v>
      </c>
      <c r="L10" s="63" t="s">
        <v>59</v>
      </c>
      <c r="M10" s="64"/>
      <c r="N10" s="65">
        <f t="shared" si="0"/>
        <v>0</v>
      </c>
      <c r="O10" s="122">
        <v>0</v>
      </c>
      <c r="P10" s="123">
        <f t="shared" si="1"/>
        <v>0</v>
      </c>
      <c r="Q10" s="124">
        <v>0</v>
      </c>
      <c r="R10" s="62"/>
      <c r="S10" s="63"/>
      <c r="T10" s="63"/>
      <c r="U10" s="63"/>
      <c r="V10" s="63"/>
      <c r="W10" s="63"/>
      <c r="X10" s="63"/>
      <c r="Y10" s="63"/>
      <c r="Z10" s="66"/>
      <c r="AA10" s="66"/>
      <c r="AB10" s="64"/>
      <c r="AC10" s="65">
        <f t="shared" si="2"/>
        <v>0</v>
      </c>
      <c r="AD10" s="122">
        <v>0</v>
      </c>
      <c r="AE10" s="123">
        <f t="shared" si="3"/>
        <v>0</v>
      </c>
      <c r="AF10" s="124">
        <v>0</v>
      </c>
      <c r="AG10" s="67"/>
      <c r="AH10" s="68"/>
      <c r="AI10" s="68"/>
      <c r="AJ10" s="68"/>
      <c r="AK10" s="68"/>
      <c r="AL10" s="68" t="s">
        <v>51</v>
      </c>
      <c r="AM10" s="68" t="s">
        <v>51</v>
      </c>
      <c r="AN10" s="68"/>
      <c r="AO10" s="69" t="s">
        <v>51</v>
      </c>
      <c r="AP10" s="69"/>
      <c r="AQ10" s="70"/>
      <c r="AR10" s="65">
        <f t="shared" si="4"/>
        <v>0</v>
      </c>
      <c r="AS10" s="122">
        <v>0</v>
      </c>
      <c r="AT10" s="123">
        <f t="shared" si="5"/>
        <v>3</v>
      </c>
      <c r="AU10" s="124">
        <v>2</v>
      </c>
      <c r="AV10" s="62"/>
      <c r="AW10" s="63"/>
      <c r="AX10" s="63"/>
      <c r="AY10" s="63"/>
      <c r="AZ10" s="63"/>
      <c r="BA10" s="63"/>
      <c r="BB10" s="63"/>
      <c r="BC10" s="63"/>
      <c r="BD10" s="66"/>
      <c r="BE10" s="66"/>
      <c r="BF10" s="64"/>
      <c r="BG10" s="65">
        <f t="shared" si="6"/>
        <v>0</v>
      </c>
      <c r="BH10" s="122">
        <v>0</v>
      </c>
      <c r="BI10" s="123">
        <f t="shared" si="7"/>
        <v>0</v>
      </c>
      <c r="BJ10" s="124">
        <v>0</v>
      </c>
      <c r="BK10" s="62"/>
      <c r="BL10" s="63"/>
      <c r="BM10" s="63"/>
      <c r="BN10" s="63"/>
      <c r="BO10" s="63"/>
      <c r="BP10" s="63"/>
      <c r="BQ10" s="63"/>
      <c r="BR10" s="63"/>
      <c r="BS10" s="66"/>
      <c r="BT10" s="66"/>
      <c r="BU10" s="64"/>
      <c r="BV10" s="65">
        <f t="shared" si="8"/>
        <v>0</v>
      </c>
      <c r="BW10" s="122">
        <v>0</v>
      </c>
      <c r="BX10" s="123">
        <f t="shared" si="9"/>
        <v>0</v>
      </c>
      <c r="BY10" s="124">
        <v>0</v>
      </c>
    </row>
    <row r="11" spans="1:77" ht="15.75" x14ac:dyDescent="0.25">
      <c r="A11" s="99">
        <v>0.38541666666666702</v>
      </c>
      <c r="B11" s="100">
        <v>0.39583333333333298</v>
      </c>
      <c r="C11" s="41" t="s">
        <v>59</v>
      </c>
      <c r="D11" s="42" t="s">
        <v>59</v>
      </c>
      <c r="E11" s="42" t="s">
        <v>59</v>
      </c>
      <c r="F11" s="42" t="s">
        <v>59</v>
      </c>
      <c r="G11" s="42" t="s">
        <v>59</v>
      </c>
      <c r="H11" s="42"/>
      <c r="I11" s="42" t="s">
        <v>59</v>
      </c>
      <c r="J11" s="42" t="s">
        <v>59</v>
      </c>
      <c r="K11" s="42" t="s">
        <v>59</v>
      </c>
      <c r="L11" s="42" t="s">
        <v>59</v>
      </c>
      <c r="M11" s="43"/>
      <c r="N11" s="48">
        <f t="shared" si="0"/>
        <v>0</v>
      </c>
      <c r="O11" s="116">
        <v>0</v>
      </c>
      <c r="P11" s="117">
        <f t="shared" si="1"/>
        <v>0</v>
      </c>
      <c r="Q11" s="118">
        <v>0</v>
      </c>
      <c r="R11" s="41"/>
      <c r="S11" s="42"/>
      <c r="T11" s="42"/>
      <c r="U11" s="42"/>
      <c r="V11" s="42"/>
      <c r="W11" s="42"/>
      <c r="X11" s="42"/>
      <c r="Y11" s="42"/>
      <c r="Z11" s="52"/>
      <c r="AA11" s="52"/>
      <c r="AB11" s="43"/>
      <c r="AC11" s="48">
        <f t="shared" si="2"/>
        <v>0</v>
      </c>
      <c r="AD11" s="116">
        <v>0</v>
      </c>
      <c r="AE11" s="117">
        <f t="shared" si="3"/>
        <v>0</v>
      </c>
      <c r="AF11" s="118">
        <v>0</v>
      </c>
      <c r="AG11" s="38"/>
      <c r="AH11" s="39"/>
      <c r="AI11" s="39"/>
      <c r="AJ11" s="39"/>
      <c r="AK11" s="39"/>
      <c r="AL11" s="39" t="s">
        <v>51</v>
      </c>
      <c r="AM11" s="39" t="s">
        <v>51</v>
      </c>
      <c r="AN11" s="39"/>
      <c r="AO11" s="51" t="s">
        <v>51</v>
      </c>
      <c r="AP11" s="51"/>
      <c r="AQ11" s="40"/>
      <c r="AR11" s="48">
        <f t="shared" si="4"/>
        <v>0</v>
      </c>
      <c r="AS11" s="116">
        <v>0</v>
      </c>
      <c r="AT11" s="117">
        <f t="shared" si="5"/>
        <v>3</v>
      </c>
      <c r="AU11" s="118">
        <v>2</v>
      </c>
      <c r="AV11" s="41"/>
      <c r="AW11" s="42"/>
      <c r="AX11" s="42"/>
      <c r="AY11" s="42"/>
      <c r="AZ11" s="42"/>
      <c r="BA11" s="42"/>
      <c r="BB11" s="42"/>
      <c r="BC11" s="42"/>
      <c r="BD11" s="52"/>
      <c r="BE11" s="52"/>
      <c r="BF11" s="43"/>
      <c r="BG11" s="48">
        <f t="shared" si="6"/>
        <v>0</v>
      </c>
      <c r="BH11" s="116">
        <v>0</v>
      </c>
      <c r="BI11" s="117">
        <f t="shared" si="7"/>
        <v>0</v>
      </c>
      <c r="BJ11" s="118">
        <v>0</v>
      </c>
      <c r="BK11" s="41"/>
      <c r="BL11" s="42"/>
      <c r="BM11" s="42"/>
      <c r="BN11" s="42"/>
      <c r="BO11" s="42"/>
      <c r="BP11" s="42"/>
      <c r="BQ11" s="42"/>
      <c r="BR11" s="42"/>
      <c r="BS11" s="52"/>
      <c r="BT11" s="52"/>
      <c r="BU11" s="43"/>
      <c r="BV11" s="48">
        <f t="shared" si="8"/>
        <v>0</v>
      </c>
      <c r="BW11" s="116">
        <v>0</v>
      </c>
      <c r="BX11" s="117">
        <f t="shared" si="9"/>
        <v>0</v>
      </c>
      <c r="BY11" s="118">
        <v>0</v>
      </c>
    </row>
    <row r="12" spans="1:77" ht="15.75" x14ac:dyDescent="0.25">
      <c r="A12" s="99">
        <v>0.39583333333333298</v>
      </c>
      <c r="B12" s="100">
        <v>0.40625</v>
      </c>
      <c r="C12" s="41" t="s">
        <v>59</v>
      </c>
      <c r="D12" s="42" t="s">
        <v>59</v>
      </c>
      <c r="E12" s="42" t="s">
        <v>59</v>
      </c>
      <c r="F12" s="42" t="s">
        <v>59</v>
      </c>
      <c r="G12" s="42" t="s">
        <v>59</v>
      </c>
      <c r="H12" s="42"/>
      <c r="I12" s="42" t="s">
        <v>59</v>
      </c>
      <c r="J12" s="42" t="s">
        <v>59</v>
      </c>
      <c r="K12" s="42" t="s">
        <v>59</v>
      </c>
      <c r="L12" s="42" t="s">
        <v>59</v>
      </c>
      <c r="M12" s="43"/>
      <c r="N12" s="48">
        <f t="shared" si="0"/>
        <v>0</v>
      </c>
      <c r="O12" s="116">
        <v>0</v>
      </c>
      <c r="P12" s="117">
        <f t="shared" si="1"/>
        <v>0</v>
      </c>
      <c r="Q12" s="118">
        <v>0</v>
      </c>
      <c r="R12" s="41"/>
      <c r="S12" s="42"/>
      <c r="T12" s="42"/>
      <c r="U12" s="42"/>
      <c r="V12" s="42"/>
      <c r="W12" s="42"/>
      <c r="X12" s="42"/>
      <c r="Y12" s="42"/>
      <c r="Z12" s="52"/>
      <c r="AA12" s="52"/>
      <c r="AB12" s="43"/>
      <c r="AC12" s="48">
        <f t="shared" si="2"/>
        <v>0</v>
      </c>
      <c r="AD12" s="116">
        <v>0</v>
      </c>
      <c r="AE12" s="117">
        <f t="shared" si="3"/>
        <v>0</v>
      </c>
      <c r="AF12" s="118">
        <v>0</v>
      </c>
      <c r="AG12" s="38"/>
      <c r="AH12" s="39"/>
      <c r="AI12" s="39"/>
      <c r="AJ12" s="39" t="s">
        <v>50</v>
      </c>
      <c r="AK12" s="39"/>
      <c r="AL12" s="39" t="s">
        <v>50</v>
      </c>
      <c r="AM12" s="39" t="s">
        <v>51</v>
      </c>
      <c r="AN12" s="39"/>
      <c r="AO12" s="51"/>
      <c r="AP12" s="51"/>
      <c r="AQ12" s="40"/>
      <c r="AR12" s="48">
        <f t="shared" si="4"/>
        <v>2</v>
      </c>
      <c r="AS12" s="116">
        <v>2</v>
      </c>
      <c r="AT12" s="117">
        <f t="shared" si="5"/>
        <v>1</v>
      </c>
      <c r="AU12" s="118">
        <v>2</v>
      </c>
      <c r="AV12" s="41"/>
      <c r="AW12" s="42"/>
      <c r="AX12" s="42"/>
      <c r="AY12" s="42"/>
      <c r="AZ12" s="42"/>
      <c r="BA12" s="42"/>
      <c r="BB12" s="42"/>
      <c r="BC12" s="42"/>
      <c r="BD12" s="52"/>
      <c r="BE12" s="52"/>
      <c r="BF12" s="43"/>
      <c r="BG12" s="48">
        <f t="shared" si="6"/>
        <v>0</v>
      </c>
      <c r="BH12" s="116">
        <v>0</v>
      </c>
      <c r="BI12" s="117">
        <f t="shared" si="7"/>
        <v>0</v>
      </c>
      <c r="BJ12" s="118">
        <v>0</v>
      </c>
      <c r="BK12" s="41"/>
      <c r="BL12" s="42"/>
      <c r="BM12" s="42"/>
      <c r="BN12" s="42"/>
      <c r="BO12" s="42"/>
      <c r="BP12" s="42"/>
      <c r="BQ12" s="42"/>
      <c r="BR12" s="42"/>
      <c r="BS12" s="52"/>
      <c r="BT12" s="52"/>
      <c r="BU12" s="43"/>
      <c r="BV12" s="48">
        <f t="shared" si="8"/>
        <v>0</v>
      </c>
      <c r="BW12" s="116">
        <v>0</v>
      </c>
      <c r="BX12" s="117">
        <f t="shared" si="9"/>
        <v>0</v>
      </c>
      <c r="BY12" s="118">
        <v>0</v>
      </c>
    </row>
    <row r="13" spans="1:77" ht="16.5" thickBot="1" x14ac:dyDescent="0.3">
      <c r="A13" s="95">
        <v>0.40625</v>
      </c>
      <c r="B13" s="96">
        <v>0.41666666666666602</v>
      </c>
      <c r="C13" s="85" t="s">
        <v>59</v>
      </c>
      <c r="D13" s="86" t="s">
        <v>59</v>
      </c>
      <c r="E13" s="86" t="s">
        <v>59</v>
      </c>
      <c r="F13" s="86" t="s">
        <v>59</v>
      </c>
      <c r="G13" s="86" t="s">
        <v>59</v>
      </c>
      <c r="H13" s="86"/>
      <c r="I13" s="86" t="s">
        <v>59</v>
      </c>
      <c r="J13" s="86" t="s">
        <v>59</v>
      </c>
      <c r="K13" s="86" t="s">
        <v>59</v>
      </c>
      <c r="L13" s="86" t="s">
        <v>59</v>
      </c>
      <c r="M13" s="87"/>
      <c r="N13" s="61">
        <f t="shared" si="0"/>
        <v>0</v>
      </c>
      <c r="O13" s="110">
        <v>0</v>
      </c>
      <c r="P13" s="111">
        <f t="shared" si="1"/>
        <v>0</v>
      </c>
      <c r="Q13" s="112">
        <v>0</v>
      </c>
      <c r="R13" s="85"/>
      <c r="S13" s="86"/>
      <c r="T13" s="86"/>
      <c r="U13" s="86"/>
      <c r="V13" s="86"/>
      <c r="W13" s="86"/>
      <c r="X13" s="86"/>
      <c r="Y13" s="86"/>
      <c r="Z13" s="88"/>
      <c r="AA13" s="88"/>
      <c r="AB13" s="87"/>
      <c r="AC13" s="61">
        <f t="shared" si="2"/>
        <v>0</v>
      </c>
      <c r="AD13" s="110">
        <v>0</v>
      </c>
      <c r="AE13" s="111">
        <f t="shared" si="3"/>
        <v>0</v>
      </c>
      <c r="AF13" s="112">
        <v>0</v>
      </c>
      <c r="AG13" s="57"/>
      <c r="AH13" s="58"/>
      <c r="AI13" s="58"/>
      <c r="AJ13" s="58" t="s">
        <v>50</v>
      </c>
      <c r="AK13" s="58"/>
      <c r="AL13" s="58" t="s">
        <v>50</v>
      </c>
      <c r="AM13" s="58" t="s">
        <v>51</v>
      </c>
      <c r="AN13" s="58"/>
      <c r="AO13" s="59"/>
      <c r="AP13" s="59"/>
      <c r="AQ13" s="60"/>
      <c r="AR13" s="61">
        <f t="shared" si="4"/>
        <v>2</v>
      </c>
      <c r="AS13" s="110">
        <v>2</v>
      </c>
      <c r="AT13" s="111">
        <f t="shared" si="5"/>
        <v>1</v>
      </c>
      <c r="AU13" s="112">
        <v>2</v>
      </c>
      <c r="AV13" s="85"/>
      <c r="AW13" s="86"/>
      <c r="AX13" s="86"/>
      <c r="AY13" s="86"/>
      <c r="AZ13" s="86"/>
      <c r="BA13" s="86"/>
      <c r="BB13" s="86"/>
      <c r="BC13" s="86"/>
      <c r="BD13" s="88"/>
      <c r="BE13" s="88"/>
      <c r="BF13" s="87"/>
      <c r="BG13" s="61">
        <f t="shared" si="6"/>
        <v>0</v>
      </c>
      <c r="BH13" s="110">
        <v>0</v>
      </c>
      <c r="BI13" s="111">
        <f t="shared" si="7"/>
        <v>0</v>
      </c>
      <c r="BJ13" s="112">
        <v>0</v>
      </c>
      <c r="BK13" s="85"/>
      <c r="BL13" s="86"/>
      <c r="BM13" s="86"/>
      <c r="BN13" s="86"/>
      <c r="BO13" s="86"/>
      <c r="BP13" s="86"/>
      <c r="BQ13" s="86"/>
      <c r="BR13" s="86"/>
      <c r="BS13" s="88"/>
      <c r="BT13" s="88"/>
      <c r="BU13" s="87"/>
      <c r="BV13" s="61">
        <f t="shared" si="8"/>
        <v>0</v>
      </c>
      <c r="BW13" s="110">
        <v>0</v>
      </c>
      <c r="BX13" s="111">
        <f t="shared" si="9"/>
        <v>0</v>
      </c>
      <c r="BY13" s="112">
        <v>0</v>
      </c>
    </row>
    <row r="14" spans="1:77" ht="15.75" x14ac:dyDescent="0.25">
      <c r="A14" s="97">
        <v>0.41666666666666702</v>
      </c>
      <c r="B14" s="98">
        <v>0.42708333333333298</v>
      </c>
      <c r="C14" s="89" t="s">
        <v>59</v>
      </c>
      <c r="D14" s="90" t="s">
        <v>59</v>
      </c>
      <c r="E14" s="90" t="s">
        <v>59</v>
      </c>
      <c r="F14" s="90" t="s">
        <v>59</v>
      </c>
      <c r="G14" s="90" t="s">
        <v>59</v>
      </c>
      <c r="H14" s="90"/>
      <c r="I14" s="90" t="s">
        <v>59</v>
      </c>
      <c r="J14" s="90" t="s">
        <v>59</v>
      </c>
      <c r="K14" s="90" t="s">
        <v>59</v>
      </c>
      <c r="L14" s="90" t="s">
        <v>59</v>
      </c>
      <c r="M14" s="91"/>
      <c r="N14" s="75">
        <f t="shared" si="0"/>
        <v>0</v>
      </c>
      <c r="O14" s="113">
        <v>0</v>
      </c>
      <c r="P14" s="114">
        <f t="shared" si="1"/>
        <v>0</v>
      </c>
      <c r="Q14" s="115">
        <v>0</v>
      </c>
      <c r="R14" s="89"/>
      <c r="S14" s="90"/>
      <c r="T14" s="90"/>
      <c r="U14" s="90"/>
      <c r="V14" s="90"/>
      <c r="W14" s="90"/>
      <c r="X14" s="90"/>
      <c r="Y14" s="90"/>
      <c r="Z14" s="92"/>
      <c r="AA14" s="92"/>
      <c r="AB14" s="91"/>
      <c r="AC14" s="75">
        <f t="shared" si="2"/>
        <v>0</v>
      </c>
      <c r="AD14" s="113">
        <v>0</v>
      </c>
      <c r="AE14" s="114">
        <f t="shared" si="3"/>
        <v>0</v>
      </c>
      <c r="AF14" s="115">
        <v>0</v>
      </c>
      <c r="AG14" s="71" t="s">
        <v>51</v>
      </c>
      <c r="AH14" s="72"/>
      <c r="AI14" s="72"/>
      <c r="AJ14" s="72" t="s">
        <v>50</v>
      </c>
      <c r="AK14" s="72"/>
      <c r="AL14" s="72" t="s">
        <v>50</v>
      </c>
      <c r="AM14" s="72" t="s">
        <v>51</v>
      </c>
      <c r="AN14" s="72"/>
      <c r="AO14" s="73"/>
      <c r="AP14" s="73"/>
      <c r="AQ14" s="74"/>
      <c r="AR14" s="75">
        <f t="shared" si="4"/>
        <v>2</v>
      </c>
      <c r="AS14" s="113">
        <v>2</v>
      </c>
      <c r="AT14" s="114">
        <f t="shared" si="5"/>
        <v>2</v>
      </c>
      <c r="AU14" s="115">
        <v>2</v>
      </c>
      <c r="AV14" s="89"/>
      <c r="AW14" s="90"/>
      <c r="AX14" s="90"/>
      <c r="AY14" s="90"/>
      <c r="AZ14" s="90"/>
      <c r="BA14" s="90"/>
      <c r="BB14" s="90"/>
      <c r="BC14" s="90"/>
      <c r="BD14" s="92"/>
      <c r="BE14" s="92"/>
      <c r="BF14" s="91"/>
      <c r="BG14" s="75">
        <f t="shared" si="6"/>
        <v>0</v>
      </c>
      <c r="BH14" s="113">
        <v>0</v>
      </c>
      <c r="BI14" s="114">
        <f t="shared" si="7"/>
        <v>0</v>
      </c>
      <c r="BJ14" s="115">
        <v>0</v>
      </c>
      <c r="BK14" s="89"/>
      <c r="BL14" s="90"/>
      <c r="BM14" s="90"/>
      <c r="BN14" s="90"/>
      <c r="BO14" s="90"/>
      <c r="BP14" s="90"/>
      <c r="BQ14" s="90"/>
      <c r="BR14" s="90"/>
      <c r="BS14" s="92"/>
      <c r="BT14" s="92"/>
      <c r="BU14" s="91"/>
      <c r="BV14" s="75">
        <f t="shared" si="8"/>
        <v>0</v>
      </c>
      <c r="BW14" s="113">
        <v>0</v>
      </c>
      <c r="BX14" s="114">
        <f t="shared" si="9"/>
        <v>0</v>
      </c>
      <c r="BY14" s="115">
        <v>0</v>
      </c>
    </row>
    <row r="15" spans="1:77" ht="15.75" x14ac:dyDescent="0.25">
      <c r="A15" s="99">
        <v>0.42708333333333398</v>
      </c>
      <c r="B15" s="100">
        <v>0.4375</v>
      </c>
      <c r="C15" s="41" t="s">
        <v>59</v>
      </c>
      <c r="D15" s="42" t="s">
        <v>59</v>
      </c>
      <c r="E15" s="42" t="s">
        <v>59</v>
      </c>
      <c r="F15" s="42" t="s">
        <v>59</v>
      </c>
      <c r="G15" s="42" t="s">
        <v>59</v>
      </c>
      <c r="H15" s="42"/>
      <c r="I15" s="42" t="s">
        <v>59</v>
      </c>
      <c r="J15" s="42" t="s">
        <v>59</v>
      </c>
      <c r="K15" s="42" t="s">
        <v>59</v>
      </c>
      <c r="L15" s="42" t="s">
        <v>59</v>
      </c>
      <c r="M15" s="43"/>
      <c r="N15" s="48">
        <f t="shared" si="0"/>
        <v>0</v>
      </c>
      <c r="O15" s="116">
        <v>0</v>
      </c>
      <c r="P15" s="117">
        <f t="shared" si="1"/>
        <v>0</v>
      </c>
      <c r="Q15" s="118">
        <v>0</v>
      </c>
      <c r="R15" s="41"/>
      <c r="S15" s="42"/>
      <c r="T15" s="42"/>
      <c r="U15" s="42"/>
      <c r="V15" s="42"/>
      <c r="W15" s="42"/>
      <c r="X15" s="42"/>
      <c r="Y15" s="42"/>
      <c r="Z15" s="52"/>
      <c r="AA15" s="52"/>
      <c r="AB15" s="43"/>
      <c r="AC15" s="48">
        <f t="shared" si="2"/>
        <v>0</v>
      </c>
      <c r="AD15" s="116">
        <v>0</v>
      </c>
      <c r="AE15" s="117">
        <f t="shared" si="3"/>
        <v>0</v>
      </c>
      <c r="AF15" s="118">
        <v>0</v>
      </c>
      <c r="AG15" s="38" t="s">
        <v>51</v>
      </c>
      <c r="AH15" s="39"/>
      <c r="AI15" s="39"/>
      <c r="AJ15" s="39" t="s">
        <v>50</v>
      </c>
      <c r="AK15" s="39"/>
      <c r="AL15" s="39" t="s">
        <v>50</v>
      </c>
      <c r="AM15" s="39" t="s">
        <v>51</v>
      </c>
      <c r="AN15" s="39"/>
      <c r="AO15" s="51"/>
      <c r="AP15" s="51"/>
      <c r="AQ15" s="40"/>
      <c r="AR15" s="48">
        <f t="shared" si="4"/>
        <v>2</v>
      </c>
      <c r="AS15" s="116">
        <v>2</v>
      </c>
      <c r="AT15" s="117">
        <f t="shared" si="5"/>
        <v>2</v>
      </c>
      <c r="AU15" s="118">
        <v>2</v>
      </c>
      <c r="AV15" s="41"/>
      <c r="AW15" s="42"/>
      <c r="AX15" s="42"/>
      <c r="AY15" s="42"/>
      <c r="AZ15" s="42"/>
      <c r="BA15" s="42"/>
      <c r="BB15" s="42"/>
      <c r="BC15" s="42"/>
      <c r="BD15" s="52"/>
      <c r="BE15" s="52"/>
      <c r="BF15" s="43"/>
      <c r="BG15" s="48">
        <f t="shared" si="6"/>
        <v>0</v>
      </c>
      <c r="BH15" s="116">
        <v>0</v>
      </c>
      <c r="BI15" s="117">
        <f t="shared" si="7"/>
        <v>0</v>
      </c>
      <c r="BJ15" s="118">
        <v>0</v>
      </c>
      <c r="BK15" s="41"/>
      <c r="BL15" s="42"/>
      <c r="BM15" s="42"/>
      <c r="BN15" s="42"/>
      <c r="BO15" s="42"/>
      <c r="BP15" s="42"/>
      <c r="BQ15" s="42"/>
      <c r="BR15" s="42"/>
      <c r="BS15" s="52"/>
      <c r="BT15" s="52"/>
      <c r="BU15" s="43"/>
      <c r="BV15" s="48">
        <f t="shared" si="8"/>
        <v>0</v>
      </c>
      <c r="BW15" s="116">
        <v>0</v>
      </c>
      <c r="BX15" s="117">
        <f t="shared" si="9"/>
        <v>0</v>
      </c>
      <c r="BY15" s="118">
        <v>0</v>
      </c>
    </row>
    <row r="16" spans="1:77" ht="15.75" x14ac:dyDescent="0.25">
      <c r="A16" s="99">
        <v>0.4375</v>
      </c>
      <c r="B16" s="100">
        <v>0.44791666666666702</v>
      </c>
      <c r="C16" s="41" t="s">
        <v>59</v>
      </c>
      <c r="D16" s="42" t="s">
        <v>59</v>
      </c>
      <c r="E16" s="42" t="s">
        <v>59</v>
      </c>
      <c r="F16" s="42" t="s">
        <v>59</v>
      </c>
      <c r="G16" s="42" t="s">
        <v>59</v>
      </c>
      <c r="H16" s="42"/>
      <c r="I16" s="42" t="s">
        <v>59</v>
      </c>
      <c r="J16" s="42" t="s">
        <v>59</v>
      </c>
      <c r="K16" s="42" t="s">
        <v>59</v>
      </c>
      <c r="L16" s="42" t="s">
        <v>59</v>
      </c>
      <c r="M16" s="43"/>
      <c r="N16" s="48">
        <f t="shared" si="0"/>
        <v>0</v>
      </c>
      <c r="O16" s="116">
        <v>0</v>
      </c>
      <c r="P16" s="117">
        <f t="shared" si="1"/>
        <v>0</v>
      </c>
      <c r="Q16" s="118">
        <v>0</v>
      </c>
      <c r="R16" s="41"/>
      <c r="S16" s="42"/>
      <c r="T16" s="42"/>
      <c r="U16" s="42"/>
      <c r="V16" s="42"/>
      <c r="W16" s="42"/>
      <c r="X16" s="42"/>
      <c r="Y16" s="42"/>
      <c r="Z16" s="52"/>
      <c r="AA16" s="52"/>
      <c r="AB16" s="43"/>
      <c r="AC16" s="48">
        <f t="shared" si="2"/>
        <v>0</v>
      </c>
      <c r="AD16" s="116">
        <v>0</v>
      </c>
      <c r="AE16" s="117">
        <f t="shared" si="3"/>
        <v>0</v>
      </c>
      <c r="AF16" s="118">
        <v>0</v>
      </c>
      <c r="AG16" s="38" t="s">
        <v>51</v>
      </c>
      <c r="AH16" s="39"/>
      <c r="AI16" s="39"/>
      <c r="AJ16" s="39" t="s">
        <v>50</v>
      </c>
      <c r="AK16" s="39"/>
      <c r="AL16" s="39" t="s">
        <v>50</v>
      </c>
      <c r="AM16" s="39" t="s">
        <v>51</v>
      </c>
      <c r="AN16" s="39"/>
      <c r="AO16" s="51"/>
      <c r="AP16" s="51"/>
      <c r="AQ16" s="40"/>
      <c r="AR16" s="48">
        <f t="shared" si="4"/>
        <v>2</v>
      </c>
      <c r="AS16" s="116">
        <v>2</v>
      </c>
      <c r="AT16" s="117">
        <f t="shared" si="5"/>
        <v>2</v>
      </c>
      <c r="AU16" s="118">
        <v>2</v>
      </c>
      <c r="AV16" s="41"/>
      <c r="AW16" s="42"/>
      <c r="AX16" s="42"/>
      <c r="AY16" s="42"/>
      <c r="AZ16" s="42"/>
      <c r="BA16" s="42"/>
      <c r="BB16" s="42"/>
      <c r="BC16" s="42"/>
      <c r="BD16" s="52"/>
      <c r="BE16" s="52"/>
      <c r="BF16" s="43"/>
      <c r="BG16" s="48">
        <f t="shared" si="6"/>
        <v>0</v>
      </c>
      <c r="BH16" s="116">
        <v>0</v>
      </c>
      <c r="BI16" s="117">
        <f t="shared" si="7"/>
        <v>0</v>
      </c>
      <c r="BJ16" s="118">
        <v>0</v>
      </c>
      <c r="BK16" s="41"/>
      <c r="BL16" s="42"/>
      <c r="BM16" s="42"/>
      <c r="BN16" s="42"/>
      <c r="BO16" s="42"/>
      <c r="BP16" s="42"/>
      <c r="BQ16" s="42"/>
      <c r="BR16" s="42"/>
      <c r="BS16" s="52"/>
      <c r="BT16" s="52"/>
      <c r="BU16" s="43"/>
      <c r="BV16" s="48">
        <f t="shared" si="8"/>
        <v>0</v>
      </c>
      <c r="BW16" s="116">
        <v>0</v>
      </c>
      <c r="BX16" s="117">
        <f t="shared" si="9"/>
        <v>0</v>
      </c>
      <c r="BY16" s="118">
        <v>0</v>
      </c>
    </row>
    <row r="17" spans="1:77" ht="16.5" thickBot="1" x14ac:dyDescent="0.3">
      <c r="A17" s="101">
        <v>0.44791666666666702</v>
      </c>
      <c r="B17" s="102">
        <v>0.45833333333333298</v>
      </c>
      <c r="C17" s="76" t="s">
        <v>59</v>
      </c>
      <c r="D17" s="77" t="s">
        <v>59</v>
      </c>
      <c r="E17" s="77" t="s">
        <v>59</v>
      </c>
      <c r="F17" s="77" t="s">
        <v>59</v>
      </c>
      <c r="G17" s="77" t="s">
        <v>59</v>
      </c>
      <c r="H17" s="77" t="s">
        <v>59</v>
      </c>
      <c r="I17" s="77" t="s">
        <v>59</v>
      </c>
      <c r="J17" s="77" t="s">
        <v>59</v>
      </c>
      <c r="K17" s="77" t="s">
        <v>59</v>
      </c>
      <c r="L17" s="77" t="s">
        <v>59</v>
      </c>
      <c r="M17" s="78"/>
      <c r="N17" s="79">
        <f t="shared" si="0"/>
        <v>0</v>
      </c>
      <c r="O17" s="119">
        <v>0</v>
      </c>
      <c r="P17" s="120">
        <f t="shared" si="1"/>
        <v>0</v>
      </c>
      <c r="Q17" s="121">
        <v>0</v>
      </c>
      <c r="R17" s="76"/>
      <c r="S17" s="77"/>
      <c r="T17" s="77"/>
      <c r="U17" s="77"/>
      <c r="V17" s="77"/>
      <c r="W17" s="77"/>
      <c r="X17" s="77"/>
      <c r="Y17" s="77"/>
      <c r="Z17" s="80"/>
      <c r="AA17" s="80"/>
      <c r="AB17" s="78"/>
      <c r="AC17" s="79">
        <f t="shared" si="2"/>
        <v>0</v>
      </c>
      <c r="AD17" s="119">
        <v>0</v>
      </c>
      <c r="AE17" s="120">
        <f t="shared" si="3"/>
        <v>0</v>
      </c>
      <c r="AF17" s="121">
        <v>0</v>
      </c>
      <c r="AG17" s="81" t="s">
        <v>51</v>
      </c>
      <c r="AH17" s="82"/>
      <c r="AI17" s="82"/>
      <c r="AJ17" s="82" t="s">
        <v>50</v>
      </c>
      <c r="AK17" s="82"/>
      <c r="AL17" s="82" t="s">
        <v>50</v>
      </c>
      <c r="AM17" s="82" t="s">
        <v>51</v>
      </c>
      <c r="AN17" s="82"/>
      <c r="AO17" s="83"/>
      <c r="AP17" s="83"/>
      <c r="AQ17" s="84"/>
      <c r="AR17" s="79">
        <f t="shared" si="4"/>
        <v>2</v>
      </c>
      <c r="AS17" s="119">
        <v>2</v>
      </c>
      <c r="AT17" s="120">
        <f t="shared" si="5"/>
        <v>2</v>
      </c>
      <c r="AU17" s="121">
        <v>2</v>
      </c>
      <c r="AV17" s="76"/>
      <c r="AW17" s="77"/>
      <c r="AX17" s="77"/>
      <c r="AY17" s="77"/>
      <c r="AZ17" s="77"/>
      <c r="BA17" s="77"/>
      <c r="BB17" s="77"/>
      <c r="BC17" s="77"/>
      <c r="BD17" s="80"/>
      <c r="BE17" s="80"/>
      <c r="BF17" s="78"/>
      <c r="BG17" s="79">
        <f t="shared" si="6"/>
        <v>0</v>
      </c>
      <c r="BH17" s="119">
        <v>0</v>
      </c>
      <c r="BI17" s="120">
        <f t="shared" si="7"/>
        <v>0</v>
      </c>
      <c r="BJ17" s="121">
        <v>0</v>
      </c>
      <c r="BK17" s="76"/>
      <c r="BL17" s="77"/>
      <c r="BM17" s="77"/>
      <c r="BN17" s="77"/>
      <c r="BO17" s="77"/>
      <c r="BP17" s="77"/>
      <c r="BQ17" s="77"/>
      <c r="BR17" s="77"/>
      <c r="BS17" s="80"/>
      <c r="BT17" s="80"/>
      <c r="BU17" s="78"/>
      <c r="BV17" s="79">
        <f t="shared" si="8"/>
        <v>0</v>
      </c>
      <c r="BW17" s="119">
        <v>0</v>
      </c>
      <c r="BX17" s="120">
        <f t="shared" si="9"/>
        <v>0</v>
      </c>
      <c r="BY17" s="121">
        <v>0</v>
      </c>
    </row>
    <row r="18" spans="1:77" ht="15.75" x14ac:dyDescent="0.25">
      <c r="A18" s="103">
        <v>0.45833333333333398</v>
      </c>
      <c r="B18" s="104">
        <v>0.46875</v>
      </c>
      <c r="C18" s="62" t="s">
        <v>59</v>
      </c>
      <c r="D18" s="63" t="s">
        <v>59</v>
      </c>
      <c r="E18" s="63" t="s">
        <v>59</v>
      </c>
      <c r="F18" s="63" t="s">
        <v>59</v>
      </c>
      <c r="G18" s="63" t="s">
        <v>59</v>
      </c>
      <c r="H18" s="63" t="s">
        <v>59</v>
      </c>
      <c r="I18" s="63"/>
      <c r="J18" s="63"/>
      <c r="K18" s="63" t="s">
        <v>59</v>
      </c>
      <c r="L18" s="63" t="s">
        <v>59</v>
      </c>
      <c r="M18" s="64"/>
      <c r="N18" s="65">
        <f t="shared" si="0"/>
        <v>0</v>
      </c>
      <c r="O18" s="122">
        <v>0</v>
      </c>
      <c r="P18" s="123">
        <f t="shared" si="1"/>
        <v>0</v>
      </c>
      <c r="Q18" s="124">
        <v>0</v>
      </c>
      <c r="R18" s="62"/>
      <c r="S18" s="63"/>
      <c r="T18" s="63"/>
      <c r="U18" s="63"/>
      <c r="V18" s="63"/>
      <c r="W18" s="63"/>
      <c r="X18" s="63"/>
      <c r="Y18" s="63"/>
      <c r="Z18" s="66"/>
      <c r="AA18" s="66"/>
      <c r="AB18" s="64"/>
      <c r="AC18" s="65">
        <f t="shared" si="2"/>
        <v>0</v>
      </c>
      <c r="AD18" s="122">
        <v>0</v>
      </c>
      <c r="AE18" s="123">
        <f t="shared" si="3"/>
        <v>0</v>
      </c>
      <c r="AF18" s="124">
        <v>0</v>
      </c>
      <c r="AG18" s="67" t="s">
        <v>51</v>
      </c>
      <c r="AH18" s="68"/>
      <c r="AI18" s="68"/>
      <c r="AJ18" s="68" t="s">
        <v>50</v>
      </c>
      <c r="AK18" s="68"/>
      <c r="AL18" s="68" t="s">
        <v>50</v>
      </c>
      <c r="AM18" s="68" t="s">
        <v>51</v>
      </c>
      <c r="AN18" s="68"/>
      <c r="AO18" s="69"/>
      <c r="AP18" s="69"/>
      <c r="AQ18" s="70"/>
      <c r="AR18" s="65">
        <f t="shared" si="4"/>
        <v>2</v>
      </c>
      <c r="AS18" s="122">
        <v>2</v>
      </c>
      <c r="AT18" s="123">
        <f t="shared" si="5"/>
        <v>2</v>
      </c>
      <c r="AU18" s="124">
        <v>2</v>
      </c>
      <c r="AV18" s="62"/>
      <c r="AW18" s="63"/>
      <c r="AX18" s="63"/>
      <c r="AY18" s="63"/>
      <c r="AZ18" s="63"/>
      <c r="BA18" s="63"/>
      <c r="BB18" s="63"/>
      <c r="BC18" s="63"/>
      <c r="BD18" s="66"/>
      <c r="BE18" s="66"/>
      <c r="BF18" s="64"/>
      <c r="BG18" s="65">
        <f t="shared" si="6"/>
        <v>0</v>
      </c>
      <c r="BH18" s="122">
        <v>0</v>
      </c>
      <c r="BI18" s="123">
        <f t="shared" si="7"/>
        <v>0</v>
      </c>
      <c r="BJ18" s="124">
        <v>0</v>
      </c>
      <c r="BK18" s="62"/>
      <c r="BL18" s="63"/>
      <c r="BM18" s="63"/>
      <c r="BN18" s="63"/>
      <c r="BO18" s="63"/>
      <c r="BP18" s="63"/>
      <c r="BQ18" s="63"/>
      <c r="BR18" s="63"/>
      <c r="BS18" s="66"/>
      <c r="BT18" s="66"/>
      <c r="BU18" s="64"/>
      <c r="BV18" s="65">
        <f t="shared" si="8"/>
        <v>0</v>
      </c>
      <c r="BW18" s="122">
        <v>0</v>
      </c>
      <c r="BX18" s="123">
        <f t="shared" si="9"/>
        <v>0</v>
      </c>
      <c r="BY18" s="124">
        <v>0</v>
      </c>
    </row>
    <row r="19" spans="1:77" ht="15.75" x14ac:dyDescent="0.25">
      <c r="A19" s="99">
        <v>0.46875</v>
      </c>
      <c r="B19" s="100">
        <v>0.47916666666666602</v>
      </c>
      <c r="C19" s="41" t="s">
        <v>59</v>
      </c>
      <c r="D19" s="42" t="s">
        <v>59</v>
      </c>
      <c r="E19" s="42" t="s">
        <v>59</v>
      </c>
      <c r="F19" s="42" t="s">
        <v>59</v>
      </c>
      <c r="G19" s="42" t="s">
        <v>59</v>
      </c>
      <c r="H19" s="42" t="s">
        <v>59</v>
      </c>
      <c r="I19" s="42"/>
      <c r="J19" s="42"/>
      <c r="K19" s="42" t="s">
        <v>59</v>
      </c>
      <c r="L19" s="42" t="s">
        <v>59</v>
      </c>
      <c r="M19" s="43"/>
      <c r="N19" s="48">
        <f t="shared" si="0"/>
        <v>0</v>
      </c>
      <c r="O19" s="116">
        <v>0</v>
      </c>
      <c r="P19" s="117">
        <f t="shared" si="1"/>
        <v>0</v>
      </c>
      <c r="Q19" s="118">
        <v>0</v>
      </c>
      <c r="R19" s="41"/>
      <c r="S19" s="42"/>
      <c r="T19" s="42"/>
      <c r="U19" s="42"/>
      <c r="V19" s="42"/>
      <c r="W19" s="42"/>
      <c r="X19" s="42"/>
      <c r="Y19" s="42"/>
      <c r="Z19" s="52"/>
      <c r="AA19" s="52"/>
      <c r="AB19" s="43"/>
      <c r="AC19" s="48">
        <f t="shared" si="2"/>
        <v>0</v>
      </c>
      <c r="AD19" s="116">
        <v>0</v>
      </c>
      <c r="AE19" s="117">
        <f t="shared" si="3"/>
        <v>0</v>
      </c>
      <c r="AF19" s="118">
        <v>0</v>
      </c>
      <c r="AG19" s="38" t="s">
        <v>51</v>
      </c>
      <c r="AH19" s="39"/>
      <c r="AI19" s="39"/>
      <c r="AJ19" s="39" t="s">
        <v>50</v>
      </c>
      <c r="AK19" s="39"/>
      <c r="AL19" s="39" t="s">
        <v>50</v>
      </c>
      <c r="AM19" s="39" t="s">
        <v>51</v>
      </c>
      <c r="AN19" s="39"/>
      <c r="AO19" s="51"/>
      <c r="AP19" s="51"/>
      <c r="AQ19" s="40"/>
      <c r="AR19" s="48">
        <f t="shared" si="4"/>
        <v>2</v>
      </c>
      <c r="AS19" s="116">
        <v>2</v>
      </c>
      <c r="AT19" s="117">
        <f t="shared" si="5"/>
        <v>2</v>
      </c>
      <c r="AU19" s="118">
        <v>2</v>
      </c>
      <c r="AV19" s="41"/>
      <c r="AW19" s="42"/>
      <c r="AX19" s="42"/>
      <c r="AY19" s="42"/>
      <c r="AZ19" s="42"/>
      <c r="BA19" s="42"/>
      <c r="BB19" s="42"/>
      <c r="BC19" s="42"/>
      <c r="BD19" s="52"/>
      <c r="BE19" s="52"/>
      <c r="BF19" s="43"/>
      <c r="BG19" s="48">
        <f t="shared" si="6"/>
        <v>0</v>
      </c>
      <c r="BH19" s="116">
        <v>0</v>
      </c>
      <c r="BI19" s="117">
        <f t="shared" si="7"/>
        <v>0</v>
      </c>
      <c r="BJ19" s="118">
        <v>0</v>
      </c>
      <c r="BK19" s="41"/>
      <c r="BL19" s="42"/>
      <c r="BM19" s="42"/>
      <c r="BN19" s="42"/>
      <c r="BO19" s="42"/>
      <c r="BP19" s="42"/>
      <c r="BQ19" s="42"/>
      <c r="BR19" s="42"/>
      <c r="BS19" s="52"/>
      <c r="BT19" s="52"/>
      <c r="BU19" s="43"/>
      <c r="BV19" s="48">
        <f t="shared" si="8"/>
        <v>0</v>
      </c>
      <c r="BW19" s="116">
        <v>0</v>
      </c>
      <c r="BX19" s="117">
        <f t="shared" si="9"/>
        <v>0</v>
      </c>
      <c r="BY19" s="118">
        <v>0</v>
      </c>
    </row>
    <row r="20" spans="1:77" ht="15.75" x14ac:dyDescent="0.25">
      <c r="A20" s="99">
        <v>0.47916666666666702</v>
      </c>
      <c r="B20" s="100">
        <v>0.48958333333333298</v>
      </c>
      <c r="C20" s="41" t="s">
        <v>59</v>
      </c>
      <c r="D20" s="42" t="s">
        <v>59</v>
      </c>
      <c r="E20" s="42" t="s">
        <v>59</v>
      </c>
      <c r="F20" s="42" t="s">
        <v>59</v>
      </c>
      <c r="G20" s="42" t="s">
        <v>59</v>
      </c>
      <c r="H20" s="42" t="s">
        <v>59</v>
      </c>
      <c r="I20" s="42"/>
      <c r="J20" s="42"/>
      <c r="K20" s="42" t="s">
        <v>59</v>
      </c>
      <c r="L20" s="42" t="s">
        <v>59</v>
      </c>
      <c r="M20" s="43"/>
      <c r="N20" s="48">
        <f t="shared" si="0"/>
        <v>0</v>
      </c>
      <c r="O20" s="116">
        <v>0</v>
      </c>
      <c r="P20" s="117">
        <f t="shared" si="1"/>
        <v>0</v>
      </c>
      <c r="Q20" s="118">
        <v>0</v>
      </c>
      <c r="R20" s="41"/>
      <c r="S20" s="42"/>
      <c r="T20" s="42"/>
      <c r="U20" s="42"/>
      <c r="V20" s="42"/>
      <c r="W20" s="42"/>
      <c r="X20" s="42"/>
      <c r="Y20" s="42"/>
      <c r="Z20" s="52"/>
      <c r="AA20" s="52"/>
      <c r="AB20" s="43"/>
      <c r="AC20" s="48">
        <f t="shared" si="2"/>
        <v>0</v>
      </c>
      <c r="AD20" s="116">
        <v>0</v>
      </c>
      <c r="AE20" s="117">
        <f t="shared" si="3"/>
        <v>0</v>
      </c>
      <c r="AF20" s="118">
        <v>0</v>
      </c>
      <c r="AG20" s="38" t="s">
        <v>51</v>
      </c>
      <c r="AH20" s="39"/>
      <c r="AI20" s="39"/>
      <c r="AJ20" s="39" t="s">
        <v>50</v>
      </c>
      <c r="AK20" s="39"/>
      <c r="AL20" s="39" t="s">
        <v>50</v>
      </c>
      <c r="AM20" s="39" t="s">
        <v>51</v>
      </c>
      <c r="AN20" s="39"/>
      <c r="AO20" s="51"/>
      <c r="AP20" s="51"/>
      <c r="AQ20" s="40"/>
      <c r="AR20" s="48">
        <f t="shared" si="4"/>
        <v>2</v>
      </c>
      <c r="AS20" s="116">
        <v>2</v>
      </c>
      <c r="AT20" s="117">
        <f t="shared" si="5"/>
        <v>2</v>
      </c>
      <c r="AU20" s="118">
        <v>2</v>
      </c>
      <c r="AV20" s="41"/>
      <c r="AW20" s="42"/>
      <c r="AX20" s="42"/>
      <c r="AY20" s="42"/>
      <c r="AZ20" s="42"/>
      <c r="BA20" s="42"/>
      <c r="BB20" s="42"/>
      <c r="BC20" s="42"/>
      <c r="BD20" s="52"/>
      <c r="BE20" s="52"/>
      <c r="BF20" s="43"/>
      <c r="BG20" s="48">
        <f t="shared" si="6"/>
        <v>0</v>
      </c>
      <c r="BH20" s="116">
        <v>0</v>
      </c>
      <c r="BI20" s="117">
        <f t="shared" si="7"/>
        <v>0</v>
      </c>
      <c r="BJ20" s="118">
        <v>0</v>
      </c>
      <c r="BK20" s="41"/>
      <c r="BL20" s="42"/>
      <c r="BM20" s="42"/>
      <c r="BN20" s="42"/>
      <c r="BO20" s="42"/>
      <c r="BP20" s="42"/>
      <c r="BQ20" s="42"/>
      <c r="BR20" s="42"/>
      <c r="BS20" s="52"/>
      <c r="BT20" s="52"/>
      <c r="BU20" s="43"/>
      <c r="BV20" s="48">
        <f t="shared" si="8"/>
        <v>0</v>
      </c>
      <c r="BW20" s="116">
        <v>0</v>
      </c>
      <c r="BX20" s="117">
        <f t="shared" si="9"/>
        <v>0</v>
      </c>
      <c r="BY20" s="118">
        <v>0</v>
      </c>
    </row>
    <row r="21" spans="1:77" ht="16.5" thickBot="1" x14ac:dyDescent="0.3">
      <c r="A21" s="95">
        <v>0.48958333333333398</v>
      </c>
      <c r="B21" s="96">
        <v>0.5</v>
      </c>
      <c r="C21" s="57" t="s">
        <v>51</v>
      </c>
      <c r="D21" s="58" t="s">
        <v>51</v>
      </c>
      <c r="E21" s="58"/>
      <c r="F21" s="58" t="s">
        <v>50</v>
      </c>
      <c r="G21" s="58" t="s">
        <v>50</v>
      </c>
      <c r="H21" s="58" t="s">
        <v>50</v>
      </c>
      <c r="I21" s="58"/>
      <c r="J21" s="58"/>
      <c r="K21" s="59" t="s">
        <v>63</v>
      </c>
      <c r="L21" s="58"/>
      <c r="M21" s="60"/>
      <c r="N21" s="61">
        <f t="shared" si="0"/>
        <v>4</v>
      </c>
      <c r="O21" s="110">
        <v>4</v>
      </c>
      <c r="P21" s="111">
        <f t="shared" si="1"/>
        <v>2</v>
      </c>
      <c r="Q21" s="112">
        <v>2</v>
      </c>
      <c r="R21" s="57" t="s">
        <v>51</v>
      </c>
      <c r="S21" s="58" t="s">
        <v>51</v>
      </c>
      <c r="T21" s="58"/>
      <c r="U21" s="58" t="s">
        <v>50</v>
      </c>
      <c r="V21" s="58" t="s">
        <v>50</v>
      </c>
      <c r="W21" s="58"/>
      <c r="X21" s="58"/>
      <c r="Y21" s="58"/>
      <c r="Z21" s="59" t="s">
        <v>50</v>
      </c>
      <c r="AA21" s="59"/>
      <c r="AB21" s="60"/>
      <c r="AC21" s="61">
        <f t="shared" si="2"/>
        <v>3</v>
      </c>
      <c r="AD21" s="110">
        <v>3</v>
      </c>
      <c r="AE21" s="111">
        <f t="shared" si="3"/>
        <v>2</v>
      </c>
      <c r="AF21" s="112">
        <v>2</v>
      </c>
      <c r="AG21" s="57" t="s">
        <v>51</v>
      </c>
      <c r="AH21" s="58"/>
      <c r="AI21" s="58"/>
      <c r="AJ21" s="58"/>
      <c r="AK21" s="58"/>
      <c r="AL21" s="58" t="s">
        <v>50</v>
      </c>
      <c r="AM21" s="58" t="s">
        <v>51</v>
      </c>
      <c r="AN21" s="58"/>
      <c r="AO21" s="59"/>
      <c r="AP21" s="59"/>
      <c r="AQ21" s="60"/>
      <c r="AR21" s="61">
        <f t="shared" si="4"/>
        <v>1</v>
      </c>
      <c r="AS21" s="110">
        <v>2</v>
      </c>
      <c r="AT21" s="111">
        <f t="shared" si="5"/>
        <v>2</v>
      </c>
      <c r="AU21" s="112">
        <v>2</v>
      </c>
      <c r="AV21" s="57" t="s">
        <v>51</v>
      </c>
      <c r="AW21" s="58" t="s">
        <v>51</v>
      </c>
      <c r="AX21" s="58"/>
      <c r="AY21" s="58" t="s">
        <v>50</v>
      </c>
      <c r="AZ21" s="58" t="s">
        <v>50</v>
      </c>
      <c r="BA21" s="58" t="s">
        <v>50</v>
      </c>
      <c r="BB21" s="58"/>
      <c r="BC21" s="58"/>
      <c r="BD21" s="59" t="s">
        <v>51</v>
      </c>
      <c r="BE21" s="59"/>
      <c r="BF21" s="60"/>
      <c r="BG21" s="61">
        <f t="shared" si="6"/>
        <v>3</v>
      </c>
      <c r="BH21" s="110">
        <v>3</v>
      </c>
      <c r="BI21" s="111">
        <f t="shared" si="7"/>
        <v>3</v>
      </c>
      <c r="BJ21" s="112">
        <v>3</v>
      </c>
      <c r="BK21" s="57" t="s">
        <v>51</v>
      </c>
      <c r="BL21" s="58" t="s">
        <v>51</v>
      </c>
      <c r="BM21" s="58"/>
      <c r="BN21" s="58" t="s">
        <v>50</v>
      </c>
      <c r="BO21" s="58" t="s">
        <v>50</v>
      </c>
      <c r="BP21" s="58" t="s">
        <v>50</v>
      </c>
      <c r="BQ21" s="58"/>
      <c r="BR21" s="58"/>
      <c r="BS21" s="59" t="s">
        <v>51</v>
      </c>
      <c r="BT21" s="59"/>
      <c r="BU21" s="60"/>
      <c r="BV21" s="61">
        <f t="shared" si="8"/>
        <v>3</v>
      </c>
      <c r="BW21" s="110">
        <v>3</v>
      </c>
      <c r="BX21" s="111">
        <f t="shared" si="9"/>
        <v>3</v>
      </c>
      <c r="BY21" s="112">
        <v>3</v>
      </c>
    </row>
    <row r="22" spans="1:77" ht="15.75" x14ac:dyDescent="0.25">
      <c r="A22" s="97">
        <v>0.5</v>
      </c>
      <c r="B22" s="98">
        <v>0.51041666666666596</v>
      </c>
      <c r="C22" s="71" t="s">
        <v>51</v>
      </c>
      <c r="D22" s="72" t="s">
        <v>51</v>
      </c>
      <c r="E22" s="72"/>
      <c r="F22" s="72" t="s">
        <v>50</v>
      </c>
      <c r="G22" s="72" t="s">
        <v>50</v>
      </c>
      <c r="H22" s="72" t="s">
        <v>50</v>
      </c>
      <c r="I22" s="72"/>
      <c r="J22" s="72"/>
      <c r="K22" s="73" t="s">
        <v>63</v>
      </c>
      <c r="L22" s="72"/>
      <c r="M22" s="74"/>
      <c r="N22" s="75">
        <f t="shared" si="0"/>
        <v>4</v>
      </c>
      <c r="O22" s="113">
        <v>4</v>
      </c>
      <c r="P22" s="114">
        <f t="shared" si="1"/>
        <v>2</v>
      </c>
      <c r="Q22" s="115">
        <v>2</v>
      </c>
      <c r="R22" s="71" t="s">
        <v>51</v>
      </c>
      <c r="S22" s="72" t="s">
        <v>51</v>
      </c>
      <c r="T22" s="72"/>
      <c r="U22" s="72" t="s">
        <v>50</v>
      </c>
      <c r="V22" s="72" t="s">
        <v>50</v>
      </c>
      <c r="W22" s="72"/>
      <c r="X22" s="72"/>
      <c r="Y22" s="72"/>
      <c r="Z22" s="73" t="s">
        <v>50</v>
      </c>
      <c r="AA22" s="73"/>
      <c r="AB22" s="74"/>
      <c r="AC22" s="75">
        <f t="shared" si="2"/>
        <v>3</v>
      </c>
      <c r="AD22" s="113">
        <v>3</v>
      </c>
      <c r="AE22" s="114">
        <f t="shared" si="3"/>
        <v>2</v>
      </c>
      <c r="AF22" s="115">
        <v>2</v>
      </c>
      <c r="AG22" s="71" t="s">
        <v>51</v>
      </c>
      <c r="AH22" s="72"/>
      <c r="AI22" s="72"/>
      <c r="AJ22" s="72"/>
      <c r="AK22" s="72"/>
      <c r="AL22" s="72" t="s">
        <v>50</v>
      </c>
      <c r="AM22" s="72"/>
      <c r="AN22" s="72"/>
      <c r="AO22" s="73"/>
      <c r="AP22" s="73"/>
      <c r="AQ22" s="74"/>
      <c r="AR22" s="75">
        <f t="shared" si="4"/>
        <v>1</v>
      </c>
      <c r="AS22" s="113">
        <v>2</v>
      </c>
      <c r="AT22" s="114">
        <f t="shared" si="5"/>
        <v>1</v>
      </c>
      <c r="AU22" s="115">
        <v>2</v>
      </c>
      <c r="AV22" s="71" t="s">
        <v>51</v>
      </c>
      <c r="AW22" s="72" t="s">
        <v>51</v>
      </c>
      <c r="AX22" s="72"/>
      <c r="AY22" s="72" t="s">
        <v>50</v>
      </c>
      <c r="AZ22" s="72" t="s">
        <v>50</v>
      </c>
      <c r="BA22" s="72" t="s">
        <v>50</v>
      </c>
      <c r="BB22" s="72"/>
      <c r="BC22" s="72"/>
      <c r="BD22" s="73" t="s">
        <v>51</v>
      </c>
      <c r="BE22" s="73"/>
      <c r="BF22" s="74"/>
      <c r="BG22" s="75">
        <f t="shared" si="6"/>
        <v>3</v>
      </c>
      <c r="BH22" s="113">
        <v>3</v>
      </c>
      <c r="BI22" s="114">
        <f t="shared" si="7"/>
        <v>3</v>
      </c>
      <c r="BJ22" s="115">
        <v>3</v>
      </c>
      <c r="BK22" s="71" t="s">
        <v>51</v>
      </c>
      <c r="BL22" s="72" t="s">
        <v>51</v>
      </c>
      <c r="BM22" s="72"/>
      <c r="BN22" s="72" t="s">
        <v>50</v>
      </c>
      <c r="BO22" s="72" t="s">
        <v>50</v>
      </c>
      <c r="BP22" s="72" t="s">
        <v>50</v>
      </c>
      <c r="BQ22" s="72"/>
      <c r="BR22" s="72"/>
      <c r="BS22" s="73" t="s">
        <v>51</v>
      </c>
      <c r="BT22" s="73"/>
      <c r="BU22" s="74"/>
      <c r="BV22" s="75">
        <f t="shared" si="8"/>
        <v>3</v>
      </c>
      <c r="BW22" s="113">
        <v>3</v>
      </c>
      <c r="BX22" s="114">
        <f t="shared" si="9"/>
        <v>3</v>
      </c>
      <c r="BY22" s="115">
        <v>3</v>
      </c>
    </row>
    <row r="23" spans="1:77" ht="15.75" x14ac:dyDescent="0.25">
      <c r="A23" s="99">
        <v>0.51041666666666696</v>
      </c>
      <c r="B23" s="100">
        <v>0.52083333333333304</v>
      </c>
      <c r="C23" s="38" t="s">
        <v>51</v>
      </c>
      <c r="D23" s="39" t="s">
        <v>51</v>
      </c>
      <c r="E23" s="39"/>
      <c r="F23" s="39" t="s">
        <v>50</v>
      </c>
      <c r="G23" s="39" t="s">
        <v>50</v>
      </c>
      <c r="H23" s="39" t="s">
        <v>50</v>
      </c>
      <c r="I23" s="39"/>
      <c r="J23" s="39"/>
      <c r="K23" s="51" t="s">
        <v>50</v>
      </c>
      <c r="L23" s="39"/>
      <c r="M23" s="40"/>
      <c r="N23" s="48">
        <f t="shared" si="0"/>
        <v>4</v>
      </c>
      <c r="O23" s="116">
        <v>4</v>
      </c>
      <c r="P23" s="117">
        <f t="shared" si="1"/>
        <v>2</v>
      </c>
      <c r="Q23" s="118">
        <v>2</v>
      </c>
      <c r="R23" s="38" t="s">
        <v>51</v>
      </c>
      <c r="S23" s="39" t="s">
        <v>51</v>
      </c>
      <c r="T23" s="39"/>
      <c r="U23" s="39" t="s">
        <v>50</v>
      </c>
      <c r="V23" s="39" t="s">
        <v>50</v>
      </c>
      <c r="W23" s="39"/>
      <c r="X23" s="39"/>
      <c r="Y23" s="39"/>
      <c r="Z23" s="51" t="s">
        <v>50</v>
      </c>
      <c r="AA23" s="51"/>
      <c r="AB23" s="40"/>
      <c r="AC23" s="48">
        <f t="shared" si="2"/>
        <v>3</v>
      </c>
      <c r="AD23" s="116">
        <v>3</v>
      </c>
      <c r="AE23" s="117">
        <f t="shared" si="3"/>
        <v>2</v>
      </c>
      <c r="AF23" s="118">
        <v>2</v>
      </c>
      <c r="AG23" s="38" t="s">
        <v>51</v>
      </c>
      <c r="AH23" s="39"/>
      <c r="AI23" s="39"/>
      <c r="AJ23" s="39"/>
      <c r="AK23" s="39"/>
      <c r="AL23" s="39" t="s">
        <v>50</v>
      </c>
      <c r="AM23" s="39"/>
      <c r="AN23" s="39"/>
      <c r="AO23" s="51"/>
      <c r="AP23" s="51"/>
      <c r="AQ23" s="40"/>
      <c r="AR23" s="48">
        <f t="shared" si="4"/>
        <v>1</v>
      </c>
      <c r="AS23" s="116">
        <v>2</v>
      </c>
      <c r="AT23" s="117">
        <f t="shared" si="5"/>
        <v>1</v>
      </c>
      <c r="AU23" s="118">
        <v>2</v>
      </c>
      <c r="AV23" s="38" t="s">
        <v>51</v>
      </c>
      <c r="AW23" s="39" t="s">
        <v>51</v>
      </c>
      <c r="AX23" s="39"/>
      <c r="AY23" s="39" t="s">
        <v>50</v>
      </c>
      <c r="AZ23" s="39" t="s">
        <v>50</v>
      </c>
      <c r="BA23" s="39" t="s">
        <v>50</v>
      </c>
      <c r="BB23" s="39"/>
      <c r="BC23" s="39"/>
      <c r="BD23" s="51" t="s">
        <v>51</v>
      </c>
      <c r="BE23" s="51"/>
      <c r="BF23" s="40"/>
      <c r="BG23" s="48">
        <f t="shared" si="6"/>
        <v>3</v>
      </c>
      <c r="BH23" s="116">
        <v>3</v>
      </c>
      <c r="BI23" s="117">
        <f t="shared" si="7"/>
        <v>3</v>
      </c>
      <c r="BJ23" s="118">
        <v>3</v>
      </c>
      <c r="BK23" s="38" t="s">
        <v>51</v>
      </c>
      <c r="BL23" s="39" t="s">
        <v>51</v>
      </c>
      <c r="BM23" s="39"/>
      <c r="BN23" s="39" t="s">
        <v>50</v>
      </c>
      <c r="BO23" s="39" t="s">
        <v>50</v>
      </c>
      <c r="BP23" s="39" t="s">
        <v>50</v>
      </c>
      <c r="BQ23" s="39"/>
      <c r="BR23" s="39"/>
      <c r="BS23" s="51" t="s">
        <v>51</v>
      </c>
      <c r="BT23" s="51"/>
      <c r="BU23" s="40"/>
      <c r="BV23" s="48">
        <f t="shared" si="8"/>
        <v>3</v>
      </c>
      <c r="BW23" s="116">
        <v>3</v>
      </c>
      <c r="BX23" s="117">
        <f t="shared" si="9"/>
        <v>3</v>
      </c>
      <c r="BY23" s="118">
        <v>3</v>
      </c>
    </row>
    <row r="24" spans="1:77" ht="15.75" x14ac:dyDescent="0.25">
      <c r="A24" s="99">
        <v>0.52083333333333404</v>
      </c>
      <c r="B24" s="100">
        <v>0.53125</v>
      </c>
      <c r="C24" s="38" t="s">
        <v>51</v>
      </c>
      <c r="D24" s="39" t="s">
        <v>51</v>
      </c>
      <c r="E24" s="39"/>
      <c r="F24" s="39" t="s">
        <v>50</v>
      </c>
      <c r="G24" s="39" t="s">
        <v>50</v>
      </c>
      <c r="H24" s="39" t="s">
        <v>50</v>
      </c>
      <c r="I24" s="39"/>
      <c r="J24" s="39"/>
      <c r="K24" s="51" t="s">
        <v>50</v>
      </c>
      <c r="L24" s="39"/>
      <c r="M24" s="40"/>
      <c r="N24" s="48">
        <f t="shared" si="0"/>
        <v>4</v>
      </c>
      <c r="O24" s="116">
        <v>4</v>
      </c>
      <c r="P24" s="117">
        <f t="shared" si="1"/>
        <v>2</v>
      </c>
      <c r="Q24" s="118">
        <v>2</v>
      </c>
      <c r="R24" s="38" t="s">
        <v>51</v>
      </c>
      <c r="S24" s="39" t="s">
        <v>51</v>
      </c>
      <c r="T24" s="39"/>
      <c r="U24" s="39" t="s">
        <v>50</v>
      </c>
      <c r="V24" s="39" t="s">
        <v>50</v>
      </c>
      <c r="W24" s="39"/>
      <c r="X24" s="39"/>
      <c r="Y24" s="39"/>
      <c r="Z24" s="51" t="s">
        <v>50</v>
      </c>
      <c r="AA24" s="51"/>
      <c r="AB24" s="40"/>
      <c r="AC24" s="48">
        <f t="shared" si="2"/>
        <v>3</v>
      </c>
      <c r="AD24" s="116">
        <v>3</v>
      </c>
      <c r="AE24" s="117">
        <f t="shared" si="3"/>
        <v>2</v>
      </c>
      <c r="AF24" s="118">
        <v>2</v>
      </c>
      <c r="AG24" s="38" t="s">
        <v>51</v>
      </c>
      <c r="AH24" s="39"/>
      <c r="AI24" s="39"/>
      <c r="AJ24" s="39"/>
      <c r="AK24" s="39"/>
      <c r="AL24" s="39" t="s">
        <v>50</v>
      </c>
      <c r="AM24" s="39"/>
      <c r="AN24" s="39"/>
      <c r="AO24" s="51"/>
      <c r="AP24" s="51"/>
      <c r="AQ24" s="40"/>
      <c r="AR24" s="48">
        <f t="shared" si="4"/>
        <v>1</v>
      </c>
      <c r="AS24" s="116">
        <v>2</v>
      </c>
      <c r="AT24" s="117">
        <f t="shared" si="5"/>
        <v>1</v>
      </c>
      <c r="AU24" s="118">
        <v>2</v>
      </c>
      <c r="AV24" s="38" t="s">
        <v>51</v>
      </c>
      <c r="AW24" s="39" t="s">
        <v>51</v>
      </c>
      <c r="AX24" s="39"/>
      <c r="AY24" s="39" t="s">
        <v>50</v>
      </c>
      <c r="AZ24" s="39" t="s">
        <v>50</v>
      </c>
      <c r="BA24" s="39" t="s">
        <v>50</v>
      </c>
      <c r="BB24" s="39"/>
      <c r="BC24" s="39"/>
      <c r="BD24" s="51" t="s">
        <v>51</v>
      </c>
      <c r="BE24" s="51"/>
      <c r="BF24" s="40"/>
      <c r="BG24" s="48">
        <f t="shared" si="6"/>
        <v>3</v>
      </c>
      <c r="BH24" s="116">
        <v>3</v>
      </c>
      <c r="BI24" s="117">
        <f t="shared" si="7"/>
        <v>3</v>
      </c>
      <c r="BJ24" s="118">
        <v>3</v>
      </c>
      <c r="BK24" s="38" t="s">
        <v>51</v>
      </c>
      <c r="BL24" s="39" t="s">
        <v>51</v>
      </c>
      <c r="BM24" s="39"/>
      <c r="BN24" s="39" t="s">
        <v>50</v>
      </c>
      <c r="BO24" s="39" t="s">
        <v>50</v>
      </c>
      <c r="BP24" s="39" t="s">
        <v>50</v>
      </c>
      <c r="BQ24" s="39"/>
      <c r="BR24" s="39"/>
      <c r="BS24" s="51" t="s">
        <v>51</v>
      </c>
      <c r="BT24" s="51"/>
      <c r="BU24" s="40"/>
      <c r="BV24" s="48">
        <f t="shared" si="8"/>
        <v>3</v>
      </c>
      <c r="BW24" s="116">
        <v>3</v>
      </c>
      <c r="BX24" s="117">
        <f t="shared" si="9"/>
        <v>3</v>
      </c>
      <c r="BY24" s="118">
        <v>3</v>
      </c>
    </row>
    <row r="25" spans="1:77" ht="16.5" thickBot="1" x14ac:dyDescent="0.3">
      <c r="A25" s="101">
        <v>0.53125</v>
      </c>
      <c r="B25" s="102">
        <v>0.54166666666666596</v>
      </c>
      <c r="C25" s="81" t="s">
        <v>51</v>
      </c>
      <c r="D25" s="82" t="s">
        <v>51</v>
      </c>
      <c r="E25" s="82"/>
      <c r="F25" s="82" t="s">
        <v>50</v>
      </c>
      <c r="G25" s="82" t="s">
        <v>50</v>
      </c>
      <c r="H25" s="82" t="s">
        <v>50</v>
      </c>
      <c r="I25" s="82"/>
      <c r="J25" s="82"/>
      <c r="K25" s="83" t="s">
        <v>50</v>
      </c>
      <c r="L25" s="82"/>
      <c r="M25" s="84"/>
      <c r="N25" s="79">
        <f t="shared" si="0"/>
        <v>4</v>
      </c>
      <c r="O25" s="119">
        <v>4</v>
      </c>
      <c r="P25" s="120">
        <f t="shared" si="1"/>
        <v>2</v>
      </c>
      <c r="Q25" s="121">
        <v>2</v>
      </c>
      <c r="R25" s="81" t="s">
        <v>51</v>
      </c>
      <c r="S25" s="82" t="s">
        <v>51</v>
      </c>
      <c r="T25" s="82"/>
      <c r="U25" s="82" t="s">
        <v>50</v>
      </c>
      <c r="V25" s="82" t="s">
        <v>50</v>
      </c>
      <c r="W25" s="82"/>
      <c r="X25" s="82"/>
      <c r="Y25" s="82"/>
      <c r="Z25" s="83" t="s">
        <v>50</v>
      </c>
      <c r="AA25" s="83"/>
      <c r="AB25" s="84"/>
      <c r="AC25" s="79">
        <f t="shared" si="2"/>
        <v>3</v>
      </c>
      <c r="AD25" s="119">
        <v>3</v>
      </c>
      <c r="AE25" s="120">
        <f t="shared" si="3"/>
        <v>2</v>
      </c>
      <c r="AF25" s="121">
        <v>2</v>
      </c>
      <c r="AG25" s="81" t="s">
        <v>51</v>
      </c>
      <c r="AH25" s="82"/>
      <c r="AI25" s="82"/>
      <c r="AJ25" s="82"/>
      <c r="AK25" s="82"/>
      <c r="AL25" s="82" t="s">
        <v>50</v>
      </c>
      <c r="AM25" s="82"/>
      <c r="AN25" s="82"/>
      <c r="AO25" s="83"/>
      <c r="AP25" s="83"/>
      <c r="AQ25" s="84"/>
      <c r="AR25" s="79">
        <f t="shared" si="4"/>
        <v>1</v>
      </c>
      <c r="AS25" s="119">
        <v>2</v>
      </c>
      <c r="AT25" s="120">
        <f t="shared" si="5"/>
        <v>1</v>
      </c>
      <c r="AU25" s="121">
        <v>2</v>
      </c>
      <c r="AV25" s="81" t="s">
        <v>51</v>
      </c>
      <c r="AW25" s="82" t="s">
        <v>51</v>
      </c>
      <c r="AX25" s="82"/>
      <c r="AY25" s="82" t="s">
        <v>50</v>
      </c>
      <c r="AZ25" s="82" t="s">
        <v>50</v>
      </c>
      <c r="BA25" s="82" t="s">
        <v>50</v>
      </c>
      <c r="BB25" s="82"/>
      <c r="BC25" s="82"/>
      <c r="BD25" s="83" t="s">
        <v>51</v>
      </c>
      <c r="BE25" s="83"/>
      <c r="BF25" s="84"/>
      <c r="BG25" s="79">
        <f t="shared" si="6"/>
        <v>3</v>
      </c>
      <c r="BH25" s="119">
        <v>3</v>
      </c>
      <c r="BI25" s="120">
        <f t="shared" si="7"/>
        <v>3</v>
      </c>
      <c r="BJ25" s="121">
        <v>3</v>
      </c>
      <c r="BK25" s="81" t="s">
        <v>51</v>
      </c>
      <c r="BL25" s="82" t="s">
        <v>51</v>
      </c>
      <c r="BM25" s="82"/>
      <c r="BN25" s="82" t="s">
        <v>50</v>
      </c>
      <c r="BO25" s="82" t="s">
        <v>50</v>
      </c>
      <c r="BP25" s="82" t="s">
        <v>50</v>
      </c>
      <c r="BQ25" s="82"/>
      <c r="BR25" s="82"/>
      <c r="BS25" s="83" t="s">
        <v>51</v>
      </c>
      <c r="BT25" s="83"/>
      <c r="BU25" s="84"/>
      <c r="BV25" s="79">
        <f t="shared" si="8"/>
        <v>3</v>
      </c>
      <c r="BW25" s="119">
        <v>3</v>
      </c>
      <c r="BX25" s="120">
        <f t="shared" si="9"/>
        <v>3</v>
      </c>
      <c r="BY25" s="121">
        <v>3</v>
      </c>
    </row>
    <row r="26" spans="1:77" ht="15.75" x14ac:dyDescent="0.25">
      <c r="A26" s="103">
        <v>0.54166666666666696</v>
      </c>
      <c r="B26" s="104">
        <v>0.55208333333333304</v>
      </c>
      <c r="C26" s="67" t="s">
        <v>51</v>
      </c>
      <c r="D26" s="68" t="s">
        <v>51</v>
      </c>
      <c r="E26" s="68"/>
      <c r="F26" s="68" t="s">
        <v>50</v>
      </c>
      <c r="G26" s="68" t="s">
        <v>50</v>
      </c>
      <c r="H26" s="68" t="s">
        <v>50</v>
      </c>
      <c r="I26" s="68"/>
      <c r="J26" s="68"/>
      <c r="K26" s="69" t="s">
        <v>50</v>
      </c>
      <c r="L26" s="68"/>
      <c r="M26" s="70"/>
      <c r="N26" s="65">
        <f t="shared" si="0"/>
        <v>4</v>
      </c>
      <c r="O26" s="122">
        <v>4</v>
      </c>
      <c r="P26" s="123">
        <f t="shared" si="1"/>
        <v>2</v>
      </c>
      <c r="Q26" s="124">
        <v>2</v>
      </c>
      <c r="R26" s="67" t="s">
        <v>51</v>
      </c>
      <c r="S26" s="68" t="s">
        <v>51</v>
      </c>
      <c r="T26" s="68"/>
      <c r="U26" s="68" t="s">
        <v>50</v>
      </c>
      <c r="V26" s="68" t="s">
        <v>50</v>
      </c>
      <c r="W26" s="68"/>
      <c r="X26" s="68"/>
      <c r="Y26" s="68"/>
      <c r="Z26" s="69" t="s">
        <v>50</v>
      </c>
      <c r="AA26" s="69"/>
      <c r="AB26" s="70"/>
      <c r="AC26" s="65">
        <f t="shared" si="2"/>
        <v>3</v>
      </c>
      <c r="AD26" s="122">
        <v>3</v>
      </c>
      <c r="AE26" s="123">
        <f t="shared" si="3"/>
        <v>2</v>
      </c>
      <c r="AF26" s="124">
        <v>2</v>
      </c>
      <c r="AG26" s="67" t="s">
        <v>51</v>
      </c>
      <c r="AH26" s="68"/>
      <c r="AI26" s="68"/>
      <c r="AJ26" s="68"/>
      <c r="AK26" s="68"/>
      <c r="AL26" s="68" t="s">
        <v>50</v>
      </c>
      <c r="AM26" s="68"/>
      <c r="AN26" s="68"/>
      <c r="AO26" s="69"/>
      <c r="AP26" s="69"/>
      <c r="AQ26" s="70"/>
      <c r="AR26" s="65">
        <f t="shared" si="4"/>
        <v>1</v>
      </c>
      <c r="AS26" s="122">
        <v>2</v>
      </c>
      <c r="AT26" s="123">
        <f t="shared" si="5"/>
        <v>1</v>
      </c>
      <c r="AU26" s="124">
        <v>2</v>
      </c>
      <c r="AV26" s="67" t="s">
        <v>51</v>
      </c>
      <c r="AW26" s="68" t="s">
        <v>51</v>
      </c>
      <c r="AX26" s="68"/>
      <c r="AY26" s="68" t="s">
        <v>50</v>
      </c>
      <c r="AZ26" s="68" t="s">
        <v>50</v>
      </c>
      <c r="BA26" s="68" t="s">
        <v>50</v>
      </c>
      <c r="BB26" s="68"/>
      <c r="BC26" s="68"/>
      <c r="BD26" s="69" t="s">
        <v>51</v>
      </c>
      <c r="BE26" s="69"/>
      <c r="BF26" s="70"/>
      <c r="BG26" s="65">
        <f t="shared" si="6"/>
        <v>3</v>
      </c>
      <c r="BH26" s="122">
        <v>3</v>
      </c>
      <c r="BI26" s="123">
        <f t="shared" si="7"/>
        <v>3</v>
      </c>
      <c r="BJ26" s="124">
        <v>3</v>
      </c>
      <c r="BK26" s="67" t="s">
        <v>51</v>
      </c>
      <c r="BL26" s="68" t="s">
        <v>51</v>
      </c>
      <c r="BM26" s="68"/>
      <c r="BN26" s="68" t="s">
        <v>50</v>
      </c>
      <c r="BO26" s="68" t="s">
        <v>50</v>
      </c>
      <c r="BP26" s="68" t="s">
        <v>50</v>
      </c>
      <c r="BQ26" s="68"/>
      <c r="BR26" s="68"/>
      <c r="BS26" s="69" t="s">
        <v>51</v>
      </c>
      <c r="BT26" s="69"/>
      <c r="BU26" s="70"/>
      <c r="BV26" s="65">
        <f t="shared" si="8"/>
        <v>3</v>
      </c>
      <c r="BW26" s="122">
        <v>3</v>
      </c>
      <c r="BX26" s="123">
        <f t="shared" si="9"/>
        <v>3</v>
      </c>
      <c r="BY26" s="124">
        <v>3</v>
      </c>
    </row>
    <row r="27" spans="1:77" ht="15.75" x14ac:dyDescent="0.25">
      <c r="A27" s="99">
        <v>0.55208333333333404</v>
      </c>
      <c r="B27" s="100">
        <v>0.562499999999999</v>
      </c>
      <c r="C27" s="38" t="s">
        <v>51</v>
      </c>
      <c r="D27" s="39" t="s">
        <v>51</v>
      </c>
      <c r="E27" s="39"/>
      <c r="F27" s="39" t="s">
        <v>50</v>
      </c>
      <c r="G27" s="39" t="s">
        <v>50</v>
      </c>
      <c r="H27" s="39" t="s">
        <v>50</v>
      </c>
      <c r="I27" s="39"/>
      <c r="J27" s="39"/>
      <c r="K27" s="51" t="s">
        <v>50</v>
      </c>
      <c r="L27" s="39"/>
      <c r="M27" s="40"/>
      <c r="N27" s="48">
        <f t="shared" si="0"/>
        <v>4</v>
      </c>
      <c r="O27" s="116">
        <v>4</v>
      </c>
      <c r="P27" s="117">
        <f t="shared" si="1"/>
        <v>2</v>
      </c>
      <c r="Q27" s="118">
        <v>2</v>
      </c>
      <c r="R27" s="38" t="s">
        <v>51</v>
      </c>
      <c r="S27" s="39" t="s">
        <v>51</v>
      </c>
      <c r="T27" s="39"/>
      <c r="U27" s="39" t="s">
        <v>50</v>
      </c>
      <c r="V27" s="39" t="s">
        <v>50</v>
      </c>
      <c r="W27" s="39"/>
      <c r="X27" s="39"/>
      <c r="Y27" s="39"/>
      <c r="Z27" s="51" t="s">
        <v>50</v>
      </c>
      <c r="AA27" s="51"/>
      <c r="AB27" s="40"/>
      <c r="AC27" s="48">
        <f t="shared" si="2"/>
        <v>3</v>
      </c>
      <c r="AD27" s="116">
        <v>3</v>
      </c>
      <c r="AE27" s="117">
        <f t="shared" si="3"/>
        <v>2</v>
      </c>
      <c r="AF27" s="118">
        <v>2</v>
      </c>
      <c r="AG27" s="38" t="s">
        <v>51</v>
      </c>
      <c r="AH27" s="39"/>
      <c r="AI27" s="39"/>
      <c r="AJ27" s="39"/>
      <c r="AK27" s="39"/>
      <c r="AL27" s="39" t="s">
        <v>50</v>
      </c>
      <c r="AM27" s="39"/>
      <c r="AN27" s="39"/>
      <c r="AO27" s="51"/>
      <c r="AP27" s="51"/>
      <c r="AQ27" s="40"/>
      <c r="AR27" s="48">
        <f t="shared" si="4"/>
        <v>1</v>
      </c>
      <c r="AS27" s="116">
        <v>2</v>
      </c>
      <c r="AT27" s="117">
        <f t="shared" si="5"/>
        <v>1</v>
      </c>
      <c r="AU27" s="118">
        <v>2</v>
      </c>
      <c r="AV27" s="38" t="s">
        <v>51</v>
      </c>
      <c r="AW27" s="39" t="s">
        <v>51</v>
      </c>
      <c r="AX27" s="39"/>
      <c r="AY27" s="39" t="s">
        <v>50</v>
      </c>
      <c r="AZ27" s="39" t="s">
        <v>50</v>
      </c>
      <c r="BA27" s="39" t="s">
        <v>50</v>
      </c>
      <c r="BB27" s="39"/>
      <c r="BC27" s="39"/>
      <c r="BD27" s="51" t="s">
        <v>51</v>
      </c>
      <c r="BE27" s="51"/>
      <c r="BF27" s="40"/>
      <c r="BG27" s="48">
        <f t="shared" si="6"/>
        <v>3</v>
      </c>
      <c r="BH27" s="116">
        <v>3</v>
      </c>
      <c r="BI27" s="117">
        <f t="shared" si="7"/>
        <v>3</v>
      </c>
      <c r="BJ27" s="118">
        <v>3</v>
      </c>
      <c r="BK27" s="38" t="s">
        <v>51</v>
      </c>
      <c r="BL27" s="39" t="s">
        <v>51</v>
      </c>
      <c r="BM27" s="39"/>
      <c r="BN27" s="39" t="s">
        <v>50</v>
      </c>
      <c r="BO27" s="39" t="s">
        <v>50</v>
      </c>
      <c r="BP27" s="39" t="s">
        <v>50</v>
      </c>
      <c r="BQ27" s="39"/>
      <c r="BR27" s="39"/>
      <c r="BS27" s="51" t="s">
        <v>51</v>
      </c>
      <c r="BT27" s="51"/>
      <c r="BU27" s="40"/>
      <c r="BV27" s="48">
        <f t="shared" si="8"/>
        <v>3</v>
      </c>
      <c r="BW27" s="116">
        <v>3</v>
      </c>
      <c r="BX27" s="117">
        <f t="shared" si="9"/>
        <v>3</v>
      </c>
      <c r="BY27" s="118">
        <v>3</v>
      </c>
    </row>
    <row r="28" spans="1:77" ht="15.75" x14ac:dyDescent="0.25">
      <c r="A28" s="99">
        <v>0.5625</v>
      </c>
      <c r="B28" s="100">
        <v>0.57291666666666596</v>
      </c>
      <c r="C28" s="41"/>
      <c r="D28" s="42"/>
      <c r="E28" s="42"/>
      <c r="F28" s="42"/>
      <c r="G28" s="42"/>
      <c r="H28" s="42"/>
      <c r="I28" s="42"/>
      <c r="J28" s="42"/>
      <c r="K28" s="42" t="s">
        <v>50</v>
      </c>
      <c r="L28" s="42"/>
      <c r="M28" s="43"/>
      <c r="N28" s="48">
        <f t="shared" si="0"/>
        <v>1</v>
      </c>
      <c r="O28" s="116">
        <v>0</v>
      </c>
      <c r="P28" s="117">
        <f t="shared" si="1"/>
        <v>0</v>
      </c>
      <c r="Q28" s="118">
        <v>0</v>
      </c>
      <c r="R28" s="41"/>
      <c r="S28" s="42"/>
      <c r="T28" s="42"/>
      <c r="U28" s="42"/>
      <c r="V28" s="42"/>
      <c r="W28" s="42"/>
      <c r="X28" s="42"/>
      <c r="Y28" s="42"/>
      <c r="Z28" s="52"/>
      <c r="AA28" s="52"/>
      <c r="AB28" s="43"/>
      <c r="AC28" s="48">
        <f t="shared" si="2"/>
        <v>0</v>
      </c>
      <c r="AD28" s="116">
        <v>0</v>
      </c>
      <c r="AE28" s="117">
        <f t="shared" si="3"/>
        <v>0</v>
      </c>
      <c r="AF28" s="118">
        <v>0</v>
      </c>
      <c r="AG28" s="38" t="s">
        <v>51</v>
      </c>
      <c r="AH28" s="39"/>
      <c r="AI28" s="39"/>
      <c r="AJ28" s="39"/>
      <c r="AK28" s="39"/>
      <c r="AL28" s="39" t="s">
        <v>50</v>
      </c>
      <c r="AM28" s="39"/>
      <c r="AN28" s="39" t="s">
        <v>51</v>
      </c>
      <c r="AO28" s="51"/>
      <c r="AP28" s="51"/>
      <c r="AQ28" s="40"/>
      <c r="AR28" s="48">
        <f t="shared" si="4"/>
        <v>1</v>
      </c>
      <c r="AS28" s="116">
        <v>2</v>
      </c>
      <c r="AT28" s="117">
        <f t="shared" si="5"/>
        <v>2</v>
      </c>
      <c r="AU28" s="118">
        <v>2</v>
      </c>
      <c r="AV28" s="41" t="s">
        <v>59</v>
      </c>
      <c r="AW28" s="42" t="s">
        <v>59</v>
      </c>
      <c r="AX28" s="42" t="s">
        <v>59</v>
      </c>
      <c r="AY28" s="42" t="s">
        <v>59</v>
      </c>
      <c r="AZ28" s="42" t="s">
        <v>59</v>
      </c>
      <c r="BA28" s="42" t="s">
        <v>59</v>
      </c>
      <c r="BB28" s="42" t="s">
        <v>59</v>
      </c>
      <c r="BC28" s="42"/>
      <c r="BD28" s="42" t="s">
        <v>59</v>
      </c>
      <c r="BE28" s="42" t="s">
        <v>59</v>
      </c>
      <c r="BF28" s="43"/>
      <c r="BG28" s="48">
        <f t="shared" si="6"/>
        <v>0</v>
      </c>
      <c r="BH28" s="116">
        <v>0</v>
      </c>
      <c r="BI28" s="117">
        <f t="shared" si="7"/>
        <v>0</v>
      </c>
      <c r="BJ28" s="118">
        <v>0</v>
      </c>
      <c r="BK28" s="41"/>
      <c r="BL28" s="42"/>
      <c r="BM28" s="42"/>
      <c r="BN28" s="42"/>
      <c r="BO28" s="42"/>
      <c r="BP28" s="42"/>
      <c r="BQ28" s="42"/>
      <c r="BR28" s="42"/>
      <c r="BS28" s="52"/>
      <c r="BT28" s="52"/>
      <c r="BU28" s="43"/>
      <c r="BV28" s="48">
        <f t="shared" si="8"/>
        <v>0</v>
      </c>
      <c r="BW28" s="116">
        <v>0</v>
      </c>
      <c r="BX28" s="117">
        <f t="shared" si="9"/>
        <v>0</v>
      </c>
      <c r="BY28" s="118">
        <v>0</v>
      </c>
    </row>
    <row r="29" spans="1:77" ht="16.5" thickBot="1" x14ac:dyDescent="0.3">
      <c r="A29" s="95">
        <v>0.57291666666666696</v>
      </c>
      <c r="B29" s="96">
        <v>0.58333333333333304</v>
      </c>
      <c r="C29" s="85" t="s">
        <v>61</v>
      </c>
      <c r="D29" s="86" t="s">
        <v>61</v>
      </c>
      <c r="E29" s="86"/>
      <c r="F29" s="86"/>
      <c r="G29" s="86"/>
      <c r="H29" s="86"/>
      <c r="I29" s="86"/>
      <c r="J29" s="86"/>
      <c r="K29" s="86"/>
      <c r="L29" s="86"/>
      <c r="M29" s="87"/>
      <c r="N29" s="61">
        <f t="shared" si="0"/>
        <v>0</v>
      </c>
      <c r="O29" s="110">
        <v>0</v>
      </c>
      <c r="P29" s="111">
        <f t="shared" si="1"/>
        <v>0</v>
      </c>
      <c r="Q29" s="112">
        <v>0</v>
      </c>
      <c r="R29" s="85"/>
      <c r="S29" s="86"/>
      <c r="T29" s="86"/>
      <c r="U29" s="86"/>
      <c r="V29" s="86"/>
      <c r="W29" s="86"/>
      <c r="X29" s="86"/>
      <c r="Y29" s="86"/>
      <c r="Z29" s="88"/>
      <c r="AA29" s="88"/>
      <c r="AB29" s="87"/>
      <c r="AC29" s="61">
        <f t="shared" si="2"/>
        <v>0</v>
      </c>
      <c r="AD29" s="110">
        <v>0</v>
      </c>
      <c r="AE29" s="111">
        <f t="shared" si="3"/>
        <v>0</v>
      </c>
      <c r="AF29" s="112">
        <v>0</v>
      </c>
      <c r="AG29" s="57" t="s">
        <v>51</v>
      </c>
      <c r="AH29" s="58"/>
      <c r="AI29" s="58"/>
      <c r="AJ29" s="58"/>
      <c r="AK29" s="58"/>
      <c r="AL29" s="58" t="s">
        <v>50</v>
      </c>
      <c r="AM29" s="58"/>
      <c r="AN29" s="58" t="s">
        <v>51</v>
      </c>
      <c r="AO29" s="59"/>
      <c r="AP29" s="59"/>
      <c r="AQ29" s="60"/>
      <c r="AR29" s="61">
        <f t="shared" si="4"/>
        <v>1</v>
      </c>
      <c r="AS29" s="110">
        <v>2</v>
      </c>
      <c r="AT29" s="111">
        <f t="shared" si="5"/>
        <v>2</v>
      </c>
      <c r="AU29" s="112">
        <v>2</v>
      </c>
      <c r="AV29" s="85" t="s">
        <v>59</v>
      </c>
      <c r="AW29" s="86" t="s">
        <v>59</v>
      </c>
      <c r="AX29" s="86" t="s">
        <v>59</v>
      </c>
      <c r="AY29" s="86" t="s">
        <v>59</v>
      </c>
      <c r="AZ29" s="86" t="s">
        <v>59</v>
      </c>
      <c r="BA29" s="86" t="s">
        <v>59</v>
      </c>
      <c r="BB29" s="86" t="s">
        <v>59</v>
      </c>
      <c r="BC29" s="86" t="s">
        <v>59</v>
      </c>
      <c r="BD29" s="86" t="s">
        <v>59</v>
      </c>
      <c r="BE29" s="86" t="s">
        <v>59</v>
      </c>
      <c r="BF29" s="87"/>
      <c r="BG29" s="61">
        <f t="shared" si="6"/>
        <v>0</v>
      </c>
      <c r="BH29" s="110">
        <v>0</v>
      </c>
      <c r="BI29" s="111">
        <f t="shared" si="7"/>
        <v>0</v>
      </c>
      <c r="BJ29" s="112">
        <v>0</v>
      </c>
      <c r="BK29" s="85"/>
      <c r="BL29" s="86"/>
      <c r="BM29" s="86"/>
      <c r="BN29" s="86"/>
      <c r="BO29" s="86"/>
      <c r="BP29" s="86"/>
      <c r="BQ29" s="86"/>
      <c r="BR29" s="86"/>
      <c r="BS29" s="88"/>
      <c r="BT29" s="88"/>
      <c r="BU29" s="87"/>
      <c r="BV29" s="61">
        <f t="shared" si="8"/>
        <v>0</v>
      </c>
      <c r="BW29" s="110">
        <v>0</v>
      </c>
      <c r="BX29" s="111">
        <f t="shared" si="9"/>
        <v>0</v>
      </c>
      <c r="BY29" s="112">
        <v>0</v>
      </c>
    </row>
    <row r="30" spans="1:77" ht="15.75" x14ac:dyDescent="0.25">
      <c r="A30" s="97">
        <v>0.58333333333333404</v>
      </c>
      <c r="B30" s="98">
        <v>0.593749999999999</v>
      </c>
      <c r="C30" s="89" t="s">
        <v>61</v>
      </c>
      <c r="D30" s="90" t="s">
        <v>61</v>
      </c>
      <c r="E30" s="90"/>
      <c r="F30" s="90"/>
      <c r="G30" s="90"/>
      <c r="H30" s="90"/>
      <c r="I30" s="90"/>
      <c r="J30" s="90"/>
      <c r="K30" s="90"/>
      <c r="L30" s="90"/>
      <c r="M30" s="91"/>
      <c r="N30" s="75">
        <f t="shared" si="0"/>
        <v>0</v>
      </c>
      <c r="O30" s="113">
        <v>0</v>
      </c>
      <c r="P30" s="114">
        <f t="shared" si="1"/>
        <v>0</v>
      </c>
      <c r="Q30" s="115">
        <v>0</v>
      </c>
      <c r="R30" s="89"/>
      <c r="S30" s="90"/>
      <c r="T30" s="90"/>
      <c r="U30" s="90"/>
      <c r="V30" s="90"/>
      <c r="W30" s="90"/>
      <c r="X30" s="90"/>
      <c r="Y30" s="90"/>
      <c r="Z30" s="92"/>
      <c r="AA30" s="92"/>
      <c r="AB30" s="91"/>
      <c r="AC30" s="75">
        <f t="shared" si="2"/>
        <v>0</v>
      </c>
      <c r="AD30" s="113">
        <v>0</v>
      </c>
      <c r="AE30" s="114">
        <f t="shared" si="3"/>
        <v>0</v>
      </c>
      <c r="AF30" s="115">
        <v>0</v>
      </c>
      <c r="AG30" s="71" t="s">
        <v>51</v>
      </c>
      <c r="AH30" s="72"/>
      <c r="AI30" s="72"/>
      <c r="AJ30" s="72"/>
      <c r="AK30" s="72" t="s">
        <v>50</v>
      </c>
      <c r="AL30" s="72" t="s">
        <v>50</v>
      </c>
      <c r="AM30" s="72"/>
      <c r="AN30" s="72" t="s">
        <v>51</v>
      </c>
      <c r="AO30" s="73"/>
      <c r="AP30" s="73"/>
      <c r="AQ30" s="74"/>
      <c r="AR30" s="75">
        <f t="shared" si="4"/>
        <v>2</v>
      </c>
      <c r="AS30" s="113">
        <v>2</v>
      </c>
      <c r="AT30" s="114">
        <f t="shared" si="5"/>
        <v>2</v>
      </c>
      <c r="AU30" s="115">
        <v>2</v>
      </c>
      <c r="AV30" s="89" t="s">
        <v>59</v>
      </c>
      <c r="AW30" s="90" t="s">
        <v>59</v>
      </c>
      <c r="AX30" s="90" t="s">
        <v>59</v>
      </c>
      <c r="AY30" s="90" t="s">
        <v>59</v>
      </c>
      <c r="AZ30" s="90" t="s">
        <v>59</v>
      </c>
      <c r="BA30" s="90" t="s">
        <v>59</v>
      </c>
      <c r="BB30" s="90" t="s">
        <v>59</v>
      </c>
      <c r="BC30" s="90" t="s">
        <v>59</v>
      </c>
      <c r="BD30" s="90" t="s">
        <v>59</v>
      </c>
      <c r="BE30" s="90" t="s">
        <v>59</v>
      </c>
      <c r="BF30" s="91"/>
      <c r="BG30" s="75">
        <f t="shared" si="6"/>
        <v>0</v>
      </c>
      <c r="BH30" s="113">
        <v>0</v>
      </c>
      <c r="BI30" s="114">
        <f t="shared" si="7"/>
        <v>0</v>
      </c>
      <c r="BJ30" s="115">
        <v>0</v>
      </c>
      <c r="BK30" s="89"/>
      <c r="BL30" s="90"/>
      <c r="BM30" s="90"/>
      <c r="BN30" s="90"/>
      <c r="BO30" s="90"/>
      <c r="BP30" s="90"/>
      <c r="BQ30" s="90"/>
      <c r="BR30" s="90"/>
      <c r="BS30" s="92"/>
      <c r="BT30" s="92"/>
      <c r="BU30" s="91"/>
      <c r="BV30" s="75">
        <f t="shared" si="8"/>
        <v>0</v>
      </c>
      <c r="BW30" s="113">
        <v>0</v>
      </c>
      <c r="BX30" s="114">
        <f t="shared" si="9"/>
        <v>0</v>
      </c>
      <c r="BY30" s="115">
        <v>0</v>
      </c>
    </row>
    <row r="31" spans="1:77" ht="15.75" x14ac:dyDescent="0.25">
      <c r="A31" s="99">
        <v>0.59375</v>
      </c>
      <c r="B31" s="100">
        <v>0.60416666666666596</v>
      </c>
      <c r="C31" s="41" t="s">
        <v>61</v>
      </c>
      <c r="D31" s="42" t="s">
        <v>61</v>
      </c>
      <c r="E31" s="42"/>
      <c r="F31" s="42"/>
      <c r="G31" s="42"/>
      <c r="H31" s="42"/>
      <c r="I31" s="42"/>
      <c r="J31" s="42"/>
      <c r="K31" s="42"/>
      <c r="L31" s="42"/>
      <c r="M31" s="43"/>
      <c r="N31" s="48">
        <f t="shared" si="0"/>
        <v>0</v>
      </c>
      <c r="O31" s="116">
        <v>0</v>
      </c>
      <c r="P31" s="117">
        <f t="shared" si="1"/>
        <v>0</v>
      </c>
      <c r="Q31" s="118">
        <v>0</v>
      </c>
      <c r="R31" s="41"/>
      <c r="S31" s="42"/>
      <c r="T31" s="42"/>
      <c r="U31" s="42"/>
      <c r="V31" s="42"/>
      <c r="W31" s="42"/>
      <c r="X31" s="42"/>
      <c r="Y31" s="42"/>
      <c r="Z31" s="52"/>
      <c r="AA31" s="52"/>
      <c r="AB31" s="43"/>
      <c r="AC31" s="48">
        <f t="shared" si="2"/>
        <v>0</v>
      </c>
      <c r="AD31" s="116">
        <v>0</v>
      </c>
      <c r="AE31" s="117">
        <f t="shared" si="3"/>
        <v>0</v>
      </c>
      <c r="AF31" s="118">
        <v>0</v>
      </c>
      <c r="AG31" s="38" t="s">
        <v>51</v>
      </c>
      <c r="AH31" s="39"/>
      <c r="AI31" s="39"/>
      <c r="AJ31" s="39"/>
      <c r="AK31" s="39" t="s">
        <v>50</v>
      </c>
      <c r="AL31" s="39" t="s">
        <v>50</v>
      </c>
      <c r="AM31" s="39"/>
      <c r="AN31" s="39" t="s">
        <v>51</v>
      </c>
      <c r="AO31" s="51"/>
      <c r="AP31" s="51"/>
      <c r="AQ31" s="40"/>
      <c r="AR31" s="48">
        <f t="shared" si="4"/>
        <v>2</v>
      </c>
      <c r="AS31" s="116">
        <v>2</v>
      </c>
      <c r="AT31" s="117">
        <f t="shared" si="5"/>
        <v>2</v>
      </c>
      <c r="AU31" s="118">
        <v>2</v>
      </c>
      <c r="AV31" s="41" t="s">
        <v>59</v>
      </c>
      <c r="AW31" s="42" t="s">
        <v>59</v>
      </c>
      <c r="AX31" s="42" t="s">
        <v>59</v>
      </c>
      <c r="AY31" s="42" t="s">
        <v>59</v>
      </c>
      <c r="AZ31" s="42" t="s">
        <v>59</v>
      </c>
      <c r="BA31" s="42" t="s">
        <v>59</v>
      </c>
      <c r="BB31" s="42" t="s">
        <v>59</v>
      </c>
      <c r="BC31" s="42" t="s">
        <v>59</v>
      </c>
      <c r="BD31" s="42" t="s">
        <v>59</v>
      </c>
      <c r="BE31" s="42" t="s">
        <v>59</v>
      </c>
      <c r="BF31" s="43"/>
      <c r="BG31" s="48">
        <f t="shared" si="6"/>
        <v>0</v>
      </c>
      <c r="BH31" s="116">
        <v>0</v>
      </c>
      <c r="BI31" s="117">
        <f t="shared" si="7"/>
        <v>0</v>
      </c>
      <c r="BJ31" s="118">
        <v>0</v>
      </c>
      <c r="BK31" s="41"/>
      <c r="BL31" s="42"/>
      <c r="BM31" s="42"/>
      <c r="BN31" s="42"/>
      <c r="BO31" s="42"/>
      <c r="BP31" s="42"/>
      <c r="BQ31" s="42"/>
      <c r="BR31" s="42"/>
      <c r="BS31" s="52"/>
      <c r="BT31" s="52"/>
      <c r="BU31" s="43"/>
      <c r="BV31" s="48">
        <f t="shared" si="8"/>
        <v>0</v>
      </c>
      <c r="BW31" s="116">
        <v>0</v>
      </c>
      <c r="BX31" s="117">
        <f t="shared" si="9"/>
        <v>0</v>
      </c>
      <c r="BY31" s="118">
        <v>0</v>
      </c>
    </row>
    <row r="32" spans="1:77" ht="15.75" x14ac:dyDescent="0.25">
      <c r="A32" s="99">
        <v>0.60416666666666696</v>
      </c>
      <c r="B32" s="100">
        <v>0.61458333333333304</v>
      </c>
      <c r="C32" s="41" t="s">
        <v>61</v>
      </c>
      <c r="D32" s="42" t="s">
        <v>61</v>
      </c>
      <c r="E32" s="42"/>
      <c r="F32" s="42"/>
      <c r="G32" s="42"/>
      <c r="H32" s="42"/>
      <c r="I32" s="42"/>
      <c r="J32" s="42"/>
      <c r="K32" s="42"/>
      <c r="L32" s="42"/>
      <c r="M32" s="43"/>
      <c r="N32" s="48">
        <f t="shared" si="0"/>
        <v>0</v>
      </c>
      <c r="O32" s="116">
        <v>0</v>
      </c>
      <c r="P32" s="117">
        <f t="shared" si="1"/>
        <v>0</v>
      </c>
      <c r="Q32" s="118">
        <v>0</v>
      </c>
      <c r="R32" s="41"/>
      <c r="S32" s="42"/>
      <c r="T32" s="42"/>
      <c r="U32" s="42"/>
      <c r="V32" s="42"/>
      <c r="W32" s="42"/>
      <c r="X32" s="42"/>
      <c r="Y32" s="42"/>
      <c r="Z32" s="52"/>
      <c r="AA32" s="52"/>
      <c r="AB32" s="43"/>
      <c r="AC32" s="48">
        <f t="shared" si="2"/>
        <v>0</v>
      </c>
      <c r="AD32" s="116">
        <v>0</v>
      </c>
      <c r="AE32" s="117">
        <f t="shared" si="3"/>
        <v>0</v>
      </c>
      <c r="AF32" s="118">
        <v>0</v>
      </c>
      <c r="AG32" s="38" t="s">
        <v>51</v>
      </c>
      <c r="AH32" s="39"/>
      <c r="AI32" s="39"/>
      <c r="AJ32" s="39"/>
      <c r="AK32" s="39" t="s">
        <v>50</v>
      </c>
      <c r="AL32" s="39" t="s">
        <v>50</v>
      </c>
      <c r="AM32" s="39"/>
      <c r="AN32" s="39" t="s">
        <v>51</v>
      </c>
      <c r="AO32" s="51"/>
      <c r="AP32" s="51"/>
      <c r="AQ32" s="40"/>
      <c r="AR32" s="48">
        <f t="shared" si="4"/>
        <v>2</v>
      </c>
      <c r="AS32" s="116">
        <v>2</v>
      </c>
      <c r="AT32" s="117">
        <f t="shared" si="5"/>
        <v>2</v>
      </c>
      <c r="AU32" s="118">
        <v>2</v>
      </c>
      <c r="AV32" s="41" t="s">
        <v>59</v>
      </c>
      <c r="AW32" s="42" t="s">
        <v>59</v>
      </c>
      <c r="AX32" s="42" t="s">
        <v>59</v>
      </c>
      <c r="AY32" s="42" t="s">
        <v>59</v>
      </c>
      <c r="AZ32" s="42" t="s">
        <v>59</v>
      </c>
      <c r="BA32" s="42" t="s">
        <v>59</v>
      </c>
      <c r="BB32" s="42" t="s">
        <v>59</v>
      </c>
      <c r="BC32" s="42" t="s">
        <v>59</v>
      </c>
      <c r="BD32" s="42" t="s">
        <v>59</v>
      </c>
      <c r="BE32" s="42" t="s">
        <v>59</v>
      </c>
      <c r="BF32" s="43"/>
      <c r="BG32" s="48">
        <f t="shared" si="6"/>
        <v>0</v>
      </c>
      <c r="BH32" s="116">
        <v>0</v>
      </c>
      <c r="BI32" s="117">
        <f t="shared" si="7"/>
        <v>0</v>
      </c>
      <c r="BJ32" s="118">
        <v>0</v>
      </c>
      <c r="BK32" s="41"/>
      <c r="BL32" s="42"/>
      <c r="BM32" s="42"/>
      <c r="BN32" s="42"/>
      <c r="BO32" s="42"/>
      <c r="BP32" s="42"/>
      <c r="BQ32" s="42"/>
      <c r="BR32" s="42"/>
      <c r="BS32" s="52"/>
      <c r="BT32" s="52"/>
      <c r="BU32" s="43"/>
      <c r="BV32" s="48">
        <f t="shared" si="8"/>
        <v>0</v>
      </c>
      <c r="BW32" s="116">
        <v>0</v>
      </c>
      <c r="BX32" s="117">
        <f t="shared" si="9"/>
        <v>0</v>
      </c>
      <c r="BY32" s="118">
        <v>0</v>
      </c>
    </row>
    <row r="33" spans="1:77" ht="16.5" thickBot="1" x14ac:dyDescent="0.3">
      <c r="A33" s="101">
        <v>0.61458333333333404</v>
      </c>
      <c r="B33" s="102">
        <v>0.624999999999999</v>
      </c>
      <c r="C33" s="76" t="s">
        <v>61</v>
      </c>
      <c r="D33" s="77" t="s">
        <v>61</v>
      </c>
      <c r="E33" s="77"/>
      <c r="F33" s="77"/>
      <c r="G33" s="77"/>
      <c r="H33" s="77"/>
      <c r="I33" s="77"/>
      <c r="J33" s="77"/>
      <c r="K33" s="77"/>
      <c r="L33" s="77"/>
      <c r="M33" s="78"/>
      <c r="N33" s="79">
        <f t="shared" si="0"/>
        <v>0</v>
      </c>
      <c r="O33" s="119">
        <v>0</v>
      </c>
      <c r="P33" s="120">
        <f t="shared" si="1"/>
        <v>0</v>
      </c>
      <c r="Q33" s="121">
        <v>0</v>
      </c>
      <c r="R33" s="76"/>
      <c r="S33" s="77"/>
      <c r="T33" s="77"/>
      <c r="U33" s="77"/>
      <c r="V33" s="77"/>
      <c r="W33" s="77"/>
      <c r="X33" s="77"/>
      <c r="Y33" s="77"/>
      <c r="Z33" s="80"/>
      <c r="AA33" s="80"/>
      <c r="AB33" s="78"/>
      <c r="AC33" s="79">
        <f t="shared" si="2"/>
        <v>0</v>
      </c>
      <c r="AD33" s="119">
        <v>0</v>
      </c>
      <c r="AE33" s="120">
        <f t="shared" si="3"/>
        <v>0</v>
      </c>
      <c r="AF33" s="121">
        <v>0</v>
      </c>
      <c r="AG33" s="81" t="s">
        <v>51</v>
      </c>
      <c r="AH33" s="82"/>
      <c r="AI33" s="82"/>
      <c r="AJ33" s="82"/>
      <c r="AK33" s="82" t="s">
        <v>50</v>
      </c>
      <c r="AL33" s="82" t="s">
        <v>50</v>
      </c>
      <c r="AM33" s="82"/>
      <c r="AN33" s="82" t="s">
        <v>51</v>
      </c>
      <c r="AO33" s="83"/>
      <c r="AP33" s="83"/>
      <c r="AQ33" s="84"/>
      <c r="AR33" s="79">
        <f t="shared" si="4"/>
        <v>2</v>
      </c>
      <c r="AS33" s="119">
        <v>2</v>
      </c>
      <c r="AT33" s="120">
        <f t="shared" si="5"/>
        <v>2</v>
      </c>
      <c r="AU33" s="121">
        <v>2</v>
      </c>
      <c r="AV33" s="76" t="s">
        <v>59</v>
      </c>
      <c r="AW33" s="77" t="s">
        <v>59</v>
      </c>
      <c r="AX33" s="77" t="s">
        <v>59</v>
      </c>
      <c r="AY33" s="77" t="s">
        <v>59</v>
      </c>
      <c r="AZ33" s="77" t="s">
        <v>59</v>
      </c>
      <c r="BA33" s="77" t="s">
        <v>59</v>
      </c>
      <c r="BB33" s="77" t="s">
        <v>59</v>
      </c>
      <c r="BC33" s="77" t="s">
        <v>59</v>
      </c>
      <c r="BD33" s="77" t="s">
        <v>59</v>
      </c>
      <c r="BE33" s="77" t="s">
        <v>59</v>
      </c>
      <c r="BF33" s="78"/>
      <c r="BG33" s="79">
        <f t="shared" si="6"/>
        <v>0</v>
      </c>
      <c r="BH33" s="119">
        <v>0</v>
      </c>
      <c r="BI33" s="120">
        <f t="shared" si="7"/>
        <v>0</v>
      </c>
      <c r="BJ33" s="121">
        <v>0</v>
      </c>
      <c r="BK33" s="76"/>
      <c r="BL33" s="77"/>
      <c r="BM33" s="77"/>
      <c r="BN33" s="77"/>
      <c r="BO33" s="77"/>
      <c r="BP33" s="77"/>
      <c r="BQ33" s="77"/>
      <c r="BR33" s="77"/>
      <c r="BS33" s="80"/>
      <c r="BT33" s="80"/>
      <c r="BU33" s="78"/>
      <c r="BV33" s="79">
        <f t="shared" si="8"/>
        <v>0</v>
      </c>
      <c r="BW33" s="119">
        <v>0</v>
      </c>
      <c r="BX33" s="120">
        <f t="shared" si="9"/>
        <v>0</v>
      </c>
      <c r="BY33" s="121">
        <v>0</v>
      </c>
    </row>
    <row r="34" spans="1:77" ht="15.75" x14ac:dyDescent="0.25">
      <c r="A34" s="103">
        <v>0.625000000000001</v>
      </c>
      <c r="B34" s="104">
        <v>0.63541666666666596</v>
      </c>
      <c r="C34" s="62" t="s">
        <v>61</v>
      </c>
      <c r="D34" s="63" t="s">
        <v>61</v>
      </c>
      <c r="E34" s="63"/>
      <c r="F34" s="63"/>
      <c r="G34" s="63"/>
      <c r="H34" s="63"/>
      <c r="I34" s="63"/>
      <c r="J34" s="63"/>
      <c r="K34" s="63"/>
      <c r="L34" s="63"/>
      <c r="M34" s="64"/>
      <c r="N34" s="65">
        <f t="shared" si="0"/>
        <v>0</v>
      </c>
      <c r="O34" s="122">
        <v>0</v>
      </c>
      <c r="P34" s="123">
        <f t="shared" si="1"/>
        <v>0</v>
      </c>
      <c r="Q34" s="124">
        <v>0</v>
      </c>
      <c r="R34" s="62"/>
      <c r="S34" s="63"/>
      <c r="T34" s="63"/>
      <c r="U34" s="63"/>
      <c r="V34" s="63"/>
      <c r="W34" s="63"/>
      <c r="X34" s="63"/>
      <c r="Y34" s="63"/>
      <c r="Z34" s="66"/>
      <c r="AA34" s="66"/>
      <c r="AB34" s="64"/>
      <c r="AC34" s="65">
        <f t="shared" si="2"/>
        <v>0</v>
      </c>
      <c r="AD34" s="122">
        <v>0</v>
      </c>
      <c r="AE34" s="123">
        <f t="shared" si="3"/>
        <v>0</v>
      </c>
      <c r="AF34" s="124">
        <v>0</v>
      </c>
      <c r="AG34" s="67" t="s">
        <v>51</v>
      </c>
      <c r="AH34" s="68"/>
      <c r="AI34" s="68"/>
      <c r="AJ34" s="68"/>
      <c r="AK34" s="68" t="s">
        <v>50</v>
      </c>
      <c r="AL34" s="68" t="s">
        <v>50</v>
      </c>
      <c r="AM34" s="68"/>
      <c r="AN34" s="68" t="s">
        <v>51</v>
      </c>
      <c r="AO34" s="69"/>
      <c r="AP34" s="69"/>
      <c r="AQ34" s="70"/>
      <c r="AR34" s="65">
        <f t="shared" si="4"/>
        <v>2</v>
      </c>
      <c r="AS34" s="122">
        <v>2</v>
      </c>
      <c r="AT34" s="123">
        <f t="shared" si="5"/>
        <v>2</v>
      </c>
      <c r="AU34" s="124">
        <v>2</v>
      </c>
      <c r="AV34" s="62" t="s">
        <v>59</v>
      </c>
      <c r="AW34" s="63" t="s">
        <v>59</v>
      </c>
      <c r="AX34" s="63" t="s">
        <v>59</v>
      </c>
      <c r="AY34" s="63" t="s">
        <v>59</v>
      </c>
      <c r="AZ34" s="63" t="s">
        <v>59</v>
      </c>
      <c r="BA34" s="63" t="s">
        <v>59</v>
      </c>
      <c r="BB34" s="63" t="s">
        <v>59</v>
      </c>
      <c r="BC34" s="63" t="s">
        <v>59</v>
      </c>
      <c r="BD34" s="63" t="s">
        <v>59</v>
      </c>
      <c r="BE34" s="63" t="s">
        <v>59</v>
      </c>
      <c r="BF34" s="64"/>
      <c r="BG34" s="65">
        <f t="shared" si="6"/>
        <v>0</v>
      </c>
      <c r="BH34" s="122">
        <v>0</v>
      </c>
      <c r="BI34" s="123">
        <f t="shared" si="7"/>
        <v>0</v>
      </c>
      <c r="BJ34" s="124">
        <v>0</v>
      </c>
      <c r="BK34" s="62"/>
      <c r="BL34" s="63"/>
      <c r="BM34" s="63"/>
      <c r="BN34" s="63"/>
      <c r="BO34" s="63"/>
      <c r="BP34" s="63"/>
      <c r="BQ34" s="63"/>
      <c r="BR34" s="63"/>
      <c r="BS34" s="66"/>
      <c r="BT34" s="66"/>
      <c r="BU34" s="64"/>
      <c r="BV34" s="65">
        <f t="shared" si="8"/>
        <v>0</v>
      </c>
      <c r="BW34" s="122">
        <v>0</v>
      </c>
      <c r="BX34" s="123">
        <f t="shared" si="9"/>
        <v>0</v>
      </c>
      <c r="BY34" s="124">
        <v>0</v>
      </c>
    </row>
    <row r="35" spans="1:77" ht="15.75" x14ac:dyDescent="0.25">
      <c r="A35" s="99">
        <v>0.63541666666666696</v>
      </c>
      <c r="B35" s="100">
        <v>0.64583333333333304</v>
      </c>
      <c r="C35" s="41" t="s">
        <v>61</v>
      </c>
      <c r="D35" s="42" t="s">
        <v>61</v>
      </c>
      <c r="E35" s="42"/>
      <c r="F35" s="42"/>
      <c r="G35" s="42"/>
      <c r="H35" s="42"/>
      <c r="I35" s="42"/>
      <c r="J35" s="42"/>
      <c r="K35" s="42"/>
      <c r="L35" s="42"/>
      <c r="M35" s="43"/>
      <c r="N35" s="48">
        <f t="shared" si="0"/>
        <v>0</v>
      </c>
      <c r="O35" s="116">
        <v>0</v>
      </c>
      <c r="P35" s="117">
        <f t="shared" si="1"/>
        <v>0</v>
      </c>
      <c r="Q35" s="118">
        <v>0</v>
      </c>
      <c r="R35" s="41"/>
      <c r="S35" s="42"/>
      <c r="T35" s="42"/>
      <c r="U35" s="42"/>
      <c r="V35" s="42"/>
      <c r="W35" s="42"/>
      <c r="X35" s="42"/>
      <c r="Y35" s="42"/>
      <c r="Z35" s="52"/>
      <c r="AA35" s="52"/>
      <c r="AB35" s="43"/>
      <c r="AC35" s="48">
        <f t="shared" si="2"/>
        <v>0</v>
      </c>
      <c r="AD35" s="116">
        <v>0</v>
      </c>
      <c r="AE35" s="117">
        <f t="shared" si="3"/>
        <v>0</v>
      </c>
      <c r="AF35" s="118">
        <v>0</v>
      </c>
      <c r="AG35" s="38" t="s">
        <v>51</v>
      </c>
      <c r="AH35" s="39"/>
      <c r="AI35" s="39"/>
      <c r="AJ35" s="39"/>
      <c r="AK35" s="39" t="s">
        <v>50</v>
      </c>
      <c r="AL35" s="39" t="s">
        <v>50</v>
      </c>
      <c r="AM35" s="39"/>
      <c r="AN35" s="39" t="s">
        <v>51</v>
      </c>
      <c r="AO35" s="51"/>
      <c r="AP35" s="51"/>
      <c r="AQ35" s="40"/>
      <c r="AR35" s="48">
        <f t="shared" si="4"/>
        <v>2</v>
      </c>
      <c r="AS35" s="116">
        <v>2</v>
      </c>
      <c r="AT35" s="117">
        <f t="shared" si="5"/>
        <v>2</v>
      </c>
      <c r="AU35" s="118">
        <v>2</v>
      </c>
      <c r="AV35" s="41" t="s">
        <v>59</v>
      </c>
      <c r="AW35" s="42" t="s">
        <v>59</v>
      </c>
      <c r="AX35" s="42" t="s">
        <v>59</v>
      </c>
      <c r="AY35" s="42" t="s">
        <v>59</v>
      </c>
      <c r="AZ35" s="42" t="s">
        <v>59</v>
      </c>
      <c r="BA35" s="42" t="s">
        <v>59</v>
      </c>
      <c r="BB35" s="42" t="s">
        <v>59</v>
      </c>
      <c r="BC35" s="42" t="s">
        <v>59</v>
      </c>
      <c r="BD35" s="42" t="s">
        <v>59</v>
      </c>
      <c r="BE35" s="42" t="s">
        <v>59</v>
      </c>
      <c r="BF35" s="43"/>
      <c r="BG35" s="48">
        <f t="shared" si="6"/>
        <v>0</v>
      </c>
      <c r="BH35" s="116">
        <v>0</v>
      </c>
      <c r="BI35" s="117">
        <f t="shared" si="7"/>
        <v>0</v>
      </c>
      <c r="BJ35" s="118">
        <v>0</v>
      </c>
      <c r="BK35" s="41"/>
      <c r="BL35" s="42"/>
      <c r="BM35" s="42"/>
      <c r="BN35" s="42"/>
      <c r="BO35" s="42"/>
      <c r="BP35" s="42"/>
      <c r="BQ35" s="42"/>
      <c r="BR35" s="42"/>
      <c r="BS35" s="52"/>
      <c r="BT35" s="52"/>
      <c r="BU35" s="43"/>
      <c r="BV35" s="48">
        <f t="shared" si="8"/>
        <v>0</v>
      </c>
      <c r="BW35" s="116">
        <v>0</v>
      </c>
      <c r="BX35" s="117">
        <f t="shared" si="9"/>
        <v>0</v>
      </c>
      <c r="BY35" s="118">
        <v>0</v>
      </c>
    </row>
    <row r="36" spans="1:77" ht="15.75" x14ac:dyDescent="0.25">
      <c r="A36" s="99">
        <v>0.64583333333333404</v>
      </c>
      <c r="B36" s="100">
        <v>0.656249999999999</v>
      </c>
      <c r="C36" s="41" t="s">
        <v>61</v>
      </c>
      <c r="D36" s="42" t="s">
        <v>61</v>
      </c>
      <c r="E36" s="42"/>
      <c r="F36" s="42"/>
      <c r="G36" s="42"/>
      <c r="H36" s="42"/>
      <c r="I36" s="42"/>
      <c r="J36" s="42"/>
      <c r="K36" s="42"/>
      <c r="L36" s="42"/>
      <c r="M36" s="43"/>
      <c r="N36" s="48">
        <f t="shared" si="0"/>
        <v>0</v>
      </c>
      <c r="O36" s="116">
        <v>0</v>
      </c>
      <c r="P36" s="117">
        <f t="shared" si="1"/>
        <v>0</v>
      </c>
      <c r="Q36" s="118">
        <v>0</v>
      </c>
      <c r="R36" s="41"/>
      <c r="S36" s="42"/>
      <c r="T36" s="42"/>
      <c r="U36" s="42"/>
      <c r="V36" s="42"/>
      <c r="W36" s="42"/>
      <c r="X36" s="42"/>
      <c r="Y36" s="42"/>
      <c r="Z36" s="52"/>
      <c r="AA36" s="52"/>
      <c r="AB36" s="43"/>
      <c r="AC36" s="48">
        <f t="shared" si="2"/>
        <v>0</v>
      </c>
      <c r="AD36" s="116">
        <v>0</v>
      </c>
      <c r="AE36" s="117">
        <f t="shared" si="3"/>
        <v>0</v>
      </c>
      <c r="AF36" s="118">
        <v>0</v>
      </c>
      <c r="AG36" s="38" t="s">
        <v>51</v>
      </c>
      <c r="AH36" s="39"/>
      <c r="AI36" s="39"/>
      <c r="AJ36" s="39"/>
      <c r="AK36" s="39" t="s">
        <v>50</v>
      </c>
      <c r="AL36" s="39" t="s">
        <v>50</v>
      </c>
      <c r="AM36" s="39"/>
      <c r="AN36" s="39" t="s">
        <v>51</v>
      </c>
      <c r="AO36" s="51"/>
      <c r="AP36" s="51"/>
      <c r="AQ36" s="40"/>
      <c r="AR36" s="48">
        <f t="shared" si="4"/>
        <v>2</v>
      </c>
      <c r="AS36" s="116">
        <v>2</v>
      </c>
      <c r="AT36" s="117">
        <f t="shared" si="5"/>
        <v>2</v>
      </c>
      <c r="AU36" s="118">
        <v>2</v>
      </c>
      <c r="AV36" s="41" t="s">
        <v>59</v>
      </c>
      <c r="AW36" s="42" t="s">
        <v>59</v>
      </c>
      <c r="AX36" s="42" t="s">
        <v>59</v>
      </c>
      <c r="AY36" s="42" t="s">
        <v>59</v>
      </c>
      <c r="AZ36" s="42" t="s">
        <v>59</v>
      </c>
      <c r="BA36" s="42" t="s">
        <v>59</v>
      </c>
      <c r="BB36" s="42" t="s">
        <v>59</v>
      </c>
      <c r="BC36" s="42" t="s">
        <v>59</v>
      </c>
      <c r="BD36" s="42" t="s">
        <v>59</v>
      </c>
      <c r="BE36" s="42" t="s">
        <v>59</v>
      </c>
      <c r="BF36" s="43"/>
      <c r="BG36" s="48">
        <f t="shared" si="6"/>
        <v>0</v>
      </c>
      <c r="BH36" s="116">
        <v>0</v>
      </c>
      <c r="BI36" s="117">
        <f t="shared" si="7"/>
        <v>0</v>
      </c>
      <c r="BJ36" s="118">
        <v>0</v>
      </c>
      <c r="BK36" s="41"/>
      <c r="BL36" s="42"/>
      <c r="BM36" s="42"/>
      <c r="BN36" s="42"/>
      <c r="BO36" s="42"/>
      <c r="BP36" s="42"/>
      <c r="BQ36" s="42"/>
      <c r="BR36" s="42"/>
      <c r="BS36" s="52"/>
      <c r="BT36" s="52"/>
      <c r="BU36" s="43"/>
      <c r="BV36" s="48">
        <f t="shared" si="8"/>
        <v>0</v>
      </c>
      <c r="BW36" s="116">
        <v>0</v>
      </c>
      <c r="BX36" s="117">
        <f t="shared" si="9"/>
        <v>0</v>
      </c>
      <c r="BY36" s="118">
        <v>0</v>
      </c>
    </row>
    <row r="37" spans="1:77" ht="16.5" thickBot="1" x14ac:dyDescent="0.3">
      <c r="A37" s="95">
        <v>0.656250000000001</v>
      </c>
      <c r="B37" s="96">
        <v>0.66666666666666596</v>
      </c>
      <c r="C37" s="85"/>
      <c r="D37" s="86"/>
      <c r="E37" s="86"/>
      <c r="F37" s="86"/>
      <c r="G37" s="86"/>
      <c r="H37" s="86"/>
      <c r="I37" s="86"/>
      <c r="J37" s="86"/>
      <c r="K37" s="86"/>
      <c r="L37" s="86"/>
      <c r="M37" s="87"/>
      <c r="N37" s="61">
        <f t="shared" si="0"/>
        <v>0</v>
      </c>
      <c r="O37" s="110">
        <v>0</v>
      </c>
      <c r="P37" s="111">
        <f t="shared" si="1"/>
        <v>0</v>
      </c>
      <c r="Q37" s="112">
        <v>0</v>
      </c>
      <c r="R37" s="85"/>
      <c r="S37" s="86"/>
      <c r="T37" s="86"/>
      <c r="U37" s="86"/>
      <c r="V37" s="86"/>
      <c r="W37" s="86"/>
      <c r="X37" s="86"/>
      <c r="Y37" s="86"/>
      <c r="Z37" s="88"/>
      <c r="AA37" s="88"/>
      <c r="AB37" s="87"/>
      <c r="AC37" s="61">
        <f t="shared" si="2"/>
        <v>0</v>
      </c>
      <c r="AD37" s="110">
        <v>0</v>
      </c>
      <c r="AE37" s="111">
        <f t="shared" si="3"/>
        <v>0</v>
      </c>
      <c r="AF37" s="112">
        <v>0</v>
      </c>
      <c r="AG37" s="57" t="s">
        <v>51</v>
      </c>
      <c r="AH37" s="58"/>
      <c r="AI37" s="58"/>
      <c r="AJ37" s="58"/>
      <c r="AK37" s="58" t="s">
        <v>50</v>
      </c>
      <c r="AL37" s="58" t="s">
        <v>50</v>
      </c>
      <c r="AM37" s="58"/>
      <c r="AN37" s="58" t="s">
        <v>51</v>
      </c>
      <c r="AO37" s="59"/>
      <c r="AP37" s="59"/>
      <c r="AQ37" s="60"/>
      <c r="AR37" s="61">
        <f t="shared" si="4"/>
        <v>2</v>
      </c>
      <c r="AS37" s="110">
        <v>2</v>
      </c>
      <c r="AT37" s="111">
        <f t="shared" si="5"/>
        <v>2</v>
      </c>
      <c r="AU37" s="112">
        <v>2</v>
      </c>
      <c r="AV37" s="85" t="s">
        <v>59</v>
      </c>
      <c r="AW37" s="86" t="s">
        <v>59</v>
      </c>
      <c r="AX37" s="86" t="s">
        <v>59</v>
      </c>
      <c r="AY37" s="86" t="s">
        <v>59</v>
      </c>
      <c r="AZ37" s="86" t="s">
        <v>59</v>
      </c>
      <c r="BA37" s="86" t="s">
        <v>59</v>
      </c>
      <c r="BB37" s="86" t="s">
        <v>59</v>
      </c>
      <c r="BC37" s="86" t="s">
        <v>59</v>
      </c>
      <c r="BD37" s="86" t="s">
        <v>59</v>
      </c>
      <c r="BE37" s="86" t="s">
        <v>59</v>
      </c>
      <c r="BF37" s="87"/>
      <c r="BG37" s="61">
        <f t="shared" si="6"/>
        <v>0</v>
      </c>
      <c r="BH37" s="110">
        <v>0</v>
      </c>
      <c r="BI37" s="111">
        <f t="shared" si="7"/>
        <v>0</v>
      </c>
      <c r="BJ37" s="112">
        <v>0</v>
      </c>
      <c r="BK37" s="85"/>
      <c r="BL37" s="86"/>
      <c r="BM37" s="86"/>
      <c r="BN37" s="86"/>
      <c r="BO37" s="86"/>
      <c r="BP37" s="86"/>
      <c r="BQ37" s="86"/>
      <c r="BR37" s="86"/>
      <c r="BS37" s="88"/>
      <c r="BT37" s="88"/>
      <c r="BU37" s="87"/>
      <c r="BV37" s="61">
        <f t="shared" si="8"/>
        <v>0</v>
      </c>
      <c r="BW37" s="110">
        <v>0</v>
      </c>
      <c r="BX37" s="111">
        <f t="shared" si="9"/>
        <v>0</v>
      </c>
      <c r="BY37" s="112">
        <v>0</v>
      </c>
    </row>
    <row r="38" spans="1:77" ht="15.75" x14ac:dyDescent="0.25">
      <c r="A38" s="97">
        <v>0.66666666666666696</v>
      </c>
      <c r="B38" s="98">
        <v>0.67708333333333204</v>
      </c>
      <c r="C38" s="71" t="s">
        <v>51</v>
      </c>
      <c r="D38" s="72" t="s">
        <v>51</v>
      </c>
      <c r="E38" s="72"/>
      <c r="F38" s="72" t="s">
        <v>51</v>
      </c>
      <c r="G38" s="72" t="s">
        <v>50</v>
      </c>
      <c r="H38" s="72" t="s">
        <v>50</v>
      </c>
      <c r="I38" s="72"/>
      <c r="J38" s="72" t="s">
        <v>50</v>
      </c>
      <c r="K38" s="73"/>
      <c r="L38" s="72"/>
      <c r="M38" s="74"/>
      <c r="N38" s="75">
        <f t="shared" si="0"/>
        <v>3</v>
      </c>
      <c r="O38" s="113">
        <v>3</v>
      </c>
      <c r="P38" s="114">
        <f t="shared" si="1"/>
        <v>3</v>
      </c>
      <c r="Q38" s="115">
        <v>3</v>
      </c>
      <c r="R38" s="71"/>
      <c r="S38" s="72" t="s">
        <v>50</v>
      </c>
      <c r="T38" s="72"/>
      <c r="U38" s="72" t="s">
        <v>51</v>
      </c>
      <c r="V38" s="72" t="s">
        <v>50</v>
      </c>
      <c r="W38" s="72" t="s">
        <v>50</v>
      </c>
      <c r="X38" s="72"/>
      <c r="Y38" s="72" t="s">
        <v>51</v>
      </c>
      <c r="Z38" s="73" t="s">
        <v>51</v>
      </c>
      <c r="AA38" s="73"/>
      <c r="AB38" s="74"/>
      <c r="AC38" s="75">
        <f t="shared" si="2"/>
        <v>3</v>
      </c>
      <c r="AD38" s="113">
        <v>3</v>
      </c>
      <c r="AE38" s="114">
        <f t="shared" si="3"/>
        <v>3</v>
      </c>
      <c r="AF38" s="115">
        <v>3</v>
      </c>
      <c r="AG38" s="71" t="s">
        <v>51</v>
      </c>
      <c r="AH38" s="72"/>
      <c r="AI38" s="72"/>
      <c r="AJ38" s="72"/>
      <c r="AK38" s="72" t="s">
        <v>50</v>
      </c>
      <c r="AL38" s="72"/>
      <c r="AM38" s="72"/>
      <c r="AN38" s="72" t="s">
        <v>51</v>
      </c>
      <c r="AO38" s="73"/>
      <c r="AP38" s="73"/>
      <c r="AQ38" s="74"/>
      <c r="AR38" s="75">
        <f t="shared" si="4"/>
        <v>1</v>
      </c>
      <c r="AS38" s="113">
        <v>2</v>
      </c>
      <c r="AT38" s="114">
        <f t="shared" si="5"/>
        <v>2</v>
      </c>
      <c r="AU38" s="115">
        <v>2</v>
      </c>
      <c r="AV38" s="71" t="s">
        <v>51</v>
      </c>
      <c r="AW38" s="72" t="s">
        <v>50</v>
      </c>
      <c r="AX38" s="72"/>
      <c r="AY38" s="72" t="s">
        <v>50</v>
      </c>
      <c r="AZ38" s="72" t="s">
        <v>51</v>
      </c>
      <c r="BA38" s="72" t="s">
        <v>51</v>
      </c>
      <c r="BB38" s="72"/>
      <c r="BC38" s="72" t="s">
        <v>50</v>
      </c>
      <c r="BD38" s="73" t="s">
        <v>51</v>
      </c>
      <c r="BE38" s="73"/>
      <c r="BF38" s="74"/>
      <c r="BG38" s="75">
        <f t="shared" si="6"/>
        <v>3</v>
      </c>
      <c r="BH38" s="113">
        <v>3</v>
      </c>
      <c r="BI38" s="114">
        <f t="shared" si="7"/>
        <v>4</v>
      </c>
      <c r="BJ38" s="115">
        <v>3</v>
      </c>
      <c r="BK38" s="71"/>
      <c r="BL38" s="72" t="s">
        <v>51</v>
      </c>
      <c r="BM38" s="72"/>
      <c r="BN38" s="72" t="s">
        <v>50</v>
      </c>
      <c r="BO38" s="72" t="s">
        <v>51</v>
      </c>
      <c r="BP38" s="72" t="s">
        <v>51</v>
      </c>
      <c r="BQ38" s="72"/>
      <c r="BR38" s="72" t="s">
        <v>50</v>
      </c>
      <c r="BS38" s="73" t="s">
        <v>51</v>
      </c>
      <c r="BT38" s="73" t="s">
        <v>50</v>
      </c>
      <c r="BU38" s="74"/>
      <c r="BV38" s="75">
        <f t="shared" si="8"/>
        <v>3</v>
      </c>
      <c r="BW38" s="113">
        <v>3</v>
      </c>
      <c r="BX38" s="114">
        <f t="shared" si="9"/>
        <v>4</v>
      </c>
      <c r="BY38" s="115">
        <v>3</v>
      </c>
    </row>
    <row r="39" spans="1:77" ht="15.75" x14ac:dyDescent="0.25">
      <c r="A39" s="99">
        <v>0.67708333333333404</v>
      </c>
      <c r="B39" s="100">
        <v>0.687499999999999</v>
      </c>
      <c r="C39" s="38" t="s">
        <v>51</v>
      </c>
      <c r="D39" s="39" t="s">
        <v>51</v>
      </c>
      <c r="E39" s="39"/>
      <c r="F39" s="39" t="s">
        <v>51</v>
      </c>
      <c r="G39" s="39" t="s">
        <v>50</v>
      </c>
      <c r="H39" s="39" t="s">
        <v>50</v>
      </c>
      <c r="I39" s="39"/>
      <c r="J39" s="39" t="s">
        <v>50</v>
      </c>
      <c r="K39" s="51"/>
      <c r="L39" s="39"/>
      <c r="M39" s="40"/>
      <c r="N39" s="48">
        <f t="shared" si="0"/>
        <v>3</v>
      </c>
      <c r="O39" s="116">
        <v>3</v>
      </c>
      <c r="P39" s="117">
        <f t="shared" si="1"/>
        <v>3</v>
      </c>
      <c r="Q39" s="118">
        <v>3</v>
      </c>
      <c r="R39" s="38"/>
      <c r="S39" s="39" t="s">
        <v>50</v>
      </c>
      <c r="T39" s="39"/>
      <c r="U39" s="39" t="s">
        <v>51</v>
      </c>
      <c r="V39" s="39" t="s">
        <v>50</v>
      </c>
      <c r="W39" s="39" t="s">
        <v>50</v>
      </c>
      <c r="X39" s="39"/>
      <c r="Y39" s="39" t="s">
        <v>51</v>
      </c>
      <c r="Z39" s="51" t="s">
        <v>51</v>
      </c>
      <c r="AA39" s="51"/>
      <c r="AB39" s="40"/>
      <c r="AC39" s="48">
        <f t="shared" si="2"/>
        <v>3</v>
      </c>
      <c r="AD39" s="116">
        <v>3</v>
      </c>
      <c r="AE39" s="117">
        <f t="shared" si="3"/>
        <v>3</v>
      </c>
      <c r="AF39" s="118">
        <v>3</v>
      </c>
      <c r="AG39" s="38" t="s">
        <v>51</v>
      </c>
      <c r="AH39" s="39"/>
      <c r="AI39" s="39"/>
      <c r="AJ39" s="39"/>
      <c r="AK39" s="39"/>
      <c r="AL39" s="39"/>
      <c r="AM39" s="39"/>
      <c r="AN39" s="39" t="s">
        <v>51</v>
      </c>
      <c r="AO39" s="51"/>
      <c r="AP39" s="51"/>
      <c r="AQ39" s="40"/>
      <c r="AR39" s="48">
        <f t="shared" si="4"/>
        <v>0</v>
      </c>
      <c r="AS39" s="116">
        <v>2</v>
      </c>
      <c r="AT39" s="117">
        <f t="shared" si="5"/>
        <v>2</v>
      </c>
      <c r="AU39" s="118">
        <v>2</v>
      </c>
      <c r="AV39" s="38" t="s">
        <v>51</v>
      </c>
      <c r="AW39" s="39" t="s">
        <v>50</v>
      </c>
      <c r="AX39" s="39"/>
      <c r="AY39" s="39" t="s">
        <v>50</v>
      </c>
      <c r="AZ39" s="39" t="s">
        <v>51</v>
      </c>
      <c r="BA39" s="39" t="s">
        <v>51</v>
      </c>
      <c r="BB39" s="39"/>
      <c r="BC39" s="39" t="s">
        <v>50</v>
      </c>
      <c r="BD39" s="51" t="s">
        <v>51</v>
      </c>
      <c r="BE39" s="51"/>
      <c r="BF39" s="40"/>
      <c r="BG39" s="48">
        <f t="shared" si="6"/>
        <v>3</v>
      </c>
      <c r="BH39" s="116">
        <v>3</v>
      </c>
      <c r="BI39" s="117">
        <f t="shared" si="7"/>
        <v>4</v>
      </c>
      <c r="BJ39" s="118">
        <v>3</v>
      </c>
      <c r="BK39" s="38"/>
      <c r="BL39" s="39" t="s">
        <v>51</v>
      </c>
      <c r="BM39" s="39"/>
      <c r="BN39" s="39" t="s">
        <v>50</v>
      </c>
      <c r="BO39" s="39" t="s">
        <v>51</v>
      </c>
      <c r="BP39" s="39" t="s">
        <v>51</v>
      </c>
      <c r="BQ39" s="39"/>
      <c r="BR39" s="39" t="s">
        <v>50</v>
      </c>
      <c r="BS39" s="51" t="s">
        <v>51</v>
      </c>
      <c r="BT39" s="51" t="s">
        <v>50</v>
      </c>
      <c r="BU39" s="40"/>
      <c r="BV39" s="48">
        <f t="shared" si="8"/>
        <v>3</v>
      </c>
      <c r="BW39" s="116">
        <v>3</v>
      </c>
      <c r="BX39" s="117">
        <f t="shared" si="9"/>
        <v>4</v>
      </c>
      <c r="BY39" s="118">
        <v>3</v>
      </c>
    </row>
    <row r="40" spans="1:77" ht="15.75" x14ac:dyDescent="0.25">
      <c r="A40" s="99">
        <v>0.687500000000001</v>
      </c>
      <c r="B40" s="100">
        <v>0.69791666666666596</v>
      </c>
      <c r="C40" s="38" t="s">
        <v>51</v>
      </c>
      <c r="D40" s="39" t="s">
        <v>51</v>
      </c>
      <c r="E40" s="39"/>
      <c r="F40" s="39" t="s">
        <v>51</v>
      </c>
      <c r="G40" s="39" t="s">
        <v>50</v>
      </c>
      <c r="H40" s="39" t="s">
        <v>50</v>
      </c>
      <c r="I40" s="39"/>
      <c r="J40" s="39" t="s">
        <v>50</v>
      </c>
      <c r="K40" s="51"/>
      <c r="L40" s="39"/>
      <c r="M40" s="40"/>
      <c r="N40" s="48">
        <f t="shared" si="0"/>
        <v>3</v>
      </c>
      <c r="O40" s="116">
        <v>3</v>
      </c>
      <c r="P40" s="117">
        <f t="shared" si="1"/>
        <v>3</v>
      </c>
      <c r="Q40" s="118">
        <v>3</v>
      </c>
      <c r="R40" s="38"/>
      <c r="S40" s="39" t="s">
        <v>50</v>
      </c>
      <c r="T40" s="39"/>
      <c r="U40" s="39" t="s">
        <v>51</v>
      </c>
      <c r="V40" s="39" t="s">
        <v>50</v>
      </c>
      <c r="W40" s="39" t="s">
        <v>50</v>
      </c>
      <c r="X40" s="39"/>
      <c r="Y40" s="39" t="s">
        <v>51</v>
      </c>
      <c r="Z40" s="51" t="s">
        <v>51</v>
      </c>
      <c r="AA40" s="51"/>
      <c r="AB40" s="40"/>
      <c r="AC40" s="48">
        <f t="shared" si="2"/>
        <v>3</v>
      </c>
      <c r="AD40" s="116">
        <v>3</v>
      </c>
      <c r="AE40" s="117">
        <f t="shared" si="3"/>
        <v>3</v>
      </c>
      <c r="AF40" s="118">
        <v>3</v>
      </c>
      <c r="AG40" s="38" t="s">
        <v>51</v>
      </c>
      <c r="AH40" s="39"/>
      <c r="AI40" s="39"/>
      <c r="AJ40" s="39"/>
      <c r="AK40" s="39"/>
      <c r="AL40" s="39"/>
      <c r="AM40" s="39"/>
      <c r="AN40" s="39" t="s">
        <v>51</v>
      </c>
      <c r="AO40" s="51"/>
      <c r="AP40" s="51"/>
      <c r="AQ40" s="40"/>
      <c r="AR40" s="48">
        <f t="shared" si="4"/>
        <v>0</v>
      </c>
      <c r="AS40" s="116">
        <v>2</v>
      </c>
      <c r="AT40" s="117">
        <f t="shared" si="5"/>
        <v>2</v>
      </c>
      <c r="AU40" s="118">
        <v>2</v>
      </c>
      <c r="AV40" s="38"/>
      <c r="AW40" s="39" t="s">
        <v>50</v>
      </c>
      <c r="AX40" s="39"/>
      <c r="AY40" s="39" t="s">
        <v>50</v>
      </c>
      <c r="AZ40" s="39" t="s">
        <v>51</v>
      </c>
      <c r="BA40" s="39" t="s">
        <v>51</v>
      </c>
      <c r="BB40" s="39"/>
      <c r="BC40" s="39" t="s">
        <v>50</v>
      </c>
      <c r="BD40" s="51" t="s">
        <v>51</v>
      </c>
      <c r="BE40" s="51"/>
      <c r="BF40" s="40"/>
      <c r="BG40" s="48">
        <f t="shared" si="6"/>
        <v>3</v>
      </c>
      <c r="BH40" s="116">
        <v>3</v>
      </c>
      <c r="BI40" s="117">
        <f t="shared" si="7"/>
        <v>3</v>
      </c>
      <c r="BJ40" s="118">
        <v>3</v>
      </c>
      <c r="BK40" s="38"/>
      <c r="BL40" s="39"/>
      <c r="BM40" s="39"/>
      <c r="BN40" s="39" t="s">
        <v>50</v>
      </c>
      <c r="BO40" s="39" t="s">
        <v>51</v>
      </c>
      <c r="BP40" s="39" t="s">
        <v>51</v>
      </c>
      <c r="BQ40" s="39"/>
      <c r="BR40" s="39" t="s">
        <v>50</v>
      </c>
      <c r="BS40" s="51" t="s">
        <v>51</v>
      </c>
      <c r="BT40" s="51" t="s">
        <v>50</v>
      </c>
      <c r="BU40" s="40"/>
      <c r="BV40" s="48">
        <f t="shared" si="8"/>
        <v>3</v>
      </c>
      <c r="BW40" s="116">
        <v>3</v>
      </c>
      <c r="BX40" s="117">
        <f t="shared" si="9"/>
        <v>3</v>
      </c>
      <c r="BY40" s="118">
        <v>3</v>
      </c>
    </row>
    <row r="41" spans="1:77" ht="16.5" thickBot="1" x14ac:dyDescent="0.3">
      <c r="A41" s="101">
        <v>0.69791666666666696</v>
      </c>
      <c r="B41" s="102">
        <v>0.70833333333333204</v>
      </c>
      <c r="C41" s="81" t="s">
        <v>51</v>
      </c>
      <c r="D41" s="82" t="s">
        <v>51</v>
      </c>
      <c r="E41" s="82"/>
      <c r="F41" s="82" t="s">
        <v>51</v>
      </c>
      <c r="G41" s="82" t="s">
        <v>50</v>
      </c>
      <c r="H41" s="82" t="s">
        <v>50</v>
      </c>
      <c r="I41" s="82"/>
      <c r="J41" s="82" t="s">
        <v>50</v>
      </c>
      <c r="K41" s="83"/>
      <c r="L41" s="82"/>
      <c r="M41" s="84"/>
      <c r="N41" s="79">
        <f t="shared" si="0"/>
        <v>3</v>
      </c>
      <c r="O41" s="119">
        <v>3</v>
      </c>
      <c r="P41" s="120">
        <f t="shared" si="1"/>
        <v>3</v>
      </c>
      <c r="Q41" s="121">
        <v>3</v>
      </c>
      <c r="R41" s="81"/>
      <c r="S41" s="82" t="s">
        <v>50</v>
      </c>
      <c r="T41" s="82"/>
      <c r="U41" s="82" t="s">
        <v>51</v>
      </c>
      <c r="V41" s="82" t="s">
        <v>50</v>
      </c>
      <c r="W41" s="82" t="s">
        <v>50</v>
      </c>
      <c r="X41" s="82"/>
      <c r="Y41" s="82" t="s">
        <v>51</v>
      </c>
      <c r="Z41" s="83" t="s">
        <v>51</v>
      </c>
      <c r="AA41" s="83"/>
      <c r="AB41" s="84"/>
      <c r="AC41" s="79">
        <f t="shared" si="2"/>
        <v>3</v>
      </c>
      <c r="AD41" s="119">
        <v>3</v>
      </c>
      <c r="AE41" s="120">
        <f t="shared" si="3"/>
        <v>3</v>
      </c>
      <c r="AF41" s="121">
        <v>3</v>
      </c>
      <c r="AG41" s="81" t="s">
        <v>51</v>
      </c>
      <c r="AH41" s="82"/>
      <c r="AI41" s="82"/>
      <c r="AJ41" s="82"/>
      <c r="AK41" s="82"/>
      <c r="AL41" s="82"/>
      <c r="AM41" s="82"/>
      <c r="AN41" s="82" t="s">
        <v>51</v>
      </c>
      <c r="AO41" s="83"/>
      <c r="AP41" s="83"/>
      <c r="AQ41" s="84"/>
      <c r="AR41" s="79">
        <f t="shared" si="4"/>
        <v>0</v>
      </c>
      <c r="AS41" s="119">
        <v>2</v>
      </c>
      <c r="AT41" s="120">
        <f t="shared" si="5"/>
        <v>2</v>
      </c>
      <c r="AU41" s="121">
        <v>2</v>
      </c>
      <c r="AV41" s="81"/>
      <c r="AW41" s="82" t="s">
        <v>50</v>
      </c>
      <c r="AX41" s="82"/>
      <c r="AY41" s="82" t="s">
        <v>50</v>
      </c>
      <c r="AZ41" s="82" t="s">
        <v>51</v>
      </c>
      <c r="BA41" s="82" t="s">
        <v>51</v>
      </c>
      <c r="BB41" s="82"/>
      <c r="BC41" s="82" t="s">
        <v>50</v>
      </c>
      <c r="BD41" s="83" t="s">
        <v>51</v>
      </c>
      <c r="BE41" s="83"/>
      <c r="BF41" s="84"/>
      <c r="BG41" s="79">
        <f t="shared" si="6"/>
        <v>3</v>
      </c>
      <c r="BH41" s="119">
        <v>3</v>
      </c>
      <c r="BI41" s="120">
        <f t="shared" si="7"/>
        <v>3</v>
      </c>
      <c r="BJ41" s="121">
        <v>3</v>
      </c>
      <c r="BK41" s="81"/>
      <c r="BL41" s="82"/>
      <c r="BM41" s="82"/>
      <c r="BN41" s="82" t="s">
        <v>50</v>
      </c>
      <c r="BO41" s="82" t="s">
        <v>51</v>
      </c>
      <c r="BP41" s="82" t="s">
        <v>51</v>
      </c>
      <c r="BQ41" s="82"/>
      <c r="BR41" s="82" t="s">
        <v>50</v>
      </c>
      <c r="BS41" s="83" t="s">
        <v>51</v>
      </c>
      <c r="BT41" s="83" t="s">
        <v>50</v>
      </c>
      <c r="BU41" s="84"/>
      <c r="BV41" s="79">
        <f t="shared" si="8"/>
        <v>3</v>
      </c>
      <c r="BW41" s="119">
        <v>3</v>
      </c>
      <c r="BX41" s="120">
        <f t="shared" si="9"/>
        <v>3</v>
      </c>
      <c r="BY41" s="121">
        <v>3</v>
      </c>
    </row>
    <row r="42" spans="1:77" ht="15.75" x14ac:dyDescent="0.25">
      <c r="A42" s="103">
        <v>0.70833333333333404</v>
      </c>
      <c r="B42" s="104">
        <v>0.718749999999999</v>
      </c>
      <c r="C42" s="67" t="s">
        <v>51</v>
      </c>
      <c r="D42" s="68" t="s">
        <v>51</v>
      </c>
      <c r="E42" s="68"/>
      <c r="F42" s="68" t="s">
        <v>51</v>
      </c>
      <c r="G42" s="68" t="s">
        <v>50</v>
      </c>
      <c r="H42" s="68" t="s">
        <v>50</v>
      </c>
      <c r="I42" s="68"/>
      <c r="J42" s="68" t="s">
        <v>50</v>
      </c>
      <c r="K42" s="69"/>
      <c r="L42" s="68"/>
      <c r="M42" s="70"/>
      <c r="N42" s="65">
        <f t="shared" si="0"/>
        <v>3</v>
      </c>
      <c r="O42" s="122">
        <v>3</v>
      </c>
      <c r="P42" s="123">
        <f t="shared" si="1"/>
        <v>3</v>
      </c>
      <c r="Q42" s="124">
        <v>3</v>
      </c>
      <c r="R42" s="67"/>
      <c r="S42" s="68" t="s">
        <v>50</v>
      </c>
      <c r="T42" s="68"/>
      <c r="U42" s="68" t="s">
        <v>51</v>
      </c>
      <c r="V42" s="68" t="s">
        <v>50</v>
      </c>
      <c r="W42" s="68" t="s">
        <v>50</v>
      </c>
      <c r="X42" s="68"/>
      <c r="Y42" s="68" t="s">
        <v>51</v>
      </c>
      <c r="Z42" s="69" t="s">
        <v>51</v>
      </c>
      <c r="AA42" s="69"/>
      <c r="AB42" s="70"/>
      <c r="AC42" s="65">
        <f t="shared" si="2"/>
        <v>3</v>
      </c>
      <c r="AD42" s="122">
        <v>3</v>
      </c>
      <c r="AE42" s="123">
        <f t="shared" si="3"/>
        <v>3</v>
      </c>
      <c r="AF42" s="124">
        <v>3</v>
      </c>
      <c r="AG42" s="67" t="s">
        <v>51</v>
      </c>
      <c r="AH42" s="68"/>
      <c r="AI42" s="68"/>
      <c r="AJ42" s="68"/>
      <c r="AK42" s="68"/>
      <c r="AL42" s="68"/>
      <c r="AM42" s="68"/>
      <c r="AN42" s="68" t="s">
        <v>51</v>
      </c>
      <c r="AO42" s="69"/>
      <c r="AP42" s="69"/>
      <c r="AQ42" s="70"/>
      <c r="AR42" s="65">
        <f t="shared" si="4"/>
        <v>0</v>
      </c>
      <c r="AS42" s="122">
        <v>2</v>
      </c>
      <c r="AT42" s="123">
        <f t="shared" si="5"/>
        <v>2</v>
      </c>
      <c r="AU42" s="124">
        <v>2</v>
      </c>
      <c r="AV42" s="67"/>
      <c r="AW42" s="68" t="s">
        <v>50</v>
      </c>
      <c r="AX42" s="68"/>
      <c r="AY42" s="68"/>
      <c r="AZ42" s="68" t="s">
        <v>51</v>
      </c>
      <c r="BA42" s="68" t="s">
        <v>51</v>
      </c>
      <c r="BB42" s="68"/>
      <c r="BC42" s="68" t="s">
        <v>50</v>
      </c>
      <c r="BD42" s="69" t="s">
        <v>51</v>
      </c>
      <c r="BE42" s="69"/>
      <c r="BF42" s="70"/>
      <c r="BG42" s="65">
        <f t="shared" si="6"/>
        <v>2</v>
      </c>
      <c r="BH42" s="122">
        <v>3</v>
      </c>
      <c r="BI42" s="123">
        <f t="shared" si="7"/>
        <v>3</v>
      </c>
      <c r="BJ42" s="124">
        <v>3</v>
      </c>
      <c r="BK42" s="67"/>
      <c r="BL42" s="68"/>
      <c r="BM42" s="68"/>
      <c r="BN42" s="68" t="s">
        <v>50</v>
      </c>
      <c r="BO42" s="68" t="s">
        <v>51</v>
      </c>
      <c r="BP42" s="68" t="s">
        <v>51</v>
      </c>
      <c r="BQ42" s="68"/>
      <c r="BR42" s="68" t="s">
        <v>50</v>
      </c>
      <c r="BS42" s="69" t="s">
        <v>51</v>
      </c>
      <c r="BT42" s="69" t="s">
        <v>50</v>
      </c>
      <c r="BU42" s="70"/>
      <c r="BV42" s="65">
        <f t="shared" si="8"/>
        <v>3</v>
      </c>
      <c r="BW42" s="122">
        <v>3</v>
      </c>
      <c r="BX42" s="123">
        <f t="shared" si="9"/>
        <v>3</v>
      </c>
      <c r="BY42" s="124">
        <v>3</v>
      </c>
    </row>
    <row r="43" spans="1:77" ht="15.75" x14ac:dyDescent="0.25">
      <c r="A43" s="99">
        <v>0.718750000000001</v>
      </c>
      <c r="B43" s="100">
        <v>0.72916666666666596</v>
      </c>
      <c r="C43" s="38" t="s">
        <v>51</v>
      </c>
      <c r="D43" s="39" t="s">
        <v>51</v>
      </c>
      <c r="E43" s="39"/>
      <c r="F43" s="39" t="s">
        <v>51</v>
      </c>
      <c r="G43" s="39" t="s">
        <v>50</v>
      </c>
      <c r="H43" s="39" t="s">
        <v>50</v>
      </c>
      <c r="I43" s="39"/>
      <c r="J43" s="39" t="s">
        <v>50</v>
      </c>
      <c r="K43" s="51"/>
      <c r="L43" s="39"/>
      <c r="M43" s="40"/>
      <c r="N43" s="48">
        <f t="shared" si="0"/>
        <v>3</v>
      </c>
      <c r="O43" s="116">
        <v>3</v>
      </c>
      <c r="P43" s="117">
        <f t="shared" si="1"/>
        <v>3</v>
      </c>
      <c r="Q43" s="118">
        <v>3</v>
      </c>
      <c r="R43" s="38"/>
      <c r="S43" s="39" t="s">
        <v>50</v>
      </c>
      <c r="T43" s="39"/>
      <c r="U43" s="39" t="s">
        <v>51</v>
      </c>
      <c r="V43" s="39" t="s">
        <v>50</v>
      </c>
      <c r="W43" s="39" t="s">
        <v>50</v>
      </c>
      <c r="X43" s="39"/>
      <c r="Y43" s="39" t="s">
        <v>51</v>
      </c>
      <c r="Z43" s="51" t="s">
        <v>51</v>
      </c>
      <c r="AA43" s="51"/>
      <c r="AB43" s="40"/>
      <c r="AC43" s="48">
        <f t="shared" si="2"/>
        <v>3</v>
      </c>
      <c r="AD43" s="116">
        <v>3</v>
      </c>
      <c r="AE43" s="117">
        <f t="shared" si="3"/>
        <v>3</v>
      </c>
      <c r="AF43" s="118">
        <v>3</v>
      </c>
      <c r="AG43" s="38" t="s">
        <v>51</v>
      </c>
      <c r="AH43" s="39"/>
      <c r="AI43" s="39"/>
      <c r="AJ43" s="39"/>
      <c r="AK43" s="39"/>
      <c r="AL43" s="39"/>
      <c r="AM43" s="39"/>
      <c r="AN43" s="39" t="s">
        <v>51</v>
      </c>
      <c r="AO43" s="51"/>
      <c r="AP43" s="51"/>
      <c r="AQ43" s="40"/>
      <c r="AR43" s="48">
        <f t="shared" si="4"/>
        <v>0</v>
      </c>
      <c r="AS43" s="116">
        <v>2</v>
      </c>
      <c r="AT43" s="117">
        <f t="shared" si="5"/>
        <v>2</v>
      </c>
      <c r="AU43" s="118">
        <v>2</v>
      </c>
      <c r="AV43" s="38"/>
      <c r="AW43" s="39" t="s">
        <v>50</v>
      </c>
      <c r="AX43" s="39"/>
      <c r="AY43" s="39"/>
      <c r="AZ43" s="39" t="s">
        <v>51</v>
      </c>
      <c r="BA43" s="39" t="s">
        <v>51</v>
      </c>
      <c r="BB43" s="39"/>
      <c r="BC43" s="39" t="s">
        <v>50</v>
      </c>
      <c r="BD43" s="51" t="s">
        <v>51</v>
      </c>
      <c r="BE43" s="51"/>
      <c r="BF43" s="40"/>
      <c r="BG43" s="48">
        <f t="shared" si="6"/>
        <v>2</v>
      </c>
      <c r="BH43" s="116">
        <v>3</v>
      </c>
      <c r="BI43" s="117">
        <f t="shared" si="7"/>
        <v>3</v>
      </c>
      <c r="BJ43" s="118">
        <v>3</v>
      </c>
      <c r="BK43" s="38"/>
      <c r="BL43" s="39"/>
      <c r="BM43" s="39"/>
      <c r="BN43" s="39" t="s">
        <v>50</v>
      </c>
      <c r="BO43" s="39" t="s">
        <v>51</v>
      </c>
      <c r="BP43" s="39" t="s">
        <v>51</v>
      </c>
      <c r="BQ43" s="39"/>
      <c r="BR43" s="39" t="s">
        <v>50</v>
      </c>
      <c r="BS43" s="51" t="s">
        <v>51</v>
      </c>
      <c r="BT43" s="51" t="s">
        <v>50</v>
      </c>
      <c r="BU43" s="40"/>
      <c r="BV43" s="48">
        <f t="shared" si="8"/>
        <v>3</v>
      </c>
      <c r="BW43" s="116">
        <v>3</v>
      </c>
      <c r="BX43" s="117">
        <f t="shared" si="9"/>
        <v>3</v>
      </c>
      <c r="BY43" s="118">
        <v>3</v>
      </c>
    </row>
    <row r="44" spans="1:77" ht="15.75" x14ac:dyDescent="0.25">
      <c r="A44" s="99">
        <v>0.72916666666666696</v>
      </c>
      <c r="B44" s="100">
        <v>0.73958333333333204</v>
      </c>
      <c r="C44" s="38" t="s">
        <v>51</v>
      </c>
      <c r="D44" s="39"/>
      <c r="E44" s="39"/>
      <c r="F44" s="39" t="s">
        <v>51</v>
      </c>
      <c r="G44" s="39" t="s">
        <v>50</v>
      </c>
      <c r="H44" s="39" t="s">
        <v>50</v>
      </c>
      <c r="I44" s="39"/>
      <c r="J44" s="39" t="s">
        <v>50</v>
      </c>
      <c r="K44" s="51"/>
      <c r="L44" s="39"/>
      <c r="M44" s="40"/>
      <c r="N44" s="48">
        <f t="shared" si="0"/>
        <v>3</v>
      </c>
      <c r="O44" s="116">
        <v>2</v>
      </c>
      <c r="P44" s="117">
        <f t="shared" si="1"/>
        <v>2</v>
      </c>
      <c r="Q44" s="118">
        <v>3</v>
      </c>
      <c r="R44" s="38"/>
      <c r="S44" s="39" t="s">
        <v>50</v>
      </c>
      <c r="T44" s="39"/>
      <c r="U44" s="39" t="s">
        <v>51</v>
      </c>
      <c r="V44" s="39" t="s">
        <v>50</v>
      </c>
      <c r="W44" s="39" t="s">
        <v>50</v>
      </c>
      <c r="X44" s="39"/>
      <c r="Y44" s="39" t="s">
        <v>51</v>
      </c>
      <c r="Z44" s="51" t="s">
        <v>51</v>
      </c>
      <c r="AA44" s="51"/>
      <c r="AB44" s="40"/>
      <c r="AC44" s="48">
        <f t="shared" si="2"/>
        <v>3</v>
      </c>
      <c r="AD44" s="116">
        <v>2</v>
      </c>
      <c r="AE44" s="117">
        <f t="shared" si="3"/>
        <v>3</v>
      </c>
      <c r="AF44" s="118">
        <v>3</v>
      </c>
      <c r="AG44" s="38" t="s">
        <v>51</v>
      </c>
      <c r="AH44" s="39"/>
      <c r="AI44" s="39"/>
      <c r="AJ44" s="39"/>
      <c r="AK44" s="39"/>
      <c r="AL44" s="39"/>
      <c r="AM44" s="39"/>
      <c r="AN44" s="39" t="s">
        <v>51</v>
      </c>
      <c r="AO44" s="51"/>
      <c r="AP44" s="51"/>
      <c r="AQ44" s="40"/>
      <c r="AR44" s="48">
        <f t="shared" si="4"/>
        <v>0</v>
      </c>
      <c r="AS44" s="116">
        <v>2</v>
      </c>
      <c r="AT44" s="117">
        <f t="shared" si="5"/>
        <v>2</v>
      </c>
      <c r="AU44" s="118">
        <v>2</v>
      </c>
      <c r="AV44" s="38"/>
      <c r="AW44" s="39" t="s">
        <v>50</v>
      </c>
      <c r="AX44" s="39"/>
      <c r="AY44" s="39"/>
      <c r="AZ44" s="39" t="s">
        <v>51</v>
      </c>
      <c r="BA44" s="39" t="s">
        <v>51</v>
      </c>
      <c r="BB44" s="39"/>
      <c r="BC44" s="39" t="s">
        <v>50</v>
      </c>
      <c r="BD44" s="51" t="s">
        <v>51</v>
      </c>
      <c r="BE44" s="51"/>
      <c r="BF44" s="40"/>
      <c r="BG44" s="48">
        <f t="shared" si="6"/>
        <v>2</v>
      </c>
      <c r="BH44" s="116">
        <v>2</v>
      </c>
      <c r="BI44" s="117">
        <f t="shared" si="7"/>
        <v>3</v>
      </c>
      <c r="BJ44" s="118">
        <v>3</v>
      </c>
      <c r="BK44" s="38"/>
      <c r="BL44" s="39"/>
      <c r="BM44" s="39"/>
      <c r="BN44" s="39" t="s">
        <v>50</v>
      </c>
      <c r="BO44" s="39" t="s">
        <v>51</v>
      </c>
      <c r="BP44" s="39" t="s">
        <v>51</v>
      </c>
      <c r="BQ44" s="39"/>
      <c r="BR44" s="39" t="s">
        <v>50</v>
      </c>
      <c r="BS44" s="51" t="s">
        <v>51</v>
      </c>
      <c r="BT44" s="51" t="s">
        <v>50</v>
      </c>
      <c r="BU44" s="40"/>
      <c r="BV44" s="48">
        <f t="shared" si="8"/>
        <v>3</v>
      </c>
      <c r="BW44" s="116">
        <v>2</v>
      </c>
      <c r="BX44" s="117">
        <f t="shared" si="9"/>
        <v>3</v>
      </c>
      <c r="BY44" s="118">
        <v>2</v>
      </c>
    </row>
    <row r="45" spans="1:77" ht="16.5" thickBot="1" x14ac:dyDescent="0.3">
      <c r="A45" s="95">
        <v>0.73958333333333404</v>
      </c>
      <c r="B45" s="96">
        <v>0.749999999999999</v>
      </c>
      <c r="C45" s="57" t="s">
        <v>51</v>
      </c>
      <c r="D45" s="58"/>
      <c r="E45" s="58"/>
      <c r="F45" s="58" t="s">
        <v>51</v>
      </c>
      <c r="G45" s="58" t="s">
        <v>50</v>
      </c>
      <c r="H45" s="58" t="s">
        <v>50</v>
      </c>
      <c r="I45" s="58"/>
      <c r="J45" s="58"/>
      <c r="K45" s="59"/>
      <c r="L45" s="58"/>
      <c r="M45" s="60"/>
      <c r="N45" s="61">
        <f t="shared" si="0"/>
        <v>2</v>
      </c>
      <c r="O45" s="110">
        <v>2</v>
      </c>
      <c r="P45" s="111">
        <f t="shared" si="1"/>
        <v>2</v>
      </c>
      <c r="Q45" s="112">
        <v>3</v>
      </c>
      <c r="R45" s="57"/>
      <c r="S45" s="58" t="s">
        <v>50</v>
      </c>
      <c r="T45" s="58"/>
      <c r="U45" s="58" t="s">
        <v>51</v>
      </c>
      <c r="V45" s="58" t="s">
        <v>50</v>
      </c>
      <c r="W45" s="58" t="s">
        <v>50</v>
      </c>
      <c r="X45" s="58"/>
      <c r="Y45" s="58" t="s">
        <v>51</v>
      </c>
      <c r="Z45" s="59" t="s">
        <v>51</v>
      </c>
      <c r="AA45" s="59"/>
      <c r="AB45" s="60"/>
      <c r="AC45" s="61">
        <f t="shared" si="2"/>
        <v>3</v>
      </c>
      <c r="AD45" s="110">
        <v>2</v>
      </c>
      <c r="AE45" s="111">
        <f t="shared" si="3"/>
        <v>3</v>
      </c>
      <c r="AF45" s="112">
        <v>3</v>
      </c>
      <c r="AG45" s="57" t="s">
        <v>51</v>
      </c>
      <c r="AH45" s="58"/>
      <c r="AI45" s="58"/>
      <c r="AJ45" s="58"/>
      <c r="AK45" s="58"/>
      <c r="AL45" s="58"/>
      <c r="AM45" s="58"/>
      <c r="AN45" s="58" t="s">
        <v>51</v>
      </c>
      <c r="AO45" s="59"/>
      <c r="AP45" s="59"/>
      <c r="AQ45" s="60"/>
      <c r="AR45" s="61">
        <f t="shared" si="4"/>
        <v>0</v>
      </c>
      <c r="AS45" s="110">
        <v>2</v>
      </c>
      <c r="AT45" s="111">
        <f t="shared" si="5"/>
        <v>2</v>
      </c>
      <c r="AU45" s="112">
        <v>2</v>
      </c>
      <c r="AV45" s="57"/>
      <c r="AW45" s="58" t="s">
        <v>50</v>
      </c>
      <c r="AX45" s="58"/>
      <c r="AY45" s="58"/>
      <c r="AZ45" s="58" t="s">
        <v>51</v>
      </c>
      <c r="BA45" s="58" t="s">
        <v>51</v>
      </c>
      <c r="BB45" s="58"/>
      <c r="BC45" s="58" t="s">
        <v>50</v>
      </c>
      <c r="BD45" s="59" t="s">
        <v>51</v>
      </c>
      <c r="BE45" s="59"/>
      <c r="BF45" s="60"/>
      <c r="BG45" s="61">
        <f t="shared" si="6"/>
        <v>2</v>
      </c>
      <c r="BH45" s="110">
        <v>2</v>
      </c>
      <c r="BI45" s="111">
        <f t="shared" si="7"/>
        <v>3</v>
      </c>
      <c r="BJ45" s="112">
        <v>3</v>
      </c>
      <c r="BK45" s="57"/>
      <c r="BL45" s="58"/>
      <c r="BM45" s="58"/>
      <c r="BN45" s="58" t="s">
        <v>50</v>
      </c>
      <c r="BO45" s="58" t="s">
        <v>51</v>
      </c>
      <c r="BP45" s="58" t="s">
        <v>51</v>
      </c>
      <c r="BQ45" s="58"/>
      <c r="BR45" s="58" t="s">
        <v>50</v>
      </c>
      <c r="BS45" s="59" t="s">
        <v>51</v>
      </c>
      <c r="BT45" s="59" t="s">
        <v>50</v>
      </c>
      <c r="BU45" s="60"/>
      <c r="BV45" s="61">
        <f t="shared" si="8"/>
        <v>3</v>
      </c>
      <c r="BW45" s="110">
        <v>2</v>
      </c>
      <c r="BX45" s="111">
        <f t="shared" si="9"/>
        <v>3</v>
      </c>
      <c r="BY45" s="112">
        <v>2</v>
      </c>
    </row>
    <row r="46" spans="1:77" ht="15.75" x14ac:dyDescent="0.25">
      <c r="A46" s="97">
        <v>0.750000000000001</v>
      </c>
      <c r="B46" s="98">
        <v>0.76041666666666496</v>
      </c>
      <c r="C46" s="71" t="s">
        <v>51</v>
      </c>
      <c r="D46" s="72"/>
      <c r="E46" s="72"/>
      <c r="F46" s="72" t="s">
        <v>51</v>
      </c>
      <c r="G46" s="72"/>
      <c r="H46" s="72"/>
      <c r="I46" s="72"/>
      <c r="J46" s="72"/>
      <c r="K46" s="73"/>
      <c r="L46" s="72"/>
      <c r="M46" s="74"/>
      <c r="N46" s="75">
        <f t="shared" si="0"/>
        <v>0</v>
      </c>
      <c r="O46" s="113">
        <v>0</v>
      </c>
      <c r="P46" s="114">
        <f t="shared" si="1"/>
        <v>2</v>
      </c>
      <c r="Q46" s="115">
        <v>2</v>
      </c>
      <c r="R46" s="71"/>
      <c r="S46" s="72" t="s">
        <v>51</v>
      </c>
      <c r="T46" s="72"/>
      <c r="U46" s="72"/>
      <c r="V46" s="72" t="s">
        <v>51</v>
      </c>
      <c r="W46" s="72"/>
      <c r="X46" s="72"/>
      <c r="Y46" s="72" t="s">
        <v>51</v>
      </c>
      <c r="Z46" s="73"/>
      <c r="AA46" s="73"/>
      <c r="AB46" s="74"/>
      <c r="AC46" s="75">
        <f t="shared" si="2"/>
        <v>0</v>
      </c>
      <c r="AD46" s="113">
        <v>0</v>
      </c>
      <c r="AE46" s="114">
        <f t="shared" si="3"/>
        <v>3</v>
      </c>
      <c r="AF46" s="115">
        <v>2</v>
      </c>
      <c r="AG46" s="71" t="s">
        <v>51</v>
      </c>
      <c r="AH46" s="72"/>
      <c r="AI46" s="72"/>
      <c r="AJ46" s="72"/>
      <c r="AK46" s="72"/>
      <c r="AL46" s="72"/>
      <c r="AM46" s="72"/>
      <c r="AN46" s="72"/>
      <c r="AO46" s="73"/>
      <c r="AP46" s="73"/>
      <c r="AQ46" s="74"/>
      <c r="AR46" s="75">
        <f t="shared" si="4"/>
        <v>0</v>
      </c>
      <c r="AS46" s="113">
        <v>0</v>
      </c>
      <c r="AT46" s="114">
        <f t="shared" si="5"/>
        <v>1</v>
      </c>
      <c r="AU46" s="115">
        <v>1</v>
      </c>
      <c r="AV46" s="71"/>
      <c r="AW46" s="72" t="s">
        <v>51</v>
      </c>
      <c r="AX46" s="72"/>
      <c r="AY46" s="72"/>
      <c r="AZ46" s="72"/>
      <c r="BA46" s="72"/>
      <c r="BB46" s="72"/>
      <c r="BC46" s="72" t="s">
        <v>51</v>
      </c>
      <c r="BD46" s="73" t="s">
        <v>51</v>
      </c>
      <c r="BE46" s="73"/>
      <c r="BF46" s="74"/>
      <c r="BG46" s="75">
        <f t="shared" si="6"/>
        <v>0</v>
      </c>
      <c r="BH46" s="113">
        <v>0</v>
      </c>
      <c r="BI46" s="114">
        <f t="shared" si="7"/>
        <v>3</v>
      </c>
      <c r="BJ46" s="115">
        <v>2</v>
      </c>
      <c r="BK46" s="71"/>
      <c r="BL46" s="72"/>
      <c r="BM46" s="72"/>
      <c r="BN46" s="72" t="s">
        <v>51</v>
      </c>
      <c r="BO46" s="72" t="s">
        <v>51</v>
      </c>
      <c r="BP46" s="72"/>
      <c r="BQ46" s="72"/>
      <c r="BR46" s="72"/>
      <c r="BS46" s="73"/>
      <c r="BT46" s="73" t="s">
        <v>51</v>
      </c>
      <c r="BU46" s="74"/>
      <c r="BV46" s="75">
        <f t="shared" si="8"/>
        <v>0</v>
      </c>
      <c r="BW46" s="113">
        <v>0</v>
      </c>
      <c r="BX46" s="114">
        <f t="shared" si="9"/>
        <v>3</v>
      </c>
      <c r="BY46" s="115">
        <v>2</v>
      </c>
    </row>
    <row r="47" spans="1:77" ht="16.5" thickBot="1" x14ac:dyDescent="0.3">
      <c r="A47" s="105">
        <v>0.76041666666666696</v>
      </c>
      <c r="B47" s="106">
        <v>0.77083333333333204</v>
      </c>
      <c r="C47" s="44" t="s">
        <v>51</v>
      </c>
      <c r="D47" s="45"/>
      <c r="E47" s="45"/>
      <c r="F47" s="45" t="s">
        <v>51</v>
      </c>
      <c r="G47" s="45"/>
      <c r="H47" s="45"/>
      <c r="I47" s="45"/>
      <c r="J47" s="45"/>
      <c r="K47" s="53"/>
      <c r="L47" s="45"/>
      <c r="M47" s="46"/>
      <c r="N47" s="49">
        <f t="shared" si="0"/>
        <v>0</v>
      </c>
      <c r="O47" s="125">
        <v>0</v>
      </c>
      <c r="P47" s="126">
        <f t="shared" si="1"/>
        <v>2</v>
      </c>
      <c r="Q47" s="127">
        <v>2</v>
      </c>
      <c r="R47" s="44"/>
      <c r="S47" s="45" t="s">
        <v>51</v>
      </c>
      <c r="T47" s="45"/>
      <c r="U47" s="45"/>
      <c r="V47" s="45" t="s">
        <v>51</v>
      </c>
      <c r="W47" s="45"/>
      <c r="X47" s="45"/>
      <c r="Y47" s="45" t="s">
        <v>51</v>
      </c>
      <c r="Z47" s="53"/>
      <c r="AA47" s="53"/>
      <c r="AB47" s="46"/>
      <c r="AC47" s="49">
        <f t="shared" si="2"/>
        <v>0</v>
      </c>
      <c r="AD47" s="125">
        <v>0</v>
      </c>
      <c r="AE47" s="126">
        <f t="shared" si="3"/>
        <v>3</v>
      </c>
      <c r="AF47" s="127">
        <v>2</v>
      </c>
      <c r="AG47" s="44" t="s">
        <v>51</v>
      </c>
      <c r="AH47" s="45"/>
      <c r="AI47" s="45"/>
      <c r="AJ47" s="45"/>
      <c r="AK47" s="45"/>
      <c r="AL47" s="45"/>
      <c r="AM47" s="45"/>
      <c r="AN47" s="45"/>
      <c r="AO47" s="53"/>
      <c r="AP47" s="53"/>
      <c r="AQ47" s="46"/>
      <c r="AR47" s="49">
        <f t="shared" si="4"/>
        <v>0</v>
      </c>
      <c r="AS47" s="125">
        <v>0</v>
      </c>
      <c r="AT47" s="126">
        <f t="shared" si="5"/>
        <v>1</v>
      </c>
      <c r="AU47" s="127">
        <v>1</v>
      </c>
      <c r="AV47" s="44"/>
      <c r="AW47" s="45" t="s">
        <v>51</v>
      </c>
      <c r="AX47" s="45"/>
      <c r="AY47" s="45"/>
      <c r="AZ47" s="45"/>
      <c r="BA47" s="45"/>
      <c r="BB47" s="45"/>
      <c r="BC47" s="45" t="s">
        <v>51</v>
      </c>
      <c r="BD47" s="53" t="s">
        <v>51</v>
      </c>
      <c r="BE47" s="53"/>
      <c r="BF47" s="46"/>
      <c r="BG47" s="49">
        <f t="shared" si="6"/>
        <v>0</v>
      </c>
      <c r="BH47" s="125">
        <v>0</v>
      </c>
      <c r="BI47" s="126">
        <f t="shared" si="7"/>
        <v>3</v>
      </c>
      <c r="BJ47" s="127">
        <v>2</v>
      </c>
      <c r="BK47" s="44"/>
      <c r="BL47" s="45"/>
      <c r="BM47" s="45"/>
      <c r="BN47" s="45" t="s">
        <v>51</v>
      </c>
      <c r="BO47" s="45" t="s">
        <v>51</v>
      </c>
      <c r="BP47" s="45"/>
      <c r="BQ47" s="45"/>
      <c r="BR47" s="45"/>
      <c r="BS47" s="53"/>
      <c r="BT47" s="53" t="s">
        <v>51</v>
      </c>
      <c r="BU47" s="46"/>
      <c r="BV47" s="49">
        <f t="shared" si="8"/>
        <v>0</v>
      </c>
      <c r="BW47" s="125">
        <v>0</v>
      </c>
      <c r="BX47" s="126">
        <f t="shared" si="9"/>
        <v>3</v>
      </c>
      <c r="BY47" s="127">
        <v>2</v>
      </c>
    </row>
    <row r="48" spans="1:77" s="33" customFormat="1" ht="15.75" thickTop="1" x14ac:dyDescent="0.25">
      <c r="C48" s="34">
        <f>COUNTA(C4:C47)*0.25</f>
        <v>9.5</v>
      </c>
      <c r="D48" s="34">
        <f t="shared" ref="D48:M48" si="10">COUNTA(D4:D47)*0.25</f>
        <v>9.5</v>
      </c>
      <c r="E48" s="34">
        <f t="shared" si="10"/>
        <v>3.25</v>
      </c>
      <c r="F48" s="34">
        <f t="shared" si="10"/>
        <v>7</v>
      </c>
      <c r="G48" s="34">
        <f t="shared" si="10"/>
        <v>8</v>
      </c>
      <c r="H48" s="34">
        <f t="shared" si="10"/>
        <v>4.75</v>
      </c>
      <c r="I48" s="34">
        <f t="shared" si="10"/>
        <v>2</v>
      </c>
      <c r="J48" s="34">
        <f t="shared" si="10"/>
        <v>4.75</v>
      </c>
      <c r="K48" s="34">
        <f t="shared" si="10"/>
        <v>6.25</v>
      </c>
      <c r="L48" s="34">
        <f t="shared" si="10"/>
        <v>3.25</v>
      </c>
      <c r="M48" s="34">
        <f t="shared" si="10"/>
        <v>0</v>
      </c>
      <c r="N48" s="34"/>
      <c r="R48" s="34">
        <f t="shared" ref="R48:AB48" si="11">COUNTA(R4:R47)*0.25</f>
        <v>2.75</v>
      </c>
      <c r="S48" s="34">
        <f t="shared" si="11"/>
        <v>4.25</v>
      </c>
      <c r="T48" s="34">
        <f t="shared" si="11"/>
        <v>0</v>
      </c>
      <c r="U48" s="34">
        <f t="shared" si="11"/>
        <v>4.75</v>
      </c>
      <c r="V48" s="34">
        <f t="shared" si="11"/>
        <v>4.25</v>
      </c>
      <c r="W48" s="34">
        <f t="shared" si="11"/>
        <v>2</v>
      </c>
      <c r="X48" s="34">
        <f t="shared" si="11"/>
        <v>0</v>
      </c>
      <c r="Y48" s="34">
        <f t="shared" si="11"/>
        <v>2.5</v>
      </c>
      <c r="Z48" s="34">
        <f t="shared" ref="Z48" si="12">COUNTA(Z4:Z47)*0.25</f>
        <v>4.75</v>
      </c>
      <c r="AA48" s="34">
        <f t="shared" ref="AA48" si="13">COUNTA(AA4:AA47)*0.25</f>
        <v>1</v>
      </c>
      <c r="AB48" s="34">
        <f t="shared" si="11"/>
        <v>0</v>
      </c>
      <c r="AC48" s="34"/>
      <c r="AG48" s="34">
        <f t="shared" ref="AG48:AQ48" si="14">COUNTA(AG4:AG47)*0.25</f>
        <v>8.5</v>
      </c>
      <c r="AH48" s="34">
        <f t="shared" si="14"/>
        <v>0</v>
      </c>
      <c r="AI48" s="34">
        <f t="shared" si="14"/>
        <v>0</v>
      </c>
      <c r="AJ48" s="34">
        <f t="shared" si="14"/>
        <v>2.25</v>
      </c>
      <c r="AK48" s="34">
        <f t="shared" si="14"/>
        <v>2.25</v>
      </c>
      <c r="AL48" s="34">
        <f t="shared" si="14"/>
        <v>8.5</v>
      </c>
      <c r="AM48" s="34">
        <f t="shared" si="14"/>
        <v>4</v>
      </c>
      <c r="AN48" s="34">
        <f t="shared" si="14"/>
        <v>4.5</v>
      </c>
      <c r="AO48" s="34">
        <f t="shared" ref="AO48" si="15">COUNTA(AO4:AO47)*0.25</f>
        <v>2</v>
      </c>
      <c r="AP48" s="34">
        <f t="shared" ref="AP48" si="16">COUNTA(AP4:AP47)*0.25</f>
        <v>0</v>
      </c>
      <c r="AQ48" s="34">
        <f t="shared" si="14"/>
        <v>0</v>
      </c>
      <c r="AR48" s="34"/>
      <c r="AV48" s="34">
        <f t="shared" ref="AV48" si="17">COUNTA(AV4:AV47)*0.25</f>
        <v>5.75</v>
      </c>
      <c r="AW48" s="34">
        <f t="shared" ref="AW48" si="18">COUNTA(AW4:AW47)*0.25</f>
        <v>6.75</v>
      </c>
      <c r="AX48" s="34">
        <f t="shared" ref="AX48" si="19">COUNTA(AX4:AX47)*0.25</f>
        <v>2.5</v>
      </c>
      <c r="AY48" s="34">
        <f t="shared" ref="AY48" si="20">COUNTA(AY4:AY47)*0.25</f>
        <v>6.25</v>
      </c>
      <c r="AZ48" s="34">
        <f t="shared" ref="AZ48" si="21">COUNTA(AZ4:AZ47)*0.25</f>
        <v>7.25</v>
      </c>
      <c r="BA48" s="34">
        <f t="shared" ref="BA48" si="22">COUNTA(BA4:BA47)*0.25</f>
        <v>7.25</v>
      </c>
      <c r="BB48" s="34">
        <f t="shared" ref="BB48" si="23">COUNTA(BB4:BB47)*0.25</f>
        <v>2.5</v>
      </c>
      <c r="BC48" s="34">
        <f t="shared" ref="BC48" si="24">COUNTA(BC4:BC47)*0.25</f>
        <v>4.75</v>
      </c>
      <c r="BD48" s="34">
        <f t="shared" ref="BD48" si="25">COUNTA(BD4:BD47)*0.25</f>
        <v>6.75</v>
      </c>
      <c r="BE48" s="34">
        <f t="shared" ref="BE48" si="26">COUNTA(BE4:BE47)*0.25</f>
        <v>2.5</v>
      </c>
      <c r="BF48" s="34">
        <f t="shared" ref="BF48" si="27">COUNTA(BF4:BF47)*0.25</f>
        <v>0</v>
      </c>
      <c r="BG48" s="34"/>
      <c r="BK48" s="34">
        <f t="shared" ref="BK48" si="28">COUNTA(BK4:BK47)*0.25</f>
        <v>1.75</v>
      </c>
      <c r="BL48" s="34">
        <f t="shared" ref="BL48" si="29">COUNTA(BL4:BL47)*0.25</f>
        <v>3.25</v>
      </c>
      <c r="BM48" s="34">
        <f t="shared" ref="BM48" si="30">COUNTA(BM4:BM47)*0.25</f>
        <v>0</v>
      </c>
      <c r="BN48" s="34">
        <f t="shared" ref="BN48" si="31">COUNTA(BN4:BN47)*0.25</f>
        <v>4.25</v>
      </c>
      <c r="BO48" s="34">
        <f t="shared" ref="BO48" si="32">COUNTA(BO4:BO47)*0.25</f>
        <v>4.25</v>
      </c>
      <c r="BP48" s="34">
        <f t="shared" ref="BP48" si="33">COUNTA(BP4:BP47)*0.25</f>
        <v>3.75</v>
      </c>
      <c r="BQ48" s="34">
        <f t="shared" ref="BQ48" si="34">COUNTA(BQ4:BQ47)*0.25</f>
        <v>1</v>
      </c>
      <c r="BR48" s="34">
        <f t="shared" ref="BR48" si="35">COUNTA(BR4:BR47)*0.25</f>
        <v>3</v>
      </c>
      <c r="BS48" s="34">
        <f t="shared" ref="BS48" si="36">COUNTA(BS4:BS47)*0.25</f>
        <v>4.75</v>
      </c>
      <c r="BT48" s="34">
        <f t="shared" ref="BT48" si="37">COUNTA(BT4:BT47)*0.25</f>
        <v>2.5</v>
      </c>
      <c r="BU48" s="34">
        <f t="shared" ref="BU48" si="38">COUNTA(BU4:BU47)*0.25</f>
        <v>0</v>
      </c>
      <c r="BV48" s="34"/>
    </row>
    <row r="49" spans="3:7" ht="15.75" thickBot="1" x14ac:dyDescent="0.3"/>
    <row r="50" spans="3:7" ht="30.75" customHeight="1" thickBot="1" x14ac:dyDescent="0.3">
      <c r="C50" s="56"/>
      <c r="D50" s="56"/>
      <c r="E50" s="56"/>
      <c r="F50" s="140" t="s">
        <v>60</v>
      </c>
      <c r="G50" s="141"/>
    </row>
    <row r="51" spans="3:7" ht="16.5" thickBot="1" x14ac:dyDescent="0.3">
      <c r="C51" s="139" t="s">
        <v>22</v>
      </c>
      <c r="D51" s="139"/>
      <c r="E51" s="139"/>
      <c r="F51" s="142">
        <f>SUMIF($C$3:$BY$3,C51,$C$48:$BY$48)</f>
        <v>28.25</v>
      </c>
      <c r="G51" s="143"/>
    </row>
    <row r="52" spans="3:7" ht="16.5" thickBot="1" x14ac:dyDescent="0.3">
      <c r="C52" s="139" t="s">
        <v>30</v>
      </c>
      <c r="D52" s="139"/>
      <c r="E52" s="139"/>
      <c r="F52" s="142">
        <f>SUMIF($C$3:$BY$3,C52,$C$48:$BY$48)</f>
        <v>23.75</v>
      </c>
      <c r="G52" s="143"/>
    </row>
    <row r="53" spans="3:7" ht="16.5" thickBot="1" x14ac:dyDescent="0.3">
      <c r="C53" s="139" t="s">
        <v>24</v>
      </c>
      <c r="D53" s="139"/>
      <c r="E53" s="139"/>
      <c r="F53" s="142">
        <f t="shared" ref="F53:F60" si="39">SUMIF($C$3:$BY$3,C53,$C$48:$BY$48)</f>
        <v>5.75</v>
      </c>
      <c r="G53" s="143"/>
    </row>
    <row r="54" spans="3:7" ht="16.5" thickBot="1" x14ac:dyDescent="0.3">
      <c r="C54" s="139" t="s">
        <v>25</v>
      </c>
      <c r="D54" s="139"/>
      <c r="E54" s="139"/>
      <c r="F54" s="142">
        <f t="shared" si="39"/>
        <v>24.5</v>
      </c>
      <c r="G54" s="143"/>
    </row>
    <row r="55" spans="3:7" ht="16.5" thickBot="1" x14ac:dyDescent="0.3">
      <c r="C55" s="139" t="s">
        <v>26</v>
      </c>
      <c r="D55" s="139"/>
      <c r="E55" s="139"/>
      <c r="F55" s="142">
        <f t="shared" si="39"/>
        <v>26</v>
      </c>
      <c r="G55" s="143"/>
    </row>
    <row r="56" spans="3:7" ht="16.5" thickBot="1" x14ac:dyDescent="0.3">
      <c r="C56" s="139" t="s">
        <v>27</v>
      </c>
      <c r="D56" s="139"/>
      <c r="E56" s="139"/>
      <c r="F56" s="142">
        <f t="shared" si="39"/>
        <v>26.25</v>
      </c>
      <c r="G56" s="143"/>
    </row>
    <row r="57" spans="3:7" ht="16.5" thickBot="1" x14ac:dyDescent="0.3">
      <c r="C57" s="139" t="s">
        <v>46</v>
      </c>
      <c r="D57" s="139"/>
      <c r="E57" s="139"/>
      <c r="F57" s="142">
        <f t="shared" si="39"/>
        <v>9.5</v>
      </c>
      <c r="G57" s="143"/>
    </row>
    <row r="58" spans="3:7" ht="16.5" thickBot="1" x14ac:dyDescent="0.3">
      <c r="C58" s="139" t="s">
        <v>47</v>
      </c>
      <c r="D58" s="139"/>
      <c r="E58" s="139"/>
      <c r="F58" s="142">
        <f t="shared" si="39"/>
        <v>19.5</v>
      </c>
      <c r="G58" s="143"/>
    </row>
    <row r="59" spans="3:7" ht="16.5" thickBot="1" x14ac:dyDescent="0.3">
      <c r="C59" s="139" t="s">
        <v>48</v>
      </c>
      <c r="D59" s="139"/>
      <c r="E59" s="139"/>
      <c r="F59" s="142">
        <f t="shared" si="39"/>
        <v>24.5</v>
      </c>
      <c r="G59" s="143"/>
    </row>
    <row r="60" spans="3:7" ht="16.5" thickBot="1" x14ac:dyDescent="0.3">
      <c r="C60" s="139" t="s">
        <v>58</v>
      </c>
      <c r="D60" s="139"/>
      <c r="E60" s="139"/>
      <c r="F60" s="142">
        <f t="shared" si="39"/>
        <v>0</v>
      </c>
      <c r="G60" s="143"/>
    </row>
  </sheetData>
  <mergeCells count="27">
    <mergeCell ref="C57:E57"/>
    <mergeCell ref="C58:E58"/>
    <mergeCell ref="C59:E59"/>
    <mergeCell ref="C60:E60"/>
    <mergeCell ref="F51:G51"/>
    <mergeCell ref="F52:G52"/>
    <mergeCell ref="F53:G53"/>
    <mergeCell ref="F54:G54"/>
    <mergeCell ref="F55:G55"/>
    <mergeCell ref="F56:G56"/>
    <mergeCell ref="F57:G57"/>
    <mergeCell ref="F58:G58"/>
    <mergeCell ref="F59:G59"/>
    <mergeCell ref="F60:G60"/>
    <mergeCell ref="C52:E52"/>
    <mergeCell ref="C53:E53"/>
    <mergeCell ref="C55:E55"/>
    <mergeCell ref="C56:E56"/>
    <mergeCell ref="BK1:BY1"/>
    <mergeCell ref="C51:E51"/>
    <mergeCell ref="F50:G50"/>
    <mergeCell ref="C1:Q1"/>
    <mergeCell ref="A1:B1"/>
    <mergeCell ref="R1:AF1"/>
    <mergeCell ref="AG1:AU1"/>
    <mergeCell ref="AV1:BJ1"/>
    <mergeCell ref="C54:E54"/>
  </mergeCells>
  <conditionalFormatting sqref="O4:O47 AD4:AD47 AS4:AS47 BH4:BH47 BW4:BW47">
    <cfRule type="expression" dxfId="11" priority="30">
      <formula>N4&gt;=O4</formula>
    </cfRule>
  </conditionalFormatting>
  <conditionalFormatting sqref="Q4:Q47 AF4:AF47 AU4:AU47 BJ4:BJ47 BY4:BY47">
    <cfRule type="expression" dxfId="10" priority="27">
      <formula>P4&gt;=Q4</formula>
    </cfRule>
  </conditionalFormatting>
  <conditionalFormatting sqref="C4:M47 R4:AB47 AG4:AQ47 AV4:BF47 BK4:BU47">
    <cfRule type="expression" dxfId="9" priority="1">
      <formula>C4="D"</formula>
    </cfRule>
    <cfRule type="expression" dxfId="8" priority="2">
      <formula>C4="P"</formula>
    </cfRule>
    <cfRule type="expression" dxfId="7" priority="3">
      <formula>C4="M"</formula>
    </cfRule>
    <cfRule type="expression" dxfId="6" priority="4">
      <formula>C4="E"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60"/>
  <sheetViews>
    <sheetView workbookViewId="0">
      <pane xSplit="2" ySplit="3" topLeftCell="J24" activePane="bottomRight" state="frozen"/>
      <selection pane="topRight" activeCell="C1" sqref="C1"/>
      <selection pane="bottomLeft" activeCell="A3" sqref="A3"/>
      <selection pane="bottomRight" activeCell="A2" sqref="A2:XFD2"/>
    </sheetView>
  </sheetViews>
  <sheetFormatPr baseColWidth="10" defaultRowHeight="15" x14ac:dyDescent="0.25"/>
  <cols>
    <col min="1" max="2" width="5.7109375" style="1" customWidth="1"/>
    <col min="3" max="12" width="3.7109375" style="1" customWidth="1"/>
    <col min="13" max="14" width="3.7109375" style="1" hidden="1" customWidth="1"/>
    <col min="15" max="15" width="7" style="1" customWidth="1"/>
    <col min="16" max="16" width="7" style="1" hidden="1" customWidth="1"/>
    <col min="17" max="17" width="7.7109375" style="1" customWidth="1"/>
    <col min="18" max="27" width="3.7109375" style="1" customWidth="1"/>
    <col min="28" max="29" width="3.7109375" style="1" hidden="1" customWidth="1"/>
    <col min="30" max="30" width="7" style="1" customWidth="1"/>
    <col min="31" max="31" width="7" style="1" hidden="1" customWidth="1"/>
    <col min="32" max="32" width="7.7109375" style="1" customWidth="1"/>
    <col min="33" max="42" width="3.7109375" style="1" customWidth="1"/>
    <col min="43" max="44" width="3.7109375" style="1" hidden="1" customWidth="1"/>
    <col min="45" max="45" width="7" style="1" customWidth="1"/>
    <col min="46" max="46" width="7" style="1" hidden="1" customWidth="1"/>
    <col min="47" max="47" width="7.7109375" style="1" customWidth="1"/>
    <col min="48" max="57" width="3.7109375" style="1" customWidth="1"/>
    <col min="58" max="59" width="3.7109375" style="1" hidden="1" customWidth="1"/>
    <col min="60" max="60" width="7" style="1" customWidth="1"/>
    <col min="61" max="61" width="7" style="1" hidden="1" customWidth="1"/>
    <col min="62" max="62" width="7.7109375" style="1" customWidth="1"/>
    <col min="63" max="72" width="3.7109375" style="1" customWidth="1"/>
    <col min="73" max="74" width="3.7109375" style="1" hidden="1" customWidth="1"/>
    <col min="75" max="75" width="7" style="1" customWidth="1"/>
    <col min="76" max="76" width="7" style="1" hidden="1" customWidth="1"/>
    <col min="77" max="77" width="7.7109375" style="1" customWidth="1"/>
    <col min="78" max="16384" width="11.42578125" style="1"/>
  </cols>
  <sheetData>
    <row r="1" spans="1:77" ht="17.25" thickTop="1" thickBot="1" x14ac:dyDescent="0.3">
      <c r="A1" s="137" t="s">
        <v>1</v>
      </c>
      <c r="B1" s="138"/>
      <c r="C1" s="132" t="s">
        <v>45</v>
      </c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4"/>
      <c r="R1" s="132" t="s">
        <v>53</v>
      </c>
      <c r="S1" s="133"/>
      <c r="T1" s="133"/>
      <c r="U1" s="133"/>
      <c r="V1" s="133"/>
      <c r="W1" s="133"/>
      <c r="X1" s="133"/>
      <c r="Y1" s="133"/>
      <c r="Z1" s="133"/>
      <c r="AA1" s="133"/>
      <c r="AB1" s="133"/>
      <c r="AC1" s="133"/>
      <c r="AD1" s="133"/>
      <c r="AE1" s="133"/>
      <c r="AF1" s="134"/>
      <c r="AG1" s="132" t="s">
        <v>54</v>
      </c>
      <c r="AH1" s="133"/>
      <c r="AI1" s="133"/>
      <c r="AJ1" s="133"/>
      <c r="AK1" s="133"/>
      <c r="AL1" s="133"/>
      <c r="AM1" s="133"/>
      <c r="AN1" s="133"/>
      <c r="AO1" s="133"/>
      <c r="AP1" s="133"/>
      <c r="AQ1" s="133"/>
      <c r="AR1" s="133"/>
      <c r="AS1" s="133"/>
      <c r="AT1" s="133"/>
      <c r="AU1" s="134"/>
      <c r="AV1" s="132" t="s">
        <v>55</v>
      </c>
      <c r="AW1" s="133"/>
      <c r="AX1" s="133"/>
      <c r="AY1" s="133"/>
      <c r="AZ1" s="133"/>
      <c r="BA1" s="133"/>
      <c r="BB1" s="133"/>
      <c r="BC1" s="133"/>
      <c r="BD1" s="133"/>
      <c r="BE1" s="133"/>
      <c r="BF1" s="133"/>
      <c r="BG1" s="133"/>
      <c r="BH1" s="133"/>
      <c r="BI1" s="133"/>
      <c r="BJ1" s="134"/>
      <c r="BK1" s="132" t="s">
        <v>56</v>
      </c>
      <c r="BL1" s="133"/>
      <c r="BM1" s="133"/>
      <c r="BN1" s="133"/>
      <c r="BO1" s="133"/>
      <c r="BP1" s="133"/>
      <c r="BQ1" s="133"/>
      <c r="BR1" s="133"/>
      <c r="BS1" s="133"/>
      <c r="BT1" s="133"/>
      <c r="BU1" s="133"/>
      <c r="BV1" s="133"/>
      <c r="BW1" s="133"/>
      <c r="BX1" s="133"/>
      <c r="BY1" s="134"/>
    </row>
    <row r="2" spans="1:77" s="152" customFormat="1" ht="17.25" hidden="1" thickTop="1" thickBot="1" x14ac:dyDescent="0.3">
      <c r="A2" s="147"/>
      <c r="B2" s="148"/>
      <c r="C2" s="149">
        <v>2</v>
      </c>
      <c r="D2" s="150">
        <v>2</v>
      </c>
      <c r="E2" s="150">
        <v>2</v>
      </c>
      <c r="F2" s="150">
        <v>2</v>
      </c>
      <c r="G2" s="150">
        <v>2</v>
      </c>
      <c r="H2" s="150">
        <v>2</v>
      </c>
      <c r="I2" s="150">
        <v>2</v>
      </c>
      <c r="J2" s="150">
        <v>2</v>
      </c>
      <c r="K2" s="150">
        <v>2</v>
      </c>
      <c r="L2" s="150">
        <v>2</v>
      </c>
      <c r="M2" s="150"/>
      <c r="N2" s="150"/>
      <c r="O2" s="150">
        <v>2</v>
      </c>
      <c r="P2" s="150"/>
      <c r="Q2" s="151">
        <v>2</v>
      </c>
      <c r="R2" s="149">
        <v>3</v>
      </c>
      <c r="S2" s="150">
        <v>3</v>
      </c>
      <c r="T2" s="150">
        <v>3</v>
      </c>
      <c r="U2" s="150">
        <v>3</v>
      </c>
      <c r="V2" s="150">
        <v>3</v>
      </c>
      <c r="W2" s="150">
        <v>3</v>
      </c>
      <c r="X2" s="150">
        <v>3</v>
      </c>
      <c r="Y2" s="150">
        <v>3</v>
      </c>
      <c r="Z2" s="150">
        <v>3</v>
      </c>
      <c r="AA2" s="150">
        <v>3</v>
      </c>
      <c r="AB2" s="150"/>
      <c r="AC2" s="150"/>
      <c r="AD2" s="150">
        <v>3</v>
      </c>
      <c r="AE2" s="150"/>
      <c r="AF2" s="151">
        <v>3</v>
      </c>
      <c r="AG2" s="149">
        <v>4</v>
      </c>
      <c r="AH2" s="150">
        <v>4</v>
      </c>
      <c r="AI2" s="150">
        <v>4</v>
      </c>
      <c r="AJ2" s="150">
        <v>4</v>
      </c>
      <c r="AK2" s="150">
        <v>4</v>
      </c>
      <c r="AL2" s="150">
        <v>4</v>
      </c>
      <c r="AM2" s="150">
        <v>4</v>
      </c>
      <c r="AN2" s="150">
        <v>4</v>
      </c>
      <c r="AO2" s="150">
        <v>4</v>
      </c>
      <c r="AP2" s="150">
        <v>4</v>
      </c>
      <c r="AQ2" s="150"/>
      <c r="AR2" s="150"/>
      <c r="AS2" s="150">
        <v>4</v>
      </c>
      <c r="AT2" s="150"/>
      <c r="AU2" s="151">
        <v>4</v>
      </c>
      <c r="AV2" s="149">
        <v>5</v>
      </c>
      <c r="AW2" s="150">
        <v>5</v>
      </c>
      <c r="AX2" s="150">
        <v>5</v>
      </c>
      <c r="AY2" s="150">
        <v>5</v>
      </c>
      <c r="AZ2" s="150">
        <v>5</v>
      </c>
      <c r="BA2" s="150">
        <v>5</v>
      </c>
      <c r="BB2" s="150">
        <v>5</v>
      </c>
      <c r="BC2" s="150">
        <v>5</v>
      </c>
      <c r="BD2" s="150">
        <v>5</v>
      </c>
      <c r="BE2" s="150">
        <v>5</v>
      </c>
      <c r="BF2" s="150"/>
      <c r="BG2" s="150"/>
      <c r="BH2" s="150">
        <v>5</v>
      </c>
      <c r="BI2" s="150"/>
      <c r="BJ2" s="151">
        <v>5</v>
      </c>
      <c r="BK2" s="149">
        <v>6</v>
      </c>
      <c r="BL2" s="150">
        <v>6</v>
      </c>
      <c r="BM2" s="150">
        <v>6</v>
      </c>
      <c r="BN2" s="150">
        <v>6</v>
      </c>
      <c r="BO2" s="150">
        <v>6</v>
      </c>
      <c r="BP2" s="150">
        <v>6</v>
      </c>
      <c r="BQ2" s="150">
        <v>6</v>
      </c>
      <c r="BR2" s="150">
        <v>6</v>
      </c>
      <c r="BS2" s="150">
        <v>6</v>
      </c>
      <c r="BT2" s="150">
        <v>6</v>
      </c>
      <c r="BU2" s="150"/>
      <c r="BV2" s="150"/>
      <c r="BW2" s="150">
        <v>6</v>
      </c>
      <c r="BX2" s="150"/>
      <c r="BY2" s="151">
        <v>6</v>
      </c>
    </row>
    <row r="3" spans="1:77" ht="61.5" customHeight="1" thickTop="1" thickBot="1" x14ac:dyDescent="0.3">
      <c r="A3" s="25"/>
      <c r="B3" s="128"/>
      <c r="C3" s="26" t="str">
        <f>Réglage!$H$7</f>
        <v>Laetitia</v>
      </c>
      <c r="D3" s="27" t="str">
        <f>Réglage!$H$8</f>
        <v>Isabelle</v>
      </c>
      <c r="E3" s="27" t="str">
        <f>Réglage!$H$9</f>
        <v>Clara</v>
      </c>
      <c r="F3" s="27" t="str">
        <f>Réglage!$H$10</f>
        <v>Hugo</v>
      </c>
      <c r="G3" s="27" t="str">
        <f>Réglage!$H$11</f>
        <v>Julian</v>
      </c>
      <c r="H3" s="27" t="str">
        <f>Réglage!$H$12</f>
        <v>Clivia</v>
      </c>
      <c r="I3" s="31" t="str">
        <f>Réglage!$H$13</f>
        <v>Laure</v>
      </c>
      <c r="J3" s="31" t="str">
        <f>Réglage!$H$14</f>
        <v>Mélanie</v>
      </c>
      <c r="K3" s="31" t="str">
        <f>Réglage!$H$15</f>
        <v>Aurélie</v>
      </c>
      <c r="L3" s="31" t="str">
        <f>Réglage!$H$16</f>
        <v>Nélly</v>
      </c>
      <c r="M3" s="31" t="s">
        <v>57</v>
      </c>
      <c r="N3" s="31"/>
      <c r="O3" s="32" t="s">
        <v>49</v>
      </c>
      <c r="P3" s="32"/>
      <c r="Q3" s="28" t="s">
        <v>52</v>
      </c>
      <c r="R3" s="26" t="str">
        <f>Réglage!$H$7</f>
        <v>Laetitia</v>
      </c>
      <c r="S3" s="27" t="str">
        <f>Réglage!$H$8</f>
        <v>Isabelle</v>
      </c>
      <c r="T3" s="27" t="str">
        <f>Réglage!$H$9</f>
        <v>Clara</v>
      </c>
      <c r="U3" s="27" t="str">
        <f>Réglage!$H$10</f>
        <v>Hugo</v>
      </c>
      <c r="V3" s="27" t="str">
        <f>Réglage!$H$11</f>
        <v>Julian</v>
      </c>
      <c r="W3" s="27" t="str">
        <f>Réglage!$H$12</f>
        <v>Clivia</v>
      </c>
      <c r="X3" s="31" t="str">
        <f>Réglage!$H$13</f>
        <v>Laure</v>
      </c>
      <c r="Y3" s="31" t="str">
        <f>Réglage!$H$14</f>
        <v>Mélanie</v>
      </c>
      <c r="Z3" s="31" t="str">
        <f>Réglage!$H$15</f>
        <v>Aurélie</v>
      </c>
      <c r="AA3" s="31" t="str">
        <f>Réglage!$H$16</f>
        <v>Nélly</v>
      </c>
      <c r="AB3" s="31" t="s">
        <v>57</v>
      </c>
      <c r="AC3" s="31"/>
      <c r="AD3" s="32" t="s">
        <v>49</v>
      </c>
      <c r="AE3" s="32"/>
      <c r="AF3" s="28" t="s">
        <v>52</v>
      </c>
      <c r="AG3" s="26" t="str">
        <f>Réglage!$H$7</f>
        <v>Laetitia</v>
      </c>
      <c r="AH3" s="27" t="str">
        <f>Réglage!$H$8</f>
        <v>Isabelle</v>
      </c>
      <c r="AI3" s="27" t="str">
        <f>Réglage!$H$9</f>
        <v>Clara</v>
      </c>
      <c r="AJ3" s="27" t="str">
        <f>Réglage!$H$10</f>
        <v>Hugo</v>
      </c>
      <c r="AK3" s="27" t="str">
        <f>Réglage!$H$11</f>
        <v>Julian</v>
      </c>
      <c r="AL3" s="27" t="str">
        <f>Réglage!$H$12</f>
        <v>Clivia</v>
      </c>
      <c r="AM3" s="31" t="str">
        <f>Réglage!$H$13</f>
        <v>Laure</v>
      </c>
      <c r="AN3" s="31" t="str">
        <f>Réglage!$H$14</f>
        <v>Mélanie</v>
      </c>
      <c r="AO3" s="31" t="str">
        <f>Réglage!$H$15</f>
        <v>Aurélie</v>
      </c>
      <c r="AP3" s="31" t="str">
        <f>Réglage!$H$16</f>
        <v>Nélly</v>
      </c>
      <c r="AQ3" s="31" t="s">
        <v>57</v>
      </c>
      <c r="AR3" s="31"/>
      <c r="AS3" s="32" t="s">
        <v>49</v>
      </c>
      <c r="AT3" s="32"/>
      <c r="AU3" s="28" t="s">
        <v>52</v>
      </c>
      <c r="AV3" s="26" t="str">
        <f>Réglage!$H$7</f>
        <v>Laetitia</v>
      </c>
      <c r="AW3" s="27" t="str">
        <f>Réglage!$H$8</f>
        <v>Isabelle</v>
      </c>
      <c r="AX3" s="27" t="str">
        <f>Réglage!$H$9</f>
        <v>Clara</v>
      </c>
      <c r="AY3" s="27" t="str">
        <f>Réglage!$H$10</f>
        <v>Hugo</v>
      </c>
      <c r="AZ3" s="27" t="str">
        <f>Réglage!$H$11</f>
        <v>Julian</v>
      </c>
      <c r="BA3" s="27" t="str">
        <f>Réglage!$H$12</f>
        <v>Clivia</v>
      </c>
      <c r="BB3" s="31" t="str">
        <f>Réglage!$H$13</f>
        <v>Laure</v>
      </c>
      <c r="BC3" s="31" t="str">
        <f>Réglage!$H$14</f>
        <v>Mélanie</v>
      </c>
      <c r="BD3" s="31" t="str">
        <f>Réglage!$H$15</f>
        <v>Aurélie</v>
      </c>
      <c r="BE3" s="31" t="str">
        <f>Réglage!$H$16</f>
        <v>Nélly</v>
      </c>
      <c r="BF3" s="31" t="s">
        <v>57</v>
      </c>
      <c r="BG3" s="31"/>
      <c r="BH3" s="32" t="s">
        <v>49</v>
      </c>
      <c r="BI3" s="32"/>
      <c r="BJ3" s="28" t="s">
        <v>52</v>
      </c>
      <c r="BK3" s="26" t="str">
        <f>Réglage!$H$7</f>
        <v>Laetitia</v>
      </c>
      <c r="BL3" s="27" t="str">
        <f>Réglage!$H$8</f>
        <v>Isabelle</v>
      </c>
      <c r="BM3" s="27" t="str">
        <f>Réglage!$H$9</f>
        <v>Clara</v>
      </c>
      <c r="BN3" s="27" t="str">
        <f>Réglage!$H$10</f>
        <v>Hugo</v>
      </c>
      <c r="BO3" s="27" t="str">
        <f>Réglage!$H$11</f>
        <v>Julian</v>
      </c>
      <c r="BP3" s="27" t="str">
        <f>Réglage!$H$12</f>
        <v>Clivia</v>
      </c>
      <c r="BQ3" s="31" t="str">
        <f>Réglage!$H$13</f>
        <v>Laure</v>
      </c>
      <c r="BR3" s="31" t="str">
        <f>Réglage!$H$14</f>
        <v>Mélanie</v>
      </c>
      <c r="BS3" s="31" t="str">
        <f>Réglage!$H$15</f>
        <v>Aurélie</v>
      </c>
      <c r="BT3" s="31" t="str">
        <f>Réglage!$H$16</f>
        <v>Nélly</v>
      </c>
      <c r="BU3" s="31" t="s">
        <v>57</v>
      </c>
      <c r="BV3" s="31"/>
      <c r="BW3" s="32" t="s">
        <v>49</v>
      </c>
      <c r="BX3" s="32"/>
      <c r="BY3" s="28" t="s">
        <v>52</v>
      </c>
    </row>
    <row r="4" spans="1:77" ht="16.5" thickTop="1" x14ac:dyDescent="0.25">
      <c r="A4" s="93">
        <v>0.3125</v>
      </c>
      <c r="B4" s="94">
        <v>0.32291666666666669</v>
      </c>
      <c r="C4" s="35"/>
      <c r="D4" s="36"/>
      <c r="E4" s="36"/>
      <c r="F4" s="36"/>
      <c r="G4" s="36"/>
      <c r="H4" s="36"/>
      <c r="I4" s="36"/>
      <c r="J4" s="36"/>
      <c r="K4" s="50"/>
      <c r="L4" s="36"/>
      <c r="M4" s="37"/>
      <c r="N4" s="47">
        <f t="shared" ref="N4:N47" si="0">COUNTIF(C4:M4,"E")</f>
        <v>0</v>
      </c>
      <c r="O4" s="107">
        <v>2</v>
      </c>
      <c r="P4" s="108">
        <f t="shared" ref="P4:P47" si="1">COUNTIF(C4:M4,"M")</f>
        <v>0</v>
      </c>
      <c r="Q4" s="109">
        <v>2</v>
      </c>
      <c r="R4" s="35"/>
      <c r="S4" s="36"/>
      <c r="T4" s="36"/>
      <c r="U4" s="36"/>
      <c r="V4" s="36"/>
      <c r="W4" s="36"/>
      <c r="X4" s="36"/>
      <c r="Y4" s="36"/>
      <c r="Z4" s="50"/>
      <c r="AA4" s="50"/>
      <c r="AB4" s="37"/>
      <c r="AC4" s="47">
        <f t="shared" ref="AC4:AC47" si="2">COUNTIF(R4:AB4,"E")</f>
        <v>0</v>
      </c>
      <c r="AD4" s="107">
        <v>2</v>
      </c>
      <c r="AE4" s="108">
        <f t="shared" ref="AE4:AE47" si="3">COUNTIF(R4:AB4,"M")</f>
        <v>0</v>
      </c>
      <c r="AF4" s="109">
        <v>2</v>
      </c>
      <c r="AG4" s="35"/>
      <c r="AH4" s="36"/>
      <c r="AI4" s="36"/>
      <c r="AJ4" s="36"/>
      <c r="AK4" s="36"/>
      <c r="AL4" s="36"/>
      <c r="AM4" s="36"/>
      <c r="AN4" s="36"/>
      <c r="AO4" s="50"/>
      <c r="AP4" s="50"/>
      <c r="AQ4" s="37"/>
      <c r="AR4" s="47">
        <f t="shared" ref="AR4:AR47" si="4">COUNTIF(AG4:AQ4,"E")</f>
        <v>0</v>
      </c>
      <c r="AS4" s="107">
        <v>0</v>
      </c>
      <c r="AT4" s="108">
        <f t="shared" ref="AT4:AT47" si="5">COUNTIF(AG4:AQ4,"M")</f>
        <v>0</v>
      </c>
      <c r="AU4" s="109">
        <v>2</v>
      </c>
      <c r="AV4" s="35"/>
      <c r="AW4" s="36"/>
      <c r="AX4" s="36"/>
      <c r="AY4" s="36"/>
      <c r="AZ4" s="36"/>
      <c r="BA4" s="36"/>
      <c r="BB4" s="36"/>
      <c r="BC4" s="36"/>
      <c r="BD4" s="50"/>
      <c r="BE4" s="50"/>
      <c r="BF4" s="37"/>
      <c r="BG4" s="47">
        <f t="shared" ref="BG4:BG47" si="6">COUNTIF(AV4:BF4,"E")</f>
        <v>0</v>
      </c>
      <c r="BH4" s="107">
        <v>2</v>
      </c>
      <c r="BI4" s="108">
        <f t="shared" ref="BI4:BI47" si="7">COUNTIF(AV4:BF4,"M")</f>
        <v>0</v>
      </c>
      <c r="BJ4" s="109">
        <v>2</v>
      </c>
      <c r="BK4" s="35"/>
      <c r="BL4" s="36"/>
      <c r="BM4" s="36"/>
      <c r="BN4" s="36"/>
      <c r="BO4" s="36"/>
      <c r="BP4" s="36"/>
      <c r="BQ4" s="36"/>
      <c r="BR4" s="36"/>
      <c r="BS4" s="50"/>
      <c r="BT4" s="50"/>
      <c r="BU4" s="37"/>
      <c r="BV4" s="47">
        <f t="shared" ref="BV4:BV47" si="8">COUNTIF(BK4:BU4,"E")</f>
        <v>0</v>
      </c>
      <c r="BW4" s="107">
        <v>2</v>
      </c>
      <c r="BX4" s="108">
        <f t="shared" ref="BX4:BX47" si="9">COUNTIF(BK4:BU4,"M")</f>
        <v>0</v>
      </c>
      <c r="BY4" s="109">
        <v>2</v>
      </c>
    </row>
    <row r="5" spans="1:77" ht="16.5" thickBot="1" x14ac:dyDescent="0.3">
      <c r="A5" s="95">
        <v>0.32291666666666669</v>
      </c>
      <c r="B5" s="96">
        <v>0.33333333333333331</v>
      </c>
      <c r="C5" s="57"/>
      <c r="D5" s="58"/>
      <c r="E5" s="58"/>
      <c r="F5" s="58"/>
      <c r="G5" s="58"/>
      <c r="H5" s="58"/>
      <c r="I5" s="58"/>
      <c r="J5" s="58"/>
      <c r="K5" s="59"/>
      <c r="L5" s="58"/>
      <c r="M5" s="60"/>
      <c r="N5" s="61">
        <f t="shared" si="0"/>
        <v>0</v>
      </c>
      <c r="O5" s="110">
        <v>2</v>
      </c>
      <c r="P5" s="111">
        <f t="shared" si="1"/>
        <v>0</v>
      </c>
      <c r="Q5" s="112">
        <v>2</v>
      </c>
      <c r="R5" s="57"/>
      <c r="S5" s="58"/>
      <c r="T5" s="58"/>
      <c r="U5" s="58"/>
      <c r="V5" s="58"/>
      <c r="W5" s="58"/>
      <c r="X5" s="58"/>
      <c r="Y5" s="58"/>
      <c r="Z5" s="59"/>
      <c r="AA5" s="59"/>
      <c r="AB5" s="60"/>
      <c r="AC5" s="61">
        <f t="shared" si="2"/>
        <v>0</v>
      </c>
      <c r="AD5" s="110">
        <v>2</v>
      </c>
      <c r="AE5" s="111">
        <f t="shared" si="3"/>
        <v>0</v>
      </c>
      <c r="AF5" s="112">
        <v>2</v>
      </c>
      <c r="AG5" s="57"/>
      <c r="AH5" s="58"/>
      <c r="AI5" s="58"/>
      <c r="AJ5" s="58"/>
      <c r="AK5" s="58"/>
      <c r="AL5" s="58"/>
      <c r="AM5" s="58"/>
      <c r="AN5" s="58"/>
      <c r="AO5" s="59"/>
      <c r="AP5" s="59"/>
      <c r="AQ5" s="60"/>
      <c r="AR5" s="61">
        <f t="shared" si="4"/>
        <v>0</v>
      </c>
      <c r="AS5" s="110">
        <v>0</v>
      </c>
      <c r="AT5" s="111">
        <f t="shared" si="5"/>
        <v>0</v>
      </c>
      <c r="AU5" s="112">
        <v>2</v>
      </c>
      <c r="AV5" s="57"/>
      <c r="AW5" s="58"/>
      <c r="AX5" s="58"/>
      <c r="AY5" s="58"/>
      <c r="AZ5" s="58"/>
      <c r="BA5" s="58"/>
      <c r="BB5" s="58"/>
      <c r="BC5" s="58"/>
      <c r="BD5" s="59"/>
      <c r="BE5" s="59"/>
      <c r="BF5" s="60"/>
      <c r="BG5" s="61">
        <f t="shared" si="6"/>
        <v>0</v>
      </c>
      <c r="BH5" s="110">
        <v>2</v>
      </c>
      <c r="BI5" s="111">
        <f t="shared" si="7"/>
        <v>0</v>
      </c>
      <c r="BJ5" s="112">
        <v>2</v>
      </c>
      <c r="BK5" s="57"/>
      <c r="BL5" s="58"/>
      <c r="BM5" s="58"/>
      <c r="BN5" s="58"/>
      <c r="BO5" s="58"/>
      <c r="BP5" s="58"/>
      <c r="BQ5" s="58"/>
      <c r="BR5" s="58"/>
      <c r="BS5" s="59"/>
      <c r="BT5" s="59"/>
      <c r="BU5" s="60"/>
      <c r="BV5" s="61">
        <f t="shared" si="8"/>
        <v>0</v>
      </c>
      <c r="BW5" s="110">
        <v>2</v>
      </c>
      <c r="BX5" s="111">
        <f t="shared" si="9"/>
        <v>0</v>
      </c>
      <c r="BY5" s="112">
        <v>2</v>
      </c>
    </row>
    <row r="6" spans="1:77" ht="15.75" x14ac:dyDescent="0.25">
      <c r="A6" s="97">
        <v>0.33333333333333298</v>
      </c>
      <c r="B6" s="98">
        <v>0.34375</v>
      </c>
      <c r="C6" s="71"/>
      <c r="D6" s="72"/>
      <c r="E6" s="72"/>
      <c r="F6" s="72"/>
      <c r="G6" s="72"/>
      <c r="H6" s="72"/>
      <c r="I6" s="72"/>
      <c r="J6" s="72"/>
      <c r="K6" s="73"/>
      <c r="L6" s="72"/>
      <c r="M6" s="74"/>
      <c r="N6" s="75">
        <f t="shared" si="0"/>
        <v>0</v>
      </c>
      <c r="O6" s="113">
        <v>2</v>
      </c>
      <c r="P6" s="114">
        <f t="shared" si="1"/>
        <v>0</v>
      </c>
      <c r="Q6" s="115">
        <v>2</v>
      </c>
      <c r="R6" s="71"/>
      <c r="S6" s="72"/>
      <c r="T6" s="72"/>
      <c r="U6" s="72"/>
      <c r="V6" s="72"/>
      <c r="W6" s="72"/>
      <c r="X6" s="72"/>
      <c r="Y6" s="72"/>
      <c r="Z6" s="73"/>
      <c r="AA6" s="73"/>
      <c r="AB6" s="74"/>
      <c r="AC6" s="75">
        <f t="shared" si="2"/>
        <v>0</v>
      </c>
      <c r="AD6" s="113">
        <v>2</v>
      </c>
      <c r="AE6" s="114">
        <f t="shared" si="3"/>
        <v>0</v>
      </c>
      <c r="AF6" s="115">
        <v>2</v>
      </c>
      <c r="AG6" s="71"/>
      <c r="AH6" s="72"/>
      <c r="AI6" s="72"/>
      <c r="AJ6" s="72"/>
      <c r="AK6" s="72"/>
      <c r="AL6" s="72"/>
      <c r="AM6" s="72"/>
      <c r="AN6" s="72"/>
      <c r="AO6" s="73"/>
      <c r="AP6" s="73"/>
      <c r="AQ6" s="74"/>
      <c r="AR6" s="75">
        <f t="shared" si="4"/>
        <v>0</v>
      </c>
      <c r="AS6" s="113">
        <v>0</v>
      </c>
      <c r="AT6" s="114">
        <f t="shared" si="5"/>
        <v>0</v>
      </c>
      <c r="AU6" s="115">
        <v>2</v>
      </c>
      <c r="AV6" s="71"/>
      <c r="AW6" s="72"/>
      <c r="AX6" s="72"/>
      <c r="AY6" s="72"/>
      <c r="AZ6" s="72"/>
      <c r="BA6" s="72"/>
      <c r="BB6" s="72"/>
      <c r="BC6" s="72"/>
      <c r="BD6" s="73"/>
      <c r="BE6" s="73"/>
      <c r="BF6" s="74"/>
      <c r="BG6" s="75">
        <f t="shared" si="6"/>
        <v>0</v>
      </c>
      <c r="BH6" s="113">
        <v>2</v>
      </c>
      <c r="BI6" s="114">
        <f t="shared" si="7"/>
        <v>0</v>
      </c>
      <c r="BJ6" s="115">
        <v>2</v>
      </c>
      <c r="BK6" s="71"/>
      <c r="BL6" s="72"/>
      <c r="BM6" s="72"/>
      <c r="BN6" s="72"/>
      <c r="BO6" s="72"/>
      <c r="BP6" s="72"/>
      <c r="BQ6" s="72"/>
      <c r="BR6" s="72"/>
      <c r="BS6" s="73"/>
      <c r="BT6" s="73"/>
      <c r="BU6" s="74"/>
      <c r="BV6" s="75">
        <f t="shared" si="8"/>
        <v>0</v>
      </c>
      <c r="BW6" s="113">
        <v>2</v>
      </c>
      <c r="BX6" s="114">
        <f t="shared" si="9"/>
        <v>0</v>
      </c>
      <c r="BY6" s="115">
        <v>2</v>
      </c>
    </row>
    <row r="7" spans="1:77" ht="15.75" x14ac:dyDescent="0.25">
      <c r="A7" s="99">
        <v>0.34375</v>
      </c>
      <c r="B7" s="100">
        <v>0.35416666666666702</v>
      </c>
      <c r="C7" s="38"/>
      <c r="D7" s="39"/>
      <c r="E7" s="39"/>
      <c r="F7" s="39"/>
      <c r="G7" s="39"/>
      <c r="H7" s="39"/>
      <c r="I7" s="39"/>
      <c r="J7" s="39"/>
      <c r="K7" s="51"/>
      <c r="L7" s="39"/>
      <c r="M7" s="40"/>
      <c r="N7" s="48">
        <f t="shared" si="0"/>
        <v>0</v>
      </c>
      <c r="O7" s="116">
        <v>2</v>
      </c>
      <c r="P7" s="117">
        <f t="shared" si="1"/>
        <v>0</v>
      </c>
      <c r="Q7" s="118">
        <v>2</v>
      </c>
      <c r="R7" s="38"/>
      <c r="S7" s="39"/>
      <c r="T7" s="39"/>
      <c r="U7" s="39"/>
      <c r="V7" s="39"/>
      <c r="W7" s="39"/>
      <c r="X7" s="39"/>
      <c r="Y7" s="39"/>
      <c r="Z7" s="51"/>
      <c r="AA7" s="51"/>
      <c r="AB7" s="40"/>
      <c r="AC7" s="48">
        <f t="shared" si="2"/>
        <v>0</v>
      </c>
      <c r="AD7" s="116">
        <v>2</v>
      </c>
      <c r="AE7" s="117">
        <f t="shared" si="3"/>
        <v>0</v>
      </c>
      <c r="AF7" s="118">
        <v>2</v>
      </c>
      <c r="AG7" s="38"/>
      <c r="AH7" s="39"/>
      <c r="AI7" s="39"/>
      <c r="AJ7" s="39"/>
      <c r="AK7" s="39"/>
      <c r="AL7" s="39"/>
      <c r="AM7" s="39"/>
      <c r="AN7" s="39"/>
      <c r="AO7" s="51"/>
      <c r="AP7" s="51"/>
      <c r="AQ7" s="40"/>
      <c r="AR7" s="48">
        <f t="shared" si="4"/>
        <v>0</v>
      </c>
      <c r="AS7" s="116">
        <v>0</v>
      </c>
      <c r="AT7" s="117">
        <f t="shared" si="5"/>
        <v>0</v>
      </c>
      <c r="AU7" s="118">
        <v>2</v>
      </c>
      <c r="AV7" s="38"/>
      <c r="AW7" s="39"/>
      <c r="AX7" s="39"/>
      <c r="AY7" s="39"/>
      <c r="AZ7" s="39"/>
      <c r="BA7" s="39"/>
      <c r="BB7" s="39"/>
      <c r="BC7" s="39"/>
      <c r="BD7" s="51"/>
      <c r="BE7" s="51"/>
      <c r="BF7" s="40"/>
      <c r="BG7" s="48">
        <f t="shared" si="6"/>
        <v>0</v>
      </c>
      <c r="BH7" s="116">
        <v>2</v>
      </c>
      <c r="BI7" s="117">
        <f t="shared" si="7"/>
        <v>0</v>
      </c>
      <c r="BJ7" s="118">
        <v>2</v>
      </c>
      <c r="BK7" s="38"/>
      <c r="BL7" s="39"/>
      <c r="BM7" s="39"/>
      <c r="BN7" s="39"/>
      <c r="BO7" s="39"/>
      <c r="BP7" s="39"/>
      <c r="BQ7" s="39"/>
      <c r="BR7" s="39"/>
      <c r="BS7" s="51"/>
      <c r="BT7" s="51"/>
      <c r="BU7" s="40"/>
      <c r="BV7" s="48">
        <f t="shared" si="8"/>
        <v>0</v>
      </c>
      <c r="BW7" s="116">
        <v>2</v>
      </c>
      <c r="BX7" s="117">
        <f t="shared" si="9"/>
        <v>0</v>
      </c>
      <c r="BY7" s="118">
        <v>2</v>
      </c>
    </row>
    <row r="8" spans="1:77" ht="15.75" x14ac:dyDescent="0.25">
      <c r="A8" s="99">
        <v>0.35416666666666702</v>
      </c>
      <c r="B8" s="100">
        <v>0.36458333333333298</v>
      </c>
      <c r="C8" s="38"/>
      <c r="D8" s="39"/>
      <c r="E8" s="39"/>
      <c r="F8" s="39"/>
      <c r="G8" s="39"/>
      <c r="H8" s="39"/>
      <c r="I8" s="39"/>
      <c r="J8" s="39"/>
      <c r="K8" s="39"/>
      <c r="L8" s="39"/>
      <c r="M8" s="43"/>
      <c r="N8" s="48">
        <f t="shared" si="0"/>
        <v>0</v>
      </c>
      <c r="O8" s="116">
        <v>2</v>
      </c>
      <c r="P8" s="117">
        <f t="shared" si="1"/>
        <v>0</v>
      </c>
      <c r="Q8" s="118">
        <v>0</v>
      </c>
      <c r="R8" s="38"/>
      <c r="S8" s="39"/>
      <c r="T8" s="39"/>
      <c r="U8" s="39"/>
      <c r="V8" s="39"/>
      <c r="W8" s="39"/>
      <c r="X8" s="39"/>
      <c r="Y8" s="39"/>
      <c r="Z8" s="51"/>
      <c r="AA8" s="51"/>
      <c r="AB8" s="43"/>
      <c r="AC8" s="48">
        <f t="shared" si="2"/>
        <v>0</v>
      </c>
      <c r="AD8" s="116">
        <v>0</v>
      </c>
      <c r="AE8" s="117">
        <f t="shared" si="3"/>
        <v>0</v>
      </c>
      <c r="AF8" s="118">
        <v>0</v>
      </c>
      <c r="AG8" s="38"/>
      <c r="AH8" s="39"/>
      <c r="AI8" s="39"/>
      <c r="AJ8" s="39"/>
      <c r="AK8" s="39"/>
      <c r="AL8" s="39"/>
      <c r="AM8" s="39"/>
      <c r="AN8" s="39"/>
      <c r="AO8" s="51"/>
      <c r="AP8" s="51"/>
      <c r="AQ8" s="40"/>
      <c r="AR8" s="48">
        <f t="shared" si="4"/>
        <v>0</v>
      </c>
      <c r="AS8" s="116">
        <v>0</v>
      </c>
      <c r="AT8" s="117">
        <f t="shared" si="5"/>
        <v>0</v>
      </c>
      <c r="AU8" s="118">
        <v>2</v>
      </c>
      <c r="AV8" s="38"/>
      <c r="AW8" s="39"/>
      <c r="AX8" s="39"/>
      <c r="AY8" s="39"/>
      <c r="AZ8" s="39"/>
      <c r="BA8" s="39"/>
      <c r="BB8" s="39"/>
      <c r="BC8" s="39"/>
      <c r="BD8" s="51"/>
      <c r="BE8" s="51"/>
      <c r="BF8" s="43"/>
      <c r="BG8" s="48">
        <f t="shared" si="6"/>
        <v>0</v>
      </c>
      <c r="BH8" s="116">
        <v>0</v>
      </c>
      <c r="BI8" s="117">
        <f t="shared" si="7"/>
        <v>0</v>
      </c>
      <c r="BJ8" s="118">
        <v>0</v>
      </c>
      <c r="BK8" s="38"/>
      <c r="BL8" s="39"/>
      <c r="BM8" s="39"/>
      <c r="BN8" s="39"/>
      <c r="BO8" s="39"/>
      <c r="BP8" s="39"/>
      <c r="BQ8" s="39"/>
      <c r="BR8" s="39"/>
      <c r="BS8" s="51"/>
      <c r="BT8" s="51"/>
      <c r="BU8" s="43"/>
      <c r="BV8" s="48">
        <f t="shared" si="8"/>
        <v>0</v>
      </c>
      <c r="BW8" s="116">
        <v>0</v>
      </c>
      <c r="BX8" s="117">
        <f t="shared" si="9"/>
        <v>0</v>
      </c>
      <c r="BY8" s="118">
        <v>0</v>
      </c>
    </row>
    <row r="9" spans="1:77" ht="16.5" thickBot="1" x14ac:dyDescent="0.3">
      <c r="A9" s="101">
        <v>0.36458333333333298</v>
      </c>
      <c r="B9" s="102">
        <v>0.375</v>
      </c>
      <c r="C9" s="81"/>
      <c r="D9" s="82"/>
      <c r="E9" s="82"/>
      <c r="F9" s="82"/>
      <c r="G9" s="82"/>
      <c r="H9" s="82"/>
      <c r="I9" s="82"/>
      <c r="J9" s="82"/>
      <c r="K9" s="82"/>
      <c r="L9" s="82"/>
      <c r="M9" s="78"/>
      <c r="N9" s="79">
        <f t="shared" si="0"/>
        <v>0</v>
      </c>
      <c r="O9" s="119">
        <v>2</v>
      </c>
      <c r="P9" s="120">
        <f t="shared" si="1"/>
        <v>0</v>
      </c>
      <c r="Q9" s="121">
        <v>0</v>
      </c>
      <c r="R9" s="81"/>
      <c r="S9" s="82"/>
      <c r="T9" s="82"/>
      <c r="U9" s="82"/>
      <c r="V9" s="82"/>
      <c r="W9" s="82"/>
      <c r="X9" s="82"/>
      <c r="Y9" s="82"/>
      <c r="Z9" s="83"/>
      <c r="AA9" s="83"/>
      <c r="AB9" s="78"/>
      <c r="AC9" s="79">
        <f t="shared" si="2"/>
        <v>0</v>
      </c>
      <c r="AD9" s="119">
        <v>0</v>
      </c>
      <c r="AE9" s="120">
        <f t="shared" si="3"/>
        <v>0</v>
      </c>
      <c r="AF9" s="121">
        <v>0</v>
      </c>
      <c r="AG9" s="81"/>
      <c r="AH9" s="82"/>
      <c r="AI9" s="82"/>
      <c r="AJ9" s="82"/>
      <c r="AK9" s="82"/>
      <c r="AL9" s="82"/>
      <c r="AM9" s="82"/>
      <c r="AN9" s="82"/>
      <c r="AO9" s="83"/>
      <c r="AP9" s="83"/>
      <c r="AQ9" s="84"/>
      <c r="AR9" s="79">
        <f t="shared" si="4"/>
        <v>0</v>
      </c>
      <c r="AS9" s="119">
        <v>0</v>
      </c>
      <c r="AT9" s="120">
        <f t="shared" si="5"/>
        <v>0</v>
      </c>
      <c r="AU9" s="121">
        <v>2</v>
      </c>
      <c r="AV9" s="81"/>
      <c r="AW9" s="82"/>
      <c r="AX9" s="82"/>
      <c r="AY9" s="82"/>
      <c r="AZ9" s="82"/>
      <c r="BA9" s="82"/>
      <c r="BB9" s="82"/>
      <c r="BC9" s="82"/>
      <c r="BD9" s="83"/>
      <c r="BE9" s="83"/>
      <c r="BF9" s="78"/>
      <c r="BG9" s="79">
        <f t="shared" si="6"/>
        <v>0</v>
      </c>
      <c r="BH9" s="119">
        <v>0</v>
      </c>
      <c r="BI9" s="120">
        <f t="shared" si="7"/>
        <v>0</v>
      </c>
      <c r="BJ9" s="121">
        <v>0</v>
      </c>
      <c r="BK9" s="81"/>
      <c r="BL9" s="82"/>
      <c r="BM9" s="82"/>
      <c r="BN9" s="82"/>
      <c r="BO9" s="82"/>
      <c r="BP9" s="82"/>
      <c r="BQ9" s="82"/>
      <c r="BR9" s="82"/>
      <c r="BS9" s="83"/>
      <c r="BT9" s="83"/>
      <c r="BU9" s="78"/>
      <c r="BV9" s="79">
        <f t="shared" si="8"/>
        <v>0</v>
      </c>
      <c r="BW9" s="119">
        <v>0</v>
      </c>
      <c r="BX9" s="120">
        <f t="shared" si="9"/>
        <v>0</v>
      </c>
      <c r="BY9" s="121">
        <v>0</v>
      </c>
    </row>
    <row r="10" spans="1:77" ht="15.75" x14ac:dyDescent="0.25">
      <c r="A10" s="103">
        <v>0.375</v>
      </c>
      <c r="B10" s="104">
        <v>0.38541666666666602</v>
      </c>
      <c r="C10" s="67"/>
      <c r="D10" s="68"/>
      <c r="E10" s="68"/>
      <c r="F10" s="68"/>
      <c r="G10" s="68"/>
      <c r="H10" s="68"/>
      <c r="I10" s="68"/>
      <c r="J10" s="68"/>
      <c r="K10" s="68"/>
      <c r="L10" s="68"/>
      <c r="M10" s="64"/>
      <c r="N10" s="65">
        <f t="shared" si="0"/>
        <v>0</v>
      </c>
      <c r="O10" s="122">
        <v>2</v>
      </c>
      <c r="P10" s="123">
        <f t="shared" si="1"/>
        <v>0</v>
      </c>
      <c r="Q10" s="124">
        <v>0</v>
      </c>
      <c r="R10" s="67"/>
      <c r="S10" s="68"/>
      <c r="T10" s="68"/>
      <c r="U10" s="68"/>
      <c r="V10" s="68"/>
      <c r="W10" s="68"/>
      <c r="X10" s="68"/>
      <c r="Y10" s="68"/>
      <c r="Z10" s="69"/>
      <c r="AA10" s="69"/>
      <c r="AB10" s="64"/>
      <c r="AC10" s="65">
        <f t="shared" si="2"/>
        <v>0</v>
      </c>
      <c r="AD10" s="122">
        <v>0</v>
      </c>
      <c r="AE10" s="123">
        <f t="shared" si="3"/>
        <v>0</v>
      </c>
      <c r="AF10" s="124">
        <v>0</v>
      </c>
      <c r="AG10" s="67"/>
      <c r="AH10" s="68"/>
      <c r="AI10" s="68"/>
      <c r="AJ10" s="68"/>
      <c r="AK10" s="68"/>
      <c r="AL10" s="68"/>
      <c r="AM10" s="68"/>
      <c r="AN10" s="68"/>
      <c r="AO10" s="69"/>
      <c r="AP10" s="69"/>
      <c r="AQ10" s="70"/>
      <c r="AR10" s="65">
        <f t="shared" si="4"/>
        <v>0</v>
      </c>
      <c r="AS10" s="122">
        <v>0</v>
      </c>
      <c r="AT10" s="123">
        <f t="shared" si="5"/>
        <v>0</v>
      </c>
      <c r="AU10" s="124">
        <v>2</v>
      </c>
      <c r="AV10" s="67"/>
      <c r="AW10" s="68"/>
      <c r="AX10" s="68"/>
      <c r="AY10" s="68"/>
      <c r="AZ10" s="68"/>
      <c r="BA10" s="68"/>
      <c r="BB10" s="68"/>
      <c r="BC10" s="68"/>
      <c r="BD10" s="69"/>
      <c r="BE10" s="69"/>
      <c r="BF10" s="64"/>
      <c r="BG10" s="65">
        <f t="shared" si="6"/>
        <v>0</v>
      </c>
      <c r="BH10" s="122">
        <v>0</v>
      </c>
      <c r="BI10" s="123">
        <f t="shared" si="7"/>
        <v>0</v>
      </c>
      <c r="BJ10" s="124">
        <v>0</v>
      </c>
      <c r="BK10" s="67"/>
      <c r="BL10" s="68"/>
      <c r="BM10" s="68"/>
      <c r="BN10" s="68"/>
      <c r="BO10" s="68"/>
      <c r="BP10" s="68"/>
      <c r="BQ10" s="68"/>
      <c r="BR10" s="68"/>
      <c r="BS10" s="69"/>
      <c r="BT10" s="69"/>
      <c r="BU10" s="64"/>
      <c r="BV10" s="65">
        <f t="shared" si="8"/>
        <v>0</v>
      </c>
      <c r="BW10" s="122">
        <v>0</v>
      </c>
      <c r="BX10" s="123">
        <f t="shared" si="9"/>
        <v>0</v>
      </c>
      <c r="BY10" s="124">
        <v>0</v>
      </c>
    </row>
    <row r="11" spans="1:77" ht="15.75" x14ac:dyDescent="0.25">
      <c r="A11" s="99">
        <v>0.38541666666666702</v>
      </c>
      <c r="B11" s="100">
        <v>0.39583333333333298</v>
      </c>
      <c r="C11" s="38"/>
      <c r="D11" s="39"/>
      <c r="E11" s="39"/>
      <c r="F11" s="39"/>
      <c r="G11" s="39"/>
      <c r="H11" s="39"/>
      <c r="I11" s="39"/>
      <c r="J11" s="39"/>
      <c r="K11" s="39"/>
      <c r="L11" s="39"/>
      <c r="M11" s="43"/>
      <c r="N11" s="48">
        <f t="shared" si="0"/>
        <v>0</v>
      </c>
      <c r="O11" s="116">
        <v>2</v>
      </c>
      <c r="P11" s="117">
        <f t="shared" si="1"/>
        <v>0</v>
      </c>
      <c r="Q11" s="118">
        <v>0</v>
      </c>
      <c r="R11" s="38"/>
      <c r="S11" s="39"/>
      <c r="T11" s="39"/>
      <c r="U11" s="39"/>
      <c r="V11" s="39"/>
      <c r="W11" s="39"/>
      <c r="X11" s="39"/>
      <c r="Y11" s="39"/>
      <c r="Z11" s="51"/>
      <c r="AA11" s="51"/>
      <c r="AB11" s="43"/>
      <c r="AC11" s="48">
        <f t="shared" si="2"/>
        <v>0</v>
      </c>
      <c r="AD11" s="116">
        <v>0</v>
      </c>
      <c r="AE11" s="117">
        <f t="shared" si="3"/>
        <v>0</v>
      </c>
      <c r="AF11" s="118">
        <v>0</v>
      </c>
      <c r="AG11" s="38"/>
      <c r="AH11" s="39"/>
      <c r="AI11" s="39"/>
      <c r="AJ11" s="39"/>
      <c r="AK11" s="39"/>
      <c r="AL11" s="39"/>
      <c r="AM11" s="39"/>
      <c r="AN11" s="39"/>
      <c r="AO11" s="51"/>
      <c r="AP11" s="51"/>
      <c r="AQ11" s="40"/>
      <c r="AR11" s="48">
        <f t="shared" si="4"/>
        <v>0</v>
      </c>
      <c r="AS11" s="116">
        <v>0</v>
      </c>
      <c r="AT11" s="117">
        <f t="shared" si="5"/>
        <v>0</v>
      </c>
      <c r="AU11" s="118">
        <v>2</v>
      </c>
      <c r="AV11" s="38"/>
      <c r="AW11" s="39"/>
      <c r="AX11" s="39"/>
      <c r="AY11" s="39"/>
      <c r="AZ11" s="39"/>
      <c r="BA11" s="39"/>
      <c r="BB11" s="39"/>
      <c r="BC11" s="39"/>
      <c r="BD11" s="51"/>
      <c r="BE11" s="51"/>
      <c r="BF11" s="43"/>
      <c r="BG11" s="48">
        <f t="shared" si="6"/>
        <v>0</v>
      </c>
      <c r="BH11" s="116">
        <v>0</v>
      </c>
      <c r="BI11" s="117">
        <f t="shared" si="7"/>
        <v>0</v>
      </c>
      <c r="BJ11" s="118">
        <v>0</v>
      </c>
      <c r="BK11" s="38"/>
      <c r="BL11" s="39"/>
      <c r="BM11" s="39"/>
      <c r="BN11" s="39"/>
      <c r="BO11" s="39"/>
      <c r="BP11" s="39"/>
      <c r="BQ11" s="39"/>
      <c r="BR11" s="39"/>
      <c r="BS11" s="51"/>
      <c r="BT11" s="51"/>
      <c r="BU11" s="43"/>
      <c r="BV11" s="48">
        <f t="shared" si="8"/>
        <v>0</v>
      </c>
      <c r="BW11" s="116">
        <v>0</v>
      </c>
      <c r="BX11" s="117">
        <f t="shared" si="9"/>
        <v>0</v>
      </c>
      <c r="BY11" s="118">
        <v>0</v>
      </c>
    </row>
    <row r="12" spans="1:77" ht="15.75" x14ac:dyDescent="0.25">
      <c r="A12" s="99">
        <v>0.39583333333333298</v>
      </c>
      <c r="B12" s="100">
        <v>0.40625</v>
      </c>
      <c r="C12" s="38"/>
      <c r="D12" s="39"/>
      <c r="E12" s="39"/>
      <c r="F12" s="39"/>
      <c r="G12" s="39"/>
      <c r="H12" s="39"/>
      <c r="I12" s="39"/>
      <c r="J12" s="39"/>
      <c r="K12" s="39"/>
      <c r="L12" s="39"/>
      <c r="M12" s="43"/>
      <c r="N12" s="48">
        <f t="shared" si="0"/>
        <v>0</v>
      </c>
      <c r="O12" s="116">
        <v>2</v>
      </c>
      <c r="P12" s="117">
        <f t="shared" si="1"/>
        <v>0</v>
      </c>
      <c r="Q12" s="118">
        <v>0</v>
      </c>
      <c r="R12" s="38"/>
      <c r="S12" s="39"/>
      <c r="T12" s="39"/>
      <c r="U12" s="39"/>
      <c r="V12" s="39"/>
      <c r="W12" s="39"/>
      <c r="X12" s="39"/>
      <c r="Y12" s="39"/>
      <c r="Z12" s="51"/>
      <c r="AA12" s="51"/>
      <c r="AB12" s="43"/>
      <c r="AC12" s="48">
        <f t="shared" si="2"/>
        <v>0</v>
      </c>
      <c r="AD12" s="116">
        <v>0</v>
      </c>
      <c r="AE12" s="117">
        <f t="shared" si="3"/>
        <v>0</v>
      </c>
      <c r="AF12" s="118">
        <v>0</v>
      </c>
      <c r="AG12" s="38"/>
      <c r="AH12" s="39"/>
      <c r="AI12" s="39"/>
      <c r="AJ12" s="39"/>
      <c r="AK12" s="39"/>
      <c r="AL12" s="39"/>
      <c r="AM12" s="39"/>
      <c r="AN12" s="39"/>
      <c r="AO12" s="51"/>
      <c r="AP12" s="51"/>
      <c r="AQ12" s="40"/>
      <c r="AR12" s="48">
        <f t="shared" si="4"/>
        <v>0</v>
      </c>
      <c r="AS12" s="116">
        <v>2</v>
      </c>
      <c r="AT12" s="117">
        <f t="shared" si="5"/>
        <v>0</v>
      </c>
      <c r="AU12" s="118">
        <v>2</v>
      </c>
      <c r="AV12" s="38"/>
      <c r="AW12" s="39"/>
      <c r="AX12" s="39"/>
      <c r="AY12" s="39"/>
      <c r="AZ12" s="39"/>
      <c r="BA12" s="39"/>
      <c r="BB12" s="39"/>
      <c r="BC12" s="39"/>
      <c r="BD12" s="51"/>
      <c r="BE12" s="51"/>
      <c r="BF12" s="43"/>
      <c r="BG12" s="48">
        <f t="shared" si="6"/>
        <v>0</v>
      </c>
      <c r="BH12" s="116">
        <v>0</v>
      </c>
      <c r="BI12" s="117">
        <f t="shared" si="7"/>
        <v>0</v>
      </c>
      <c r="BJ12" s="118">
        <v>0</v>
      </c>
      <c r="BK12" s="38"/>
      <c r="BL12" s="39"/>
      <c r="BM12" s="39"/>
      <c r="BN12" s="39"/>
      <c r="BO12" s="39"/>
      <c r="BP12" s="39"/>
      <c r="BQ12" s="39"/>
      <c r="BR12" s="39"/>
      <c r="BS12" s="51"/>
      <c r="BT12" s="51"/>
      <c r="BU12" s="43"/>
      <c r="BV12" s="48">
        <f t="shared" si="8"/>
        <v>0</v>
      </c>
      <c r="BW12" s="116">
        <v>0</v>
      </c>
      <c r="BX12" s="117">
        <f t="shared" si="9"/>
        <v>0</v>
      </c>
      <c r="BY12" s="118">
        <v>0</v>
      </c>
    </row>
    <row r="13" spans="1:77" ht="16.5" thickBot="1" x14ac:dyDescent="0.3">
      <c r="A13" s="95">
        <v>0.40625</v>
      </c>
      <c r="B13" s="96">
        <v>0.41666666666666602</v>
      </c>
      <c r="C13" s="57"/>
      <c r="D13" s="58"/>
      <c r="E13" s="58"/>
      <c r="F13" s="58"/>
      <c r="G13" s="58"/>
      <c r="H13" s="58"/>
      <c r="I13" s="58"/>
      <c r="J13" s="58"/>
      <c r="K13" s="58"/>
      <c r="L13" s="58"/>
      <c r="M13" s="87"/>
      <c r="N13" s="61">
        <f t="shared" si="0"/>
        <v>0</v>
      </c>
      <c r="O13" s="110">
        <v>2</v>
      </c>
      <c r="P13" s="111">
        <f t="shared" si="1"/>
        <v>0</v>
      </c>
      <c r="Q13" s="112">
        <v>0</v>
      </c>
      <c r="R13" s="57"/>
      <c r="S13" s="58"/>
      <c r="T13" s="58"/>
      <c r="U13" s="58"/>
      <c r="V13" s="58"/>
      <c r="W13" s="58"/>
      <c r="X13" s="58"/>
      <c r="Y13" s="58"/>
      <c r="Z13" s="59"/>
      <c r="AA13" s="59"/>
      <c r="AB13" s="87"/>
      <c r="AC13" s="61">
        <f t="shared" si="2"/>
        <v>0</v>
      </c>
      <c r="AD13" s="110">
        <v>0</v>
      </c>
      <c r="AE13" s="111">
        <f t="shared" si="3"/>
        <v>0</v>
      </c>
      <c r="AF13" s="112">
        <v>0</v>
      </c>
      <c r="AG13" s="57"/>
      <c r="AH13" s="58"/>
      <c r="AI13" s="58"/>
      <c r="AJ13" s="58"/>
      <c r="AK13" s="58"/>
      <c r="AL13" s="58"/>
      <c r="AM13" s="58"/>
      <c r="AN13" s="58"/>
      <c r="AO13" s="59"/>
      <c r="AP13" s="59"/>
      <c r="AQ13" s="60"/>
      <c r="AR13" s="61">
        <f t="shared" si="4"/>
        <v>0</v>
      </c>
      <c r="AS13" s="110">
        <v>2</v>
      </c>
      <c r="AT13" s="111">
        <f t="shared" si="5"/>
        <v>0</v>
      </c>
      <c r="AU13" s="112">
        <v>2</v>
      </c>
      <c r="AV13" s="57"/>
      <c r="AW13" s="58"/>
      <c r="AX13" s="58"/>
      <c r="AY13" s="58"/>
      <c r="AZ13" s="58"/>
      <c r="BA13" s="58"/>
      <c r="BB13" s="58"/>
      <c r="BC13" s="58"/>
      <c r="BD13" s="59"/>
      <c r="BE13" s="59"/>
      <c r="BF13" s="87"/>
      <c r="BG13" s="61">
        <f t="shared" si="6"/>
        <v>0</v>
      </c>
      <c r="BH13" s="110">
        <v>0</v>
      </c>
      <c r="BI13" s="111">
        <f t="shared" si="7"/>
        <v>0</v>
      </c>
      <c r="BJ13" s="112">
        <v>0</v>
      </c>
      <c r="BK13" s="57"/>
      <c r="BL13" s="58"/>
      <c r="BM13" s="58"/>
      <c r="BN13" s="58"/>
      <c r="BO13" s="58"/>
      <c r="BP13" s="58"/>
      <c r="BQ13" s="58"/>
      <c r="BR13" s="58"/>
      <c r="BS13" s="59"/>
      <c r="BT13" s="59"/>
      <c r="BU13" s="87"/>
      <c r="BV13" s="61">
        <f t="shared" si="8"/>
        <v>0</v>
      </c>
      <c r="BW13" s="110">
        <v>0</v>
      </c>
      <c r="BX13" s="111">
        <f t="shared" si="9"/>
        <v>0</v>
      </c>
      <c r="BY13" s="112">
        <v>0</v>
      </c>
    </row>
    <row r="14" spans="1:77" ht="15.75" x14ac:dyDescent="0.25">
      <c r="A14" s="97">
        <v>0.41666666666666702</v>
      </c>
      <c r="B14" s="98">
        <v>0.42708333333333298</v>
      </c>
      <c r="C14" s="71"/>
      <c r="D14" s="72"/>
      <c r="E14" s="72"/>
      <c r="F14" s="72"/>
      <c r="G14" s="72"/>
      <c r="H14" s="72"/>
      <c r="I14" s="72"/>
      <c r="J14" s="72"/>
      <c r="K14" s="72"/>
      <c r="L14" s="72"/>
      <c r="M14" s="91"/>
      <c r="N14" s="75">
        <f t="shared" si="0"/>
        <v>0</v>
      </c>
      <c r="O14" s="113">
        <v>2</v>
      </c>
      <c r="P14" s="114">
        <f t="shared" si="1"/>
        <v>0</v>
      </c>
      <c r="Q14" s="115">
        <v>0</v>
      </c>
      <c r="R14" s="71"/>
      <c r="S14" s="72"/>
      <c r="T14" s="72"/>
      <c r="U14" s="72"/>
      <c r="V14" s="72"/>
      <c r="W14" s="72"/>
      <c r="X14" s="72"/>
      <c r="Y14" s="72"/>
      <c r="Z14" s="73"/>
      <c r="AA14" s="73"/>
      <c r="AB14" s="91"/>
      <c r="AC14" s="75">
        <f t="shared" si="2"/>
        <v>0</v>
      </c>
      <c r="AD14" s="113">
        <v>0</v>
      </c>
      <c r="AE14" s="114">
        <f t="shared" si="3"/>
        <v>0</v>
      </c>
      <c r="AF14" s="115">
        <v>0</v>
      </c>
      <c r="AG14" s="71"/>
      <c r="AH14" s="72"/>
      <c r="AI14" s="72"/>
      <c r="AJ14" s="72"/>
      <c r="AK14" s="72"/>
      <c r="AL14" s="72"/>
      <c r="AM14" s="72"/>
      <c r="AN14" s="72"/>
      <c r="AO14" s="73"/>
      <c r="AP14" s="73"/>
      <c r="AQ14" s="74"/>
      <c r="AR14" s="75">
        <f t="shared" si="4"/>
        <v>0</v>
      </c>
      <c r="AS14" s="113">
        <v>2</v>
      </c>
      <c r="AT14" s="114">
        <f t="shared" si="5"/>
        <v>0</v>
      </c>
      <c r="AU14" s="115">
        <v>2</v>
      </c>
      <c r="AV14" s="71"/>
      <c r="AW14" s="72"/>
      <c r="AX14" s="72"/>
      <c r="AY14" s="72"/>
      <c r="AZ14" s="72"/>
      <c r="BA14" s="72"/>
      <c r="BB14" s="72"/>
      <c r="BC14" s="72"/>
      <c r="BD14" s="73"/>
      <c r="BE14" s="73"/>
      <c r="BF14" s="91"/>
      <c r="BG14" s="75">
        <f t="shared" si="6"/>
        <v>0</v>
      </c>
      <c r="BH14" s="113">
        <v>0</v>
      </c>
      <c r="BI14" s="114">
        <f t="shared" si="7"/>
        <v>0</v>
      </c>
      <c r="BJ14" s="115">
        <v>0</v>
      </c>
      <c r="BK14" s="71"/>
      <c r="BL14" s="72"/>
      <c r="BM14" s="72"/>
      <c r="BN14" s="72"/>
      <c r="BO14" s="72"/>
      <c r="BP14" s="72"/>
      <c r="BQ14" s="72"/>
      <c r="BR14" s="72"/>
      <c r="BS14" s="73"/>
      <c r="BT14" s="73"/>
      <c r="BU14" s="91"/>
      <c r="BV14" s="75">
        <f t="shared" si="8"/>
        <v>0</v>
      </c>
      <c r="BW14" s="113">
        <v>0</v>
      </c>
      <c r="BX14" s="114">
        <f t="shared" si="9"/>
        <v>0</v>
      </c>
      <c r="BY14" s="115">
        <v>0</v>
      </c>
    </row>
    <row r="15" spans="1:77" ht="15.75" x14ac:dyDescent="0.25">
      <c r="A15" s="99">
        <v>0.42708333333333398</v>
      </c>
      <c r="B15" s="100">
        <v>0.4375</v>
      </c>
      <c r="C15" s="38"/>
      <c r="D15" s="39"/>
      <c r="E15" s="39"/>
      <c r="F15" s="39"/>
      <c r="G15" s="39"/>
      <c r="H15" s="39"/>
      <c r="I15" s="39"/>
      <c r="J15" s="39"/>
      <c r="K15" s="39"/>
      <c r="L15" s="39"/>
      <c r="M15" s="43"/>
      <c r="N15" s="48">
        <f t="shared" si="0"/>
        <v>0</v>
      </c>
      <c r="O15" s="116">
        <v>2</v>
      </c>
      <c r="P15" s="117">
        <f t="shared" si="1"/>
        <v>0</v>
      </c>
      <c r="Q15" s="118">
        <v>0</v>
      </c>
      <c r="R15" s="38"/>
      <c r="S15" s="39"/>
      <c r="T15" s="39"/>
      <c r="U15" s="39"/>
      <c r="V15" s="39"/>
      <c r="W15" s="39"/>
      <c r="X15" s="39"/>
      <c r="Y15" s="39"/>
      <c r="Z15" s="51"/>
      <c r="AA15" s="51"/>
      <c r="AB15" s="43"/>
      <c r="AC15" s="48">
        <f t="shared" si="2"/>
        <v>0</v>
      </c>
      <c r="AD15" s="116">
        <v>0</v>
      </c>
      <c r="AE15" s="117">
        <f t="shared" si="3"/>
        <v>0</v>
      </c>
      <c r="AF15" s="118">
        <v>0</v>
      </c>
      <c r="AG15" s="38"/>
      <c r="AH15" s="39"/>
      <c r="AI15" s="39"/>
      <c r="AJ15" s="39"/>
      <c r="AK15" s="39"/>
      <c r="AL15" s="39"/>
      <c r="AM15" s="39"/>
      <c r="AN15" s="39"/>
      <c r="AO15" s="51"/>
      <c r="AP15" s="51"/>
      <c r="AQ15" s="40"/>
      <c r="AR15" s="48">
        <f t="shared" si="4"/>
        <v>0</v>
      </c>
      <c r="AS15" s="116">
        <v>2</v>
      </c>
      <c r="AT15" s="117">
        <f t="shared" si="5"/>
        <v>0</v>
      </c>
      <c r="AU15" s="118">
        <v>2</v>
      </c>
      <c r="AV15" s="38"/>
      <c r="AW15" s="39"/>
      <c r="AX15" s="39"/>
      <c r="AY15" s="39"/>
      <c r="AZ15" s="39"/>
      <c r="BA15" s="39"/>
      <c r="BB15" s="39"/>
      <c r="BC15" s="39"/>
      <c r="BD15" s="51"/>
      <c r="BE15" s="51"/>
      <c r="BF15" s="43"/>
      <c r="BG15" s="48">
        <f t="shared" si="6"/>
        <v>0</v>
      </c>
      <c r="BH15" s="116">
        <v>0</v>
      </c>
      <c r="BI15" s="117">
        <f t="shared" si="7"/>
        <v>0</v>
      </c>
      <c r="BJ15" s="118">
        <v>0</v>
      </c>
      <c r="BK15" s="38"/>
      <c r="BL15" s="39"/>
      <c r="BM15" s="39"/>
      <c r="BN15" s="39"/>
      <c r="BO15" s="39"/>
      <c r="BP15" s="39"/>
      <c r="BQ15" s="39"/>
      <c r="BR15" s="39"/>
      <c r="BS15" s="51"/>
      <c r="BT15" s="51"/>
      <c r="BU15" s="43"/>
      <c r="BV15" s="48">
        <f t="shared" si="8"/>
        <v>0</v>
      </c>
      <c r="BW15" s="116">
        <v>0</v>
      </c>
      <c r="BX15" s="117">
        <f t="shared" si="9"/>
        <v>0</v>
      </c>
      <c r="BY15" s="118">
        <v>0</v>
      </c>
    </row>
    <row r="16" spans="1:77" ht="15.75" x14ac:dyDescent="0.25">
      <c r="A16" s="99">
        <v>0.4375</v>
      </c>
      <c r="B16" s="100">
        <v>0.44791666666666702</v>
      </c>
      <c r="C16" s="38"/>
      <c r="D16" s="39"/>
      <c r="E16" s="39"/>
      <c r="F16" s="39"/>
      <c r="G16" s="39"/>
      <c r="H16" s="39"/>
      <c r="I16" s="39"/>
      <c r="J16" s="39"/>
      <c r="K16" s="39"/>
      <c r="L16" s="39"/>
      <c r="M16" s="43"/>
      <c r="N16" s="48">
        <f t="shared" si="0"/>
        <v>0</v>
      </c>
      <c r="O16" s="116">
        <v>2</v>
      </c>
      <c r="P16" s="117">
        <f t="shared" si="1"/>
        <v>0</v>
      </c>
      <c r="Q16" s="118">
        <v>0</v>
      </c>
      <c r="R16" s="38"/>
      <c r="S16" s="39"/>
      <c r="T16" s="39"/>
      <c r="U16" s="39"/>
      <c r="V16" s="39"/>
      <c r="W16" s="39"/>
      <c r="X16" s="39"/>
      <c r="Y16" s="39"/>
      <c r="Z16" s="51"/>
      <c r="AA16" s="51"/>
      <c r="AB16" s="43"/>
      <c r="AC16" s="48">
        <f t="shared" si="2"/>
        <v>0</v>
      </c>
      <c r="AD16" s="116">
        <v>0</v>
      </c>
      <c r="AE16" s="117">
        <f t="shared" si="3"/>
        <v>0</v>
      </c>
      <c r="AF16" s="118">
        <v>0</v>
      </c>
      <c r="AG16" s="38"/>
      <c r="AH16" s="39"/>
      <c r="AI16" s="39"/>
      <c r="AJ16" s="39"/>
      <c r="AK16" s="39"/>
      <c r="AL16" s="39"/>
      <c r="AM16" s="39"/>
      <c r="AN16" s="39"/>
      <c r="AO16" s="51"/>
      <c r="AP16" s="51"/>
      <c r="AQ16" s="40"/>
      <c r="AR16" s="48">
        <f t="shared" si="4"/>
        <v>0</v>
      </c>
      <c r="AS16" s="116">
        <v>2</v>
      </c>
      <c r="AT16" s="117">
        <f t="shared" si="5"/>
        <v>0</v>
      </c>
      <c r="AU16" s="118">
        <v>2</v>
      </c>
      <c r="AV16" s="38"/>
      <c r="AW16" s="39"/>
      <c r="AX16" s="39"/>
      <c r="AY16" s="39"/>
      <c r="AZ16" s="39"/>
      <c r="BA16" s="39"/>
      <c r="BB16" s="39"/>
      <c r="BC16" s="39"/>
      <c r="BD16" s="51"/>
      <c r="BE16" s="51"/>
      <c r="BF16" s="43"/>
      <c r="BG16" s="48">
        <f t="shared" si="6"/>
        <v>0</v>
      </c>
      <c r="BH16" s="116">
        <v>0</v>
      </c>
      <c r="BI16" s="117">
        <f t="shared" si="7"/>
        <v>0</v>
      </c>
      <c r="BJ16" s="118">
        <v>0</v>
      </c>
      <c r="BK16" s="38"/>
      <c r="BL16" s="39"/>
      <c r="BM16" s="39"/>
      <c r="BN16" s="39"/>
      <c r="BO16" s="39"/>
      <c r="BP16" s="39"/>
      <c r="BQ16" s="39"/>
      <c r="BR16" s="39"/>
      <c r="BS16" s="51"/>
      <c r="BT16" s="51"/>
      <c r="BU16" s="43"/>
      <c r="BV16" s="48">
        <f t="shared" si="8"/>
        <v>0</v>
      </c>
      <c r="BW16" s="116">
        <v>0</v>
      </c>
      <c r="BX16" s="117">
        <f t="shared" si="9"/>
        <v>0</v>
      </c>
      <c r="BY16" s="118">
        <v>0</v>
      </c>
    </row>
    <row r="17" spans="1:77" ht="16.5" thickBot="1" x14ac:dyDescent="0.3">
      <c r="A17" s="101">
        <v>0.44791666666666702</v>
      </c>
      <c r="B17" s="102">
        <v>0.45833333333333298</v>
      </c>
      <c r="C17" s="81"/>
      <c r="D17" s="82"/>
      <c r="E17" s="82"/>
      <c r="F17" s="82"/>
      <c r="G17" s="82"/>
      <c r="H17" s="82"/>
      <c r="I17" s="82"/>
      <c r="J17" s="82"/>
      <c r="K17" s="82"/>
      <c r="L17" s="82"/>
      <c r="M17" s="78"/>
      <c r="N17" s="79">
        <f t="shared" si="0"/>
        <v>0</v>
      </c>
      <c r="O17" s="119">
        <v>2</v>
      </c>
      <c r="P17" s="120">
        <f t="shared" si="1"/>
        <v>0</v>
      </c>
      <c r="Q17" s="121">
        <v>0</v>
      </c>
      <c r="R17" s="81"/>
      <c r="S17" s="82"/>
      <c r="T17" s="82"/>
      <c r="U17" s="82"/>
      <c r="V17" s="82"/>
      <c r="W17" s="82"/>
      <c r="X17" s="82"/>
      <c r="Y17" s="82"/>
      <c r="Z17" s="83"/>
      <c r="AA17" s="83"/>
      <c r="AB17" s="78"/>
      <c r="AC17" s="79">
        <f t="shared" si="2"/>
        <v>0</v>
      </c>
      <c r="AD17" s="119">
        <v>0</v>
      </c>
      <c r="AE17" s="120">
        <f t="shared" si="3"/>
        <v>0</v>
      </c>
      <c r="AF17" s="121">
        <v>0</v>
      </c>
      <c r="AG17" s="81"/>
      <c r="AH17" s="82"/>
      <c r="AI17" s="82"/>
      <c r="AJ17" s="82"/>
      <c r="AK17" s="82"/>
      <c r="AL17" s="82"/>
      <c r="AM17" s="82"/>
      <c r="AN17" s="82"/>
      <c r="AO17" s="83"/>
      <c r="AP17" s="83"/>
      <c r="AQ17" s="84"/>
      <c r="AR17" s="79">
        <f t="shared" si="4"/>
        <v>0</v>
      </c>
      <c r="AS17" s="119">
        <v>2</v>
      </c>
      <c r="AT17" s="120">
        <f t="shared" si="5"/>
        <v>0</v>
      </c>
      <c r="AU17" s="121">
        <v>2</v>
      </c>
      <c r="AV17" s="81"/>
      <c r="AW17" s="82"/>
      <c r="AX17" s="82"/>
      <c r="AY17" s="82"/>
      <c r="AZ17" s="82"/>
      <c r="BA17" s="82"/>
      <c r="BB17" s="82"/>
      <c r="BC17" s="82"/>
      <c r="BD17" s="83"/>
      <c r="BE17" s="83"/>
      <c r="BF17" s="78"/>
      <c r="BG17" s="79">
        <f t="shared" si="6"/>
        <v>0</v>
      </c>
      <c r="BH17" s="119">
        <v>0</v>
      </c>
      <c r="BI17" s="120">
        <f t="shared" si="7"/>
        <v>0</v>
      </c>
      <c r="BJ17" s="121">
        <v>0</v>
      </c>
      <c r="BK17" s="81"/>
      <c r="BL17" s="82"/>
      <c r="BM17" s="82"/>
      <c r="BN17" s="82"/>
      <c r="BO17" s="82"/>
      <c r="BP17" s="82"/>
      <c r="BQ17" s="82"/>
      <c r="BR17" s="82"/>
      <c r="BS17" s="83"/>
      <c r="BT17" s="83"/>
      <c r="BU17" s="78"/>
      <c r="BV17" s="79">
        <f t="shared" si="8"/>
        <v>0</v>
      </c>
      <c r="BW17" s="119">
        <v>0</v>
      </c>
      <c r="BX17" s="120">
        <f t="shared" si="9"/>
        <v>0</v>
      </c>
      <c r="BY17" s="121">
        <v>0</v>
      </c>
    </row>
    <row r="18" spans="1:77" ht="15.75" x14ac:dyDescent="0.25">
      <c r="A18" s="103">
        <v>0.45833333333333398</v>
      </c>
      <c r="B18" s="104">
        <v>0.46875</v>
      </c>
      <c r="C18" s="67"/>
      <c r="D18" s="68"/>
      <c r="E18" s="68"/>
      <c r="F18" s="68"/>
      <c r="G18" s="68"/>
      <c r="H18" s="68"/>
      <c r="I18" s="68"/>
      <c r="J18" s="68"/>
      <c r="K18" s="68"/>
      <c r="L18" s="68"/>
      <c r="M18" s="64"/>
      <c r="N18" s="65">
        <f t="shared" si="0"/>
        <v>0</v>
      </c>
      <c r="O18" s="122">
        <v>2</v>
      </c>
      <c r="P18" s="123">
        <f t="shared" si="1"/>
        <v>0</v>
      </c>
      <c r="Q18" s="124">
        <v>0</v>
      </c>
      <c r="R18" s="67"/>
      <c r="S18" s="68"/>
      <c r="T18" s="68"/>
      <c r="U18" s="68"/>
      <c r="V18" s="68"/>
      <c r="W18" s="68" t="s">
        <v>63</v>
      </c>
      <c r="X18" s="68"/>
      <c r="Y18" s="68"/>
      <c r="Z18" s="69"/>
      <c r="AA18" s="69"/>
      <c r="AB18" s="64"/>
      <c r="AC18" s="65">
        <f t="shared" si="2"/>
        <v>1</v>
      </c>
      <c r="AD18" s="122">
        <v>0</v>
      </c>
      <c r="AE18" s="123">
        <f t="shared" si="3"/>
        <v>0</v>
      </c>
      <c r="AF18" s="124">
        <v>0</v>
      </c>
      <c r="AG18" s="67"/>
      <c r="AH18" s="68"/>
      <c r="AI18" s="68"/>
      <c r="AJ18" s="68"/>
      <c r="AK18" s="68"/>
      <c r="AL18" s="68"/>
      <c r="AM18" s="68"/>
      <c r="AN18" s="68"/>
      <c r="AO18" s="69"/>
      <c r="AP18" s="69"/>
      <c r="AQ18" s="70"/>
      <c r="AR18" s="65">
        <f t="shared" si="4"/>
        <v>0</v>
      </c>
      <c r="AS18" s="122">
        <v>2</v>
      </c>
      <c r="AT18" s="123">
        <f t="shared" si="5"/>
        <v>0</v>
      </c>
      <c r="AU18" s="124">
        <v>2</v>
      </c>
      <c r="AV18" s="67"/>
      <c r="AW18" s="68"/>
      <c r="AX18" s="68"/>
      <c r="AY18" s="68"/>
      <c r="AZ18" s="68"/>
      <c r="BA18" s="68"/>
      <c r="BB18" s="68"/>
      <c r="BC18" s="68"/>
      <c r="BD18" s="69"/>
      <c r="BE18" s="69"/>
      <c r="BF18" s="64"/>
      <c r="BG18" s="65">
        <f t="shared" si="6"/>
        <v>0</v>
      </c>
      <c r="BH18" s="122">
        <v>0</v>
      </c>
      <c r="BI18" s="123">
        <f t="shared" si="7"/>
        <v>0</v>
      </c>
      <c r="BJ18" s="124">
        <v>0</v>
      </c>
      <c r="BK18" s="67"/>
      <c r="BL18" s="68"/>
      <c r="BM18" s="68"/>
      <c r="BN18" s="68"/>
      <c r="BO18" s="68"/>
      <c r="BP18" s="68"/>
      <c r="BQ18" s="68"/>
      <c r="BR18" s="68"/>
      <c r="BS18" s="69"/>
      <c r="BT18" s="69"/>
      <c r="BU18" s="64"/>
      <c r="BV18" s="65">
        <f t="shared" si="8"/>
        <v>0</v>
      </c>
      <c r="BW18" s="122">
        <v>0</v>
      </c>
      <c r="BX18" s="123">
        <f t="shared" si="9"/>
        <v>0</v>
      </c>
      <c r="BY18" s="124">
        <v>0</v>
      </c>
    </row>
    <row r="19" spans="1:77" ht="15.75" x14ac:dyDescent="0.25">
      <c r="A19" s="99">
        <v>0.46875</v>
      </c>
      <c r="B19" s="100">
        <v>0.47916666666666602</v>
      </c>
      <c r="C19" s="38"/>
      <c r="D19" s="39"/>
      <c r="E19" s="39"/>
      <c r="F19" s="39"/>
      <c r="G19" s="39"/>
      <c r="H19" s="39"/>
      <c r="I19" s="39"/>
      <c r="J19" s="39"/>
      <c r="K19" s="39"/>
      <c r="L19" s="39"/>
      <c r="M19" s="43"/>
      <c r="N19" s="48">
        <f t="shared" si="0"/>
        <v>0</v>
      </c>
      <c r="O19" s="116">
        <v>2</v>
      </c>
      <c r="P19" s="117">
        <f t="shared" si="1"/>
        <v>0</v>
      </c>
      <c r="Q19" s="118">
        <v>0</v>
      </c>
      <c r="R19" s="38"/>
      <c r="S19" s="39"/>
      <c r="T19" s="39"/>
      <c r="U19" s="39"/>
      <c r="V19" s="39" t="s">
        <v>63</v>
      </c>
      <c r="W19" s="39" t="s">
        <v>63</v>
      </c>
      <c r="X19" s="39"/>
      <c r="Y19" s="39"/>
      <c r="Z19" s="51"/>
      <c r="AA19" s="51"/>
      <c r="AB19" s="43"/>
      <c r="AC19" s="48">
        <f t="shared" si="2"/>
        <v>2</v>
      </c>
      <c r="AD19" s="116">
        <v>0</v>
      </c>
      <c r="AE19" s="117">
        <f t="shared" si="3"/>
        <v>0</v>
      </c>
      <c r="AF19" s="118">
        <v>0</v>
      </c>
      <c r="AG19" s="38"/>
      <c r="AH19" s="39"/>
      <c r="AI19" s="39"/>
      <c r="AJ19" s="39"/>
      <c r="AK19" s="39"/>
      <c r="AL19" s="39"/>
      <c r="AM19" s="39"/>
      <c r="AN19" s="39"/>
      <c r="AO19" s="51"/>
      <c r="AP19" s="51"/>
      <c r="AQ19" s="40"/>
      <c r="AR19" s="48">
        <f t="shared" si="4"/>
        <v>0</v>
      </c>
      <c r="AS19" s="116">
        <v>2</v>
      </c>
      <c r="AT19" s="117">
        <f t="shared" si="5"/>
        <v>0</v>
      </c>
      <c r="AU19" s="118">
        <v>2</v>
      </c>
      <c r="AV19" s="38"/>
      <c r="AW19" s="39"/>
      <c r="AX19" s="39"/>
      <c r="AY19" s="39"/>
      <c r="AZ19" s="39"/>
      <c r="BA19" s="39"/>
      <c r="BB19" s="39"/>
      <c r="BC19" s="39"/>
      <c r="BD19" s="51"/>
      <c r="BE19" s="51"/>
      <c r="BF19" s="43"/>
      <c r="BG19" s="48">
        <f t="shared" si="6"/>
        <v>0</v>
      </c>
      <c r="BH19" s="116">
        <v>0</v>
      </c>
      <c r="BI19" s="117">
        <f t="shared" si="7"/>
        <v>0</v>
      </c>
      <c r="BJ19" s="118">
        <v>0</v>
      </c>
      <c r="BK19" s="38"/>
      <c r="BL19" s="39"/>
      <c r="BM19" s="39"/>
      <c r="BN19" s="39"/>
      <c r="BO19" s="39"/>
      <c r="BP19" s="39"/>
      <c r="BQ19" s="39"/>
      <c r="BR19" s="39"/>
      <c r="BS19" s="51"/>
      <c r="BT19" s="51"/>
      <c r="BU19" s="43"/>
      <c r="BV19" s="48">
        <f t="shared" si="8"/>
        <v>0</v>
      </c>
      <c r="BW19" s="116">
        <v>0</v>
      </c>
      <c r="BX19" s="117">
        <f t="shared" si="9"/>
        <v>0</v>
      </c>
      <c r="BY19" s="118">
        <v>0</v>
      </c>
    </row>
    <row r="20" spans="1:77" ht="15.75" x14ac:dyDescent="0.25">
      <c r="A20" s="99">
        <v>0.47916666666666702</v>
      </c>
      <c r="B20" s="100">
        <v>0.48958333333333298</v>
      </c>
      <c r="C20" s="38"/>
      <c r="D20" s="39"/>
      <c r="E20" s="39"/>
      <c r="F20" s="39"/>
      <c r="G20" s="39"/>
      <c r="H20" s="39"/>
      <c r="I20" s="39"/>
      <c r="J20" s="39"/>
      <c r="K20" s="39"/>
      <c r="L20" s="39"/>
      <c r="M20" s="43"/>
      <c r="N20" s="48">
        <f t="shared" si="0"/>
        <v>0</v>
      </c>
      <c r="O20" s="116">
        <v>2</v>
      </c>
      <c r="P20" s="117">
        <f t="shared" si="1"/>
        <v>0</v>
      </c>
      <c r="Q20" s="118">
        <v>0</v>
      </c>
      <c r="R20" s="38"/>
      <c r="S20" s="39"/>
      <c r="T20" s="39"/>
      <c r="U20" s="39" t="s">
        <v>63</v>
      </c>
      <c r="V20" s="39" t="s">
        <v>63</v>
      </c>
      <c r="W20" s="39" t="s">
        <v>63</v>
      </c>
      <c r="X20" s="39"/>
      <c r="Y20" s="39"/>
      <c r="Z20" s="51"/>
      <c r="AA20" s="51"/>
      <c r="AB20" s="43"/>
      <c r="AC20" s="48">
        <f t="shared" si="2"/>
        <v>3</v>
      </c>
      <c r="AD20" s="116">
        <v>0</v>
      </c>
      <c r="AE20" s="117">
        <f t="shared" si="3"/>
        <v>0</v>
      </c>
      <c r="AF20" s="118">
        <v>0</v>
      </c>
      <c r="AG20" s="38"/>
      <c r="AH20" s="39"/>
      <c r="AI20" s="39"/>
      <c r="AJ20" s="39"/>
      <c r="AK20" s="39"/>
      <c r="AL20" s="39"/>
      <c r="AM20" s="39"/>
      <c r="AN20" s="39"/>
      <c r="AO20" s="51"/>
      <c r="AP20" s="51"/>
      <c r="AQ20" s="40"/>
      <c r="AR20" s="48">
        <f t="shared" si="4"/>
        <v>0</v>
      </c>
      <c r="AS20" s="116">
        <v>2</v>
      </c>
      <c r="AT20" s="117">
        <f t="shared" si="5"/>
        <v>0</v>
      </c>
      <c r="AU20" s="118">
        <v>2</v>
      </c>
      <c r="AV20" s="38"/>
      <c r="AW20" s="39"/>
      <c r="AX20" s="39"/>
      <c r="AY20" s="39"/>
      <c r="AZ20" s="39"/>
      <c r="BA20" s="39"/>
      <c r="BB20" s="39"/>
      <c r="BC20" s="39"/>
      <c r="BD20" s="51"/>
      <c r="BE20" s="51"/>
      <c r="BF20" s="43"/>
      <c r="BG20" s="48">
        <f t="shared" si="6"/>
        <v>0</v>
      </c>
      <c r="BH20" s="116">
        <v>0</v>
      </c>
      <c r="BI20" s="117">
        <f t="shared" si="7"/>
        <v>0</v>
      </c>
      <c r="BJ20" s="118">
        <v>0</v>
      </c>
      <c r="BK20" s="38"/>
      <c r="BL20" s="39"/>
      <c r="BM20" s="39"/>
      <c r="BN20" s="39"/>
      <c r="BO20" s="39"/>
      <c r="BP20" s="39"/>
      <c r="BQ20" s="39"/>
      <c r="BR20" s="39"/>
      <c r="BS20" s="51"/>
      <c r="BT20" s="51"/>
      <c r="BU20" s="43"/>
      <c r="BV20" s="48">
        <f t="shared" si="8"/>
        <v>0</v>
      </c>
      <c r="BW20" s="116">
        <v>0</v>
      </c>
      <c r="BX20" s="117">
        <f t="shared" si="9"/>
        <v>0</v>
      </c>
      <c r="BY20" s="118">
        <v>0</v>
      </c>
    </row>
    <row r="21" spans="1:77" ht="16.5" thickBot="1" x14ac:dyDescent="0.3">
      <c r="A21" s="95">
        <v>0.48958333333333398</v>
      </c>
      <c r="B21" s="96">
        <v>0.5</v>
      </c>
      <c r="C21" s="57"/>
      <c r="D21" s="58"/>
      <c r="E21" s="58"/>
      <c r="F21" s="58"/>
      <c r="G21" s="58"/>
      <c r="H21" s="58"/>
      <c r="I21" s="58"/>
      <c r="J21" s="58"/>
      <c r="K21" s="59"/>
      <c r="L21" s="58"/>
      <c r="M21" s="60"/>
      <c r="N21" s="61">
        <f t="shared" si="0"/>
        <v>0</v>
      </c>
      <c r="O21" s="110">
        <v>3</v>
      </c>
      <c r="P21" s="111">
        <f t="shared" si="1"/>
        <v>0</v>
      </c>
      <c r="Q21" s="112">
        <v>3</v>
      </c>
      <c r="R21" s="57"/>
      <c r="S21" s="58"/>
      <c r="T21" s="58" t="s">
        <v>63</v>
      </c>
      <c r="U21" s="58" t="s">
        <v>63</v>
      </c>
      <c r="V21" s="58" t="s">
        <v>63</v>
      </c>
      <c r="W21" s="58" t="s">
        <v>63</v>
      </c>
      <c r="X21" s="58"/>
      <c r="Y21" s="58"/>
      <c r="Z21" s="59"/>
      <c r="AA21" s="59"/>
      <c r="AB21" s="60"/>
      <c r="AC21" s="61">
        <f t="shared" si="2"/>
        <v>4</v>
      </c>
      <c r="AD21" s="110">
        <v>3</v>
      </c>
      <c r="AE21" s="111">
        <f t="shared" si="3"/>
        <v>0</v>
      </c>
      <c r="AF21" s="112">
        <v>2</v>
      </c>
      <c r="AG21" s="57"/>
      <c r="AH21" s="58"/>
      <c r="AI21" s="58"/>
      <c r="AJ21" s="58"/>
      <c r="AK21" s="58"/>
      <c r="AL21" s="58"/>
      <c r="AM21" s="58"/>
      <c r="AN21" s="58"/>
      <c r="AO21" s="59"/>
      <c r="AP21" s="59"/>
      <c r="AQ21" s="60"/>
      <c r="AR21" s="61">
        <f t="shared" si="4"/>
        <v>0</v>
      </c>
      <c r="AS21" s="110">
        <v>2</v>
      </c>
      <c r="AT21" s="111">
        <f t="shared" si="5"/>
        <v>0</v>
      </c>
      <c r="AU21" s="112">
        <v>2</v>
      </c>
      <c r="AV21" s="57"/>
      <c r="AW21" s="58"/>
      <c r="AX21" s="58"/>
      <c r="AY21" s="58"/>
      <c r="AZ21" s="58"/>
      <c r="BA21" s="58"/>
      <c r="BB21" s="58"/>
      <c r="BC21" s="58"/>
      <c r="BD21" s="59"/>
      <c r="BE21" s="59"/>
      <c r="BF21" s="60"/>
      <c r="BG21" s="61">
        <f t="shared" si="6"/>
        <v>0</v>
      </c>
      <c r="BH21" s="110">
        <v>3</v>
      </c>
      <c r="BI21" s="111">
        <f t="shared" si="7"/>
        <v>0</v>
      </c>
      <c r="BJ21" s="112">
        <v>3</v>
      </c>
      <c r="BK21" s="57"/>
      <c r="BL21" s="58"/>
      <c r="BM21" s="58"/>
      <c r="BN21" s="58"/>
      <c r="BO21" s="58"/>
      <c r="BP21" s="58"/>
      <c r="BQ21" s="58"/>
      <c r="BR21" s="58"/>
      <c r="BS21" s="59"/>
      <c r="BT21" s="59"/>
      <c r="BU21" s="60"/>
      <c r="BV21" s="61">
        <f t="shared" si="8"/>
        <v>0</v>
      </c>
      <c r="BW21" s="110">
        <v>3</v>
      </c>
      <c r="BX21" s="111">
        <f t="shared" si="9"/>
        <v>0</v>
      </c>
      <c r="BY21" s="112">
        <v>3</v>
      </c>
    </row>
    <row r="22" spans="1:77" ht="15.75" x14ac:dyDescent="0.25">
      <c r="A22" s="97">
        <v>0.5</v>
      </c>
      <c r="B22" s="98">
        <v>0.51041666666666596</v>
      </c>
      <c r="C22" s="71"/>
      <c r="D22" s="72"/>
      <c r="E22" s="72"/>
      <c r="F22" s="72"/>
      <c r="G22" s="72"/>
      <c r="H22" s="72"/>
      <c r="I22" s="72"/>
      <c r="J22" s="72"/>
      <c r="K22" s="73"/>
      <c r="L22" s="72"/>
      <c r="M22" s="74"/>
      <c r="N22" s="75">
        <f t="shared" si="0"/>
        <v>0</v>
      </c>
      <c r="O22" s="113">
        <v>3</v>
      </c>
      <c r="P22" s="114">
        <f t="shared" si="1"/>
        <v>0</v>
      </c>
      <c r="Q22" s="115">
        <v>3</v>
      </c>
      <c r="R22" s="71"/>
      <c r="S22" s="72" t="s">
        <v>63</v>
      </c>
      <c r="T22" s="72" t="s">
        <v>63</v>
      </c>
      <c r="U22" s="72" t="s">
        <v>63</v>
      </c>
      <c r="V22" s="72" t="s">
        <v>63</v>
      </c>
      <c r="W22" s="72" t="s">
        <v>63</v>
      </c>
      <c r="X22" s="72"/>
      <c r="Y22" s="72"/>
      <c r="Z22" s="73"/>
      <c r="AA22" s="73"/>
      <c r="AB22" s="74"/>
      <c r="AC22" s="75">
        <f t="shared" si="2"/>
        <v>5</v>
      </c>
      <c r="AD22" s="113">
        <v>3</v>
      </c>
      <c r="AE22" s="114">
        <f t="shared" si="3"/>
        <v>0</v>
      </c>
      <c r="AF22" s="115">
        <v>2</v>
      </c>
      <c r="AG22" s="71"/>
      <c r="AH22" s="72"/>
      <c r="AI22" s="72"/>
      <c r="AJ22" s="72"/>
      <c r="AK22" s="72"/>
      <c r="AL22" s="72"/>
      <c r="AM22" s="72"/>
      <c r="AN22" s="72"/>
      <c r="AO22" s="73"/>
      <c r="AP22" s="73"/>
      <c r="AQ22" s="74"/>
      <c r="AR22" s="75">
        <f t="shared" si="4"/>
        <v>0</v>
      </c>
      <c r="AS22" s="113">
        <v>2</v>
      </c>
      <c r="AT22" s="114">
        <f t="shared" si="5"/>
        <v>0</v>
      </c>
      <c r="AU22" s="115">
        <v>2</v>
      </c>
      <c r="AV22" s="71"/>
      <c r="AW22" s="72"/>
      <c r="AX22" s="72"/>
      <c r="AY22" s="72"/>
      <c r="AZ22" s="72"/>
      <c r="BA22" s="72"/>
      <c r="BB22" s="72"/>
      <c r="BC22" s="72"/>
      <c r="BD22" s="73"/>
      <c r="BE22" s="73"/>
      <c r="BF22" s="74"/>
      <c r="BG22" s="75">
        <f t="shared" si="6"/>
        <v>0</v>
      </c>
      <c r="BH22" s="113">
        <v>3</v>
      </c>
      <c r="BI22" s="114">
        <f t="shared" si="7"/>
        <v>0</v>
      </c>
      <c r="BJ22" s="115">
        <v>3</v>
      </c>
      <c r="BK22" s="71"/>
      <c r="BL22" s="72"/>
      <c r="BM22" s="72"/>
      <c r="BN22" s="72"/>
      <c r="BO22" s="72"/>
      <c r="BP22" s="72"/>
      <c r="BQ22" s="72"/>
      <c r="BR22" s="72"/>
      <c r="BS22" s="73"/>
      <c r="BT22" s="73"/>
      <c r="BU22" s="74"/>
      <c r="BV22" s="75">
        <f t="shared" si="8"/>
        <v>0</v>
      </c>
      <c r="BW22" s="113">
        <v>3</v>
      </c>
      <c r="BX22" s="114">
        <f t="shared" si="9"/>
        <v>0</v>
      </c>
      <c r="BY22" s="115">
        <v>3</v>
      </c>
    </row>
    <row r="23" spans="1:77" ht="15.75" x14ac:dyDescent="0.25">
      <c r="A23" s="99">
        <v>0.51041666666666696</v>
      </c>
      <c r="B23" s="100">
        <v>0.52083333333333304</v>
      </c>
      <c r="C23" s="38"/>
      <c r="D23" s="39"/>
      <c r="E23" s="39"/>
      <c r="F23" s="39"/>
      <c r="G23" s="39"/>
      <c r="H23" s="39"/>
      <c r="I23" s="39"/>
      <c r="J23" s="39"/>
      <c r="K23" s="51"/>
      <c r="L23" s="39"/>
      <c r="M23" s="40"/>
      <c r="N23" s="48">
        <f t="shared" si="0"/>
        <v>0</v>
      </c>
      <c r="O23" s="116">
        <v>3</v>
      </c>
      <c r="P23" s="117">
        <f t="shared" si="1"/>
        <v>0</v>
      </c>
      <c r="Q23" s="118">
        <v>3</v>
      </c>
      <c r="R23" s="38" t="s">
        <v>63</v>
      </c>
      <c r="S23" s="39" t="s">
        <v>63</v>
      </c>
      <c r="T23" s="39" t="s">
        <v>63</v>
      </c>
      <c r="U23" s="39" t="s">
        <v>63</v>
      </c>
      <c r="V23" s="39" t="s">
        <v>63</v>
      </c>
      <c r="W23" s="39" t="s">
        <v>63</v>
      </c>
      <c r="X23" s="39"/>
      <c r="Y23" s="39"/>
      <c r="Z23" s="51"/>
      <c r="AA23" s="51"/>
      <c r="AB23" s="40"/>
      <c r="AC23" s="48">
        <f t="shared" si="2"/>
        <v>6</v>
      </c>
      <c r="AD23" s="116">
        <v>3</v>
      </c>
      <c r="AE23" s="117">
        <f t="shared" si="3"/>
        <v>0</v>
      </c>
      <c r="AF23" s="118">
        <v>2</v>
      </c>
      <c r="AG23" s="38" t="s">
        <v>63</v>
      </c>
      <c r="AH23" s="39" t="s">
        <v>63</v>
      </c>
      <c r="AI23" s="39" t="s">
        <v>63</v>
      </c>
      <c r="AJ23" s="39" t="s">
        <v>63</v>
      </c>
      <c r="AK23" s="39" t="s">
        <v>63</v>
      </c>
      <c r="AL23" s="39" t="s">
        <v>63</v>
      </c>
      <c r="AM23" s="39"/>
      <c r="AN23" s="39"/>
      <c r="AO23" s="51"/>
      <c r="AP23" s="51"/>
      <c r="AQ23" s="40"/>
      <c r="AR23" s="48">
        <f t="shared" si="4"/>
        <v>6</v>
      </c>
      <c r="AS23" s="116">
        <v>2</v>
      </c>
      <c r="AT23" s="117">
        <f t="shared" si="5"/>
        <v>0</v>
      </c>
      <c r="AU23" s="118">
        <v>2</v>
      </c>
      <c r="AV23" s="38" t="s">
        <v>63</v>
      </c>
      <c r="AW23" s="39" t="s">
        <v>63</v>
      </c>
      <c r="AX23" s="39" t="s">
        <v>63</v>
      </c>
      <c r="AY23" s="39" t="s">
        <v>63</v>
      </c>
      <c r="AZ23" s="39" t="s">
        <v>63</v>
      </c>
      <c r="BA23" s="39" t="s">
        <v>63</v>
      </c>
      <c r="BB23" s="39"/>
      <c r="BC23" s="39"/>
      <c r="BD23" s="51"/>
      <c r="BE23" s="51"/>
      <c r="BF23" s="40"/>
      <c r="BG23" s="48">
        <f t="shared" si="6"/>
        <v>6</v>
      </c>
      <c r="BH23" s="116">
        <v>3</v>
      </c>
      <c r="BI23" s="117">
        <f t="shared" si="7"/>
        <v>0</v>
      </c>
      <c r="BJ23" s="118">
        <v>3</v>
      </c>
      <c r="BK23" s="38" t="s">
        <v>63</v>
      </c>
      <c r="BL23" s="39" t="s">
        <v>63</v>
      </c>
      <c r="BM23" s="39" t="s">
        <v>63</v>
      </c>
      <c r="BN23" s="39" t="s">
        <v>63</v>
      </c>
      <c r="BO23" s="39" t="s">
        <v>63</v>
      </c>
      <c r="BP23" s="39" t="s">
        <v>63</v>
      </c>
      <c r="BQ23" s="39"/>
      <c r="BR23" s="39"/>
      <c r="BS23" s="51"/>
      <c r="BT23" s="51"/>
      <c r="BU23" s="40"/>
      <c r="BV23" s="48">
        <f t="shared" si="8"/>
        <v>6</v>
      </c>
      <c r="BW23" s="116">
        <v>3</v>
      </c>
      <c r="BX23" s="117">
        <f t="shared" si="9"/>
        <v>0</v>
      </c>
      <c r="BY23" s="118">
        <v>3</v>
      </c>
    </row>
    <row r="24" spans="1:77" ht="15.75" x14ac:dyDescent="0.25">
      <c r="A24" s="99">
        <v>0.52083333333333404</v>
      </c>
      <c r="B24" s="100">
        <v>0.53125</v>
      </c>
      <c r="C24" s="38"/>
      <c r="D24" s="39"/>
      <c r="E24" s="39"/>
      <c r="F24" s="39"/>
      <c r="G24" s="39"/>
      <c r="H24" s="39" t="s">
        <v>63</v>
      </c>
      <c r="I24" s="39"/>
      <c r="J24" s="39"/>
      <c r="K24" s="51"/>
      <c r="L24" s="39"/>
      <c r="M24" s="40"/>
      <c r="N24" s="48">
        <f t="shared" si="0"/>
        <v>1</v>
      </c>
      <c r="O24" s="116">
        <v>3</v>
      </c>
      <c r="P24" s="117">
        <f t="shared" si="1"/>
        <v>0</v>
      </c>
      <c r="Q24" s="118">
        <v>3</v>
      </c>
      <c r="R24" s="38" t="s">
        <v>63</v>
      </c>
      <c r="S24" s="39" t="s">
        <v>63</v>
      </c>
      <c r="T24" s="39" t="s">
        <v>63</v>
      </c>
      <c r="U24" s="39" t="s">
        <v>63</v>
      </c>
      <c r="V24" s="39" t="s">
        <v>63</v>
      </c>
      <c r="W24" s="39" t="s">
        <v>63</v>
      </c>
      <c r="X24" s="39"/>
      <c r="Y24" s="39"/>
      <c r="Z24" s="51"/>
      <c r="AA24" s="51"/>
      <c r="AB24" s="40"/>
      <c r="AC24" s="48">
        <f t="shared" si="2"/>
        <v>6</v>
      </c>
      <c r="AD24" s="116">
        <v>3</v>
      </c>
      <c r="AE24" s="117">
        <f t="shared" si="3"/>
        <v>0</v>
      </c>
      <c r="AF24" s="118">
        <v>2</v>
      </c>
      <c r="AG24" s="38"/>
      <c r="AH24" s="39" t="s">
        <v>63</v>
      </c>
      <c r="AI24" s="39" t="s">
        <v>63</v>
      </c>
      <c r="AJ24" s="39" t="s">
        <v>63</v>
      </c>
      <c r="AK24" s="39" t="s">
        <v>63</v>
      </c>
      <c r="AL24" s="39" t="s">
        <v>63</v>
      </c>
      <c r="AM24" s="39"/>
      <c r="AN24" s="39"/>
      <c r="AO24" s="51"/>
      <c r="AP24" s="51"/>
      <c r="AQ24" s="40"/>
      <c r="AR24" s="48">
        <f t="shared" si="4"/>
        <v>5</v>
      </c>
      <c r="AS24" s="116">
        <v>2</v>
      </c>
      <c r="AT24" s="117">
        <f t="shared" si="5"/>
        <v>0</v>
      </c>
      <c r="AU24" s="118">
        <v>2</v>
      </c>
      <c r="AV24" s="38" t="s">
        <v>63</v>
      </c>
      <c r="AW24" s="39" t="s">
        <v>63</v>
      </c>
      <c r="AX24" s="39" t="s">
        <v>63</v>
      </c>
      <c r="AY24" s="39" t="s">
        <v>63</v>
      </c>
      <c r="AZ24" s="39" t="s">
        <v>63</v>
      </c>
      <c r="BA24" s="39" t="s">
        <v>63</v>
      </c>
      <c r="BB24" s="39"/>
      <c r="BC24" s="39"/>
      <c r="BD24" s="51"/>
      <c r="BE24" s="51"/>
      <c r="BF24" s="40"/>
      <c r="BG24" s="48">
        <f t="shared" si="6"/>
        <v>6</v>
      </c>
      <c r="BH24" s="116">
        <v>3</v>
      </c>
      <c r="BI24" s="117">
        <f t="shared" si="7"/>
        <v>0</v>
      </c>
      <c r="BJ24" s="118">
        <v>3</v>
      </c>
      <c r="BK24" s="38" t="s">
        <v>63</v>
      </c>
      <c r="BL24" s="39" t="s">
        <v>63</v>
      </c>
      <c r="BM24" s="39" t="s">
        <v>63</v>
      </c>
      <c r="BN24" s="39" t="s">
        <v>63</v>
      </c>
      <c r="BO24" s="39" t="s">
        <v>63</v>
      </c>
      <c r="BP24" s="39" t="s">
        <v>63</v>
      </c>
      <c r="BQ24" s="39"/>
      <c r="BR24" s="39"/>
      <c r="BS24" s="51"/>
      <c r="BT24" s="51"/>
      <c r="BU24" s="40"/>
      <c r="BV24" s="48">
        <f t="shared" si="8"/>
        <v>6</v>
      </c>
      <c r="BW24" s="116">
        <v>3</v>
      </c>
      <c r="BX24" s="117">
        <f t="shared" si="9"/>
        <v>0</v>
      </c>
      <c r="BY24" s="118">
        <v>3</v>
      </c>
    </row>
    <row r="25" spans="1:77" ht="16.5" thickBot="1" x14ac:dyDescent="0.3">
      <c r="A25" s="101">
        <v>0.53125</v>
      </c>
      <c r="B25" s="102">
        <v>0.54166666666666596</v>
      </c>
      <c r="C25" s="81"/>
      <c r="D25" s="82"/>
      <c r="E25" s="82"/>
      <c r="F25" s="82"/>
      <c r="G25" s="82" t="s">
        <v>63</v>
      </c>
      <c r="H25" s="82" t="s">
        <v>63</v>
      </c>
      <c r="I25" s="82"/>
      <c r="J25" s="82"/>
      <c r="K25" s="83"/>
      <c r="L25" s="82"/>
      <c r="M25" s="84"/>
      <c r="N25" s="79">
        <f t="shared" si="0"/>
        <v>2</v>
      </c>
      <c r="O25" s="119">
        <v>3</v>
      </c>
      <c r="P25" s="120">
        <f t="shared" si="1"/>
        <v>0</v>
      </c>
      <c r="Q25" s="121">
        <v>3</v>
      </c>
      <c r="R25" s="81" t="s">
        <v>63</v>
      </c>
      <c r="S25" s="82" t="s">
        <v>63</v>
      </c>
      <c r="T25" s="82" t="s">
        <v>63</v>
      </c>
      <c r="U25" s="82" t="s">
        <v>63</v>
      </c>
      <c r="V25" s="82" t="s">
        <v>63</v>
      </c>
      <c r="W25" s="82" t="s">
        <v>63</v>
      </c>
      <c r="X25" s="82"/>
      <c r="Y25" s="82"/>
      <c r="Z25" s="83"/>
      <c r="AA25" s="83"/>
      <c r="AB25" s="84"/>
      <c r="AC25" s="79">
        <f t="shared" si="2"/>
        <v>6</v>
      </c>
      <c r="AD25" s="119">
        <v>3</v>
      </c>
      <c r="AE25" s="120">
        <f t="shared" si="3"/>
        <v>0</v>
      </c>
      <c r="AF25" s="121">
        <v>2</v>
      </c>
      <c r="AG25" s="81"/>
      <c r="AH25" s="82"/>
      <c r="AI25" s="82" t="s">
        <v>63</v>
      </c>
      <c r="AJ25" s="82" t="s">
        <v>63</v>
      </c>
      <c r="AK25" s="82" t="s">
        <v>63</v>
      </c>
      <c r="AL25" s="82" t="s">
        <v>63</v>
      </c>
      <c r="AM25" s="82"/>
      <c r="AN25" s="82"/>
      <c r="AO25" s="83"/>
      <c r="AP25" s="83"/>
      <c r="AQ25" s="84"/>
      <c r="AR25" s="79">
        <f t="shared" si="4"/>
        <v>4</v>
      </c>
      <c r="AS25" s="119">
        <v>2</v>
      </c>
      <c r="AT25" s="120">
        <f t="shared" si="5"/>
        <v>0</v>
      </c>
      <c r="AU25" s="121">
        <v>2</v>
      </c>
      <c r="AV25" s="81" t="s">
        <v>63</v>
      </c>
      <c r="AW25" s="82" t="s">
        <v>63</v>
      </c>
      <c r="AX25" s="82" t="s">
        <v>63</v>
      </c>
      <c r="AY25" s="82" t="s">
        <v>63</v>
      </c>
      <c r="AZ25" s="82" t="s">
        <v>63</v>
      </c>
      <c r="BA25" s="82" t="s">
        <v>63</v>
      </c>
      <c r="BB25" s="82"/>
      <c r="BC25" s="82"/>
      <c r="BD25" s="83"/>
      <c r="BE25" s="83"/>
      <c r="BF25" s="84"/>
      <c r="BG25" s="79">
        <f t="shared" si="6"/>
        <v>6</v>
      </c>
      <c r="BH25" s="119">
        <v>3</v>
      </c>
      <c r="BI25" s="120">
        <f t="shared" si="7"/>
        <v>0</v>
      </c>
      <c r="BJ25" s="121">
        <v>3</v>
      </c>
      <c r="BK25" s="81" t="s">
        <v>63</v>
      </c>
      <c r="BL25" s="82" t="s">
        <v>63</v>
      </c>
      <c r="BM25" s="82" t="s">
        <v>63</v>
      </c>
      <c r="BN25" s="82" t="s">
        <v>63</v>
      </c>
      <c r="BO25" s="82" t="s">
        <v>63</v>
      </c>
      <c r="BP25" s="82" t="s">
        <v>63</v>
      </c>
      <c r="BQ25" s="82"/>
      <c r="BR25" s="82"/>
      <c r="BS25" s="83"/>
      <c r="BT25" s="83"/>
      <c r="BU25" s="84"/>
      <c r="BV25" s="79">
        <f t="shared" si="8"/>
        <v>6</v>
      </c>
      <c r="BW25" s="119">
        <v>3</v>
      </c>
      <c r="BX25" s="120">
        <f t="shared" si="9"/>
        <v>0</v>
      </c>
      <c r="BY25" s="121">
        <v>3</v>
      </c>
    </row>
    <row r="26" spans="1:77" ht="15.75" x14ac:dyDescent="0.25">
      <c r="A26" s="103">
        <v>0.54166666666666696</v>
      </c>
      <c r="B26" s="104">
        <v>0.55208333333333304</v>
      </c>
      <c r="C26" s="67"/>
      <c r="D26" s="68"/>
      <c r="E26" s="68"/>
      <c r="F26" s="68" t="s">
        <v>63</v>
      </c>
      <c r="G26" s="68" t="s">
        <v>63</v>
      </c>
      <c r="H26" s="68" t="s">
        <v>63</v>
      </c>
      <c r="I26" s="68"/>
      <c r="J26" s="68"/>
      <c r="K26" s="69"/>
      <c r="L26" s="68"/>
      <c r="M26" s="70"/>
      <c r="N26" s="65">
        <f t="shared" si="0"/>
        <v>3</v>
      </c>
      <c r="O26" s="122">
        <v>3</v>
      </c>
      <c r="P26" s="123">
        <f t="shared" si="1"/>
        <v>0</v>
      </c>
      <c r="Q26" s="124">
        <v>3</v>
      </c>
      <c r="R26" s="67" t="s">
        <v>63</v>
      </c>
      <c r="S26" s="68" t="s">
        <v>63</v>
      </c>
      <c r="T26" s="68" t="s">
        <v>63</v>
      </c>
      <c r="U26" s="68" t="s">
        <v>63</v>
      </c>
      <c r="V26" s="68" t="s">
        <v>63</v>
      </c>
      <c r="W26" s="68" t="s">
        <v>63</v>
      </c>
      <c r="X26" s="68"/>
      <c r="Y26" s="68"/>
      <c r="Z26" s="69"/>
      <c r="AA26" s="69"/>
      <c r="AB26" s="70"/>
      <c r="AC26" s="65">
        <f t="shared" si="2"/>
        <v>6</v>
      </c>
      <c r="AD26" s="122">
        <v>3</v>
      </c>
      <c r="AE26" s="123">
        <f t="shared" si="3"/>
        <v>0</v>
      </c>
      <c r="AF26" s="124">
        <v>2</v>
      </c>
      <c r="AG26" s="67"/>
      <c r="AH26" s="68"/>
      <c r="AI26" s="68"/>
      <c r="AJ26" s="68" t="s">
        <v>63</v>
      </c>
      <c r="AK26" s="68" t="s">
        <v>63</v>
      </c>
      <c r="AL26" s="68" t="s">
        <v>63</v>
      </c>
      <c r="AM26" s="68"/>
      <c r="AN26" s="68"/>
      <c r="AO26" s="69"/>
      <c r="AP26" s="69"/>
      <c r="AQ26" s="70"/>
      <c r="AR26" s="65">
        <f t="shared" si="4"/>
        <v>3</v>
      </c>
      <c r="AS26" s="122">
        <v>2</v>
      </c>
      <c r="AT26" s="123">
        <f t="shared" si="5"/>
        <v>0</v>
      </c>
      <c r="AU26" s="124">
        <v>2</v>
      </c>
      <c r="AV26" s="67" t="s">
        <v>63</v>
      </c>
      <c r="AW26" s="68" t="s">
        <v>63</v>
      </c>
      <c r="AX26" s="68" t="s">
        <v>63</v>
      </c>
      <c r="AY26" s="68" t="s">
        <v>63</v>
      </c>
      <c r="AZ26" s="68" t="s">
        <v>63</v>
      </c>
      <c r="BA26" s="68" t="s">
        <v>63</v>
      </c>
      <c r="BB26" s="68"/>
      <c r="BC26" s="68"/>
      <c r="BD26" s="69"/>
      <c r="BE26" s="69"/>
      <c r="BF26" s="70"/>
      <c r="BG26" s="65">
        <f t="shared" si="6"/>
        <v>6</v>
      </c>
      <c r="BH26" s="122">
        <v>3</v>
      </c>
      <c r="BI26" s="123">
        <f t="shared" si="7"/>
        <v>0</v>
      </c>
      <c r="BJ26" s="124">
        <v>3</v>
      </c>
      <c r="BK26" s="67" t="s">
        <v>63</v>
      </c>
      <c r="BL26" s="68" t="s">
        <v>63</v>
      </c>
      <c r="BM26" s="68" t="s">
        <v>63</v>
      </c>
      <c r="BN26" s="68" t="s">
        <v>63</v>
      </c>
      <c r="BO26" s="68" t="s">
        <v>63</v>
      </c>
      <c r="BP26" s="68" t="s">
        <v>63</v>
      </c>
      <c r="BQ26" s="68"/>
      <c r="BR26" s="68"/>
      <c r="BS26" s="69"/>
      <c r="BT26" s="69"/>
      <c r="BU26" s="70"/>
      <c r="BV26" s="65">
        <f t="shared" si="8"/>
        <v>6</v>
      </c>
      <c r="BW26" s="122">
        <v>3</v>
      </c>
      <c r="BX26" s="123">
        <f t="shared" si="9"/>
        <v>0</v>
      </c>
      <c r="BY26" s="124">
        <v>3</v>
      </c>
    </row>
    <row r="27" spans="1:77" ht="15.75" x14ac:dyDescent="0.25">
      <c r="A27" s="99">
        <v>0.55208333333333404</v>
      </c>
      <c r="B27" s="100">
        <v>0.562499999999999</v>
      </c>
      <c r="C27" s="38"/>
      <c r="D27" s="39"/>
      <c r="E27" s="39" t="s">
        <v>63</v>
      </c>
      <c r="F27" s="39" t="s">
        <v>63</v>
      </c>
      <c r="G27" s="39" t="s">
        <v>63</v>
      </c>
      <c r="H27" s="39" t="s">
        <v>63</v>
      </c>
      <c r="I27" s="39"/>
      <c r="J27" s="39"/>
      <c r="K27" s="51"/>
      <c r="L27" s="39"/>
      <c r="M27" s="40"/>
      <c r="N27" s="48">
        <f t="shared" si="0"/>
        <v>4</v>
      </c>
      <c r="O27" s="116">
        <v>3</v>
      </c>
      <c r="P27" s="117">
        <f t="shared" si="1"/>
        <v>0</v>
      </c>
      <c r="Q27" s="118">
        <v>3</v>
      </c>
      <c r="R27" s="38" t="s">
        <v>63</v>
      </c>
      <c r="S27" s="39" t="s">
        <v>63</v>
      </c>
      <c r="T27" s="39" t="s">
        <v>63</v>
      </c>
      <c r="U27" s="39" t="s">
        <v>63</v>
      </c>
      <c r="V27" s="39" t="s">
        <v>63</v>
      </c>
      <c r="W27" s="39" t="s">
        <v>63</v>
      </c>
      <c r="X27" s="39"/>
      <c r="Y27" s="39"/>
      <c r="Z27" s="51"/>
      <c r="AA27" s="51"/>
      <c r="AB27" s="40"/>
      <c r="AC27" s="48">
        <f t="shared" si="2"/>
        <v>6</v>
      </c>
      <c r="AD27" s="116">
        <v>3</v>
      </c>
      <c r="AE27" s="117">
        <f t="shared" si="3"/>
        <v>0</v>
      </c>
      <c r="AF27" s="118">
        <v>2</v>
      </c>
      <c r="AG27" s="38"/>
      <c r="AH27" s="39"/>
      <c r="AI27" s="39"/>
      <c r="AJ27" s="39"/>
      <c r="AK27" s="39" t="s">
        <v>63</v>
      </c>
      <c r="AL27" s="39" t="s">
        <v>63</v>
      </c>
      <c r="AM27" s="39"/>
      <c r="AN27" s="39"/>
      <c r="AO27" s="51"/>
      <c r="AP27" s="51"/>
      <c r="AQ27" s="40"/>
      <c r="AR27" s="48">
        <f t="shared" si="4"/>
        <v>2</v>
      </c>
      <c r="AS27" s="116">
        <v>2</v>
      </c>
      <c r="AT27" s="117">
        <f t="shared" si="5"/>
        <v>0</v>
      </c>
      <c r="AU27" s="118">
        <v>2</v>
      </c>
      <c r="AV27" s="38" t="s">
        <v>63</v>
      </c>
      <c r="AW27" s="39" t="s">
        <v>63</v>
      </c>
      <c r="AX27" s="39" t="s">
        <v>63</v>
      </c>
      <c r="AY27" s="39" t="s">
        <v>63</v>
      </c>
      <c r="AZ27" s="39" t="s">
        <v>63</v>
      </c>
      <c r="BA27" s="39" t="s">
        <v>63</v>
      </c>
      <c r="BB27" s="39"/>
      <c r="BC27" s="39"/>
      <c r="BD27" s="51"/>
      <c r="BE27" s="51"/>
      <c r="BF27" s="40"/>
      <c r="BG27" s="48">
        <f t="shared" si="6"/>
        <v>6</v>
      </c>
      <c r="BH27" s="116">
        <v>3</v>
      </c>
      <c r="BI27" s="117">
        <f t="shared" si="7"/>
        <v>0</v>
      </c>
      <c r="BJ27" s="118">
        <v>3</v>
      </c>
      <c r="BK27" s="38" t="s">
        <v>63</v>
      </c>
      <c r="BL27" s="39" t="s">
        <v>63</v>
      </c>
      <c r="BM27" s="39" t="s">
        <v>63</v>
      </c>
      <c r="BN27" s="39" t="s">
        <v>63</v>
      </c>
      <c r="BO27" s="39" t="s">
        <v>63</v>
      </c>
      <c r="BP27" s="39" t="s">
        <v>63</v>
      </c>
      <c r="BQ27" s="39"/>
      <c r="BR27" s="39"/>
      <c r="BS27" s="51"/>
      <c r="BT27" s="51"/>
      <c r="BU27" s="40"/>
      <c r="BV27" s="48">
        <f t="shared" si="8"/>
        <v>6</v>
      </c>
      <c r="BW27" s="116">
        <v>3</v>
      </c>
      <c r="BX27" s="117">
        <f t="shared" si="9"/>
        <v>0</v>
      </c>
      <c r="BY27" s="118">
        <v>3</v>
      </c>
    </row>
    <row r="28" spans="1:77" ht="15.75" x14ac:dyDescent="0.25">
      <c r="A28" s="99">
        <v>0.5625</v>
      </c>
      <c r="B28" s="100">
        <v>0.57291666666666596</v>
      </c>
      <c r="C28" s="38"/>
      <c r="D28" s="39" t="s">
        <v>63</v>
      </c>
      <c r="E28" s="39" t="s">
        <v>63</v>
      </c>
      <c r="F28" s="39" t="s">
        <v>63</v>
      </c>
      <c r="G28" s="39" t="s">
        <v>63</v>
      </c>
      <c r="H28" s="39" t="s">
        <v>63</v>
      </c>
      <c r="I28" s="39"/>
      <c r="J28" s="39"/>
      <c r="K28" s="39"/>
      <c r="L28" s="39"/>
      <c r="M28" s="43"/>
      <c r="N28" s="48">
        <f t="shared" si="0"/>
        <v>5</v>
      </c>
      <c r="O28" s="116">
        <v>0</v>
      </c>
      <c r="P28" s="117">
        <f t="shared" si="1"/>
        <v>0</v>
      </c>
      <c r="Q28" s="118">
        <v>0</v>
      </c>
      <c r="R28" s="38" t="s">
        <v>63</v>
      </c>
      <c r="S28" s="39" t="s">
        <v>63</v>
      </c>
      <c r="T28" s="39" t="s">
        <v>63</v>
      </c>
      <c r="U28" s="39" t="s">
        <v>63</v>
      </c>
      <c r="V28" s="39" t="s">
        <v>63</v>
      </c>
      <c r="W28" s="39" t="s">
        <v>63</v>
      </c>
      <c r="X28" s="39"/>
      <c r="Y28" s="39"/>
      <c r="Z28" s="51"/>
      <c r="AA28" s="51"/>
      <c r="AB28" s="43"/>
      <c r="AC28" s="48">
        <f t="shared" si="2"/>
        <v>6</v>
      </c>
      <c r="AD28" s="116">
        <v>0</v>
      </c>
      <c r="AE28" s="117">
        <f t="shared" si="3"/>
        <v>0</v>
      </c>
      <c r="AF28" s="118">
        <v>0</v>
      </c>
      <c r="AG28" s="38"/>
      <c r="AH28" s="39"/>
      <c r="AI28" s="39"/>
      <c r="AJ28" s="39"/>
      <c r="AK28" s="39"/>
      <c r="AL28" s="39" t="s">
        <v>63</v>
      </c>
      <c r="AM28" s="39"/>
      <c r="AN28" s="39"/>
      <c r="AO28" s="51"/>
      <c r="AP28" s="51"/>
      <c r="AQ28" s="40"/>
      <c r="AR28" s="48">
        <f t="shared" si="4"/>
        <v>1</v>
      </c>
      <c r="AS28" s="116">
        <v>2</v>
      </c>
      <c r="AT28" s="117">
        <f t="shared" si="5"/>
        <v>0</v>
      </c>
      <c r="AU28" s="118">
        <v>2</v>
      </c>
      <c r="AV28" s="38" t="s">
        <v>63</v>
      </c>
      <c r="AW28" s="39" t="s">
        <v>63</v>
      </c>
      <c r="AX28" s="39" t="s">
        <v>63</v>
      </c>
      <c r="AY28" s="39" t="s">
        <v>63</v>
      </c>
      <c r="AZ28" s="39" t="s">
        <v>63</v>
      </c>
      <c r="BA28" s="39" t="s">
        <v>63</v>
      </c>
      <c r="BB28" s="39"/>
      <c r="BC28" s="39"/>
      <c r="BD28" s="39"/>
      <c r="BE28" s="39"/>
      <c r="BF28" s="43"/>
      <c r="BG28" s="48">
        <f t="shared" si="6"/>
        <v>6</v>
      </c>
      <c r="BH28" s="116">
        <v>0</v>
      </c>
      <c r="BI28" s="117">
        <f t="shared" si="7"/>
        <v>0</v>
      </c>
      <c r="BJ28" s="118">
        <v>0</v>
      </c>
      <c r="BK28" s="38" t="s">
        <v>63</v>
      </c>
      <c r="BL28" s="39" t="s">
        <v>63</v>
      </c>
      <c r="BM28" s="39" t="s">
        <v>63</v>
      </c>
      <c r="BN28" s="39" t="s">
        <v>63</v>
      </c>
      <c r="BO28" s="39" t="s">
        <v>63</v>
      </c>
      <c r="BP28" s="39" t="s">
        <v>63</v>
      </c>
      <c r="BQ28" s="39"/>
      <c r="BR28" s="39"/>
      <c r="BS28" s="51"/>
      <c r="BT28" s="51"/>
      <c r="BU28" s="43"/>
      <c r="BV28" s="48">
        <f t="shared" si="8"/>
        <v>6</v>
      </c>
      <c r="BW28" s="116">
        <v>0</v>
      </c>
      <c r="BX28" s="117">
        <f t="shared" si="9"/>
        <v>0</v>
      </c>
      <c r="BY28" s="118">
        <v>0</v>
      </c>
    </row>
    <row r="29" spans="1:77" ht="16.5" thickBot="1" x14ac:dyDescent="0.3">
      <c r="A29" s="95">
        <v>0.57291666666666696</v>
      </c>
      <c r="B29" s="96">
        <v>0.58333333333333304</v>
      </c>
      <c r="C29" s="57" t="s">
        <v>63</v>
      </c>
      <c r="D29" s="58" t="s">
        <v>63</v>
      </c>
      <c r="E29" s="58" t="s">
        <v>63</v>
      </c>
      <c r="F29" s="58" t="s">
        <v>63</v>
      </c>
      <c r="G29" s="58" t="s">
        <v>63</v>
      </c>
      <c r="H29" s="58" t="s">
        <v>63</v>
      </c>
      <c r="I29" s="58"/>
      <c r="J29" s="58"/>
      <c r="K29" s="58"/>
      <c r="L29" s="58"/>
      <c r="M29" s="87"/>
      <c r="N29" s="61">
        <f t="shared" si="0"/>
        <v>6</v>
      </c>
      <c r="O29" s="110">
        <v>0</v>
      </c>
      <c r="P29" s="111">
        <f t="shared" si="1"/>
        <v>0</v>
      </c>
      <c r="Q29" s="112">
        <v>0</v>
      </c>
      <c r="R29" s="57" t="s">
        <v>63</v>
      </c>
      <c r="S29" s="58" t="s">
        <v>63</v>
      </c>
      <c r="T29" s="58" t="s">
        <v>63</v>
      </c>
      <c r="U29" s="58" t="s">
        <v>63</v>
      </c>
      <c r="V29" s="58" t="s">
        <v>63</v>
      </c>
      <c r="W29" s="58" t="s">
        <v>63</v>
      </c>
      <c r="X29" s="58"/>
      <c r="Y29" s="58"/>
      <c r="Z29" s="59"/>
      <c r="AA29" s="59"/>
      <c r="AB29" s="87"/>
      <c r="AC29" s="61">
        <f t="shared" si="2"/>
        <v>6</v>
      </c>
      <c r="AD29" s="110">
        <v>0</v>
      </c>
      <c r="AE29" s="111">
        <f t="shared" si="3"/>
        <v>0</v>
      </c>
      <c r="AF29" s="112">
        <v>0</v>
      </c>
      <c r="AG29" s="57"/>
      <c r="AH29" s="58"/>
      <c r="AI29" s="58"/>
      <c r="AJ29" s="58"/>
      <c r="AK29" s="58"/>
      <c r="AL29" s="58"/>
      <c r="AM29" s="58"/>
      <c r="AN29" s="58"/>
      <c r="AO29" s="59"/>
      <c r="AP29" s="59"/>
      <c r="AQ29" s="60"/>
      <c r="AR29" s="61">
        <f t="shared" si="4"/>
        <v>0</v>
      </c>
      <c r="AS29" s="110">
        <v>2</v>
      </c>
      <c r="AT29" s="111">
        <f t="shared" si="5"/>
        <v>0</v>
      </c>
      <c r="AU29" s="112">
        <v>2</v>
      </c>
      <c r="AV29" s="57" t="s">
        <v>63</v>
      </c>
      <c r="AW29" s="58" t="s">
        <v>63</v>
      </c>
      <c r="AX29" s="58" t="s">
        <v>63</v>
      </c>
      <c r="AY29" s="58" t="s">
        <v>63</v>
      </c>
      <c r="AZ29" s="58" t="s">
        <v>63</v>
      </c>
      <c r="BA29" s="58" t="s">
        <v>63</v>
      </c>
      <c r="BB29" s="58"/>
      <c r="BC29" s="58"/>
      <c r="BD29" s="58"/>
      <c r="BE29" s="58"/>
      <c r="BF29" s="87"/>
      <c r="BG29" s="61">
        <f t="shared" si="6"/>
        <v>6</v>
      </c>
      <c r="BH29" s="110">
        <v>0</v>
      </c>
      <c r="BI29" s="111">
        <f t="shared" si="7"/>
        <v>0</v>
      </c>
      <c r="BJ29" s="112">
        <v>0</v>
      </c>
      <c r="BK29" s="38" t="s">
        <v>63</v>
      </c>
      <c r="BL29" s="39" t="s">
        <v>63</v>
      </c>
      <c r="BM29" s="39" t="s">
        <v>63</v>
      </c>
      <c r="BN29" s="39" t="s">
        <v>63</v>
      </c>
      <c r="BO29" s="39" t="s">
        <v>63</v>
      </c>
      <c r="BP29" s="39" t="s">
        <v>63</v>
      </c>
      <c r="BQ29" s="58"/>
      <c r="BR29" s="58"/>
      <c r="BS29" s="59"/>
      <c r="BT29" s="59"/>
      <c r="BU29" s="87"/>
      <c r="BV29" s="61">
        <f t="shared" si="8"/>
        <v>6</v>
      </c>
      <c r="BW29" s="110">
        <v>0</v>
      </c>
      <c r="BX29" s="111">
        <f t="shared" si="9"/>
        <v>0</v>
      </c>
      <c r="BY29" s="112">
        <v>0</v>
      </c>
    </row>
    <row r="30" spans="1:77" ht="15.75" x14ac:dyDescent="0.25">
      <c r="A30" s="97">
        <v>0.58333333333333404</v>
      </c>
      <c r="B30" s="98">
        <v>0.593749999999999</v>
      </c>
      <c r="C30" s="71" t="s">
        <v>63</v>
      </c>
      <c r="D30" s="72" t="s">
        <v>63</v>
      </c>
      <c r="E30" s="72" t="s">
        <v>63</v>
      </c>
      <c r="F30" s="72" t="s">
        <v>63</v>
      </c>
      <c r="G30" s="72" t="s">
        <v>63</v>
      </c>
      <c r="H30" s="72" t="s">
        <v>63</v>
      </c>
      <c r="I30" s="72"/>
      <c r="J30" s="72"/>
      <c r="K30" s="72"/>
      <c r="L30" s="72"/>
      <c r="M30" s="91"/>
      <c r="N30" s="75">
        <f t="shared" si="0"/>
        <v>6</v>
      </c>
      <c r="O30" s="113">
        <v>0</v>
      </c>
      <c r="P30" s="114">
        <f t="shared" si="1"/>
        <v>0</v>
      </c>
      <c r="Q30" s="115">
        <v>0</v>
      </c>
      <c r="R30" s="71" t="s">
        <v>63</v>
      </c>
      <c r="S30" s="72" t="s">
        <v>63</v>
      </c>
      <c r="T30" s="72" t="s">
        <v>63</v>
      </c>
      <c r="U30" s="72" t="s">
        <v>63</v>
      </c>
      <c r="V30" s="72" t="s">
        <v>63</v>
      </c>
      <c r="W30" s="72" t="s">
        <v>63</v>
      </c>
      <c r="X30" s="72"/>
      <c r="Y30" s="72"/>
      <c r="Z30" s="73"/>
      <c r="AA30" s="73"/>
      <c r="AB30" s="91"/>
      <c r="AC30" s="75">
        <f t="shared" si="2"/>
        <v>6</v>
      </c>
      <c r="AD30" s="113">
        <v>0</v>
      </c>
      <c r="AE30" s="114">
        <f t="shared" si="3"/>
        <v>0</v>
      </c>
      <c r="AF30" s="115">
        <v>0</v>
      </c>
      <c r="AG30" s="71"/>
      <c r="AH30" s="72"/>
      <c r="AI30" s="72"/>
      <c r="AJ30" s="72"/>
      <c r="AK30" s="72"/>
      <c r="AL30" s="72"/>
      <c r="AM30" s="72"/>
      <c r="AN30" s="72"/>
      <c r="AO30" s="73"/>
      <c r="AP30" s="73"/>
      <c r="AQ30" s="74"/>
      <c r="AR30" s="75">
        <f t="shared" si="4"/>
        <v>0</v>
      </c>
      <c r="AS30" s="113">
        <v>2</v>
      </c>
      <c r="AT30" s="114">
        <f t="shared" si="5"/>
        <v>0</v>
      </c>
      <c r="AU30" s="115">
        <v>2</v>
      </c>
      <c r="AV30" s="71"/>
      <c r="AW30" s="72" t="s">
        <v>63</v>
      </c>
      <c r="AX30" s="72" t="s">
        <v>63</v>
      </c>
      <c r="AY30" s="72" t="s">
        <v>63</v>
      </c>
      <c r="AZ30" s="72" t="s">
        <v>63</v>
      </c>
      <c r="BA30" s="72" t="s">
        <v>63</v>
      </c>
      <c r="BB30" s="72"/>
      <c r="BC30" s="72"/>
      <c r="BD30" s="72"/>
      <c r="BE30" s="72"/>
      <c r="BF30" s="91"/>
      <c r="BG30" s="75">
        <f t="shared" si="6"/>
        <v>5</v>
      </c>
      <c r="BH30" s="113">
        <v>0</v>
      </c>
      <c r="BI30" s="114">
        <f t="shared" si="7"/>
        <v>0</v>
      </c>
      <c r="BJ30" s="115">
        <v>0</v>
      </c>
      <c r="BK30" s="38" t="s">
        <v>63</v>
      </c>
      <c r="BL30" s="39" t="s">
        <v>63</v>
      </c>
      <c r="BM30" s="39" t="s">
        <v>63</v>
      </c>
      <c r="BN30" s="39" t="s">
        <v>63</v>
      </c>
      <c r="BO30" s="39" t="s">
        <v>63</v>
      </c>
      <c r="BP30" s="39" t="s">
        <v>63</v>
      </c>
      <c r="BQ30" s="72"/>
      <c r="BR30" s="72"/>
      <c r="BS30" s="73"/>
      <c r="BT30" s="73"/>
      <c r="BU30" s="91"/>
      <c r="BV30" s="75">
        <f t="shared" si="8"/>
        <v>6</v>
      </c>
      <c r="BW30" s="113">
        <v>0</v>
      </c>
      <c r="BX30" s="114">
        <f t="shared" si="9"/>
        <v>0</v>
      </c>
      <c r="BY30" s="115">
        <v>0</v>
      </c>
    </row>
    <row r="31" spans="1:77" ht="16.5" thickBot="1" x14ac:dyDescent="0.3">
      <c r="A31" s="99">
        <v>0.59375</v>
      </c>
      <c r="B31" s="100">
        <v>0.60416666666666596</v>
      </c>
      <c r="C31" s="38" t="s">
        <v>63</v>
      </c>
      <c r="D31" s="39" t="s">
        <v>63</v>
      </c>
      <c r="E31" s="39" t="s">
        <v>63</v>
      </c>
      <c r="F31" s="39" t="s">
        <v>63</v>
      </c>
      <c r="G31" s="39" t="s">
        <v>63</v>
      </c>
      <c r="H31" s="39" t="s">
        <v>63</v>
      </c>
      <c r="I31" s="39"/>
      <c r="J31" s="39"/>
      <c r="K31" s="39"/>
      <c r="L31" s="39"/>
      <c r="M31" s="43"/>
      <c r="N31" s="48">
        <f t="shared" si="0"/>
        <v>6</v>
      </c>
      <c r="O31" s="116">
        <v>0</v>
      </c>
      <c r="P31" s="117">
        <f t="shared" si="1"/>
        <v>0</v>
      </c>
      <c r="Q31" s="118">
        <v>0</v>
      </c>
      <c r="R31" s="38" t="s">
        <v>63</v>
      </c>
      <c r="S31" s="39" t="s">
        <v>63</v>
      </c>
      <c r="T31" s="39" t="s">
        <v>63</v>
      </c>
      <c r="U31" s="39" t="s">
        <v>63</v>
      </c>
      <c r="V31" s="39" t="s">
        <v>63</v>
      </c>
      <c r="W31" s="39" t="s">
        <v>63</v>
      </c>
      <c r="X31" s="39"/>
      <c r="Y31" s="39"/>
      <c r="Z31" s="51"/>
      <c r="AA31" s="51"/>
      <c r="AB31" s="43"/>
      <c r="AC31" s="48">
        <f t="shared" si="2"/>
        <v>6</v>
      </c>
      <c r="AD31" s="116">
        <v>0</v>
      </c>
      <c r="AE31" s="117">
        <f t="shared" si="3"/>
        <v>0</v>
      </c>
      <c r="AF31" s="118">
        <v>0</v>
      </c>
      <c r="AG31" s="38"/>
      <c r="AH31" s="39"/>
      <c r="AI31" s="39"/>
      <c r="AJ31" s="39"/>
      <c r="AK31" s="39"/>
      <c r="AL31" s="39"/>
      <c r="AM31" s="39"/>
      <c r="AN31" s="39"/>
      <c r="AO31" s="51"/>
      <c r="AP31" s="51"/>
      <c r="AQ31" s="40"/>
      <c r="AR31" s="48">
        <f t="shared" si="4"/>
        <v>0</v>
      </c>
      <c r="AS31" s="116">
        <v>2</v>
      </c>
      <c r="AT31" s="117">
        <f t="shared" si="5"/>
        <v>0</v>
      </c>
      <c r="AU31" s="118">
        <v>2</v>
      </c>
      <c r="AV31" s="38"/>
      <c r="AW31" s="39"/>
      <c r="AX31" s="39" t="s">
        <v>63</v>
      </c>
      <c r="AY31" s="39" t="s">
        <v>63</v>
      </c>
      <c r="AZ31" s="39" t="s">
        <v>63</v>
      </c>
      <c r="BA31" s="39" t="s">
        <v>63</v>
      </c>
      <c r="BB31" s="39"/>
      <c r="BC31" s="39"/>
      <c r="BD31" s="39"/>
      <c r="BE31" s="39"/>
      <c r="BF31" s="43"/>
      <c r="BG31" s="48">
        <f t="shared" si="6"/>
        <v>4</v>
      </c>
      <c r="BH31" s="116">
        <v>0</v>
      </c>
      <c r="BI31" s="117">
        <f t="shared" si="7"/>
        <v>0</v>
      </c>
      <c r="BJ31" s="118">
        <v>0</v>
      </c>
      <c r="BK31" s="81" t="s">
        <v>63</v>
      </c>
      <c r="BL31" s="82" t="s">
        <v>63</v>
      </c>
      <c r="BM31" s="82" t="s">
        <v>63</v>
      </c>
      <c r="BN31" s="82" t="s">
        <v>63</v>
      </c>
      <c r="BO31" s="82" t="s">
        <v>63</v>
      </c>
      <c r="BP31" s="82" t="s">
        <v>63</v>
      </c>
      <c r="BQ31" s="39"/>
      <c r="BR31" s="39"/>
      <c r="BS31" s="51"/>
      <c r="BT31" s="51"/>
      <c r="BU31" s="43"/>
      <c r="BV31" s="48">
        <f t="shared" si="8"/>
        <v>6</v>
      </c>
      <c r="BW31" s="116">
        <v>0</v>
      </c>
      <c r="BX31" s="117">
        <f t="shared" si="9"/>
        <v>0</v>
      </c>
      <c r="BY31" s="118">
        <v>0</v>
      </c>
    </row>
    <row r="32" spans="1:77" ht="15.75" x14ac:dyDescent="0.25">
      <c r="A32" s="99">
        <v>0.60416666666666696</v>
      </c>
      <c r="B32" s="100">
        <v>0.61458333333333304</v>
      </c>
      <c r="C32" s="38" t="s">
        <v>63</v>
      </c>
      <c r="D32" s="39" t="s">
        <v>63</v>
      </c>
      <c r="E32" s="39" t="s">
        <v>63</v>
      </c>
      <c r="F32" s="39" t="s">
        <v>63</v>
      </c>
      <c r="G32" s="39" t="s">
        <v>63</v>
      </c>
      <c r="H32" s="39" t="s">
        <v>63</v>
      </c>
      <c r="I32" s="39"/>
      <c r="J32" s="39"/>
      <c r="K32" s="39"/>
      <c r="L32" s="39"/>
      <c r="M32" s="43"/>
      <c r="N32" s="48">
        <f t="shared" si="0"/>
        <v>6</v>
      </c>
      <c r="O32" s="116">
        <v>0</v>
      </c>
      <c r="P32" s="117">
        <f t="shared" si="1"/>
        <v>0</v>
      </c>
      <c r="Q32" s="118">
        <v>0</v>
      </c>
      <c r="R32" s="38" t="s">
        <v>63</v>
      </c>
      <c r="S32" s="39" t="s">
        <v>63</v>
      </c>
      <c r="T32" s="39" t="s">
        <v>63</v>
      </c>
      <c r="U32" s="39" t="s">
        <v>63</v>
      </c>
      <c r="V32" s="39" t="s">
        <v>63</v>
      </c>
      <c r="W32" s="39" t="s">
        <v>63</v>
      </c>
      <c r="X32" s="39"/>
      <c r="Y32" s="39"/>
      <c r="Z32" s="51"/>
      <c r="AA32" s="51"/>
      <c r="AB32" s="43"/>
      <c r="AC32" s="48">
        <f t="shared" si="2"/>
        <v>6</v>
      </c>
      <c r="AD32" s="116">
        <v>0</v>
      </c>
      <c r="AE32" s="117">
        <f t="shared" si="3"/>
        <v>0</v>
      </c>
      <c r="AF32" s="118">
        <v>0</v>
      </c>
      <c r="AG32" s="38"/>
      <c r="AH32" s="39"/>
      <c r="AI32" s="39"/>
      <c r="AJ32" s="39"/>
      <c r="AK32" s="39"/>
      <c r="AL32" s="39"/>
      <c r="AM32" s="39"/>
      <c r="AN32" s="39"/>
      <c r="AO32" s="51"/>
      <c r="AP32" s="51"/>
      <c r="AQ32" s="40"/>
      <c r="AR32" s="48">
        <f t="shared" si="4"/>
        <v>0</v>
      </c>
      <c r="AS32" s="116">
        <v>2</v>
      </c>
      <c r="AT32" s="117">
        <f t="shared" si="5"/>
        <v>0</v>
      </c>
      <c r="AU32" s="118">
        <v>2</v>
      </c>
      <c r="AV32" s="38"/>
      <c r="AW32" s="39"/>
      <c r="AX32" s="39"/>
      <c r="AY32" s="39" t="s">
        <v>63</v>
      </c>
      <c r="AZ32" s="39" t="s">
        <v>63</v>
      </c>
      <c r="BA32" s="39" t="s">
        <v>63</v>
      </c>
      <c r="BB32" s="39"/>
      <c r="BC32" s="39"/>
      <c r="BD32" s="39"/>
      <c r="BE32" s="39"/>
      <c r="BF32" s="43"/>
      <c r="BG32" s="48">
        <f t="shared" si="6"/>
        <v>3</v>
      </c>
      <c r="BH32" s="116">
        <v>0</v>
      </c>
      <c r="BI32" s="117">
        <f t="shared" si="7"/>
        <v>0</v>
      </c>
      <c r="BJ32" s="118">
        <v>0</v>
      </c>
      <c r="BK32" s="67" t="s">
        <v>63</v>
      </c>
      <c r="BL32" s="68" t="s">
        <v>63</v>
      </c>
      <c r="BM32" s="68" t="s">
        <v>63</v>
      </c>
      <c r="BN32" s="68" t="s">
        <v>63</v>
      </c>
      <c r="BO32" s="68" t="s">
        <v>63</v>
      </c>
      <c r="BP32" s="68" t="s">
        <v>63</v>
      </c>
      <c r="BQ32" s="39"/>
      <c r="BR32" s="39"/>
      <c r="BS32" s="51"/>
      <c r="BT32" s="51"/>
      <c r="BU32" s="43"/>
      <c r="BV32" s="48">
        <f t="shared" si="8"/>
        <v>6</v>
      </c>
      <c r="BW32" s="116">
        <v>0</v>
      </c>
      <c r="BX32" s="117">
        <f t="shared" si="9"/>
        <v>0</v>
      </c>
      <c r="BY32" s="118">
        <v>0</v>
      </c>
    </row>
    <row r="33" spans="1:77" ht="16.5" thickBot="1" x14ac:dyDescent="0.3">
      <c r="A33" s="101">
        <v>0.61458333333333404</v>
      </c>
      <c r="B33" s="102">
        <v>0.624999999999999</v>
      </c>
      <c r="C33" s="81" t="s">
        <v>63</v>
      </c>
      <c r="D33" s="82" t="s">
        <v>63</v>
      </c>
      <c r="E33" s="82" t="s">
        <v>63</v>
      </c>
      <c r="F33" s="82" t="s">
        <v>63</v>
      </c>
      <c r="G33" s="82" t="s">
        <v>63</v>
      </c>
      <c r="H33" s="82" t="s">
        <v>63</v>
      </c>
      <c r="I33" s="82"/>
      <c r="J33" s="82"/>
      <c r="K33" s="82"/>
      <c r="L33" s="82"/>
      <c r="M33" s="78"/>
      <c r="N33" s="79">
        <f t="shared" si="0"/>
        <v>6</v>
      </c>
      <c r="O33" s="119">
        <v>0</v>
      </c>
      <c r="P33" s="120">
        <f t="shared" si="1"/>
        <v>0</v>
      </c>
      <c r="Q33" s="121">
        <v>0</v>
      </c>
      <c r="R33" s="81" t="s">
        <v>63</v>
      </c>
      <c r="S33" s="82" t="s">
        <v>63</v>
      </c>
      <c r="T33" s="82" t="s">
        <v>63</v>
      </c>
      <c r="U33" s="82" t="s">
        <v>63</v>
      </c>
      <c r="V33" s="82" t="s">
        <v>63</v>
      </c>
      <c r="W33" s="82" t="s">
        <v>63</v>
      </c>
      <c r="X33" s="82"/>
      <c r="Y33" s="82"/>
      <c r="Z33" s="83"/>
      <c r="AA33" s="83"/>
      <c r="AB33" s="78"/>
      <c r="AC33" s="79">
        <f t="shared" si="2"/>
        <v>6</v>
      </c>
      <c r="AD33" s="119">
        <v>0</v>
      </c>
      <c r="AE33" s="120">
        <f t="shared" si="3"/>
        <v>0</v>
      </c>
      <c r="AF33" s="121">
        <v>0</v>
      </c>
      <c r="AG33" s="81"/>
      <c r="AH33" s="82"/>
      <c r="AI33" s="82"/>
      <c r="AJ33" s="82"/>
      <c r="AK33" s="82"/>
      <c r="AL33" s="82"/>
      <c r="AM33" s="82"/>
      <c r="AN33" s="82"/>
      <c r="AO33" s="83"/>
      <c r="AP33" s="83"/>
      <c r="AQ33" s="84"/>
      <c r="AR33" s="79">
        <f t="shared" si="4"/>
        <v>0</v>
      </c>
      <c r="AS33" s="119">
        <v>2</v>
      </c>
      <c r="AT33" s="120">
        <f t="shared" si="5"/>
        <v>0</v>
      </c>
      <c r="AU33" s="121">
        <v>2</v>
      </c>
      <c r="AV33" s="81"/>
      <c r="AW33" s="82"/>
      <c r="AX33" s="82"/>
      <c r="AY33" s="82"/>
      <c r="AZ33" s="82" t="s">
        <v>63</v>
      </c>
      <c r="BA33" s="82" t="s">
        <v>63</v>
      </c>
      <c r="BB33" s="82"/>
      <c r="BC33" s="82"/>
      <c r="BD33" s="82"/>
      <c r="BE33" s="82"/>
      <c r="BF33" s="78"/>
      <c r="BG33" s="79">
        <f t="shared" si="6"/>
        <v>2</v>
      </c>
      <c r="BH33" s="119">
        <v>0</v>
      </c>
      <c r="BI33" s="120">
        <f t="shared" si="7"/>
        <v>0</v>
      </c>
      <c r="BJ33" s="121">
        <v>0</v>
      </c>
      <c r="BK33" s="38" t="s">
        <v>63</v>
      </c>
      <c r="BL33" s="39" t="s">
        <v>63</v>
      </c>
      <c r="BM33" s="39" t="s">
        <v>63</v>
      </c>
      <c r="BN33" s="39" t="s">
        <v>63</v>
      </c>
      <c r="BO33" s="39" t="s">
        <v>63</v>
      </c>
      <c r="BP33" s="39" t="s">
        <v>63</v>
      </c>
      <c r="BQ33" s="82"/>
      <c r="BR33" s="82"/>
      <c r="BS33" s="83"/>
      <c r="BT33" s="83"/>
      <c r="BU33" s="78"/>
      <c r="BV33" s="79">
        <f t="shared" si="8"/>
        <v>6</v>
      </c>
      <c r="BW33" s="119">
        <v>0</v>
      </c>
      <c r="BX33" s="120">
        <f t="shared" si="9"/>
        <v>0</v>
      </c>
      <c r="BY33" s="121">
        <v>0</v>
      </c>
    </row>
    <row r="34" spans="1:77" ht="15.75" x14ac:dyDescent="0.25">
      <c r="A34" s="103">
        <v>0.625000000000001</v>
      </c>
      <c r="B34" s="104">
        <v>0.63541666666666596</v>
      </c>
      <c r="C34" s="67" t="s">
        <v>63</v>
      </c>
      <c r="D34" s="68" t="s">
        <v>63</v>
      </c>
      <c r="E34" s="68" t="s">
        <v>63</v>
      </c>
      <c r="F34" s="68" t="s">
        <v>63</v>
      </c>
      <c r="G34" s="68" t="s">
        <v>63</v>
      </c>
      <c r="H34" s="68" t="s">
        <v>63</v>
      </c>
      <c r="I34" s="68"/>
      <c r="J34" s="68"/>
      <c r="K34" s="68"/>
      <c r="L34" s="68"/>
      <c r="M34" s="64"/>
      <c r="N34" s="65">
        <f t="shared" si="0"/>
        <v>6</v>
      </c>
      <c r="O34" s="122">
        <v>0</v>
      </c>
      <c r="P34" s="123">
        <f t="shared" si="1"/>
        <v>0</v>
      </c>
      <c r="Q34" s="124">
        <v>0</v>
      </c>
      <c r="R34" s="67" t="s">
        <v>63</v>
      </c>
      <c r="S34" s="68" t="s">
        <v>63</v>
      </c>
      <c r="T34" s="68" t="s">
        <v>63</v>
      </c>
      <c r="U34" s="68" t="s">
        <v>63</v>
      </c>
      <c r="V34" s="68" t="s">
        <v>63</v>
      </c>
      <c r="W34" s="68" t="s">
        <v>63</v>
      </c>
      <c r="X34" s="68"/>
      <c r="Y34" s="68"/>
      <c r="Z34" s="69"/>
      <c r="AA34" s="69"/>
      <c r="AB34" s="64"/>
      <c r="AC34" s="65">
        <f t="shared" si="2"/>
        <v>6</v>
      </c>
      <c r="AD34" s="122">
        <v>0</v>
      </c>
      <c r="AE34" s="123">
        <f t="shared" si="3"/>
        <v>0</v>
      </c>
      <c r="AF34" s="124">
        <v>0</v>
      </c>
      <c r="AG34" s="67"/>
      <c r="AH34" s="68"/>
      <c r="AI34" s="68"/>
      <c r="AJ34" s="68"/>
      <c r="AK34" s="68"/>
      <c r="AL34" s="68"/>
      <c r="AM34" s="68"/>
      <c r="AN34" s="68"/>
      <c r="AO34" s="69"/>
      <c r="AP34" s="69"/>
      <c r="AQ34" s="70"/>
      <c r="AR34" s="65">
        <f t="shared" si="4"/>
        <v>0</v>
      </c>
      <c r="AS34" s="122">
        <v>2</v>
      </c>
      <c r="AT34" s="123">
        <f t="shared" si="5"/>
        <v>0</v>
      </c>
      <c r="AU34" s="124">
        <v>2</v>
      </c>
      <c r="AV34" s="67"/>
      <c r="AW34" s="68"/>
      <c r="AX34" s="68"/>
      <c r="AY34" s="68"/>
      <c r="AZ34" s="68"/>
      <c r="BA34" s="68" t="s">
        <v>63</v>
      </c>
      <c r="BB34" s="68"/>
      <c r="BC34" s="68"/>
      <c r="BD34" s="68"/>
      <c r="BE34" s="68"/>
      <c r="BF34" s="64"/>
      <c r="BG34" s="65">
        <f t="shared" si="6"/>
        <v>1</v>
      </c>
      <c r="BH34" s="122">
        <v>0</v>
      </c>
      <c r="BI34" s="123">
        <f t="shared" si="7"/>
        <v>0</v>
      </c>
      <c r="BJ34" s="124">
        <v>0</v>
      </c>
      <c r="BK34" s="38" t="s">
        <v>63</v>
      </c>
      <c r="BL34" s="39" t="s">
        <v>63</v>
      </c>
      <c r="BM34" s="39" t="s">
        <v>63</v>
      </c>
      <c r="BN34" s="39" t="s">
        <v>63</v>
      </c>
      <c r="BO34" s="39" t="s">
        <v>63</v>
      </c>
      <c r="BP34" s="39" t="s">
        <v>63</v>
      </c>
      <c r="BQ34" s="68"/>
      <c r="BR34" s="68"/>
      <c r="BS34" s="69"/>
      <c r="BT34" s="69"/>
      <c r="BU34" s="64"/>
      <c r="BV34" s="65">
        <f t="shared" si="8"/>
        <v>6</v>
      </c>
      <c r="BW34" s="122">
        <v>0</v>
      </c>
      <c r="BX34" s="123">
        <f t="shared" si="9"/>
        <v>0</v>
      </c>
      <c r="BY34" s="124">
        <v>0</v>
      </c>
    </row>
    <row r="35" spans="1:77" ht="16.5" thickBot="1" x14ac:dyDescent="0.3">
      <c r="A35" s="99">
        <v>0.63541666666666696</v>
      </c>
      <c r="B35" s="100">
        <v>0.64583333333333304</v>
      </c>
      <c r="C35" s="38" t="s">
        <v>63</v>
      </c>
      <c r="D35" s="39" t="s">
        <v>63</v>
      </c>
      <c r="E35" s="39" t="s">
        <v>63</v>
      </c>
      <c r="F35" s="39" t="s">
        <v>63</v>
      </c>
      <c r="G35" s="39" t="s">
        <v>63</v>
      </c>
      <c r="H35" s="39" t="s">
        <v>63</v>
      </c>
      <c r="I35" s="39"/>
      <c r="J35" s="39"/>
      <c r="K35" s="39"/>
      <c r="L35" s="39"/>
      <c r="M35" s="43"/>
      <c r="N35" s="48">
        <f t="shared" si="0"/>
        <v>6</v>
      </c>
      <c r="O35" s="116">
        <v>0</v>
      </c>
      <c r="P35" s="117">
        <f t="shared" si="1"/>
        <v>0</v>
      </c>
      <c r="Q35" s="118">
        <v>0</v>
      </c>
      <c r="R35" s="38" t="s">
        <v>63</v>
      </c>
      <c r="S35" s="39" t="s">
        <v>63</v>
      </c>
      <c r="T35" s="39" t="s">
        <v>63</v>
      </c>
      <c r="U35" s="39" t="s">
        <v>63</v>
      </c>
      <c r="V35" s="39" t="s">
        <v>63</v>
      </c>
      <c r="W35" s="39" t="s">
        <v>63</v>
      </c>
      <c r="X35" s="39"/>
      <c r="Y35" s="39"/>
      <c r="Z35" s="51"/>
      <c r="AA35" s="51"/>
      <c r="AB35" s="43"/>
      <c r="AC35" s="48">
        <f t="shared" si="2"/>
        <v>6</v>
      </c>
      <c r="AD35" s="116">
        <v>0</v>
      </c>
      <c r="AE35" s="117">
        <f t="shared" si="3"/>
        <v>0</v>
      </c>
      <c r="AF35" s="118">
        <v>0</v>
      </c>
      <c r="AG35" s="38"/>
      <c r="AH35" s="39"/>
      <c r="AI35" s="39"/>
      <c r="AJ35" s="39"/>
      <c r="AK35" s="39"/>
      <c r="AL35" s="39"/>
      <c r="AM35" s="39"/>
      <c r="AN35" s="39"/>
      <c r="AO35" s="51"/>
      <c r="AP35" s="51"/>
      <c r="AQ35" s="40"/>
      <c r="AR35" s="48">
        <f t="shared" si="4"/>
        <v>0</v>
      </c>
      <c r="AS35" s="116">
        <v>2</v>
      </c>
      <c r="AT35" s="117">
        <f t="shared" si="5"/>
        <v>0</v>
      </c>
      <c r="AU35" s="118">
        <v>2</v>
      </c>
      <c r="AV35" s="38"/>
      <c r="AW35" s="39"/>
      <c r="AX35" s="39"/>
      <c r="AY35" s="39"/>
      <c r="AZ35" s="39"/>
      <c r="BA35" s="39"/>
      <c r="BB35" s="39"/>
      <c r="BC35" s="39"/>
      <c r="BD35" s="39"/>
      <c r="BE35" s="39"/>
      <c r="BF35" s="43"/>
      <c r="BG35" s="48">
        <f t="shared" si="6"/>
        <v>0</v>
      </c>
      <c r="BH35" s="116">
        <v>0</v>
      </c>
      <c r="BI35" s="117">
        <f t="shared" si="7"/>
        <v>0</v>
      </c>
      <c r="BJ35" s="118">
        <v>0</v>
      </c>
      <c r="BK35" s="57" t="s">
        <v>63</v>
      </c>
      <c r="BL35" s="58" t="s">
        <v>63</v>
      </c>
      <c r="BM35" s="58" t="s">
        <v>63</v>
      </c>
      <c r="BN35" s="58" t="s">
        <v>63</v>
      </c>
      <c r="BO35" s="58" t="s">
        <v>63</v>
      </c>
      <c r="BP35" s="58" t="s">
        <v>63</v>
      </c>
      <c r="BQ35" s="39"/>
      <c r="BR35" s="39"/>
      <c r="BS35" s="51"/>
      <c r="BT35" s="51"/>
      <c r="BU35" s="43"/>
      <c r="BV35" s="48">
        <f t="shared" si="8"/>
        <v>6</v>
      </c>
      <c r="BW35" s="116">
        <v>0</v>
      </c>
      <c r="BX35" s="117">
        <f t="shared" si="9"/>
        <v>0</v>
      </c>
      <c r="BY35" s="118">
        <v>0</v>
      </c>
    </row>
    <row r="36" spans="1:77" ht="15.75" x14ac:dyDescent="0.25">
      <c r="A36" s="99">
        <v>0.64583333333333404</v>
      </c>
      <c r="B36" s="100">
        <v>0.656249999999999</v>
      </c>
      <c r="C36" s="38" t="s">
        <v>63</v>
      </c>
      <c r="D36" s="39" t="s">
        <v>63</v>
      </c>
      <c r="E36" s="39" t="s">
        <v>63</v>
      </c>
      <c r="F36" s="39" t="s">
        <v>63</v>
      </c>
      <c r="G36" s="39" t="s">
        <v>63</v>
      </c>
      <c r="H36" s="39" t="s">
        <v>63</v>
      </c>
      <c r="I36" s="39"/>
      <c r="J36" s="39"/>
      <c r="K36" s="39"/>
      <c r="L36" s="39"/>
      <c r="M36" s="43"/>
      <c r="N36" s="48">
        <f t="shared" si="0"/>
        <v>6</v>
      </c>
      <c r="O36" s="116">
        <v>0</v>
      </c>
      <c r="P36" s="117">
        <f t="shared" si="1"/>
        <v>0</v>
      </c>
      <c r="Q36" s="118">
        <v>0</v>
      </c>
      <c r="R36" s="38" t="s">
        <v>63</v>
      </c>
      <c r="S36" s="39" t="s">
        <v>63</v>
      </c>
      <c r="T36" s="39" t="s">
        <v>63</v>
      </c>
      <c r="U36" s="39" t="s">
        <v>63</v>
      </c>
      <c r="V36" s="39" t="s">
        <v>63</v>
      </c>
      <c r="W36" s="39" t="s">
        <v>63</v>
      </c>
      <c r="X36" s="39"/>
      <c r="Y36" s="39"/>
      <c r="Z36" s="51"/>
      <c r="AA36" s="51"/>
      <c r="AB36" s="43"/>
      <c r="AC36" s="48">
        <f t="shared" si="2"/>
        <v>6</v>
      </c>
      <c r="AD36" s="116">
        <v>0</v>
      </c>
      <c r="AE36" s="117">
        <f t="shared" si="3"/>
        <v>0</v>
      </c>
      <c r="AF36" s="118">
        <v>0</v>
      </c>
      <c r="AG36" s="38"/>
      <c r="AH36" s="39"/>
      <c r="AI36" s="39"/>
      <c r="AJ36" s="39"/>
      <c r="AK36" s="39"/>
      <c r="AL36" s="39"/>
      <c r="AM36" s="39"/>
      <c r="AN36" s="39"/>
      <c r="AO36" s="51"/>
      <c r="AP36" s="51"/>
      <c r="AQ36" s="40"/>
      <c r="AR36" s="48">
        <f t="shared" si="4"/>
        <v>0</v>
      </c>
      <c r="AS36" s="116">
        <v>2</v>
      </c>
      <c r="AT36" s="117">
        <f t="shared" si="5"/>
        <v>0</v>
      </c>
      <c r="AU36" s="118">
        <v>2</v>
      </c>
      <c r="AV36" s="38"/>
      <c r="AW36" s="39"/>
      <c r="AX36" s="39"/>
      <c r="AY36" s="39"/>
      <c r="AZ36" s="39"/>
      <c r="BA36" s="39"/>
      <c r="BB36" s="39"/>
      <c r="BC36" s="39"/>
      <c r="BD36" s="39"/>
      <c r="BE36" s="39"/>
      <c r="BF36" s="43"/>
      <c r="BG36" s="48">
        <f t="shared" si="6"/>
        <v>0</v>
      </c>
      <c r="BH36" s="116">
        <v>0</v>
      </c>
      <c r="BI36" s="117">
        <f t="shared" si="7"/>
        <v>0</v>
      </c>
      <c r="BJ36" s="118">
        <v>0</v>
      </c>
      <c r="BK36" s="71"/>
      <c r="BL36" s="72" t="s">
        <v>63</v>
      </c>
      <c r="BM36" s="72" t="s">
        <v>63</v>
      </c>
      <c r="BN36" s="72" t="s">
        <v>63</v>
      </c>
      <c r="BO36" s="72" t="s">
        <v>63</v>
      </c>
      <c r="BP36" s="72" t="s">
        <v>63</v>
      </c>
      <c r="BQ36" s="39"/>
      <c r="BR36" s="39"/>
      <c r="BS36" s="51"/>
      <c r="BT36" s="51"/>
      <c r="BU36" s="43"/>
      <c r="BV36" s="48">
        <f t="shared" si="8"/>
        <v>5</v>
      </c>
      <c r="BW36" s="116">
        <v>0</v>
      </c>
      <c r="BX36" s="117">
        <f t="shared" si="9"/>
        <v>0</v>
      </c>
      <c r="BY36" s="118">
        <v>0</v>
      </c>
    </row>
    <row r="37" spans="1:77" ht="16.5" thickBot="1" x14ac:dyDescent="0.3">
      <c r="A37" s="95">
        <v>0.656250000000001</v>
      </c>
      <c r="B37" s="96">
        <v>0.66666666666666596</v>
      </c>
      <c r="C37" s="57" t="s">
        <v>63</v>
      </c>
      <c r="D37" s="58" t="s">
        <v>63</v>
      </c>
      <c r="E37" s="58" t="s">
        <v>63</v>
      </c>
      <c r="F37" s="58" t="s">
        <v>63</v>
      </c>
      <c r="G37" s="58" t="s">
        <v>63</v>
      </c>
      <c r="H37" s="58" t="s">
        <v>63</v>
      </c>
      <c r="I37" s="58"/>
      <c r="J37" s="58"/>
      <c r="K37" s="58"/>
      <c r="L37" s="58"/>
      <c r="M37" s="87"/>
      <c r="N37" s="61">
        <f t="shared" si="0"/>
        <v>6</v>
      </c>
      <c r="O37" s="110">
        <v>0</v>
      </c>
      <c r="P37" s="111">
        <f t="shared" si="1"/>
        <v>0</v>
      </c>
      <c r="Q37" s="112">
        <v>0</v>
      </c>
      <c r="R37" s="57" t="s">
        <v>63</v>
      </c>
      <c r="S37" s="58" t="s">
        <v>63</v>
      </c>
      <c r="T37" s="58" t="s">
        <v>63</v>
      </c>
      <c r="U37" s="58" t="s">
        <v>63</v>
      </c>
      <c r="V37" s="58" t="s">
        <v>63</v>
      </c>
      <c r="W37" s="58" t="s">
        <v>63</v>
      </c>
      <c r="X37" s="58"/>
      <c r="Y37" s="58"/>
      <c r="Z37" s="59"/>
      <c r="AA37" s="59"/>
      <c r="AB37" s="87"/>
      <c r="AC37" s="61">
        <f t="shared" si="2"/>
        <v>6</v>
      </c>
      <c r="AD37" s="110">
        <v>0</v>
      </c>
      <c r="AE37" s="111">
        <f t="shared" si="3"/>
        <v>0</v>
      </c>
      <c r="AF37" s="112">
        <v>0</v>
      </c>
      <c r="AG37" s="57"/>
      <c r="AH37" s="58"/>
      <c r="AI37" s="58"/>
      <c r="AJ37" s="58"/>
      <c r="AK37" s="58"/>
      <c r="AL37" s="58"/>
      <c r="AM37" s="58"/>
      <c r="AN37" s="58"/>
      <c r="AO37" s="59"/>
      <c r="AP37" s="59"/>
      <c r="AQ37" s="60"/>
      <c r="AR37" s="61">
        <f t="shared" si="4"/>
        <v>0</v>
      </c>
      <c r="AS37" s="110">
        <v>2</v>
      </c>
      <c r="AT37" s="111">
        <f t="shared" si="5"/>
        <v>0</v>
      </c>
      <c r="AU37" s="112">
        <v>2</v>
      </c>
      <c r="AV37" s="57"/>
      <c r="AW37" s="58"/>
      <c r="AX37" s="58"/>
      <c r="AY37" s="58"/>
      <c r="AZ37" s="58"/>
      <c r="BA37" s="58"/>
      <c r="BB37" s="58"/>
      <c r="BC37" s="58"/>
      <c r="BD37" s="58"/>
      <c r="BE37" s="58"/>
      <c r="BF37" s="87"/>
      <c r="BG37" s="61">
        <f t="shared" si="6"/>
        <v>0</v>
      </c>
      <c r="BH37" s="110">
        <v>0</v>
      </c>
      <c r="BI37" s="111">
        <f t="shared" si="7"/>
        <v>0</v>
      </c>
      <c r="BJ37" s="112">
        <v>0</v>
      </c>
      <c r="BK37" s="38"/>
      <c r="BL37" s="39"/>
      <c r="BM37" s="39" t="s">
        <v>63</v>
      </c>
      <c r="BN37" s="39" t="s">
        <v>63</v>
      </c>
      <c r="BO37" s="39" t="s">
        <v>63</v>
      </c>
      <c r="BP37" s="39" t="s">
        <v>63</v>
      </c>
      <c r="BQ37" s="58"/>
      <c r="BR37" s="58"/>
      <c r="BS37" s="59"/>
      <c r="BT37" s="59"/>
      <c r="BU37" s="87"/>
      <c r="BV37" s="61">
        <f t="shared" si="8"/>
        <v>4</v>
      </c>
      <c r="BW37" s="110">
        <v>0</v>
      </c>
      <c r="BX37" s="111">
        <f t="shared" si="9"/>
        <v>0</v>
      </c>
      <c r="BY37" s="112">
        <v>0</v>
      </c>
    </row>
    <row r="38" spans="1:77" ht="15.75" x14ac:dyDescent="0.25">
      <c r="A38" s="97">
        <v>0.66666666666666696</v>
      </c>
      <c r="B38" s="98">
        <v>0.67708333333333204</v>
      </c>
      <c r="C38" s="71" t="s">
        <v>63</v>
      </c>
      <c r="D38" s="72" t="s">
        <v>63</v>
      </c>
      <c r="E38" s="72" t="s">
        <v>63</v>
      </c>
      <c r="F38" s="72" t="s">
        <v>63</v>
      </c>
      <c r="G38" s="72" t="s">
        <v>63</v>
      </c>
      <c r="H38" s="72" t="s">
        <v>63</v>
      </c>
      <c r="I38" s="72"/>
      <c r="J38" s="72"/>
      <c r="K38" s="73"/>
      <c r="L38" s="72"/>
      <c r="M38" s="74"/>
      <c r="N38" s="75">
        <f t="shared" si="0"/>
        <v>6</v>
      </c>
      <c r="O38" s="113">
        <v>3</v>
      </c>
      <c r="P38" s="114">
        <f t="shared" si="1"/>
        <v>0</v>
      </c>
      <c r="Q38" s="115">
        <v>3</v>
      </c>
      <c r="R38" s="71" t="s">
        <v>63</v>
      </c>
      <c r="S38" s="72" t="s">
        <v>63</v>
      </c>
      <c r="T38" s="72" t="s">
        <v>63</v>
      </c>
      <c r="U38" s="72" t="s">
        <v>63</v>
      </c>
      <c r="V38" s="72" t="s">
        <v>63</v>
      </c>
      <c r="W38" s="72" t="s">
        <v>63</v>
      </c>
      <c r="X38" s="72"/>
      <c r="Y38" s="72"/>
      <c r="Z38" s="73"/>
      <c r="AA38" s="73"/>
      <c r="AB38" s="74"/>
      <c r="AC38" s="75">
        <f t="shared" si="2"/>
        <v>6</v>
      </c>
      <c r="AD38" s="113">
        <v>3</v>
      </c>
      <c r="AE38" s="114">
        <f t="shared" si="3"/>
        <v>0</v>
      </c>
      <c r="AF38" s="115">
        <v>3</v>
      </c>
      <c r="AG38" s="71"/>
      <c r="AH38" s="72"/>
      <c r="AI38" s="72"/>
      <c r="AJ38" s="72"/>
      <c r="AK38" s="72"/>
      <c r="AL38" s="72"/>
      <c r="AM38" s="72"/>
      <c r="AN38" s="72"/>
      <c r="AO38" s="73"/>
      <c r="AP38" s="73"/>
      <c r="AQ38" s="74"/>
      <c r="AR38" s="75">
        <f t="shared" si="4"/>
        <v>0</v>
      </c>
      <c r="AS38" s="113">
        <v>2</v>
      </c>
      <c r="AT38" s="114">
        <f t="shared" si="5"/>
        <v>0</v>
      </c>
      <c r="AU38" s="115">
        <v>2</v>
      </c>
      <c r="AV38" s="71"/>
      <c r="AW38" s="72"/>
      <c r="AX38" s="72"/>
      <c r="AY38" s="72"/>
      <c r="AZ38" s="72"/>
      <c r="BA38" s="72"/>
      <c r="BB38" s="72"/>
      <c r="BC38" s="72"/>
      <c r="BD38" s="73"/>
      <c r="BE38" s="73"/>
      <c r="BF38" s="74"/>
      <c r="BG38" s="75">
        <f t="shared" si="6"/>
        <v>0</v>
      </c>
      <c r="BH38" s="113">
        <v>3</v>
      </c>
      <c r="BI38" s="114">
        <f t="shared" si="7"/>
        <v>0</v>
      </c>
      <c r="BJ38" s="115">
        <v>3</v>
      </c>
      <c r="BK38" s="38"/>
      <c r="BL38" s="39"/>
      <c r="BM38" s="39"/>
      <c r="BN38" s="39" t="s">
        <v>63</v>
      </c>
      <c r="BO38" s="39" t="s">
        <v>63</v>
      </c>
      <c r="BP38" s="39" t="s">
        <v>63</v>
      </c>
      <c r="BQ38" s="72"/>
      <c r="BR38" s="72"/>
      <c r="BS38" s="73"/>
      <c r="BT38" s="73"/>
      <c r="BU38" s="74"/>
      <c r="BV38" s="75">
        <f t="shared" si="8"/>
        <v>3</v>
      </c>
      <c r="BW38" s="113">
        <v>3</v>
      </c>
      <c r="BX38" s="114">
        <f t="shared" si="9"/>
        <v>0</v>
      </c>
      <c r="BY38" s="115">
        <v>3</v>
      </c>
    </row>
    <row r="39" spans="1:77" ht="16.5" thickBot="1" x14ac:dyDescent="0.3">
      <c r="A39" s="99">
        <v>0.67708333333333404</v>
      </c>
      <c r="B39" s="100">
        <v>0.687499999999999</v>
      </c>
      <c r="C39" s="38" t="s">
        <v>63</v>
      </c>
      <c r="D39" s="39" t="s">
        <v>63</v>
      </c>
      <c r="E39" s="39" t="s">
        <v>63</v>
      </c>
      <c r="F39" s="39" t="s">
        <v>63</v>
      </c>
      <c r="G39" s="39" t="s">
        <v>63</v>
      </c>
      <c r="H39" s="39" t="s">
        <v>63</v>
      </c>
      <c r="I39" s="39"/>
      <c r="J39" s="39"/>
      <c r="K39" s="51"/>
      <c r="L39" s="39"/>
      <c r="M39" s="40"/>
      <c r="N39" s="48">
        <f t="shared" si="0"/>
        <v>6</v>
      </c>
      <c r="O39" s="116">
        <v>3</v>
      </c>
      <c r="P39" s="117">
        <f t="shared" si="1"/>
        <v>0</v>
      </c>
      <c r="Q39" s="118">
        <v>3</v>
      </c>
      <c r="R39" s="38" t="s">
        <v>63</v>
      </c>
      <c r="S39" s="39" t="s">
        <v>63</v>
      </c>
      <c r="T39" s="39" t="s">
        <v>63</v>
      </c>
      <c r="U39" s="39" t="s">
        <v>63</v>
      </c>
      <c r="V39" s="39" t="s">
        <v>63</v>
      </c>
      <c r="W39" s="39" t="s">
        <v>63</v>
      </c>
      <c r="X39" s="39"/>
      <c r="Y39" s="39"/>
      <c r="Z39" s="51"/>
      <c r="AA39" s="51"/>
      <c r="AB39" s="40"/>
      <c r="AC39" s="48">
        <f t="shared" si="2"/>
        <v>6</v>
      </c>
      <c r="AD39" s="116">
        <v>3</v>
      </c>
      <c r="AE39" s="117">
        <f t="shared" si="3"/>
        <v>0</v>
      </c>
      <c r="AF39" s="118">
        <v>3</v>
      </c>
      <c r="AG39" s="38"/>
      <c r="AH39" s="39"/>
      <c r="AI39" s="39"/>
      <c r="AJ39" s="39"/>
      <c r="AK39" s="39"/>
      <c r="AL39" s="39"/>
      <c r="AM39" s="39"/>
      <c r="AN39" s="39"/>
      <c r="AO39" s="51"/>
      <c r="AP39" s="51"/>
      <c r="AQ39" s="40"/>
      <c r="AR39" s="48">
        <f t="shared" si="4"/>
        <v>0</v>
      </c>
      <c r="AS39" s="116">
        <v>2</v>
      </c>
      <c r="AT39" s="117">
        <f t="shared" si="5"/>
        <v>0</v>
      </c>
      <c r="AU39" s="118">
        <v>2</v>
      </c>
      <c r="AV39" s="38"/>
      <c r="AW39" s="39"/>
      <c r="AX39" s="39"/>
      <c r="AY39" s="39"/>
      <c r="AZ39" s="39"/>
      <c r="BA39" s="39"/>
      <c r="BB39" s="39"/>
      <c r="BC39" s="39"/>
      <c r="BD39" s="51"/>
      <c r="BE39" s="51"/>
      <c r="BF39" s="40"/>
      <c r="BG39" s="48">
        <f t="shared" si="6"/>
        <v>0</v>
      </c>
      <c r="BH39" s="116">
        <v>3</v>
      </c>
      <c r="BI39" s="117">
        <f t="shared" si="7"/>
        <v>0</v>
      </c>
      <c r="BJ39" s="118">
        <v>3</v>
      </c>
      <c r="BK39" s="81"/>
      <c r="BL39" s="82"/>
      <c r="BM39" s="82"/>
      <c r="BN39" s="82"/>
      <c r="BO39" s="82" t="s">
        <v>63</v>
      </c>
      <c r="BP39" s="82" t="s">
        <v>63</v>
      </c>
      <c r="BQ39" s="39"/>
      <c r="BR39" s="39"/>
      <c r="BS39" s="51"/>
      <c r="BT39" s="51"/>
      <c r="BU39" s="40"/>
      <c r="BV39" s="48">
        <f t="shared" si="8"/>
        <v>2</v>
      </c>
      <c r="BW39" s="116">
        <v>3</v>
      </c>
      <c r="BX39" s="117">
        <f t="shared" si="9"/>
        <v>0</v>
      </c>
      <c r="BY39" s="118">
        <v>3</v>
      </c>
    </row>
    <row r="40" spans="1:77" ht="15.75" x14ac:dyDescent="0.25">
      <c r="A40" s="99">
        <v>0.687500000000001</v>
      </c>
      <c r="B40" s="100">
        <v>0.69791666666666596</v>
      </c>
      <c r="C40" s="38" t="s">
        <v>63</v>
      </c>
      <c r="D40" s="39" t="s">
        <v>63</v>
      </c>
      <c r="E40" s="39" t="s">
        <v>63</v>
      </c>
      <c r="F40" s="39" t="s">
        <v>63</v>
      </c>
      <c r="G40" s="39" t="s">
        <v>63</v>
      </c>
      <c r="H40" s="39" t="s">
        <v>63</v>
      </c>
      <c r="I40" s="39"/>
      <c r="J40" s="39"/>
      <c r="K40" s="51"/>
      <c r="L40" s="39"/>
      <c r="M40" s="40"/>
      <c r="N40" s="48">
        <f t="shared" si="0"/>
        <v>6</v>
      </c>
      <c r="O40" s="116">
        <v>3</v>
      </c>
      <c r="P40" s="117">
        <f t="shared" si="1"/>
        <v>0</v>
      </c>
      <c r="Q40" s="118">
        <v>3</v>
      </c>
      <c r="R40" s="38" t="s">
        <v>63</v>
      </c>
      <c r="S40" s="39" t="s">
        <v>63</v>
      </c>
      <c r="T40" s="39" t="s">
        <v>63</v>
      </c>
      <c r="U40" s="39" t="s">
        <v>63</v>
      </c>
      <c r="V40" s="39" t="s">
        <v>63</v>
      </c>
      <c r="W40" s="39" t="s">
        <v>63</v>
      </c>
      <c r="X40" s="39"/>
      <c r="Y40" s="39"/>
      <c r="Z40" s="51"/>
      <c r="AA40" s="51"/>
      <c r="AB40" s="40"/>
      <c r="AC40" s="48">
        <f t="shared" si="2"/>
        <v>6</v>
      </c>
      <c r="AD40" s="116">
        <v>3</v>
      </c>
      <c r="AE40" s="117">
        <f t="shared" si="3"/>
        <v>0</v>
      </c>
      <c r="AF40" s="118">
        <v>3</v>
      </c>
      <c r="AG40" s="38"/>
      <c r="AH40" s="39"/>
      <c r="AI40" s="39"/>
      <c r="AJ40" s="39"/>
      <c r="AK40" s="39"/>
      <c r="AL40" s="39"/>
      <c r="AM40" s="39"/>
      <c r="AN40" s="39"/>
      <c r="AO40" s="51"/>
      <c r="AP40" s="51"/>
      <c r="AQ40" s="40"/>
      <c r="AR40" s="48">
        <f t="shared" si="4"/>
        <v>0</v>
      </c>
      <c r="AS40" s="116">
        <v>2</v>
      </c>
      <c r="AT40" s="117">
        <f t="shared" si="5"/>
        <v>0</v>
      </c>
      <c r="AU40" s="118">
        <v>2</v>
      </c>
      <c r="AV40" s="38"/>
      <c r="AW40" s="39"/>
      <c r="AX40" s="39"/>
      <c r="AY40" s="39"/>
      <c r="AZ40" s="39"/>
      <c r="BA40" s="39"/>
      <c r="BB40" s="39"/>
      <c r="BC40" s="39"/>
      <c r="BD40" s="51"/>
      <c r="BE40" s="51"/>
      <c r="BF40" s="40"/>
      <c r="BG40" s="48">
        <f t="shared" si="6"/>
        <v>0</v>
      </c>
      <c r="BH40" s="116">
        <v>3</v>
      </c>
      <c r="BI40" s="117">
        <f t="shared" si="7"/>
        <v>0</v>
      </c>
      <c r="BJ40" s="118">
        <v>3</v>
      </c>
      <c r="BK40" s="67"/>
      <c r="BL40" s="68"/>
      <c r="BM40" s="68"/>
      <c r="BN40" s="68"/>
      <c r="BO40" s="68"/>
      <c r="BP40" s="68" t="s">
        <v>63</v>
      </c>
      <c r="BQ40" s="39"/>
      <c r="BR40" s="39"/>
      <c r="BS40" s="51"/>
      <c r="BT40" s="51"/>
      <c r="BU40" s="40"/>
      <c r="BV40" s="48">
        <f t="shared" si="8"/>
        <v>1</v>
      </c>
      <c r="BW40" s="116">
        <v>3</v>
      </c>
      <c r="BX40" s="117">
        <f t="shared" si="9"/>
        <v>0</v>
      </c>
      <c r="BY40" s="118">
        <v>3</v>
      </c>
    </row>
    <row r="41" spans="1:77" ht="16.5" thickBot="1" x14ac:dyDescent="0.3">
      <c r="A41" s="101">
        <v>0.69791666666666696</v>
      </c>
      <c r="B41" s="102">
        <v>0.70833333333333204</v>
      </c>
      <c r="C41" s="81" t="s">
        <v>63</v>
      </c>
      <c r="D41" s="82" t="s">
        <v>63</v>
      </c>
      <c r="E41" s="82" t="s">
        <v>63</v>
      </c>
      <c r="F41" s="82" t="s">
        <v>63</v>
      </c>
      <c r="G41" s="82" t="s">
        <v>63</v>
      </c>
      <c r="H41" s="82" t="s">
        <v>63</v>
      </c>
      <c r="I41" s="82"/>
      <c r="J41" s="82"/>
      <c r="K41" s="83"/>
      <c r="L41" s="82"/>
      <c r="M41" s="84"/>
      <c r="N41" s="79">
        <f t="shared" si="0"/>
        <v>6</v>
      </c>
      <c r="O41" s="119">
        <v>3</v>
      </c>
      <c r="P41" s="120">
        <f t="shared" si="1"/>
        <v>0</v>
      </c>
      <c r="Q41" s="121">
        <v>3</v>
      </c>
      <c r="R41" s="81" t="s">
        <v>63</v>
      </c>
      <c r="S41" s="82" t="s">
        <v>63</v>
      </c>
      <c r="T41" s="82" t="s">
        <v>63</v>
      </c>
      <c r="U41" s="82" t="s">
        <v>63</v>
      </c>
      <c r="V41" s="82" t="s">
        <v>63</v>
      </c>
      <c r="W41" s="82" t="s">
        <v>63</v>
      </c>
      <c r="X41" s="82"/>
      <c r="Y41" s="82"/>
      <c r="Z41" s="83"/>
      <c r="AA41" s="83"/>
      <c r="AB41" s="84"/>
      <c r="AC41" s="79">
        <f t="shared" si="2"/>
        <v>6</v>
      </c>
      <c r="AD41" s="119">
        <v>3</v>
      </c>
      <c r="AE41" s="120">
        <f t="shared" si="3"/>
        <v>0</v>
      </c>
      <c r="AF41" s="121">
        <v>3</v>
      </c>
      <c r="AG41" s="81"/>
      <c r="AH41" s="82"/>
      <c r="AI41" s="82"/>
      <c r="AJ41" s="82"/>
      <c r="AK41" s="82"/>
      <c r="AL41" s="82"/>
      <c r="AM41" s="82"/>
      <c r="AN41" s="82"/>
      <c r="AO41" s="83"/>
      <c r="AP41" s="83"/>
      <c r="AQ41" s="84"/>
      <c r="AR41" s="79">
        <f t="shared" si="4"/>
        <v>0</v>
      </c>
      <c r="AS41" s="119">
        <v>2</v>
      </c>
      <c r="AT41" s="120">
        <f t="shared" si="5"/>
        <v>0</v>
      </c>
      <c r="AU41" s="121">
        <v>2</v>
      </c>
      <c r="AV41" s="81"/>
      <c r="AW41" s="82"/>
      <c r="AX41" s="82"/>
      <c r="AY41" s="82"/>
      <c r="AZ41" s="82"/>
      <c r="BA41" s="82"/>
      <c r="BB41" s="82"/>
      <c r="BC41" s="82"/>
      <c r="BD41" s="83"/>
      <c r="BE41" s="83"/>
      <c r="BF41" s="84"/>
      <c r="BG41" s="79">
        <f t="shared" si="6"/>
        <v>0</v>
      </c>
      <c r="BH41" s="119">
        <v>3</v>
      </c>
      <c r="BI41" s="120">
        <f t="shared" si="7"/>
        <v>0</v>
      </c>
      <c r="BJ41" s="121">
        <v>3</v>
      </c>
      <c r="BK41" s="81"/>
      <c r="BL41" s="82"/>
      <c r="BM41" s="82"/>
      <c r="BN41" s="82"/>
      <c r="BO41" s="82"/>
      <c r="BP41" s="82"/>
      <c r="BQ41" s="82"/>
      <c r="BR41" s="82"/>
      <c r="BS41" s="83"/>
      <c r="BT41" s="83"/>
      <c r="BU41" s="84"/>
      <c r="BV41" s="79">
        <f t="shared" si="8"/>
        <v>0</v>
      </c>
      <c r="BW41" s="119">
        <v>3</v>
      </c>
      <c r="BX41" s="120">
        <f t="shared" si="9"/>
        <v>0</v>
      </c>
      <c r="BY41" s="121">
        <v>3</v>
      </c>
    </row>
    <row r="42" spans="1:77" ht="15.75" x14ac:dyDescent="0.25">
      <c r="A42" s="103">
        <v>0.70833333333333404</v>
      </c>
      <c r="B42" s="104">
        <v>0.718749999999999</v>
      </c>
      <c r="C42" s="67" t="s">
        <v>63</v>
      </c>
      <c r="D42" s="68" t="s">
        <v>63</v>
      </c>
      <c r="E42" s="68" t="s">
        <v>63</v>
      </c>
      <c r="F42" s="68" t="s">
        <v>63</v>
      </c>
      <c r="G42" s="68" t="s">
        <v>63</v>
      </c>
      <c r="H42" s="68" t="s">
        <v>63</v>
      </c>
      <c r="I42" s="68"/>
      <c r="J42" s="68"/>
      <c r="K42" s="69"/>
      <c r="L42" s="68"/>
      <c r="M42" s="70"/>
      <c r="N42" s="65">
        <f t="shared" si="0"/>
        <v>6</v>
      </c>
      <c r="O42" s="122">
        <v>3</v>
      </c>
      <c r="P42" s="123">
        <f t="shared" si="1"/>
        <v>0</v>
      </c>
      <c r="Q42" s="124">
        <v>3</v>
      </c>
      <c r="R42" s="67" t="s">
        <v>63</v>
      </c>
      <c r="S42" s="68" t="s">
        <v>63</v>
      </c>
      <c r="T42" s="68" t="s">
        <v>63</v>
      </c>
      <c r="U42" s="68" t="s">
        <v>63</v>
      </c>
      <c r="V42" s="68" t="s">
        <v>63</v>
      </c>
      <c r="W42" s="68" t="s">
        <v>63</v>
      </c>
      <c r="X42" s="68"/>
      <c r="Y42" s="68"/>
      <c r="Z42" s="69"/>
      <c r="AA42" s="69"/>
      <c r="AB42" s="70"/>
      <c r="AC42" s="65">
        <f t="shared" si="2"/>
        <v>6</v>
      </c>
      <c r="AD42" s="122">
        <v>3</v>
      </c>
      <c r="AE42" s="123">
        <f t="shared" si="3"/>
        <v>0</v>
      </c>
      <c r="AF42" s="124">
        <v>3</v>
      </c>
      <c r="AG42" s="67"/>
      <c r="AH42" s="68"/>
      <c r="AI42" s="68"/>
      <c r="AJ42" s="68"/>
      <c r="AK42" s="68"/>
      <c r="AL42" s="68"/>
      <c r="AM42" s="68"/>
      <c r="AN42" s="68"/>
      <c r="AO42" s="69"/>
      <c r="AP42" s="69"/>
      <c r="AQ42" s="70"/>
      <c r="AR42" s="65">
        <f t="shared" si="4"/>
        <v>0</v>
      </c>
      <c r="AS42" s="122">
        <v>2</v>
      </c>
      <c r="AT42" s="123">
        <f t="shared" si="5"/>
        <v>0</v>
      </c>
      <c r="AU42" s="124">
        <v>2</v>
      </c>
      <c r="AV42" s="67"/>
      <c r="AW42" s="68"/>
      <c r="AX42" s="68"/>
      <c r="AY42" s="68"/>
      <c r="AZ42" s="68"/>
      <c r="BA42" s="68"/>
      <c r="BB42" s="68"/>
      <c r="BC42" s="68"/>
      <c r="BD42" s="69"/>
      <c r="BE42" s="69"/>
      <c r="BF42" s="70"/>
      <c r="BG42" s="65">
        <f t="shared" si="6"/>
        <v>0</v>
      </c>
      <c r="BH42" s="122">
        <v>3</v>
      </c>
      <c r="BI42" s="123">
        <f t="shared" si="7"/>
        <v>0</v>
      </c>
      <c r="BJ42" s="124">
        <v>3</v>
      </c>
      <c r="BK42" s="67"/>
      <c r="BL42" s="68"/>
      <c r="BM42" s="68"/>
      <c r="BN42" s="68"/>
      <c r="BO42" s="68"/>
      <c r="BP42" s="68"/>
      <c r="BQ42" s="68"/>
      <c r="BR42" s="68"/>
      <c r="BS42" s="69"/>
      <c r="BT42" s="69"/>
      <c r="BU42" s="70"/>
      <c r="BV42" s="65">
        <f t="shared" si="8"/>
        <v>0</v>
      </c>
      <c r="BW42" s="122">
        <v>3</v>
      </c>
      <c r="BX42" s="123">
        <f t="shared" si="9"/>
        <v>0</v>
      </c>
      <c r="BY42" s="124">
        <v>3</v>
      </c>
    </row>
    <row r="43" spans="1:77" ht="15.75" x14ac:dyDescent="0.25">
      <c r="A43" s="99">
        <v>0.718750000000001</v>
      </c>
      <c r="B43" s="100">
        <v>0.72916666666666596</v>
      </c>
      <c r="C43" s="38" t="s">
        <v>63</v>
      </c>
      <c r="D43" s="39" t="s">
        <v>63</v>
      </c>
      <c r="E43" s="39" t="s">
        <v>63</v>
      </c>
      <c r="F43" s="39" t="s">
        <v>63</v>
      </c>
      <c r="G43" s="39" t="s">
        <v>63</v>
      </c>
      <c r="H43" s="39" t="s">
        <v>63</v>
      </c>
      <c r="I43" s="39"/>
      <c r="J43" s="39"/>
      <c r="K43" s="51"/>
      <c r="L43" s="39"/>
      <c r="M43" s="40"/>
      <c r="N43" s="48">
        <f t="shared" si="0"/>
        <v>6</v>
      </c>
      <c r="O43" s="116">
        <v>3</v>
      </c>
      <c r="P43" s="117">
        <f t="shared" si="1"/>
        <v>0</v>
      </c>
      <c r="Q43" s="118">
        <v>3</v>
      </c>
      <c r="R43" s="38" t="s">
        <v>63</v>
      </c>
      <c r="S43" s="39" t="s">
        <v>63</v>
      </c>
      <c r="T43" s="39" t="s">
        <v>63</v>
      </c>
      <c r="U43" s="39" t="s">
        <v>63</v>
      </c>
      <c r="V43" s="39" t="s">
        <v>63</v>
      </c>
      <c r="W43" s="39" t="s">
        <v>63</v>
      </c>
      <c r="X43" s="39"/>
      <c r="Y43" s="39"/>
      <c r="Z43" s="51"/>
      <c r="AA43" s="51"/>
      <c r="AB43" s="40"/>
      <c r="AC43" s="48">
        <f t="shared" si="2"/>
        <v>6</v>
      </c>
      <c r="AD43" s="116">
        <v>3</v>
      </c>
      <c r="AE43" s="117">
        <f t="shared" si="3"/>
        <v>0</v>
      </c>
      <c r="AF43" s="118">
        <v>3</v>
      </c>
      <c r="AG43" s="38"/>
      <c r="AH43" s="39"/>
      <c r="AI43" s="39"/>
      <c r="AJ43" s="39"/>
      <c r="AK43" s="39"/>
      <c r="AL43" s="39"/>
      <c r="AM43" s="39"/>
      <c r="AN43" s="39"/>
      <c r="AO43" s="51"/>
      <c r="AP43" s="51"/>
      <c r="AQ43" s="40"/>
      <c r="AR43" s="48">
        <f t="shared" si="4"/>
        <v>0</v>
      </c>
      <c r="AS43" s="116">
        <v>2</v>
      </c>
      <c r="AT43" s="117">
        <f t="shared" si="5"/>
        <v>0</v>
      </c>
      <c r="AU43" s="118">
        <v>2</v>
      </c>
      <c r="AV43" s="38"/>
      <c r="AW43" s="39"/>
      <c r="AX43" s="39"/>
      <c r="AY43" s="39"/>
      <c r="AZ43" s="39"/>
      <c r="BA43" s="39"/>
      <c r="BB43" s="39"/>
      <c r="BC43" s="39"/>
      <c r="BD43" s="51"/>
      <c r="BE43" s="51"/>
      <c r="BF43" s="40"/>
      <c r="BG43" s="48">
        <f t="shared" si="6"/>
        <v>0</v>
      </c>
      <c r="BH43" s="116">
        <v>3</v>
      </c>
      <c r="BI43" s="117">
        <f t="shared" si="7"/>
        <v>0</v>
      </c>
      <c r="BJ43" s="118">
        <v>3</v>
      </c>
      <c r="BK43" s="38"/>
      <c r="BL43" s="39"/>
      <c r="BM43" s="39"/>
      <c r="BN43" s="39"/>
      <c r="BO43" s="39"/>
      <c r="BP43" s="39"/>
      <c r="BQ43" s="39"/>
      <c r="BR43" s="39"/>
      <c r="BS43" s="51"/>
      <c r="BT43" s="51"/>
      <c r="BU43" s="40"/>
      <c r="BV43" s="48">
        <f t="shared" si="8"/>
        <v>0</v>
      </c>
      <c r="BW43" s="116">
        <v>3</v>
      </c>
      <c r="BX43" s="117">
        <f t="shared" si="9"/>
        <v>0</v>
      </c>
      <c r="BY43" s="118">
        <v>3</v>
      </c>
    </row>
    <row r="44" spans="1:77" ht="15.75" x14ac:dyDescent="0.25">
      <c r="A44" s="99">
        <v>0.72916666666666696</v>
      </c>
      <c r="B44" s="100">
        <v>0.73958333333333204</v>
      </c>
      <c r="C44" s="38" t="s">
        <v>63</v>
      </c>
      <c r="D44" s="39" t="s">
        <v>63</v>
      </c>
      <c r="E44" s="39" t="s">
        <v>63</v>
      </c>
      <c r="F44" s="39" t="s">
        <v>63</v>
      </c>
      <c r="G44" s="39" t="s">
        <v>63</v>
      </c>
      <c r="H44" s="39" t="s">
        <v>63</v>
      </c>
      <c r="I44" s="39"/>
      <c r="J44" s="39"/>
      <c r="K44" s="51"/>
      <c r="L44" s="39"/>
      <c r="M44" s="40"/>
      <c r="N44" s="48">
        <f t="shared" si="0"/>
        <v>6</v>
      </c>
      <c r="O44" s="116">
        <v>2</v>
      </c>
      <c r="P44" s="117">
        <f t="shared" si="1"/>
        <v>0</v>
      </c>
      <c r="Q44" s="118">
        <v>3</v>
      </c>
      <c r="R44" s="38" t="s">
        <v>63</v>
      </c>
      <c r="S44" s="39" t="s">
        <v>63</v>
      </c>
      <c r="T44" s="39" t="s">
        <v>63</v>
      </c>
      <c r="U44" s="39" t="s">
        <v>63</v>
      </c>
      <c r="V44" s="39" t="s">
        <v>63</v>
      </c>
      <c r="W44" s="39" t="s">
        <v>63</v>
      </c>
      <c r="X44" s="39"/>
      <c r="Y44" s="39"/>
      <c r="Z44" s="51"/>
      <c r="AA44" s="51"/>
      <c r="AB44" s="40"/>
      <c r="AC44" s="48">
        <f t="shared" si="2"/>
        <v>6</v>
      </c>
      <c r="AD44" s="116">
        <v>2</v>
      </c>
      <c r="AE44" s="117">
        <f t="shared" si="3"/>
        <v>0</v>
      </c>
      <c r="AF44" s="118">
        <v>3</v>
      </c>
      <c r="AG44" s="38"/>
      <c r="AH44" s="39"/>
      <c r="AI44" s="39"/>
      <c r="AJ44" s="39"/>
      <c r="AK44" s="39"/>
      <c r="AL44" s="39"/>
      <c r="AM44" s="39"/>
      <c r="AN44" s="39"/>
      <c r="AO44" s="51"/>
      <c r="AP44" s="51"/>
      <c r="AQ44" s="40"/>
      <c r="AR44" s="48">
        <f t="shared" si="4"/>
        <v>0</v>
      </c>
      <c r="AS44" s="116">
        <v>2</v>
      </c>
      <c r="AT44" s="117">
        <f t="shared" si="5"/>
        <v>0</v>
      </c>
      <c r="AU44" s="118">
        <v>2</v>
      </c>
      <c r="AV44" s="38"/>
      <c r="AW44" s="39"/>
      <c r="AX44" s="39"/>
      <c r="AY44" s="39"/>
      <c r="AZ44" s="39"/>
      <c r="BA44" s="39"/>
      <c r="BB44" s="39"/>
      <c r="BC44" s="39"/>
      <c r="BD44" s="51"/>
      <c r="BE44" s="51"/>
      <c r="BF44" s="40"/>
      <c r="BG44" s="48">
        <f t="shared" si="6"/>
        <v>0</v>
      </c>
      <c r="BH44" s="116">
        <v>2</v>
      </c>
      <c r="BI44" s="117">
        <f t="shared" si="7"/>
        <v>0</v>
      </c>
      <c r="BJ44" s="118">
        <v>3</v>
      </c>
      <c r="BK44" s="38"/>
      <c r="BL44" s="39"/>
      <c r="BM44" s="39"/>
      <c r="BN44" s="39"/>
      <c r="BO44" s="39"/>
      <c r="BP44" s="39"/>
      <c r="BQ44" s="39"/>
      <c r="BR44" s="39"/>
      <c r="BS44" s="51"/>
      <c r="BT44" s="51"/>
      <c r="BU44" s="40"/>
      <c r="BV44" s="48">
        <f t="shared" si="8"/>
        <v>0</v>
      </c>
      <c r="BW44" s="116">
        <v>2</v>
      </c>
      <c r="BX44" s="117">
        <f t="shared" si="9"/>
        <v>0</v>
      </c>
      <c r="BY44" s="118">
        <v>2</v>
      </c>
    </row>
    <row r="45" spans="1:77" ht="16.5" thickBot="1" x14ac:dyDescent="0.3">
      <c r="A45" s="95">
        <v>0.73958333333333404</v>
      </c>
      <c r="B45" s="96">
        <v>0.749999999999999</v>
      </c>
      <c r="C45" s="57" t="s">
        <v>63</v>
      </c>
      <c r="D45" s="58" t="s">
        <v>63</v>
      </c>
      <c r="E45" s="58" t="s">
        <v>63</v>
      </c>
      <c r="F45" s="58" t="s">
        <v>63</v>
      </c>
      <c r="G45" s="58" t="s">
        <v>63</v>
      </c>
      <c r="H45" s="58" t="s">
        <v>63</v>
      </c>
      <c r="I45" s="58"/>
      <c r="J45" s="58"/>
      <c r="K45" s="59"/>
      <c r="L45" s="58"/>
      <c r="M45" s="60"/>
      <c r="N45" s="61">
        <f t="shared" si="0"/>
        <v>6</v>
      </c>
      <c r="O45" s="110">
        <v>2</v>
      </c>
      <c r="P45" s="111">
        <f t="shared" si="1"/>
        <v>0</v>
      </c>
      <c r="Q45" s="112">
        <v>3</v>
      </c>
      <c r="R45" s="57" t="s">
        <v>63</v>
      </c>
      <c r="S45" s="58" t="s">
        <v>63</v>
      </c>
      <c r="T45" s="58" t="s">
        <v>63</v>
      </c>
      <c r="U45" s="58" t="s">
        <v>63</v>
      </c>
      <c r="V45" s="58" t="s">
        <v>63</v>
      </c>
      <c r="W45" s="58" t="s">
        <v>63</v>
      </c>
      <c r="X45" s="58"/>
      <c r="Y45" s="58"/>
      <c r="Z45" s="59"/>
      <c r="AA45" s="59"/>
      <c r="AB45" s="60"/>
      <c r="AC45" s="61">
        <f t="shared" si="2"/>
        <v>6</v>
      </c>
      <c r="AD45" s="110">
        <v>2</v>
      </c>
      <c r="AE45" s="111">
        <f t="shared" si="3"/>
        <v>0</v>
      </c>
      <c r="AF45" s="112">
        <v>3</v>
      </c>
      <c r="AG45" s="57"/>
      <c r="AH45" s="58"/>
      <c r="AI45" s="58"/>
      <c r="AJ45" s="58"/>
      <c r="AK45" s="58"/>
      <c r="AL45" s="58"/>
      <c r="AM45" s="58"/>
      <c r="AN45" s="58"/>
      <c r="AO45" s="59"/>
      <c r="AP45" s="59"/>
      <c r="AQ45" s="60"/>
      <c r="AR45" s="61">
        <f t="shared" si="4"/>
        <v>0</v>
      </c>
      <c r="AS45" s="110">
        <v>2</v>
      </c>
      <c r="AT45" s="111">
        <f t="shared" si="5"/>
        <v>0</v>
      </c>
      <c r="AU45" s="112">
        <v>2</v>
      </c>
      <c r="AV45" s="57"/>
      <c r="AW45" s="58"/>
      <c r="AX45" s="58"/>
      <c r="AY45" s="58"/>
      <c r="AZ45" s="58"/>
      <c r="BA45" s="58"/>
      <c r="BB45" s="58"/>
      <c r="BC45" s="58"/>
      <c r="BD45" s="59"/>
      <c r="BE45" s="59"/>
      <c r="BF45" s="60"/>
      <c r="BG45" s="61">
        <f t="shared" si="6"/>
        <v>0</v>
      </c>
      <c r="BH45" s="110">
        <v>2</v>
      </c>
      <c r="BI45" s="111">
        <f t="shared" si="7"/>
        <v>0</v>
      </c>
      <c r="BJ45" s="112">
        <v>3</v>
      </c>
      <c r="BK45" s="57"/>
      <c r="BL45" s="58"/>
      <c r="BM45" s="58"/>
      <c r="BN45" s="58"/>
      <c r="BO45" s="58"/>
      <c r="BP45" s="58"/>
      <c r="BQ45" s="58"/>
      <c r="BR45" s="58"/>
      <c r="BS45" s="59"/>
      <c r="BT45" s="59"/>
      <c r="BU45" s="60"/>
      <c r="BV45" s="61">
        <f t="shared" si="8"/>
        <v>0</v>
      </c>
      <c r="BW45" s="110">
        <v>2</v>
      </c>
      <c r="BX45" s="111">
        <f t="shared" si="9"/>
        <v>0</v>
      </c>
      <c r="BY45" s="112">
        <v>2</v>
      </c>
    </row>
    <row r="46" spans="1:77" ht="15.75" x14ac:dyDescent="0.25">
      <c r="A46" s="97">
        <v>0.750000000000001</v>
      </c>
      <c r="B46" s="98">
        <v>0.76041666666666496</v>
      </c>
      <c r="C46" s="71" t="s">
        <v>63</v>
      </c>
      <c r="D46" s="72" t="s">
        <v>63</v>
      </c>
      <c r="E46" s="72" t="s">
        <v>63</v>
      </c>
      <c r="F46" s="72" t="s">
        <v>63</v>
      </c>
      <c r="G46" s="72" t="s">
        <v>63</v>
      </c>
      <c r="H46" s="72" t="s">
        <v>63</v>
      </c>
      <c r="I46" s="72"/>
      <c r="J46" s="72"/>
      <c r="K46" s="73"/>
      <c r="L46" s="72"/>
      <c r="M46" s="74"/>
      <c r="N46" s="75">
        <f t="shared" si="0"/>
        <v>6</v>
      </c>
      <c r="O46" s="113">
        <v>0</v>
      </c>
      <c r="P46" s="114">
        <f t="shared" si="1"/>
        <v>0</v>
      </c>
      <c r="Q46" s="115">
        <v>2</v>
      </c>
      <c r="R46" s="71" t="s">
        <v>63</v>
      </c>
      <c r="S46" s="72" t="s">
        <v>63</v>
      </c>
      <c r="T46" s="72" t="s">
        <v>63</v>
      </c>
      <c r="U46" s="72" t="s">
        <v>63</v>
      </c>
      <c r="V46" s="72" t="s">
        <v>63</v>
      </c>
      <c r="W46" s="72" t="s">
        <v>63</v>
      </c>
      <c r="X46" s="72"/>
      <c r="Y46" s="72"/>
      <c r="Z46" s="73"/>
      <c r="AA46" s="73"/>
      <c r="AB46" s="74"/>
      <c r="AC46" s="75">
        <f t="shared" si="2"/>
        <v>6</v>
      </c>
      <c r="AD46" s="113">
        <v>0</v>
      </c>
      <c r="AE46" s="114">
        <f t="shared" si="3"/>
        <v>0</v>
      </c>
      <c r="AF46" s="115">
        <v>2</v>
      </c>
      <c r="AG46" s="71"/>
      <c r="AH46" s="72"/>
      <c r="AI46" s="72"/>
      <c r="AJ46" s="72"/>
      <c r="AK46" s="72"/>
      <c r="AL46" s="72"/>
      <c r="AM46" s="72"/>
      <c r="AN46" s="72"/>
      <c r="AO46" s="73"/>
      <c r="AP46" s="73"/>
      <c r="AQ46" s="74"/>
      <c r="AR46" s="75">
        <f t="shared" si="4"/>
        <v>0</v>
      </c>
      <c r="AS46" s="113">
        <v>0</v>
      </c>
      <c r="AT46" s="114">
        <f t="shared" si="5"/>
        <v>0</v>
      </c>
      <c r="AU46" s="115">
        <v>1</v>
      </c>
      <c r="AV46" s="71"/>
      <c r="AW46" s="72"/>
      <c r="AX46" s="72"/>
      <c r="AY46" s="72"/>
      <c r="AZ46" s="72"/>
      <c r="BA46" s="72"/>
      <c r="BB46" s="72"/>
      <c r="BC46" s="72"/>
      <c r="BD46" s="73"/>
      <c r="BE46" s="73"/>
      <c r="BF46" s="74"/>
      <c r="BG46" s="75">
        <f t="shared" si="6"/>
        <v>0</v>
      </c>
      <c r="BH46" s="113">
        <v>0</v>
      </c>
      <c r="BI46" s="114">
        <f t="shared" si="7"/>
        <v>0</v>
      </c>
      <c r="BJ46" s="115">
        <v>2</v>
      </c>
      <c r="BK46" s="71"/>
      <c r="BL46" s="72"/>
      <c r="BM46" s="72"/>
      <c r="BN46" s="72"/>
      <c r="BO46" s="72"/>
      <c r="BP46" s="72"/>
      <c r="BQ46" s="72"/>
      <c r="BR46" s="72"/>
      <c r="BS46" s="73"/>
      <c r="BT46" s="73"/>
      <c r="BU46" s="74"/>
      <c r="BV46" s="75">
        <f t="shared" si="8"/>
        <v>0</v>
      </c>
      <c r="BW46" s="113">
        <v>0</v>
      </c>
      <c r="BX46" s="114">
        <f t="shared" si="9"/>
        <v>0</v>
      </c>
      <c r="BY46" s="115">
        <v>2</v>
      </c>
    </row>
    <row r="47" spans="1:77" ht="16.5" thickBot="1" x14ac:dyDescent="0.3">
      <c r="A47" s="105">
        <v>0.76041666666666696</v>
      </c>
      <c r="B47" s="106">
        <v>0.77083333333333204</v>
      </c>
      <c r="C47" s="44" t="s">
        <v>63</v>
      </c>
      <c r="D47" s="45" t="s">
        <v>63</v>
      </c>
      <c r="E47" s="45" t="s">
        <v>63</v>
      </c>
      <c r="F47" s="45" t="s">
        <v>63</v>
      </c>
      <c r="G47" s="45" t="s">
        <v>63</v>
      </c>
      <c r="H47" s="45" t="s">
        <v>63</v>
      </c>
      <c r="I47" s="45"/>
      <c r="J47" s="45"/>
      <c r="K47" s="53"/>
      <c r="L47" s="45"/>
      <c r="M47" s="46"/>
      <c r="N47" s="49">
        <f t="shared" si="0"/>
        <v>6</v>
      </c>
      <c r="O47" s="125">
        <v>0</v>
      </c>
      <c r="P47" s="126">
        <f t="shared" si="1"/>
        <v>0</v>
      </c>
      <c r="Q47" s="127">
        <v>2</v>
      </c>
      <c r="R47" s="44" t="s">
        <v>63</v>
      </c>
      <c r="S47" s="45" t="s">
        <v>63</v>
      </c>
      <c r="T47" s="45" t="s">
        <v>63</v>
      </c>
      <c r="U47" s="45" t="s">
        <v>63</v>
      </c>
      <c r="V47" s="45" t="s">
        <v>63</v>
      </c>
      <c r="W47" s="45" t="s">
        <v>63</v>
      </c>
      <c r="X47" s="45"/>
      <c r="Y47" s="45"/>
      <c r="Z47" s="53"/>
      <c r="AA47" s="53"/>
      <c r="AB47" s="46"/>
      <c r="AC47" s="49">
        <f t="shared" si="2"/>
        <v>6</v>
      </c>
      <c r="AD47" s="125">
        <v>0</v>
      </c>
      <c r="AE47" s="126">
        <f t="shared" si="3"/>
        <v>0</v>
      </c>
      <c r="AF47" s="127">
        <v>2</v>
      </c>
      <c r="AG47" s="44"/>
      <c r="AH47" s="45"/>
      <c r="AI47" s="45"/>
      <c r="AJ47" s="45"/>
      <c r="AK47" s="45"/>
      <c r="AL47" s="45"/>
      <c r="AM47" s="45"/>
      <c r="AN47" s="45"/>
      <c r="AO47" s="53"/>
      <c r="AP47" s="53"/>
      <c r="AQ47" s="46"/>
      <c r="AR47" s="49">
        <f t="shared" si="4"/>
        <v>0</v>
      </c>
      <c r="AS47" s="125">
        <v>0</v>
      </c>
      <c r="AT47" s="126">
        <f t="shared" si="5"/>
        <v>0</v>
      </c>
      <c r="AU47" s="127">
        <v>1</v>
      </c>
      <c r="AV47" s="44"/>
      <c r="AW47" s="45"/>
      <c r="AX47" s="45"/>
      <c r="AY47" s="45"/>
      <c r="AZ47" s="45"/>
      <c r="BA47" s="45"/>
      <c r="BB47" s="45"/>
      <c r="BC47" s="45"/>
      <c r="BD47" s="53"/>
      <c r="BE47" s="53"/>
      <c r="BF47" s="46"/>
      <c r="BG47" s="49">
        <f t="shared" si="6"/>
        <v>0</v>
      </c>
      <c r="BH47" s="125">
        <v>0</v>
      </c>
      <c r="BI47" s="126">
        <f t="shared" si="7"/>
        <v>0</v>
      </c>
      <c r="BJ47" s="127">
        <v>2</v>
      </c>
      <c r="BK47" s="44"/>
      <c r="BL47" s="45"/>
      <c r="BM47" s="45"/>
      <c r="BN47" s="45"/>
      <c r="BO47" s="45"/>
      <c r="BP47" s="45"/>
      <c r="BQ47" s="45"/>
      <c r="BR47" s="45"/>
      <c r="BS47" s="53"/>
      <c r="BT47" s="53"/>
      <c r="BU47" s="46"/>
      <c r="BV47" s="49">
        <f t="shared" si="8"/>
        <v>0</v>
      </c>
      <c r="BW47" s="125">
        <v>0</v>
      </c>
      <c r="BX47" s="126">
        <f t="shared" si="9"/>
        <v>0</v>
      </c>
      <c r="BY47" s="127">
        <v>2</v>
      </c>
    </row>
    <row r="48" spans="1:77" s="33" customFormat="1" ht="15.75" thickTop="1" x14ac:dyDescent="0.25">
      <c r="C48" s="34">
        <f>COUNTA(C4:C47)*0.25</f>
        <v>4.75</v>
      </c>
      <c r="D48" s="34">
        <f t="shared" ref="D48:M48" si="10">COUNTA(D4:D47)*0.25</f>
        <v>5</v>
      </c>
      <c r="E48" s="34">
        <f t="shared" si="10"/>
        <v>5.25</v>
      </c>
      <c r="F48" s="34">
        <f t="shared" si="10"/>
        <v>5.5</v>
      </c>
      <c r="G48" s="34">
        <f t="shared" si="10"/>
        <v>5.75</v>
      </c>
      <c r="H48" s="34">
        <f t="shared" si="10"/>
        <v>6</v>
      </c>
      <c r="I48" s="34">
        <f t="shared" si="10"/>
        <v>0</v>
      </c>
      <c r="J48" s="34">
        <f t="shared" si="10"/>
        <v>0</v>
      </c>
      <c r="K48" s="34">
        <f t="shared" si="10"/>
        <v>0</v>
      </c>
      <c r="L48" s="34">
        <f t="shared" si="10"/>
        <v>0</v>
      </c>
      <c r="M48" s="34">
        <f t="shared" si="10"/>
        <v>0</v>
      </c>
      <c r="N48" s="34"/>
      <c r="R48" s="34">
        <f t="shared" ref="R48:AB48" si="11">COUNTA(R4:R47)*0.25</f>
        <v>6.25</v>
      </c>
      <c r="S48" s="34">
        <f t="shared" si="11"/>
        <v>6.5</v>
      </c>
      <c r="T48" s="34">
        <f t="shared" si="11"/>
        <v>6.75</v>
      </c>
      <c r="U48" s="34">
        <f t="shared" si="11"/>
        <v>7</v>
      </c>
      <c r="V48" s="34">
        <f t="shared" si="11"/>
        <v>7.25</v>
      </c>
      <c r="W48" s="34">
        <f t="shared" si="11"/>
        <v>7.5</v>
      </c>
      <c r="X48" s="34">
        <f t="shared" si="11"/>
        <v>0</v>
      </c>
      <c r="Y48" s="34">
        <f t="shared" si="11"/>
        <v>0</v>
      </c>
      <c r="Z48" s="34">
        <f t="shared" si="11"/>
        <v>0</v>
      </c>
      <c r="AA48" s="34">
        <f t="shared" si="11"/>
        <v>0</v>
      </c>
      <c r="AB48" s="34">
        <f t="shared" si="11"/>
        <v>0</v>
      </c>
      <c r="AC48" s="34"/>
      <c r="AG48" s="34">
        <f t="shared" ref="AG48:AQ48" si="12">COUNTA(AG4:AG47)*0.25</f>
        <v>0.25</v>
      </c>
      <c r="AH48" s="34">
        <f t="shared" si="12"/>
        <v>0.5</v>
      </c>
      <c r="AI48" s="34">
        <f t="shared" si="12"/>
        <v>0.75</v>
      </c>
      <c r="AJ48" s="34">
        <f t="shared" si="12"/>
        <v>1</v>
      </c>
      <c r="AK48" s="34">
        <f t="shared" si="12"/>
        <v>1.25</v>
      </c>
      <c r="AL48" s="34">
        <f t="shared" si="12"/>
        <v>1.5</v>
      </c>
      <c r="AM48" s="34">
        <f t="shared" si="12"/>
        <v>0</v>
      </c>
      <c r="AN48" s="34">
        <f t="shared" si="12"/>
        <v>0</v>
      </c>
      <c r="AO48" s="34">
        <f t="shared" si="12"/>
        <v>0</v>
      </c>
      <c r="AP48" s="34">
        <f t="shared" si="12"/>
        <v>0</v>
      </c>
      <c r="AQ48" s="34">
        <f t="shared" si="12"/>
        <v>0</v>
      </c>
      <c r="AR48" s="34"/>
      <c r="AV48" s="34">
        <f t="shared" ref="AV48:BF48" si="13">COUNTA(AV4:AV47)*0.25</f>
        <v>1.75</v>
      </c>
      <c r="AW48" s="34">
        <f t="shared" si="13"/>
        <v>2</v>
      </c>
      <c r="AX48" s="34">
        <f t="shared" si="13"/>
        <v>2.25</v>
      </c>
      <c r="AY48" s="34">
        <f t="shared" si="13"/>
        <v>2.5</v>
      </c>
      <c r="AZ48" s="34">
        <f t="shared" si="13"/>
        <v>2.75</v>
      </c>
      <c r="BA48" s="34">
        <f t="shared" si="13"/>
        <v>3</v>
      </c>
      <c r="BB48" s="34">
        <f t="shared" si="13"/>
        <v>0</v>
      </c>
      <c r="BC48" s="34">
        <f t="shared" si="13"/>
        <v>0</v>
      </c>
      <c r="BD48" s="34">
        <f t="shared" si="13"/>
        <v>0</v>
      </c>
      <c r="BE48" s="34">
        <f t="shared" si="13"/>
        <v>0</v>
      </c>
      <c r="BF48" s="34">
        <f t="shared" si="13"/>
        <v>0</v>
      </c>
      <c r="BG48" s="34"/>
      <c r="BK48" s="34">
        <f t="shared" ref="BK48:BU48" si="14">COUNTA(BK4:BK47)*0.25</f>
        <v>3.25</v>
      </c>
      <c r="BL48" s="34">
        <f t="shared" si="14"/>
        <v>3.5</v>
      </c>
      <c r="BM48" s="34">
        <f t="shared" si="14"/>
        <v>3.75</v>
      </c>
      <c r="BN48" s="34">
        <f t="shared" si="14"/>
        <v>4</v>
      </c>
      <c r="BO48" s="34">
        <f t="shared" si="14"/>
        <v>4.25</v>
      </c>
      <c r="BP48" s="34">
        <f t="shared" si="14"/>
        <v>4.5</v>
      </c>
      <c r="BQ48" s="34">
        <f t="shared" si="14"/>
        <v>0</v>
      </c>
      <c r="BR48" s="34">
        <f t="shared" si="14"/>
        <v>0</v>
      </c>
      <c r="BS48" s="34">
        <f t="shared" si="14"/>
        <v>0</v>
      </c>
      <c r="BT48" s="34">
        <f t="shared" si="14"/>
        <v>0</v>
      </c>
      <c r="BU48" s="34">
        <f t="shared" si="14"/>
        <v>0</v>
      </c>
      <c r="BV48" s="34"/>
    </row>
    <row r="49" spans="3:77" ht="15.75" thickBot="1" x14ac:dyDescent="0.3">
      <c r="C49" s="1">
        <f t="array" ref="C49">INDEX($C$48:$BY$48,1,MATCH(1,($C$2:$CO$2=C2)*($C$3:$CO$3=C3),0))</f>
        <v>4.75</v>
      </c>
      <c r="D49" s="1">
        <f t="array" ref="D49">INDEX($C$48:$BY$48,1,MATCH(1,($C$2:$CO$2=D2)*($C$3:$CO$3=D3),0))</f>
        <v>5</v>
      </c>
      <c r="E49" s="1">
        <f t="array" ref="E49">INDEX($C$48:$BY$48,1,MATCH(1,($C$2:$CO$2=E2)*($C$3:$CO$3=E3),0))</f>
        <v>5.25</v>
      </c>
      <c r="F49" s="1">
        <f t="array" ref="F49">INDEX($C$48:$BY$48,1,MATCH(1,($C$2:$CO$2=F2)*($C$3:$CO$3=F3),0))</f>
        <v>5.5</v>
      </c>
      <c r="G49" s="1">
        <f t="array" ref="G49">INDEX($C$48:$BY$48,1,MATCH(1,($C$2:$CO$2=G2)*($C$3:$CO$3=G3),0))</f>
        <v>5.75</v>
      </c>
      <c r="H49" s="1">
        <f t="array" ref="H49">INDEX($C$48:$BY$48,1,MATCH(1,($C$2:$CO$2=H2)*($C$3:$CO$3=H3),0))</f>
        <v>6</v>
      </c>
      <c r="I49" s="1">
        <f t="array" ref="I49">INDEX($C$48:$BY$48,1,MATCH(1,($C$2:$CO$2=I2)*($C$3:$CO$3=I3),0))</f>
        <v>0</v>
      </c>
      <c r="J49" s="1">
        <f t="array" ref="J49">INDEX($C$48:$BY$48,1,MATCH(1,($C$2:$CO$2=J2)*($C$3:$CO$3=J3),0))</f>
        <v>0</v>
      </c>
      <c r="K49" s="1">
        <f t="array" ref="K49">INDEX($C$48:$BY$48,1,MATCH(1,($C$2:$CO$2=K2)*($C$3:$CO$3=K3),0))</f>
        <v>0</v>
      </c>
      <c r="L49" s="1">
        <f t="array" ref="L49">INDEX($C$48:$BY$48,1,MATCH(1,($C$2:$CO$2=L2)*($C$3:$CO$3=L3),0))</f>
        <v>0</v>
      </c>
      <c r="M49" s="1">
        <f t="array" ref="M49">INDEX($C$48:$BY$48,1,MATCH(1,($C$2:$CO$2=M2)*($C$3:$CO$3=M3),0))</f>
        <v>0</v>
      </c>
      <c r="N49" s="1">
        <f t="array" ref="N49">INDEX($C$48:$BY$48,1,MATCH(1,($C$2:$CO$2=N2)*($C$3:$CO$3=N3),0))</f>
        <v>0</v>
      </c>
      <c r="O49" s="1">
        <f t="array" ref="O49">INDEX($C$48:$BY$48,1,MATCH(1,($C$2:$CO$2=O2)*($C$3:$CO$3=O3),0))</f>
        <v>0</v>
      </c>
      <c r="P49" s="1">
        <f t="array" ref="P49">INDEX($C$48:$BY$48,1,MATCH(1,($C$2:$CO$2=P2)*($C$3:$CO$3=P3),0))</f>
        <v>0</v>
      </c>
      <c r="Q49" s="1">
        <f t="array" ref="Q49">INDEX($C$48:$BY$48,1,MATCH(1,($C$2:$CO$2=Q2)*($C$3:$CO$3=Q3),0))</f>
        <v>0</v>
      </c>
      <c r="R49" s="1">
        <f t="array" ref="R49">INDEX($C$48:$BY$48,1,MATCH(1,($C$2:$CO$2=R2)*($C$3:$CO$3=R3),0))</f>
        <v>6.25</v>
      </c>
      <c r="S49" s="1">
        <f t="array" ref="S49">INDEX($C$48:$BY$48,1,MATCH(1,($C$2:$CO$2=S2)*($C$3:$CO$3=S3),0))</f>
        <v>6.5</v>
      </c>
      <c r="T49" s="1">
        <f t="array" ref="T49">INDEX($C$48:$BY$48,1,MATCH(1,($C$2:$CO$2=T2)*($C$3:$CO$3=T3),0))</f>
        <v>6.75</v>
      </c>
      <c r="U49" s="1">
        <f t="array" ref="U49">INDEX($C$48:$BY$48,1,MATCH(1,($C$2:$CO$2=U2)*($C$3:$CO$3=U3),0))</f>
        <v>7</v>
      </c>
      <c r="V49" s="1">
        <f t="array" ref="V49">INDEX($C$48:$BY$48,1,MATCH(1,($C$2:$CO$2=V2)*($C$3:$CO$3=V3),0))</f>
        <v>7.25</v>
      </c>
      <c r="W49" s="1">
        <f t="array" ref="W49">INDEX($C$48:$BY$48,1,MATCH(1,($C$2:$CO$2=W2)*($C$3:$CO$3=W3),0))</f>
        <v>7.5</v>
      </c>
      <c r="X49" s="1">
        <f t="array" ref="X49">INDEX($C$48:$BY$48,1,MATCH(1,($C$2:$CO$2=X2)*($C$3:$CO$3=X3),0))</f>
        <v>0</v>
      </c>
      <c r="Y49" s="1">
        <f t="array" ref="Y49">INDEX($C$48:$BY$48,1,MATCH(1,($C$2:$CO$2=Y2)*($C$3:$CO$3=Y3),0))</f>
        <v>0</v>
      </c>
      <c r="Z49" s="1">
        <f t="array" ref="Z49">INDEX($C$48:$BY$48,1,MATCH(1,($C$2:$CO$2=Z2)*($C$3:$CO$3=Z3),0))</f>
        <v>0</v>
      </c>
      <c r="AA49" s="1">
        <f t="array" ref="AA49">INDEX($C$48:$BY$48,1,MATCH(1,($C$2:$CO$2=AA2)*($C$3:$CO$3=AA3),0))</f>
        <v>0</v>
      </c>
      <c r="AB49" s="1">
        <f t="array" ref="AB49">INDEX($C$48:$BY$48,1,MATCH(1,($C$2:$CO$2=AB2)*($C$3:$CO$3=AB3),0))</f>
        <v>0</v>
      </c>
      <c r="AC49" s="1">
        <f t="array" ref="AC49">INDEX($C$48:$BY$48,1,MATCH(1,($C$2:$CO$2=AC2)*($C$3:$CO$3=AC3),0))</f>
        <v>0</v>
      </c>
      <c r="AD49" s="1">
        <f t="array" ref="AD49">INDEX($C$48:$BY$48,1,MATCH(1,($C$2:$CO$2=AD2)*($C$3:$CO$3=AD3),0))</f>
        <v>0</v>
      </c>
      <c r="AE49" s="1">
        <f t="array" ref="AE49">INDEX($C$48:$BY$48,1,MATCH(1,($C$2:$CO$2=AE2)*($C$3:$CO$3=AE3),0))</f>
        <v>0</v>
      </c>
      <c r="AF49" s="1">
        <f t="array" ref="AF49">INDEX($C$48:$BY$48,1,MATCH(1,($C$2:$CO$2=AF2)*($C$3:$CO$3=AF3),0))</f>
        <v>0</v>
      </c>
      <c r="AG49" s="1">
        <f t="array" ref="AG49">INDEX($C$48:$BY$48,1,MATCH(1,($C$2:$CO$2=AG2)*($C$3:$CO$3=AG3),0))</f>
        <v>0.25</v>
      </c>
      <c r="AH49" s="1">
        <f t="array" ref="AH49">INDEX($C$48:$BY$48,1,MATCH(1,($C$2:$CO$2=AH2)*($C$3:$CO$3=AH3),0))</f>
        <v>0.5</v>
      </c>
      <c r="AI49" s="1">
        <f t="array" ref="AI49">INDEX($C$48:$BY$48,1,MATCH(1,($C$2:$CO$2=AI2)*($C$3:$CO$3=AI3),0))</f>
        <v>0.75</v>
      </c>
      <c r="AJ49" s="1">
        <f t="array" ref="AJ49">INDEX($C$48:$BY$48,1,MATCH(1,($C$2:$CO$2=AJ2)*($C$3:$CO$3=AJ3),0))</f>
        <v>1</v>
      </c>
      <c r="AK49" s="1">
        <f t="array" ref="AK49">INDEX($C$48:$BY$48,1,MATCH(1,($C$2:$CO$2=AK2)*($C$3:$CO$3=AK3),0))</f>
        <v>1.25</v>
      </c>
      <c r="AL49" s="1">
        <f t="array" ref="AL49">INDEX($C$48:$BY$48,1,MATCH(1,($C$2:$CO$2=AL2)*($C$3:$CO$3=AL3),0))</f>
        <v>1.5</v>
      </c>
      <c r="AM49" s="1">
        <f t="array" ref="AM49">INDEX($C$48:$BY$48,1,MATCH(1,($C$2:$CO$2=AM2)*($C$3:$CO$3=AM3),0))</f>
        <v>0</v>
      </c>
      <c r="AN49" s="1">
        <f t="array" ref="AN49">INDEX($C$48:$BY$48,1,MATCH(1,($C$2:$CO$2=AN2)*($C$3:$CO$3=AN3),0))</f>
        <v>0</v>
      </c>
      <c r="AO49" s="1">
        <f t="array" ref="AO49">INDEX($C$48:$BY$48,1,MATCH(1,($C$2:$CO$2=AO2)*($C$3:$CO$3=AO3),0))</f>
        <v>0</v>
      </c>
      <c r="AP49" s="1">
        <f t="array" ref="AP49">INDEX($C$48:$BY$48,1,MATCH(1,($C$2:$CO$2=AP2)*($C$3:$CO$3=AP3),0))</f>
        <v>0</v>
      </c>
      <c r="AQ49" s="1">
        <f t="array" ref="AQ49">INDEX($C$48:$BY$48,1,MATCH(1,($C$2:$CO$2=AQ2)*($C$3:$CO$3=AQ3),0))</f>
        <v>0</v>
      </c>
      <c r="AR49" s="1">
        <f t="array" ref="AR49">INDEX($C$48:$BY$48,1,MATCH(1,($C$2:$CO$2=AR2)*($C$3:$CO$3=AR3),0))</f>
        <v>0</v>
      </c>
      <c r="AS49" s="1">
        <f t="array" ref="AS49">INDEX($C$48:$BY$48,1,MATCH(1,($C$2:$CO$2=AS2)*($C$3:$CO$3=AS3),0))</f>
        <v>0</v>
      </c>
      <c r="AT49" s="1">
        <f t="array" ref="AT49">INDEX($C$48:$BY$48,1,MATCH(1,($C$2:$CO$2=AT2)*($C$3:$CO$3=AT3),0))</f>
        <v>0</v>
      </c>
      <c r="AU49" s="1">
        <f t="array" ref="AU49">INDEX($C$48:$BY$48,1,MATCH(1,($C$2:$CO$2=AU2)*($C$3:$CO$3=AU3),0))</f>
        <v>0</v>
      </c>
      <c r="AV49" s="1">
        <f t="array" ref="AV49">INDEX($C$48:$BY$48,1,MATCH(1,($C$2:$CO$2=AV2)*($C$3:$CO$3=AV3),0))</f>
        <v>1.75</v>
      </c>
      <c r="AW49" s="1">
        <f t="array" ref="AW49">INDEX($C$48:$BY$48,1,MATCH(1,($C$2:$CO$2=AW2)*($C$3:$CO$3=AW3),0))</f>
        <v>2</v>
      </c>
      <c r="AX49" s="1">
        <f t="array" ref="AX49">INDEX($C$48:$BY$48,1,MATCH(1,($C$2:$CO$2=AX2)*($C$3:$CO$3=AX3),0))</f>
        <v>2.25</v>
      </c>
      <c r="AY49" s="1">
        <f t="array" ref="AY49">INDEX($C$48:$BY$48,1,MATCH(1,($C$2:$CO$2=AY2)*($C$3:$CO$3=AY3),0))</f>
        <v>2.5</v>
      </c>
      <c r="AZ49" s="1">
        <f t="array" ref="AZ49">INDEX($C$48:$BY$48,1,MATCH(1,($C$2:$CO$2=AZ2)*($C$3:$CO$3=AZ3),0))</f>
        <v>2.75</v>
      </c>
      <c r="BA49" s="1">
        <f t="array" ref="BA49">INDEX($C$48:$BY$48,1,MATCH(1,($C$2:$CO$2=BA2)*($C$3:$CO$3=BA3),0))</f>
        <v>3</v>
      </c>
      <c r="BB49" s="1">
        <f t="array" ref="BB49">INDEX($C$48:$BY$48,1,MATCH(1,($C$2:$CO$2=BB2)*($C$3:$CO$3=BB3),0))</f>
        <v>0</v>
      </c>
      <c r="BC49" s="1">
        <f t="array" ref="BC49">INDEX($C$48:$BY$48,1,MATCH(1,($C$2:$CO$2=BC2)*($C$3:$CO$3=BC3),0))</f>
        <v>0</v>
      </c>
      <c r="BD49" s="1">
        <f t="array" ref="BD49">INDEX($C$48:$BY$48,1,MATCH(1,($C$2:$CO$2=BD2)*($C$3:$CO$3=BD3),0))</f>
        <v>0</v>
      </c>
      <c r="BE49" s="1">
        <f t="array" ref="BE49">INDEX($C$48:$BY$48,1,MATCH(1,($C$2:$CO$2=BE2)*($C$3:$CO$3=BE3),0))</f>
        <v>0</v>
      </c>
      <c r="BF49" s="1">
        <f t="array" ref="BF49">INDEX($C$48:$BY$48,1,MATCH(1,($C$2:$CO$2=BF2)*($C$3:$CO$3=BF3),0))</f>
        <v>0</v>
      </c>
      <c r="BG49" s="1">
        <f t="array" ref="BG49">INDEX($C$48:$BY$48,1,MATCH(1,($C$2:$CO$2=BG2)*($C$3:$CO$3=BG3),0))</f>
        <v>0</v>
      </c>
      <c r="BH49" s="1">
        <f t="array" ref="BH49">INDEX($C$48:$BY$48,1,MATCH(1,($C$2:$CO$2=BH2)*($C$3:$CO$3=BH3),0))</f>
        <v>0</v>
      </c>
      <c r="BI49" s="1">
        <f t="array" ref="BI49">INDEX($C$48:$BY$48,1,MATCH(1,($C$2:$CO$2=BI2)*($C$3:$CO$3=BI3),0))</f>
        <v>0</v>
      </c>
      <c r="BJ49" s="1">
        <f t="array" ref="BJ49">INDEX($C$48:$BY$48,1,MATCH(1,($C$2:$CO$2=BJ2)*($C$3:$CO$3=BJ3),0))</f>
        <v>0</v>
      </c>
      <c r="BK49" s="1">
        <f t="array" ref="BK49">INDEX($C$48:$BY$48,1,MATCH(1,($C$2:$CO$2=BK2)*($C$3:$CO$3=BK3),0))</f>
        <v>3.25</v>
      </c>
      <c r="BL49" s="1">
        <f t="array" ref="BL49">INDEX($C$48:$BY$48,1,MATCH(1,($C$2:$CO$2=BL2)*($C$3:$CO$3=BL3),0))</f>
        <v>3.5</v>
      </c>
      <c r="BM49" s="1">
        <f t="array" ref="BM49">INDEX($C$48:$BY$48,1,MATCH(1,($C$2:$CO$2=BM2)*($C$3:$CO$3=BM3),0))</f>
        <v>3.75</v>
      </c>
      <c r="BN49" s="1">
        <f t="array" ref="BN49">INDEX($C$48:$BY$48,1,MATCH(1,($C$2:$CO$2=BN2)*($C$3:$CO$3=BN3),0))</f>
        <v>4</v>
      </c>
      <c r="BO49" s="1">
        <f t="array" ref="BO49">INDEX($C$48:$BY$48,1,MATCH(1,($C$2:$CO$2=BO2)*($C$3:$CO$3=BO3),0))</f>
        <v>4.25</v>
      </c>
      <c r="BP49" s="1">
        <f t="array" ref="BP49">INDEX($C$48:$BY$48,1,MATCH(1,($C$2:$CO$2=BP2)*($C$3:$CO$3=BP3),0))</f>
        <v>4.5</v>
      </c>
      <c r="BQ49" s="1">
        <f t="array" ref="BQ49">INDEX($C$48:$BY$48,1,MATCH(1,($C$2:$CO$2=BQ2)*($C$3:$CO$3=BQ3),0))</f>
        <v>0</v>
      </c>
      <c r="BR49" s="1">
        <f t="array" ref="BR49">INDEX($C$48:$BY$48,1,MATCH(1,($C$2:$CO$2=BR2)*($C$3:$CO$3=BR3),0))</f>
        <v>0</v>
      </c>
      <c r="BS49" s="1">
        <f t="array" ref="BS49">INDEX($C$48:$BY$48,1,MATCH(1,($C$2:$CO$2=BS2)*($C$3:$CO$3=BS3),0))</f>
        <v>0</v>
      </c>
      <c r="BT49" s="1">
        <f t="array" ref="BT49">INDEX($C$48:$BY$48,1,MATCH(1,($C$2:$CO$2=BT2)*($C$3:$CO$3=BT3),0))</f>
        <v>0</v>
      </c>
      <c r="BU49" s="1">
        <f t="array" ref="BU49">INDEX($C$48:$BY$48,1,MATCH(1,($C$2:$CO$2=BU2)*($C$3:$CO$3=BU3),0))</f>
        <v>0</v>
      </c>
      <c r="BV49" s="1">
        <f t="array" ref="BV49">INDEX($C$48:$BY$48,1,MATCH(1,($C$2:$CO$2=BV2)*($C$3:$CO$3=BV3),0))</f>
        <v>0</v>
      </c>
      <c r="BW49" s="1">
        <f t="array" ref="BW49">INDEX($C$48:$BY$48,1,MATCH(1,($C$2:$CO$2=BW2)*($C$3:$CO$3=BW3),0))</f>
        <v>0</v>
      </c>
      <c r="BX49" s="1">
        <f t="array" ref="BX49">INDEX($C$48:$BY$48,1,MATCH(1,($C$2:$CO$2=BX2)*($C$3:$CO$3=BX3),0))</f>
        <v>0</v>
      </c>
      <c r="BY49" s="1">
        <f t="array" ref="BY49">INDEX($C$48:$BY$48,1,MATCH(1,($C$2:$CO$2=BY2)*($C$3:$CO$3=BY3),0))</f>
        <v>0</v>
      </c>
    </row>
    <row r="50" spans="3:77" ht="30.75" customHeight="1" thickBot="1" x14ac:dyDescent="0.3">
      <c r="C50" s="56"/>
      <c r="D50" s="56"/>
      <c r="E50" s="56"/>
      <c r="F50" s="140" t="s">
        <v>60</v>
      </c>
      <c r="G50" s="141"/>
    </row>
    <row r="51" spans="3:77" ht="16.5" thickBot="1" x14ac:dyDescent="0.3">
      <c r="C51" s="139" t="s">
        <v>22</v>
      </c>
      <c r="D51" s="139"/>
      <c r="E51" s="139"/>
      <c r="F51" s="142">
        <f>SUMIF($C$3:$BY$3,C51,$C$48:$BY$48)</f>
        <v>16.25</v>
      </c>
      <c r="G51" s="143"/>
    </row>
    <row r="52" spans="3:77" ht="16.5" thickBot="1" x14ac:dyDescent="0.3">
      <c r="C52" s="139" t="s">
        <v>23</v>
      </c>
      <c r="D52" s="139"/>
      <c r="E52" s="139"/>
      <c r="F52" s="142">
        <f>SUMIF($C$3:$BY$3,C52,$C$48:$BY$48)</f>
        <v>0</v>
      </c>
      <c r="G52" s="143"/>
    </row>
    <row r="53" spans="3:77" ht="16.5" thickBot="1" x14ac:dyDescent="0.3">
      <c r="C53" s="139" t="s">
        <v>24</v>
      </c>
      <c r="D53" s="139"/>
      <c r="E53" s="139"/>
      <c r="F53" s="142">
        <f t="shared" ref="F53:F60" si="15">SUMIF($C$3:$BY$3,C53,$C$48:$BY$48)</f>
        <v>18.75</v>
      </c>
      <c r="G53" s="143"/>
    </row>
    <row r="54" spans="3:77" ht="16.5" thickBot="1" x14ac:dyDescent="0.3">
      <c r="C54" s="139" t="s">
        <v>25</v>
      </c>
      <c r="D54" s="139"/>
      <c r="E54" s="139"/>
      <c r="F54" s="142">
        <f t="shared" si="15"/>
        <v>20</v>
      </c>
      <c r="G54" s="143"/>
      <c r="Q54" s="1" t="s">
        <v>67</v>
      </c>
      <c r="R54" s="1">
        <v>3</v>
      </c>
    </row>
    <row r="55" spans="3:77" ht="16.5" thickBot="1" x14ac:dyDescent="0.3">
      <c r="C55" s="139" t="s">
        <v>26</v>
      </c>
      <c r="D55" s="139"/>
      <c r="E55" s="139"/>
      <c r="F55" s="142">
        <f t="shared" si="15"/>
        <v>21.25</v>
      </c>
      <c r="G55" s="143"/>
      <c r="Q55" s="1" t="s">
        <v>68</v>
      </c>
      <c r="R55" s="1" t="s">
        <v>30</v>
      </c>
    </row>
    <row r="56" spans="3:77" ht="16.5" thickBot="1" x14ac:dyDescent="0.3">
      <c r="C56" s="139" t="s">
        <v>27</v>
      </c>
      <c r="D56" s="139"/>
      <c r="E56" s="139"/>
      <c r="F56" s="142">
        <f t="shared" si="15"/>
        <v>22.5</v>
      </c>
      <c r="G56" s="143"/>
    </row>
    <row r="57" spans="3:77" ht="16.5" thickBot="1" x14ac:dyDescent="0.3">
      <c r="C57" s="139" t="s">
        <v>46</v>
      </c>
      <c r="D57" s="139"/>
      <c r="E57" s="139"/>
      <c r="F57" s="142">
        <f t="shared" si="15"/>
        <v>0</v>
      </c>
      <c r="G57" s="143"/>
    </row>
    <row r="58" spans="3:77" ht="16.5" thickBot="1" x14ac:dyDescent="0.3">
      <c r="C58" s="139" t="s">
        <v>47</v>
      </c>
      <c r="D58" s="139"/>
      <c r="E58" s="139"/>
      <c r="F58" s="142">
        <f t="shared" si="15"/>
        <v>0</v>
      </c>
      <c r="G58" s="143"/>
    </row>
    <row r="59" spans="3:77" ht="16.5" thickBot="1" x14ac:dyDescent="0.3">
      <c r="C59" s="139" t="s">
        <v>48</v>
      </c>
      <c r="D59" s="139"/>
      <c r="E59" s="139"/>
      <c r="F59" s="142">
        <f t="shared" si="15"/>
        <v>0</v>
      </c>
      <c r="G59" s="143"/>
    </row>
    <row r="60" spans="3:77" ht="16.5" thickBot="1" x14ac:dyDescent="0.3">
      <c r="C60" s="139" t="s">
        <v>58</v>
      </c>
      <c r="D60" s="139"/>
      <c r="E60" s="139"/>
      <c r="F60" s="142">
        <f t="shared" si="15"/>
        <v>0</v>
      </c>
      <c r="G60" s="143"/>
    </row>
  </sheetData>
  <mergeCells count="27">
    <mergeCell ref="C60:E60"/>
    <mergeCell ref="F60:G60"/>
    <mergeCell ref="C57:E57"/>
    <mergeCell ref="F57:G57"/>
    <mergeCell ref="C58:E58"/>
    <mergeCell ref="F58:G58"/>
    <mergeCell ref="C59:E59"/>
    <mergeCell ref="F59:G59"/>
    <mergeCell ref="C54:E54"/>
    <mergeCell ref="F54:G54"/>
    <mergeCell ref="C55:E55"/>
    <mergeCell ref="F55:G55"/>
    <mergeCell ref="C56:E56"/>
    <mergeCell ref="F56:G56"/>
    <mergeCell ref="A1:B1"/>
    <mergeCell ref="C1:Q1"/>
    <mergeCell ref="R1:AF1"/>
    <mergeCell ref="F50:G50"/>
    <mergeCell ref="C51:E51"/>
    <mergeCell ref="F51:G51"/>
    <mergeCell ref="AG1:AU1"/>
    <mergeCell ref="AV1:BJ1"/>
    <mergeCell ref="BK1:BY1"/>
    <mergeCell ref="C53:E53"/>
    <mergeCell ref="F53:G53"/>
    <mergeCell ref="C52:E52"/>
    <mergeCell ref="F52:G52"/>
  </mergeCells>
  <conditionalFormatting sqref="O4:O47 AD4:AD47 AS4:AS47 BH4:BH47 BW4:BW47">
    <cfRule type="expression" dxfId="5" priority="6">
      <formula>N4&gt;=O4</formula>
    </cfRule>
  </conditionalFormatting>
  <conditionalFormatting sqref="Q4:Q47 AF4:AF47 AU4:AU47 BJ4:BJ47 BY4:BY47">
    <cfRule type="expression" dxfId="4" priority="5">
      <formula>P4&gt;=Q4</formula>
    </cfRule>
  </conditionalFormatting>
  <conditionalFormatting sqref="C4:M47 R4:AB47 AG4:AQ47 AV4:BF47 BK4:BU47">
    <cfRule type="expression" dxfId="3" priority="1">
      <formula>C4="D"</formula>
    </cfRule>
    <cfRule type="expression" dxfId="2" priority="2">
      <formula>C4="P"</formula>
    </cfRule>
    <cfRule type="expression" dxfId="1" priority="3">
      <formula>C4="M"</formula>
    </cfRule>
    <cfRule type="expression" dxfId="0" priority="4">
      <formula>C4="E"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L37"/>
  <sheetViews>
    <sheetView topLeftCell="A15" workbookViewId="0">
      <selection activeCell="F24" sqref="F24"/>
    </sheetView>
  </sheetViews>
  <sheetFormatPr baseColWidth="10" defaultRowHeight="15" x14ac:dyDescent="0.25"/>
  <cols>
    <col min="1" max="1" width="18.85546875" customWidth="1"/>
    <col min="2" max="2" width="19.140625" customWidth="1"/>
    <col min="5" max="5" width="25.7109375" customWidth="1"/>
    <col min="6" max="6" width="21.42578125" customWidth="1"/>
    <col min="8" max="8" width="30.28515625" customWidth="1"/>
  </cols>
  <sheetData>
    <row r="4" spans="1:12" ht="18.75" x14ac:dyDescent="0.3">
      <c r="A4" s="4" t="s">
        <v>0</v>
      </c>
      <c r="B4" s="4">
        <v>2020</v>
      </c>
    </row>
    <row r="5" spans="1:12" ht="19.5" thickBot="1" x14ac:dyDescent="0.3">
      <c r="A5" s="2" t="s">
        <v>2</v>
      </c>
      <c r="B5" s="3">
        <v>43831</v>
      </c>
      <c r="H5" s="13" t="s">
        <v>29</v>
      </c>
      <c r="J5" s="13" t="s">
        <v>32</v>
      </c>
      <c r="L5" s="13" t="s">
        <v>28</v>
      </c>
    </row>
    <row r="6" spans="1:12" ht="18.600000000000001" customHeight="1" x14ac:dyDescent="0.25">
      <c r="A6" s="2" t="s">
        <v>3</v>
      </c>
      <c r="B6" s="3">
        <v>43933</v>
      </c>
      <c r="H6" s="15" t="s">
        <v>31</v>
      </c>
      <c r="J6" s="11">
        <v>2020</v>
      </c>
      <c r="L6" s="15" t="s">
        <v>33</v>
      </c>
    </row>
    <row r="7" spans="1:12" ht="21" customHeight="1" x14ac:dyDescent="0.25">
      <c r="A7" s="2" t="s">
        <v>4</v>
      </c>
      <c r="B7" s="3">
        <v>43934</v>
      </c>
      <c r="H7" s="15" t="s">
        <v>22</v>
      </c>
      <c r="J7" s="11">
        <v>2021</v>
      </c>
      <c r="L7" s="15" t="s">
        <v>34</v>
      </c>
    </row>
    <row r="8" spans="1:12" ht="20.100000000000001" customHeight="1" x14ac:dyDescent="0.25">
      <c r="A8" s="2" t="s">
        <v>5</v>
      </c>
      <c r="B8" s="3">
        <v>43952</v>
      </c>
      <c r="H8" s="16" t="s">
        <v>30</v>
      </c>
      <c r="J8" s="12">
        <v>2022</v>
      </c>
      <c r="L8" s="16" t="s">
        <v>35</v>
      </c>
    </row>
    <row r="9" spans="1:12" ht="18.95" customHeight="1" x14ac:dyDescent="0.25">
      <c r="A9" s="2" t="s">
        <v>6</v>
      </c>
      <c r="B9" s="3">
        <v>43959</v>
      </c>
      <c r="H9" s="16" t="s">
        <v>24</v>
      </c>
      <c r="J9" s="12">
        <v>2023</v>
      </c>
      <c r="L9" s="16" t="s">
        <v>36</v>
      </c>
    </row>
    <row r="10" spans="1:12" ht="26.25" x14ac:dyDescent="0.25">
      <c r="A10" s="2" t="s">
        <v>7</v>
      </c>
      <c r="B10" s="3">
        <v>43972</v>
      </c>
      <c r="H10" s="16" t="s">
        <v>25</v>
      </c>
      <c r="J10" s="12">
        <v>2024</v>
      </c>
      <c r="L10" s="16" t="s">
        <v>37</v>
      </c>
    </row>
    <row r="11" spans="1:12" ht="26.25" x14ac:dyDescent="0.25">
      <c r="A11" s="2" t="s">
        <v>8</v>
      </c>
      <c r="B11" s="3">
        <v>43982</v>
      </c>
      <c r="H11" s="16" t="s">
        <v>26</v>
      </c>
      <c r="J11" s="12">
        <v>2025</v>
      </c>
      <c r="L11" s="16" t="s">
        <v>38</v>
      </c>
    </row>
    <row r="12" spans="1:12" ht="20.45" customHeight="1" x14ac:dyDescent="0.25">
      <c r="A12" s="2" t="s">
        <v>9</v>
      </c>
      <c r="B12" s="3">
        <v>43983</v>
      </c>
      <c r="H12" s="17" t="s">
        <v>27</v>
      </c>
      <c r="J12" s="12">
        <v>2026</v>
      </c>
      <c r="L12" s="16" t="s">
        <v>39</v>
      </c>
    </row>
    <row r="13" spans="1:12" ht="19.5" customHeight="1" x14ac:dyDescent="0.25">
      <c r="A13" s="2" t="s">
        <v>10</v>
      </c>
      <c r="B13" s="3">
        <v>44026</v>
      </c>
      <c r="H13" s="16" t="s">
        <v>46</v>
      </c>
      <c r="J13" s="12">
        <v>2027</v>
      </c>
      <c r="L13" s="16" t="s">
        <v>40</v>
      </c>
    </row>
    <row r="14" spans="1:12" ht="26.25" x14ac:dyDescent="0.25">
      <c r="A14" s="2" t="s">
        <v>11</v>
      </c>
      <c r="B14" s="3">
        <v>44058</v>
      </c>
      <c r="H14" s="16" t="s">
        <v>47</v>
      </c>
      <c r="J14" s="12">
        <v>2028</v>
      </c>
      <c r="L14" s="16" t="s">
        <v>41</v>
      </c>
    </row>
    <row r="15" spans="1:12" ht="26.25" x14ac:dyDescent="0.25">
      <c r="A15" s="2" t="s">
        <v>12</v>
      </c>
      <c r="B15" s="3">
        <v>44136</v>
      </c>
      <c r="H15" s="16" t="s">
        <v>48</v>
      </c>
      <c r="J15" s="12">
        <v>2029</v>
      </c>
      <c r="L15" s="16" t="s">
        <v>42</v>
      </c>
    </row>
    <row r="16" spans="1:12" ht="19.5" customHeight="1" x14ac:dyDescent="0.25">
      <c r="A16" s="2" t="s">
        <v>13</v>
      </c>
      <c r="B16" s="3">
        <v>44146</v>
      </c>
      <c r="H16" s="16" t="s">
        <v>62</v>
      </c>
      <c r="J16" s="14">
        <v>2030</v>
      </c>
      <c r="L16" s="16" t="s">
        <v>43</v>
      </c>
    </row>
    <row r="17" spans="1:12" ht="26.25" x14ac:dyDescent="0.25">
      <c r="A17" s="2" t="s">
        <v>14</v>
      </c>
      <c r="B17" s="3">
        <v>44190</v>
      </c>
      <c r="H17" s="16"/>
      <c r="J17" s="12">
        <v>2031</v>
      </c>
      <c r="L17" s="17" t="s">
        <v>44</v>
      </c>
    </row>
    <row r="18" spans="1:12" ht="26.25" x14ac:dyDescent="0.25">
      <c r="H18" s="16"/>
      <c r="J18" s="14">
        <v>2032</v>
      </c>
    </row>
    <row r="19" spans="1:12" ht="26.25" x14ac:dyDescent="0.25">
      <c r="H19" s="16"/>
      <c r="J19" s="12">
        <v>2033</v>
      </c>
    </row>
    <row r="20" spans="1:12" ht="26.25" x14ac:dyDescent="0.25">
      <c r="H20" s="17"/>
      <c r="J20" s="14">
        <v>2034</v>
      </c>
    </row>
    <row r="21" spans="1:12" ht="26.25" x14ac:dyDescent="0.35">
      <c r="E21" s="5" t="s">
        <v>15</v>
      </c>
      <c r="F21" s="6" t="s">
        <v>16</v>
      </c>
      <c r="J21" s="12">
        <v>2035</v>
      </c>
    </row>
    <row r="22" spans="1:12" ht="26.25" x14ac:dyDescent="0.25">
      <c r="E22" s="145" t="s">
        <v>17</v>
      </c>
      <c r="F22" s="7">
        <v>1</v>
      </c>
      <c r="J22" s="14">
        <v>2036</v>
      </c>
    </row>
    <row r="23" spans="1:12" s="1" customFormat="1" ht="26.25" x14ac:dyDescent="0.25">
      <c r="E23" s="146"/>
      <c r="F23" s="7">
        <v>52</v>
      </c>
      <c r="J23" s="12">
        <v>2037</v>
      </c>
    </row>
    <row r="24" spans="1:12" ht="26.25" x14ac:dyDescent="0.25">
      <c r="E24" s="144" t="s">
        <v>20</v>
      </c>
      <c r="F24" s="7">
        <v>7</v>
      </c>
      <c r="J24" s="14">
        <v>2038</v>
      </c>
    </row>
    <row r="25" spans="1:12" ht="26.25" x14ac:dyDescent="0.25">
      <c r="E25" s="144"/>
      <c r="F25" s="7">
        <v>8</v>
      </c>
      <c r="J25" s="12">
        <v>2039</v>
      </c>
    </row>
    <row r="26" spans="1:12" ht="26.25" x14ac:dyDescent="0.25">
      <c r="E26" s="144" t="s">
        <v>18</v>
      </c>
      <c r="F26" s="7">
        <v>15</v>
      </c>
      <c r="J26" s="14">
        <v>2040</v>
      </c>
    </row>
    <row r="27" spans="1:12" ht="26.25" x14ac:dyDescent="0.25">
      <c r="E27" s="144"/>
      <c r="F27" s="7">
        <v>16</v>
      </c>
      <c r="J27" s="12">
        <v>2041</v>
      </c>
    </row>
    <row r="28" spans="1:12" ht="26.25" x14ac:dyDescent="0.25">
      <c r="E28" s="144" t="s">
        <v>19</v>
      </c>
      <c r="F28" s="8">
        <v>28</v>
      </c>
      <c r="J28" s="14">
        <v>2042</v>
      </c>
    </row>
    <row r="29" spans="1:12" ht="26.25" x14ac:dyDescent="0.25">
      <c r="E29" s="144"/>
      <c r="F29" s="8">
        <v>29</v>
      </c>
      <c r="J29" s="12">
        <v>2043</v>
      </c>
    </row>
    <row r="30" spans="1:12" ht="26.25" x14ac:dyDescent="0.25">
      <c r="E30" s="144"/>
      <c r="F30" s="8">
        <v>30</v>
      </c>
      <c r="J30" s="14">
        <v>2044</v>
      </c>
    </row>
    <row r="31" spans="1:12" x14ac:dyDescent="0.25">
      <c r="E31" s="144"/>
      <c r="F31" s="8">
        <v>31</v>
      </c>
    </row>
    <row r="32" spans="1:12" x14ac:dyDescent="0.25">
      <c r="E32" s="144"/>
      <c r="F32" s="8">
        <v>32</v>
      </c>
    </row>
    <row r="33" spans="5:6" x14ac:dyDescent="0.25">
      <c r="E33" s="144"/>
      <c r="F33" s="8">
        <v>33</v>
      </c>
    </row>
    <row r="34" spans="5:6" x14ac:dyDescent="0.25">
      <c r="E34" s="144"/>
      <c r="F34" s="8">
        <v>34</v>
      </c>
    </row>
    <row r="35" spans="5:6" x14ac:dyDescent="0.25">
      <c r="E35" s="144"/>
      <c r="F35" s="8">
        <v>35</v>
      </c>
    </row>
    <row r="36" spans="5:6" x14ac:dyDescent="0.25">
      <c r="E36" s="144" t="s">
        <v>21</v>
      </c>
      <c r="F36" s="8">
        <v>43</v>
      </c>
    </row>
    <row r="37" spans="5:6" x14ac:dyDescent="0.25">
      <c r="E37" s="144"/>
      <c r="F37" s="8">
        <v>44</v>
      </c>
    </row>
  </sheetData>
  <mergeCells count="5">
    <mergeCell ref="E26:E27"/>
    <mergeCell ref="E24:E25"/>
    <mergeCell ref="E28:E35"/>
    <mergeCell ref="E36:E37"/>
    <mergeCell ref="E22:E23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 année</vt:lpstr>
      <vt:lpstr>Semaine scolaire type</vt:lpstr>
      <vt:lpstr>Semaine vacance type</vt:lpstr>
      <vt:lpstr>Réglage</vt:lpstr>
      <vt:lpstr>Animateur</vt:lpstr>
      <vt:lpstr>année</vt:lpstr>
      <vt:lpstr>Début</vt:lpstr>
      <vt:lpstr>Mois</vt:lpstr>
    </vt:vector>
  </TitlesOfParts>
  <Company>LISI AEROSPACE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GRIVOTTE Thibault</dc:creator>
  <cp:lastModifiedBy>GRIVOTTE Thibault</cp:lastModifiedBy>
  <dcterms:created xsi:type="dcterms:W3CDTF">2020-06-03T14:51:47Z</dcterms:created>
  <dcterms:modified xsi:type="dcterms:W3CDTF">2020-06-17T09:51:54Z</dcterms:modified>
</cp:coreProperties>
</file>