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inance confid\09 - BUDGET\BUDGET 2026\OOH\"/>
    </mc:Choice>
  </mc:AlternateContent>
  <xr:revisionPtr revIDLastSave="0" documentId="13_ncr:1_{C6B983AB-76C2-4B5B-8B84-BBDC2FBD4C20}" xr6:coauthVersionLast="47" xr6:coauthVersionMax="47" xr10:uidLastSave="{00000000-0000-0000-0000-000000000000}"/>
  <bookViews>
    <workbookView xWindow="-108" yWindow="-108" windowWidth="23256" windowHeight="13896" xr2:uid="{D60B65C9-1A1D-497F-BDE7-B32E332AD185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72" i="2" l="1"/>
  <c r="S171" i="2"/>
  <c r="S170" i="2"/>
  <c r="S169" i="2"/>
  <c r="S168" i="2"/>
  <c r="S167" i="2"/>
  <c r="S166" i="2"/>
  <c r="S165" i="2"/>
  <c r="S164" i="2"/>
  <c r="S163" i="2"/>
  <c r="S162" i="2"/>
  <c r="S161" i="2"/>
  <c r="S160" i="2"/>
  <c r="S159" i="2"/>
  <c r="S158" i="2"/>
  <c r="S157" i="2"/>
  <c r="S156" i="2"/>
  <c r="S155" i="2"/>
  <c r="S154" i="2"/>
  <c r="S153" i="2"/>
  <c r="S152" i="2"/>
  <c r="S151" i="2"/>
  <c r="S150" i="2"/>
  <c r="S149" i="2"/>
  <c r="S148" i="2"/>
  <c r="S147" i="2"/>
  <c r="S146" i="2"/>
  <c r="S145" i="2"/>
  <c r="S144" i="2"/>
  <c r="S143" i="2"/>
  <c r="S142" i="2"/>
  <c r="S141" i="2"/>
  <c r="S140" i="2"/>
  <c r="S139" i="2"/>
  <c r="S138" i="2"/>
  <c r="S137" i="2"/>
  <c r="S136" i="2"/>
  <c r="S135" i="2"/>
  <c r="S134" i="2"/>
  <c r="S133" i="2"/>
  <c r="S132" i="2"/>
  <c r="S131" i="2"/>
  <c r="S130" i="2"/>
  <c r="S129" i="2"/>
  <c r="S128" i="2"/>
  <c r="S127" i="2"/>
  <c r="S126" i="2"/>
  <c r="S125" i="2"/>
  <c r="S124" i="2"/>
  <c r="S123" i="2"/>
  <c r="S122" i="2"/>
  <c r="S121" i="2"/>
  <c r="S120" i="2"/>
  <c r="S119" i="2"/>
  <c r="S118" i="2"/>
  <c r="S117" i="2"/>
  <c r="S116" i="2"/>
  <c r="S115" i="2"/>
  <c r="S114" i="2"/>
  <c r="S113" i="2"/>
  <c r="S112" i="2"/>
  <c r="S111" i="2"/>
  <c r="S110" i="2"/>
  <c r="S109" i="2"/>
  <c r="S108" i="2"/>
  <c r="S107" i="2"/>
  <c r="S106" i="2"/>
  <c r="S105" i="2"/>
  <c r="S104" i="2"/>
  <c r="S103" i="2"/>
  <c r="S102" i="2"/>
  <c r="S101" i="2"/>
  <c r="S100" i="2"/>
  <c r="S99" i="2"/>
  <c r="S98" i="2"/>
  <c r="S97" i="2"/>
  <c r="S96" i="2"/>
  <c r="S95" i="2"/>
  <c r="S94" i="2"/>
  <c r="S93" i="2"/>
  <c r="S92" i="2"/>
  <c r="S91" i="2"/>
  <c r="S90" i="2"/>
  <c r="S89" i="2"/>
  <c r="S88" i="2"/>
  <c r="S87" i="2"/>
  <c r="S86" i="2"/>
  <c r="S85" i="2"/>
  <c r="S84" i="2"/>
  <c r="S83" i="2"/>
  <c r="S82" i="2"/>
  <c r="S81" i="2"/>
  <c r="S80" i="2"/>
  <c r="S79" i="2"/>
  <c r="S78" i="2"/>
  <c r="S77" i="2"/>
  <c r="S76" i="2"/>
  <c r="S75" i="2"/>
  <c r="S74" i="2"/>
  <c r="S73" i="2"/>
  <c r="S72" i="2"/>
  <c r="S71" i="2"/>
  <c r="S70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3" i="2"/>
  <c r="S4" i="2"/>
  <c r="S5" i="2"/>
  <c r="S6" i="2"/>
  <c r="S7" i="2"/>
  <c r="S8" i="2"/>
  <c r="S9" i="2"/>
  <c r="S10" i="2"/>
  <c r="S11" i="2"/>
  <c r="S12" i="2"/>
  <c r="S13" i="2"/>
  <c r="S2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T3" i="2"/>
  <c r="U3" i="2"/>
  <c r="V3" i="2"/>
  <c r="W3" i="2"/>
  <c r="X3" i="2"/>
  <c r="Y3" i="2"/>
  <c r="Z3" i="2"/>
  <c r="AA3" i="2"/>
  <c r="AB3" i="2"/>
  <c r="AC3" i="2"/>
  <c r="AD3" i="2"/>
  <c r="AE3" i="2"/>
  <c r="T4" i="2"/>
  <c r="U4" i="2"/>
  <c r="V4" i="2"/>
  <c r="W4" i="2"/>
  <c r="X4" i="2"/>
  <c r="Y4" i="2"/>
  <c r="Z4" i="2"/>
  <c r="AA4" i="2"/>
  <c r="AB4" i="2"/>
  <c r="AC4" i="2"/>
  <c r="AD4" i="2"/>
  <c r="AE4" i="2"/>
  <c r="T5" i="2"/>
  <c r="U5" i="2"/>
  <c r="V5" i="2"/>
  <c r="W5" i="2"/>
  <c r="X5" i="2"/>
  <c r="Y5" i="2"/>
  <c r="Z5" i="2"/>
  <c r="AA5" i="2"/>
  <c r="AB5" i="2"/>
  <c r="AC5" i="2"/>
  <c r="AD5" i="2"/>
  <c r="AE5" i="2"/>
  <c r="T6" i="2"/>
  <c r="U6" i="2"/>
  <c r="V6" i="2"/>
  <c r="W6" i="2"/>
  <c r="X6" i="2"/>
  <c r="Y6" i="2"/>
  <c r="Z6" i="2"/>
  <c r="AA6" i="2"/>
  <c r="AB6" i="2"/>
  <c r="AC6" i="2"/>
  <c r="AD6" i="2"/>
  <c r="AE6" i="2"/>
  <c r="T7" i="2"/>
  <c r="U7" i="2"/>
  <c r="V7" i="2"/>
  <c r="W7" i="2"/>
  <c r="X7" i="2"/>
  <c r="Y7" i="2"/>
  <c r="Z7" i="2"/>
  <c r="AA7" i="2"/>
  <c r="AB7" i="2"/>
  <c r="AC7" i="2"/>
  <c r="AD7" i="2"/>
  <c r="AE7" i="2"/>
  <c r="T8" i="2"/>
  <c r="U8" i="2"/>
  <c r="V8" i="2"/>
  <c r="W8" i="2"/>
  <c r="X8" i="2"/>
  <c r="Y8" i="2"/>
  <c r="Z8" i="2"/>
  <c r="AA8" i="2"/>
  <c r="AB8" i="2"/>
  <c r="AC8" i="2"/>
  <c r="AD8" i="2"/>
  <c r="AE8" i="2"/>
  <c r="T9" i="2"/>
  <c r="U9" i="2"/>
  <c r="V9" i="2"/>
  <c r="W9" i="2"/>
  <c r="X9" i="2"/>
  <c r="Y9" i="2"/>
  <c r="Z9" i="2"/>
  <c r="AA9" i="2"/>
  <c r="AB9" i="2"/>
  <c r="AC9" i="2"/>
  <c r="AD9" i="2"/>
  <c r="AE9" i="2"/>
  <c r="T10" i="2"/>
  <c r="U10" i="2"/>
  <c r="V10" i="2"/>
  <c r="W10" i="2"/>
  <c r="X10" i="2"/>
  <c r="Y10" i="2"/>
  <c r="Z10" i="2"/>
  <c r="AA10" i="2"/>
  <c r="AB10" i="2"/>
  <c r="AC10" i="2"/>
  <c r="AD10" i="2"/>
  <c r="AE10" i="2"/>
  <c r="T11" i="2"/>
  <c r="U11" i="2"/>
  <c r="V11" i="2"/>
  <c r="W11" i="2"/>
  <c r="X11" i="2"/>
  <c r="Y11" i="2"/>
  <c r="Z11" i="2"/>
  <c r="AA11" i="2"/>
  <c r="AB11" i="2"/>
  <c r="AC11" i="2"/>
  <c r="AD11" i="2"/>
  <c r="AE11" i="2"/>
  <c r="T12" i="2"/>
  <c r="U12" i="2"/>
  <c r="V12" i="2"/>
  <c r="W12" i="2"/>
  <c r="X12" i="2"/>
  <c r="Y12" i="2"/>
  <c r="Z12" i="2"/>
  <c r="AA12" i="2"/>
  <c r="AB12" i="2"/>
  <c r="AC12" i="2"/>
  <c r="AD12" i="2"/>
  <c r="AE12" i="2"/>
  <c r="T13" i="2"/>
  <c r="U13" i="2"/>
  <c r="V13" i="2"/>
  <c r="W13" i="2"/>
  <c r="X13" i="2"/>
  <c r="Y13" i="2"/>
  <c r="Z13" i="2"/>
  <c r="AA13" i="2"/>
  <c r="AB13" i="2"/>
  <c r="AC13" i="2"/>
  <c r="AD13" i="2"/>
  <c r="AE13" i="2"/>
  <c r="T14" i="2"/>
  <c r="U14" i="2"/>
  <c r="V14" i="2"/>
  <c r="W14" i="2"/>
  <c r="X14" i="2"/>
  <c r="Y14" i="2"/>
  <c r="Z14" i="2"/>
  <c r="AA14" i="2"/>
  <c r="AB14" i="2"/>
  <c r="AC14" i="2"/>
  <c r="AD14" i="2"/>
  <c r="AE14" i="2"/>
  <c r="T15" i="2"/>
  <c r="U15" i="2"/>
  <c r="V15" i="2"/>
  <c r="W15" i="2"/>
  <c r="X15" i="2"/>
  <c r="Y15" i="2"/>
  <c r="Z15" i="2"/>
  <c r="AA15" i="2"/>
  <c r="AB15" i="2"/>
  <c r="AC15" i="2"/>
  <c r="AD15" i="2"/>
  <c r="AE15" i="2"/>
  <c r="T16" i="2"/>
  <c r="U16" i="2"/>
  <c r="V16" i="2"/>
  <c r="W16" i="2"/>
  <c r="X16" i="2"/>
  <c r="Y16" i="2"/>
  <c r="Z16" i="2"/>
  <c r="AA16" i="2"/>
  <c r="AB16" i="2"/>
  <c r="AC16" i="2"/>
  <c r="AD16" i="2"/>
  <c r="AE16" i="2"/>
  <c r="T17" i="2"/>
  <c r="U17" i="2"/>
  <c r="V17" i="2"/>
  <c r="W17" i="2"/>
  <c r="X17" i="2"/>
  <c r="Y17" i="2"/>
  <c r="Z17" i="2"/>
  <c r="AA17" i="2"/>
  <c r="AB17" i="2"/>
  <c r="AC17" i="2"/>
  <c r="AD17" i="2"/>
  <c r="AE17" i="2"/>
  <c r="T18" i="2"/>
  <c r="U18" i="2"/>
  <c r="V18" i="2"/>
  <c r="W18" i="2"/>
  <c r="X18" i="2"/>
  <c r="Y18" i="2"/>
  <c r="Z18" i="2"/>
  <c r="AA18" i="2"/>
  <c r="AB18" i="2"/>
  <c r="AC18" i="2"/>
  <c r="AD18" i="2"/>
  <c r="AE18" i="2"/>
  <c r="T19" i="2"/>
  <c r="U19" i="2"/>
  <c r="V19" i="2"/>
  <c r="W19" i="2"/>
  <c r="X19" i="2"/>
  <c r="Y19" i="2"/>
  <c r="Z19" i="2"/>
  <c r="AA19" i="2"/>
  <c r="AB19" i="2"/>
  <c r="AC19" i="2"/>
  <c r="AD19" i="2"/>
  <c r="AE19" i="2"/>
  <c r="T20" i="2"/>
  <c r="U20" i="2"/>
  <c r="V20" i="2"/>
  <c r="W20" i="2"/>
  <c r="X20" i="2"/>
  <c r="Y20" i="2"/>
  <c r="Z20" i="2"/>
  <c r="AA20" i="2"/>
  <c r="AB20" i="2"/>
  <c r="AC20" i="2"/>
  <c r="AD20" i="2"/>
  <c r="AE20" i="2"/>
  <c r="T21" i="2"/>
  <c r="U21" i="2"/>
  <c r="V21" i="2"/>
  <c r="W21" i="2"/>
  <c r="X21" i="2"/>
  <c r="Y21" i="2"/>
  <c r="Z21" i="2"/>
  <c r="AA21" i="2"/>
  <c r="AB21" i="2"/>
  <c r="AC21" i="2"/>
  <c r="AD21" i="2"/>
  <c r="AE21" i="2"/>
  <c r="T22" i="2"/>
  <c r="U22" i="2"/>
  <c r="V22" i="2"/>
  <c r="W22" i="2"/>
  <c r="X22" i="2"/>
  <c r="Y22" i="2"/>
  <c r="Z22" i="2"/>
  <c r="AA22" i="2"/>
  <c r="AB22" i="2"/>
  <c r="AC22" i="2"/>
  <c r="AD22" i="2"/>
  <c r="AE22" i="2"/>
  <c r="T23" i="2"/>
  <c r="U23" i="2"/>
  <c r="V23" i="2"/>
  <c r="W23" i="2"/>
  <c r="X23" i="2"/>
  <c r="Y23" i="2"/>
  <c r="Z23" i="2"/>
  <c r="AA23" i="2"/>
  <c r="AB23" i="2"/>
  <c r="AC23" i="2"/>
  <c r="AD23" i="2"/>
  <c r="AE23" i="2"/>
  <c r="T24" i="2"/>
  <c r="U24" i="2"/>
  <c r="V24" i="2"/>
  <c r="W24" i="2"/>
  <c r="X24" i="2"/>
  <c r="Y24" i="2"/>
  <c r="Z24" i="2"/>
  <c r="AA24" i="2"/>
  <c r="AB24" i="2"/>
  <c r="AC24" i="2"/>
  <c r="AD24" i="2"/>
  <c r="AE24" i="2"/>
  <c r="T25" i="2"/>
  <c r="U25" i="2"/>
  <c r="V25" i="2"/>
  <c r="W25" i="2"/>
  <c r="X25" i="2"/>
  <c r="Y25" i="2"/>
  <c r="Z25" i="2"/>
  <c r="AA25" i="2"/>
  <c r="AB25" i="2"/>
  <c r="AC25" i="2"/>
  <c r="AD25" i="2"/>
  <c r="AE25" i="2"/>
  <c r="U2" i="2"/>
  <c r="V2" i="2"/>
  <c r="W2" i="2"/>
  <c r="X2" i="2"/>
  <c r="Y2" i="2"/>
  <c r="Z2" i="2"/>
  <c r="AA2" i="2"/>
  <c r="AB2" i="2"/>
  <c r="AC2" i="2"/>
  <c r="AD2" i="2"/>
  <c r="AE2" i="2"/>
  <c r="T2" i="2"/>
  <c r="M172" i="2"/>
  <c r="M171" i="2"/>
  <c r="M170" i="2"/>
  <c r="M169" i="2"/>
  <c r="M168" i="2"/>
  <c r="M167" i="2"/>
  <c r="M166" i="2"/>
  <c r="M165" i="2"/>
  <c r="Q164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Q151" i="2"/>
  <c r="M151" i="2"/>
  <c r="Q150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Q109" i="2"/>
  <c r="M109" i="2"/>
  <c r="M108" i="2"/>
  <c r="M107" i="2"/>
  <c r="M106" i="2"/>
  <c r="M105" i="2"/>
  <c r="M104" i="2"/>
  <c r="M103" i="2"/>
  <c r="M102" i="2"/>
  <c r="M101" i="2"/>
  <c r="M100" i="2"/>
  <c r="Q99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2" i="2"/>
  <c r="AF4" i="2" l="1"/>
  <c r="AF8" i="2"/>
  <c r="AF5" i="2"/>
  <c r="AF10" i="2"/>
  <c r="AF6" i="2"/>
  <c r="AF2" i="2"/>
  <c r="AF9" i="2"/>
  <c r="AF12" i="2"/>
  <c r="AF7" i="2"/>
  <c r="AF3" i="2"/>
  <c r="AF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tc={09509597-521B-4BA8-88BE-7A3F0963C2F9}</author>
    <author>tc={D1918412-12D3-4FAD-8D4B-DAFC13F06491}</author>
    <author>tc={C8CF502F-6474-4608-9F58-BF13947411F0}</author>
  </authors>
  <commentList>
    <comment ref="Q82" authorId="0" shapeId="0" xr:uid="{09509597-521B-4BA8-88BE-7A3F0963C2F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376e de P2 à P7 (conso eau,…)</t>
      </text>
    </comment>
    <comment ref="Q150" authorId="1" shapeId="0" xr:uid="{D1918412-12D3-4FAD-8D4B-DAFC13F064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11k sur l’année 2024 +0,3k par trimestre de Taxe sur les bureaux</t>
      </text>
    </comment>
    <comment ref="Q151" authorId="2" shapeId="0" xr:uid="{C8CF502F-6474-4608-9F58-BF13947411F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UPDATE au 08/09</t>
      </text>
    </comment>
  </commentList>
</comments>
</file>

<file path=xl/sharedStrings.xml><?xml version="1.0" encoding="utf-8"?>
<sst xmlns="http://schemas.openxmlformats.org/spreadsheetml/2006/main" count="216" uniqueCount="39">
  <si>
    <t>Date d'ouverture</t>
  </si>
  <si>
    <t>Indexation</t>
  </si>
  <si>
    <t>Coût mensuel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</si>
  <si>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</si>
  <si>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</si>
  <si>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</si>
  <si>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</si>
  <si>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</si>
  <si>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</si>
  <si>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</si>
  <si>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</si>
  <si>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</si>
  <si>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</si>
  <si>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</si>
  <si>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</si>
  <si>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Total général</t>
  </si>
  <si>
    <t>date d'effet du bail</t>
  </si>
  <si>
    <t>Prochaine sortie possible</t>
  </si>
  <si>
    <t>Date de fin</t>
  </si>
  <si>
    <t>Type de charge</t>
  </si>
  <si>
    <t>LOYER</t>
  </si>
  <si>
    <t>CHARGE LOCATIVE</t>
  </si>
  <si>
    <t>TAXE FONCIERE/TOM</t>
  </si>
  <si>
    <t>Code fournisseur</t>
  </si>
  <si>
    <t>Site</t>
  </si>
  <si>
    <t>Infos projets</t>
  </si>
  <si>
    <t>Région</t>
  </si>
  <si>
    <t>Statut du bail</t>
  </si>
  <si>
    <t>dim_1</t>
  </si>
  <si>
    <t>code cognos</t>
  </si>
  <si>
    <t>libelle cognos</t>
  </si>
  <si>
    <t>dim_5</t>
  </si>
  <si>
    <t>dim_5_description</t>
  </si>
  <si>
    <t>Indefined</t>
  </si>
  <si>
    <t>31/05/2033</t>
  </si>
  <si>
    <t>28/02/2033</t>
  </si>
  <si>
    <t>Refacturation client</t>
  </si>
  <si>
    <t>Parking</t>
  </si>
  <si>
    <t>montant indexe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</si>
</sst>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9" formatCode="_-* #,##0\ &quot;€&quot;_-;\-* #,##0\ &quot;€&quot;_-;_-* &quot;-&quot;??\ &quot;€&quot;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Aptos Display"/>
      <family val="2"/>
      <scheme val="major"/>
    </font>
    <font>
      <sz val="8"/>
      <color rgb="FF4F595F"/>
      <name val="Courier New"/>
      <family val="3"/>
    </font>
    <font>
      <sz val="9"/>
      <color indexed="81"/>
      <name val="Tahoma"/>
      <family val="2"/>
    </font>
    <font>
      <sz val="11"/>
      <color rgb="FFC00000"/>
      <name val="Aptos Narrow"/>
      <family val="2"/>
      <scheme val="minor"/>
    </font>
    <font>
      <b/>
      <sz val="1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14" fontId="4" fillId="2" borderId="1" xfId="0" applyNumberFormat="1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4" fillId="2" borderId="1" xfId="0" applyFont="1" applyFill="1" applyBorder="1"/>
    <xf numFmtId="2" fontId="5" fillId="0" borderId="2" xfId="2" applyNumberFormat="1" applyFont="1" applyFill="1" applyBorder="1" applyAlignment="1"/>
    <xf numFmtId="164" fontId="4" fillId="2" borderId="1" xfId="1" applyNumberFormat="1" applyFont="1" applyFill="1" applyBorder="1" applyAlignment="1"/>
    <xf numFmtId="164" fontId="5" fillId="0" borderId="2" xfId="1" applyNumberFormat="1" applyFont="1" applyFill="1" applyBorder="1" applyAlignme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2" xfId="0" applyFont="1" applyBorder="1"/>
    <xf numFmtId="44" fontId="3" fillId="3" borderId="2" xfId="0" applyNumberFormat="1" applyFont="1" applyFill="1" applyBorder="1"/>
    <xf numFmtId="0" fontId="4" fillId="2" borderId="3" xfId="0" applyFont="1" applyFill="1" applyBorder="1"/>
    <xf numFmtId="0" fontId="0" fillId="0" borderId="4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3" fontId="7" fillId="0" borderId="0" xfId="1" applyFont="1"/>
    <xf numFmtId="14" fontId="5" fillId="4" borderId="2" xfId="0" applyNumberFormat="1" applyFont="1" applyFill="1" applyBorder="1" applyAlignment="1">
      <alignment horizontal="center"/>
    </xf>
    <xf numFmtId="164" fontId="5" fillId="4" borderId="2" xfId="1" applyNumberFormat="1" applyFont="1" applyFill="1" applyBorder="1" applyAlignment="1"/>
    <xf numFmtId="164" fontId="5" fillId="0" borderId="2" xfId="1" applyNumberFormat="1" applyFont="1" applyFill="1" applyBorder="1" applyAlignment="1">
      <alignment horizontal="center"/>
    </xf>
    <xf numFmtId="169" fontId="2" fillId="5" borderId="2" xfId="3" applyNumberFormat="1" applyFont="1" applyFill="1" applyBorder="1" applyAlignment="1">
      <alignment horizontal="center"/>
    </xf>
    <xf numFmtId="164" fontId="0" fillId="0" borderId="0" xfId="1" applyNumberFormat="1" applyFont="1" applyAlignment="1"/>
    <xf numFmtId="0" fontId="5" fillId="6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164" fontId="5" fillId="0" borderId="2" xfId="1" applyNumberFormat="1" applyFont="1" applyFill="1" applyBorder="1"/>
    <xf numFmtId="0" fontId="9" fillId="7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10" fillId="0" borderId="2" xfId="0" applyFont="1" applyBorder="1"/>
    <xf numFmtId="0" fontId="0" fillId="0" borderId="0" xfId="0" applyAlignment="1">
      <alignment horizontal="center"/>
    </xf>
    <xf numFmtId="0" fontId="0" fillId="8" borderId="4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43" fontId="7" fillId="9" borderId="0" xfId="1" applyFont="1" applyFill="1"/>
    <xf numFmtId="43" fontId="0" fillId="10" borderId="2" xfId="1" applyFont="1" applyFill="1" applyBorder="1" applyAlignment="1">
      <alignment horizontal="center"/>
    </xf>
    <xf numFmtId="0" fontId="4" fillId="10" borderId="1" xfId="0" applyFont="1" applyFill="1" applyBorder="1" applyAlignment="1">
      <alignment horizontal="left"/>
    </xf>
    <xf numFmtId="0" fontId="0" fillId="10" borderId="0" xfId="0" applyFill="1"/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ounes AIT YASSINE" id="{D01C307C-6565-4BBF-AC50-3ED6165C82F3}" userId="S::younes.aityassine@selecta.com::9a906920-dddd-4fab-974d-0253abc1d619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82" dT="2025-09-08T09:33:59.25" personId="{D01C307C-6565-4BBF-AC50-3ED6165C82F3}" id="{09509597-521B-4BA8-88BE-7A3F0963C2F9}">
    <text>376e de P2 à P7 (conso eau,…)</text>
  </threadedComment>
  <threadedComment ref="Q150" dT="2025-09-08T09:28:34.53" personId="{D01C307C-6565-4BBF-AC50-3ED6165C82F3}" id="{D1918412-12D3-4FAD-8D4B-DAFC13F06491}">
    <text>11k sur l’année 2024 +0,3k par trimestre de Taxe sur les bureaux</text>
  </threadedComment>
  <threadedComment ref="Q151" dT="2025-09-08T09:37:43.19" personId="{D01C307C-6565-4BBF-AC50-3ED6165C82F3}" id="{C8CF502F-6474-4608-9F58-BF13947411F0}">
    <text>UPDATE au 08/09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A453-194B-4799-B830-C5B87C09B008}">
  <dimension ref="A1:AF172"/>
  <sheetViews>
    <sheetView tabSelected="1" topLeftCell="L1" workbookViewId="0">
      <selection activeCell="S13" sqref="S13"/>
    </sheetView>
  </sheetViews>
  <sheetFormatPr baseColWidth="10" defaultRowHeight="14.4" x14ac:dyDescent="0.3"/>
  <cols>
    <col min="1" max="1" width="14.109375" bestFit="1" customWidth="1"/>
    <col min="2" max="2" width="15.44140625" bestFit="1" customWidth="1"/>
    <col min="3" max="3" width="21.33203125" bestFit="1" customWidth="1"/>
    <col min="13" max="13" width="15.44140625" bestFit="1" customWidth="1"/>
    <col min="14" max="14" width="21.33203125" bestFit="1" customWidth="1"/>
    <col min="19" max="19" width="16.21875" style="34" customWidth="1"/>
    <col min="32" max="32" width="12.5546875" bestFit="1" customWidth="1"/>
  </cols>
  <sheetData>
    <row r="1" spans="1:32" x14ac:dyDescent="0.3">
      <c r="A1" s="7" t="s">
        <v>23</v>
      </c>
      <c r="B1" s="3" t="s">
        <v>24</v>
      </c>
      <c r="C1" s="7" t="s">
        <v>25</v>
      </c>
      <c r="D1" s="7" t="s">
        <v>26</v>
      </c>
      <c r="E1" s="7" t="s">
        <v>27</v>
      </c>
      <c r="F1" s="7" t="s">
        <v>28</v>
      </c>
      <c r="G1" s="3" t="s">
        <v>19</v>
      </c>
      <c r="H1" s="7" t="s">
        <v>29</v>
      </c>
      <c r="I1" s="3" t="s">
        <v>30</v>
      </c>
      <c r="J1" s="3" t="s">
        <v>31</v>
      </c>
      <c r="K1" s="11" t="s">
        <v>32</v>
      </c>
      <c r="L1" s="1" t="s">
        <v>0</v>
      </c>
      <c r="M1" s="1" t="s">
        <v>16</v>
      </c>
      <c r="N1" s="1" t="s">
        <v>17</v>
      </c>
      <c r="O1" s="1" t="s">
        <v>18</v>
      </c>
      <c r="P1" s="3" t="s">
        <v>19</v>
      </c>
      <c r="Q1" s="5" t="s">
        <v>2</v>
      </c>
      <c r="R1" s="3" t="s">
        <v>1</v>
      </c>
      <c r="S1" s="33" t="s">
        <v>38</v>
      </c>
      <c r="T1" s="7" t="s">
        <v>3</v>
      </c>
      <c r="U1" s="7" t="s">
        <v>4</v>
      </c>
      <c r="V1" s="7" t="s">
        <v>5</v>
      </c>
      <c r="W1" s="7" t="s">
        <v>6</v>
      </c>
      <c r="X1" s="7" t="s">
        <v>7</v>
      </c>
      <c r="Y1" s="7" t="s">
        <v>8</v>
      </c>
      <c r="Z1" s="7" t="s">
        <v>9</v>
      </c>
      <c r="AA1" s="7" t="s">
        <v>10</v>
      </c>
      <c r="AB1" s="7" t="s">
        <v>11</v>
      </c>
      <c r="AC1" s="7" t="s">
        <v>12</v>
      </c>
      <c r="AD1" s="7" t="s">
        <v>13</v>
      </c>
      <c r="AE1" s="7" t="s">
        <v>14</v>
      </c>
      <c r="AF1" s="8" t="s">
        <v>15</v>
      </c>
    </row>
    <row r="2" spans="1:32" x14ac:dyDescent="0.3">
      <c r="A2" s="12"/>
      <c r="B2" s="9"/>
      <c r="C2" s="9"/>
      <c r="D2" s="13"/>
      <c r="E2" s="21"/>
      <c r="F2" s="13"/>
      <c r="G2" s="9"/>
      <c r="H2" s="13"/>
      <c r="I2" s="9"/>
      <c r="J2" s="9"/>
      <c r="K2" s="9"/>
      <c r="L2" s="2">
        <v>44331</v>
      </c>
      <c r="M2" s="2">
        <f>DATE(2026,MONTH(L2),DAY(L2))</f>
        <v>46157</v>
      </c>
      <c r="N2" s="2">
        <v>46521</v>
      </c>
      <c r="O2" s="2">
        <v>47617</v>
      </c>
      <c r="P2" s="9" t="s">
        <v>20</v>
      </c>
      <c r="Q2" s="6">
        <v>7021.3799999999992</v>
      </c>
      <c r="R2" s="4">
        <v>1.02</v>
      </c>
      <c r="S2" s="32">
        <f>+Q2*R2</f>
        <v>7161.8075999999992</v>
      </c>
      <c r="T2" s="15">
        <f>IF(AND(MONTH($N2)&lt;COLUMN()-19,YEAR($N2)=YEAR($M2)),"", IF(COLUMN()-19&lt;MONTH($M2)+(YEAR($M2)-2026),$Q2, IF($M2=EOMONTH($M2,0),$Q2*$R2,$Q2+(($Q2*$R2*($M2-(DATE(YEAR($M2),MONTH($M2),1))+1)/DAY(DATE(YEAR($M2),MONTH($M2)+1,0))/DAY(DATE(YEAR($M2),MONTH($M2)+1,0)))))))</f>
        <v>7021.3799999999992</v>
      </c>
      <c r="U2" s="15">
        <f t="shared" ref="U2:AE17" si="0">IF(AND(MONTH($N2)&lt;COLUMN()-19,YEAR($N2)=YEAR($M2)),"", IF(COLUMN()-19&lt;MONTH($M2)+(YEAR($M2)-2026),$Q2, IF($M2=EOMONTH($M2,0),$Q2*$R2,$Q2+(($Q2*$R2*($M2-(DATE(YEAR($M2),MONTH($M2),1))+1)/DAY(DATE(YEAR($M2),MONTH($M2)+1,0))/DAY(DATE(YEAR($M2),MONTH($M2)+1,0)))))))</f>
        <v>7021.3799999999992</v>
      </c>
      <c r="V2" s="15">
        <f t="shared" si="0"/>
        <v>7021.3799999999992</v>
      </c>
      <c r="W2" s="15">
        <f t="shared" si="0"/>
        <v>7021.3799999999992</v>
      </c>
      <c r="X2" s="31">
        <f t="shared" si="0"/>
        <v>7133.1667991675331</v>
      </c>
      <c r="Y2" s="15">
        <f t="shared" si="0"/>
        <v>7133.1667991675331</v>
      </c>
      <c r="Z2" s="15">
        <f t="shared" si="0"/>
        <v>7133.1667991675331</v>
      </c>
      <c r="AA2" s="15">
        <f t="shared" si="0"/>
        <v>7133.1667991675331</v>
      </c>
      <c r="AB2" s="15">
        <f t="shared" si="0"/>
        <v>7133.1667991675331</v>
      </c>
      <c r="AC2" s="15">
        <f t="shared" si="0"/>
        <v>7133.1667991675331</v>
      </c>
      <c r="AD2" s="15">
        <f t="shared" si="0"/>
        <v>7133.1667991675331</v>
      </c>
      <c r="AE2" s="15">
        <f t="shared" si="0"/>
        <v>7133.1667991675331</v>
      </c>
      <c r="AF2" s="10">
        <f>SUM(T2:AE2)</f>
        <v>85150.854393340269</v>
      </c>
    </row>
    <row r="3" spans="1:32" x14ac:dyDescent="0.3">
      <c r="A3" s="12"/>
      <c r="B3" s="9"/>
      <c r="C3" s="9"/>
      <c r="D3" s="13"/>
      <c r="E3" s="21"/>
      <c r="F3" s="13"/>
      <c r="G3" s="9"/>
      <c r="H3" s="13"/>
      <c r="I3" s="9"/>
      <c r="J3" s="9"/>
      <c r="K3" s="9"/>
      <c r="L3" s="2">
        <v>44331</v>
      </c>
      <c r="M3" s="2">
        <f t="shared" ref="M3:M66" si="1">DATE(2026,MONTH(L3),DAY(L3))</f>
        <v>46157</v>
      </c>
      <c r="N3" s="2">
        <v>46521</v>
      </c>
      <c r="O3" s="2">
        <v>47617</v>
      </c>
      <c r="P3" s="9" t="s">
        <v>21</v>
      </c>
      <c r="Q3" s="6">
        <v>839.65999999999985</v>
      </c>
      <c r="R3" s="4">
        <v>1.02</v>
      </c>
      <c r="S3" s="32">
        <f t="shared" ref="S3:S66" si="2">+Q3*R3</f>
        <v>856.45319999999981</v>
      </c>
      <c r="T3" s="15">
        <f t="shared" ref="T3:AE25" si="3">IF(AND(MONTH($N3)&lt;COLUMN()-19,YEAR($N3)=YEAR($M3)),"", IF(COLUMN()-19&lt;MONTH($M3)+(YEAR($M3)-2026),$Q3, IF($M3=EOMONTH($M3,0),$Q3*$R3,$Q3+(($Q3*$R3*($M3-(DATE(YEAR($M3),MONTH($M3),1))+1)/DAY(DATE(YEAR($M3),MONTH($M3)+1,0))/DAY(DATE(YEAR($M3),MONTH($M3)+1,0)))))))</f>
        <v>839.65999999999985</v>
      </c>
      <c r="U3" s="15">
        <f t="shared" si="0"/>
        <v>839.65999999999985</v>
      </c>
      <c r="V3" s="15">
        <f t="shared" si="0"/>
        <v>839.65999999999985</v>
      </c>
      <c r="W3" s="15">
        <f t="shared" si="0"/>
        <v>839.65999999999985</v>
      </c>
      <c r="X3" s="31">
        <f t="shared" si="0"/>
        <v>853.02815608740877</v>
      </c>
      <c r="Y3" s="15">
        <f t="shared" si="0"/>
        <v>853.02815608740877</v>
      </c>
      <c r="Z3" s="15">
        <f t="shared" si="0"/>
        <v>853.02815608740877</v>
      </c>
      <c r="AA3" s="15">
        <f t="shared" si="0"/>
        <v>853.02815608740877</v>
      </c>
      <c r="AB3" s="15">
        <f t="shared" si="0"/>
        <v>853.02815608740877</v>
      </c>
      <c r="AC3" s="15">
        <f t="shared" si="0"/>
        <v>853.02815608740877</v>
      </c>
      <c r="AD3" s="15">
        <f t="shared" si="0"/>
        <v>853.02815608740877</v>
      </c>
      <c r="AE3" s="15">
        <f t="shared" si="0"/>
        <v>853.02815608740877</v>
      </c>
      <c r="AF3" s="10">
        <f t="shared" ref="AF3:AF25" si="4">SUM(T3:AE3)</f>
        <v>10182.865248699271</v>
      </c>
    </row>
    <row r="4" spans="1:32" x14ac:dyDescent="0.3">
      <c r="A4" s="12"/>
      <c r="B4" s="9"/>
      <c r="C4" s="9"/>
      <c r="D4" s="13"/>
      <c r="E4" s="21"/>
      <c r="F4" s="13"/>
      <c r="G4" s="9"/>
      <c r="H4" s="13"/>
      <c r="I4" s="9"/>
      <c r="J4" s="9"/>
      <c r="K4" s="9"/>
      <c r="L4" s="2">
        <v>44331</v>
      </c>
      <c r="M4" s="2">
        <f t="shared" si="1"/>
        <v>46157</v>
      </c>
      <c r="N4" s="2">
        <v>46521</v>
      </c>
      <c r="O4" s="2">
        <v>47617</v>
      </c>
      <c r="P4" s="9" t="s">
        <v>22</v>
      </c>
      <c r="Q4" s="6">
        <v>494.89999999999964</v>
      </c>
      <c r="R4" s="4">
        <v>1.0389999999999999</v>
      </c>
      <c r="S4" s="32">
        <f t="shared" si="2"/>
        <v>514.20109999999954</v>
      </c>
      <c r="T4" s="15">
        <f t="shared" si="3"/>
        <v>494.89999999999964</v>
      </c>
      <c r="U4" s="15">
        <f t="shared" si="0"/>
        <v>494.89999999999964</v>
      </c>
      <c r="V4" s="15">
        <f t="shared" si="0"/>
        <v>494.89999999999964</v>
      </c>
      <c r="W4" s="15">
        <f t="shared" si="0"/>
        <v>494.89999999999964</v>
      </c>
      <c r="X4" s="31">
        <f t="shared" si="0"/>
        <v>502.9260317377728</v>
      </c>
      <c r="Y4" s="15">
        <f t="shared" si="0"/>
        <v>502.9260317377728</v>
      </c>
      <c r="Z4" s="15">
        <f t="shared" si="0"/>
        <v>502.9260317377728</v>
      </c>
      <c r="AA4" s="15">
        <f t="shared" si="0"/>
        <v>502.9260317377728</v>
      </c>
      <c r="AB4" s="15">
        <f t="shared" si="0"/>
        <v>502.9260317377728</v>
      </c>
      <c r="AC4" s="15">
        <f t="shared" si="0"/>
        <v>502.9260317377728</v>
      </c>
      <c r="AD4" s="15">
        <f t="shared" si="0"/>
        <v>502.9260317377728</v>
      </c>
      <c r="AE4" s="15">
        <f t="shared" si="0"/>
        <v>502.9260317377728</v>
      </c>
      <c r="AF4" s="10">
        <f t="shared" si="4"/>
        <v>6003.0082539021823</v>
      </c>
    </row>
    <row r="5" spans="1:32" x14ac:dyDescent="0.3">
      <c r="A5" s="12"/>
      <c r="B5" s="9"/>
      <c r="C5" s="14"/>
      <c r="D5" s="13"/>
      <c r="E5" s="21"/>
      <c r="F5" s="13"/>
      <c r="G5" s="9"/>
      <c r="H5" s="13"/>
      <c r="I5" s="9"/>
      <c r="J5" s="9"/>
      <c r="K5" s="9"/>
      <c r="L5" s="2">
        <v>45744</v>
      </c>
      <c r="M5" s="2">
        <f t="shared" si="1"/>
        <v>46109</v>
      </c>
      <c r="N5" s="2">
        <v>46839</v>
      </c>
      <c r="O5" s="2">
        <v>47934</v>
      </c>
      <c r="P5" s="9" t="s">
        <v>20</v>
      </c>
      <c r="Q5" s="6">
        <v>1100</v>
      </c>
      <c r="R5" s="4">
        <v>1.02</v>
      </c>
      <c r="S5" s="32">
        <f t="shared" si="2"/>
        <v>1122</v>
      </c>
      <c r="T5" s="15">
        <f t="shared" si="3"/>
        <v>1100</v>
      </c>
      <c r="U5" s="15">
        <f t="shared" si="0"/>
        <v>1100</v>
      </c>
      <c r="V5" s="31">
        <f t="shared" si="0"/>
        <v>1132.6909469302809</v>
      </c>
      <c r="W5" s="15">
        <f t="shared" si="0"/>
        <v>1132.6909469302809</v>
      </c>
      <c r="X5" s="15">
        <f t="shared" si="0"/>
        <v>1132.6909469302809</v>
      </c>
      <c r="Y5" s="15">
        <f t="shared" si="0"/>
        <v>1132.6909469302809</v>
      </c>
      <c r="Z5" s="15">
        <f t="shared" si="0"/>
        <v>1132.6909469302809</v>
      </c>
      <c r="AA5" s="15">
        <f t="shared" si="0"/>
        <v>1132.6909469302809</v>
      </c>
      <c r="AB5" s="15">
        <f t="shared" si="0"/>
        <v>1132.6909469302809</v>
      </c>
      <c r="AC5" s="15">
        <f t="shared" si="0"/>
        <v>1132.6909469302809</v>
      </c>
      <c r="AD5" s="15">
        <f t="shared" si="0"/>
        <v>1132.6909469302809</v>
      </c>
      <c r="AE5" s="15">
        <f t="shared" si="0"/>
        <v>1132.6909469302809</v>
      </c>
      <c r="AF5" s="10">
        <f t="shared" si="4"/>
        <v>13526.909469302809</v>
      </c>
    </row>
    <row r="6" spans="1:32" x14ac:dyDescent="0.3">
      <c r="A6" s="12"/>
      <c r="B6" s="9"/>
      <c r="C6" s="14"/>
      <c r="D6" s="13"/>
      <c r="E6" s="21"/>
      <c r="F6" s="13"/>
      <c r="G6" s="9"/>
      <c r="H6" s="13"/>
      <c r="I6" s="9"/>
      <c r="J6" s="9"/>
      <c r="K6" s="9"/>
      <c r="L6" s="2">
        <v>45744</v>
      </c>
      <c r="M6" s="2">
        <f t="shared" si="1"/>
        <v>46109</v>
      </c>
      <c r="N6" s="2">
        <v>46839</v>
      </c>
      <c r="O6" s="2">
        <v>47934</v>
      </c>
      <c r="P6" s="9" t="s">
        <v>21</v>
      </c>
      <c r="Q6" s="6">
        <v>33</v>
      </c>
      <c r="R6" s="4">
        <v>1.02</v>
      </c>
      <c r="S6" s="32">
        <f t="shared" si="2"/>
        <v>33.660000000000004</v>
      </c>
      <c r="T6" s="15">
        <f t="shared" si="3"/>
        <v>33</v>
      </c>
      <c r="U6" s="15">
        <f t="shared" si="0"/>
        <v>33</v>
      </c>
      <c r="V6" s="31">
        <f t="shared" si="0"/>
        <v>33.98072840790843</v>
      </c>
      <c r="W6" s="15">
        <f t="shared" si="0"/>
        <v>33.98072840790843</v>
      </c>
      <c r="X6" s="15">
        <f t="shared" si="0"/>
        <v>33.98072840790843</v>
      </c>
      <c r="Y6" s="15">
        <f t="shared" si="0"/>
        <v>33.98072840790843</v>
      </c>
      <c r="Z6" s="15">
        <f t="shared" si="0"/>
        <v>33.98072840790843</v>
      </c>
      <c r="AA6" s="15">
        <f t="shared" si="0"/>
        <v>33.98072840790843</v>
      </c>
      <c r="AB6" s="15">
        <f t="shared" si="0"/>
        <v>33.98072840790843</v>
      </c>
      <c r="AC6" s="15">
        <f t="shared" si="0"/>
        <v>33.98072840790843</v>
      </c>
      <c r="AD6" s="15">
        <f t="shared" si="0"/>
        <v>33.98072840790843</v>
      </c>
      <c r="AE6" s="15">
        <f t="shared" si="0"/>
        <v>33.98072840790843</v>
      </c>
      <c r="AF6" s="10">
        <f t="shared" si="4"/>
        <v>405.8072840790843</v>
      </c>
    </row>
    <row r="7" spans="1:32" x14ac:dyDescent="0.3">
      <c r="A7" s="12"/>
      <c r="B7" s="9"/>
      <c r="C7" s="14"/>
      <c r="D7" s="13"/>
      <c r="E7" s="21"/>
      <c r="F7" s="13"/>
      <c r="G7" s="9"/>
      <c r="H7" s="13"/>
      <c r="I7" s="9"/>
      <c r="J7" s="9"/>
      <c r="K7" s="9"/>
      <c r="L7" s="2">
        <v>45744</v>
      </c>
      <c r="M7" s="2">
        <f t="shared" si="1"/>
        <v>46109</v>
      </c>
      <c r="N7" s="2">
        <v>46839</v>
      </c>
      <c r="O7" s="2">
        <v>47934</v>
      </c>
      <c r="P7" s="9" t="s">
        <v>22</v>
      </c>
      <c r="Q7" s="6">
        <v>41.666666666666664</v>
      </c>
      <c r="R7" s="4">
        <v>1.0389999999999999</v>
      </c>
      <c r="S7" s="32">
        <f t="shared" si="2"/>
        <v>43.291666666666664</v>
      </c>
      <c r="T7" s="15">
        <f t="shared" si="3"/>
        <v>41.666666666666664</v>
      </c>
      <c r="U7" s="15">
        <f t="shared" si="0"/>
        <v>41.666666666666664</v>
      </c>
      <c r="V7" s="31">
        <f t="shared" si="0"/>
        <v>42.928026361429062</v>
      </c>
      <c r="W7" s="15">
        <f t="shared" si="0"/>
        <v>42.928026361429062</v>
      </c>
      <c r="X7" s="15">
        <f t="shared" si="0"/>
        <v>42.928026361429062</v>
      </c>
      <c r="Y7" s="15">
        <f t="shared" si="0"/>
        <v>42.928026361429062</v>
      </c>
      <c r="Z7" s="15">
        <f t="shared" si="0"/>
        <v>42.928026361429062</v>
      </c>
      <c r="AA7" s="15">
        <f t="shared" si="0"/>
        <v>42.928026361429062</v>
      </c>
      <c r="AB7" s="15">
        <f t="shared" si="0"/>
        <v>42.928026361429062</v>
      </c>
      <c r="AC7" s="15">
        <f t="shared" si="0"/>
        <v>42.928026361429062</v>
      </c>
      <c r="AD7" s="15">
        <f t="shared" si="0"/>
        <v>42.928026361429062</v>
      </c>
      <c r="AE7" s="15">
        <f t="shared" si="0"/>
        <v>42.928026361429062</v>
      </c>
      <c r="AF7" s="10">
        <f t="shared" si="4"/>
        <v>512.61359694762382</v>
      </c>
    </row>
    <row r="8" spans="1:32" x14ac:dyDescent="0.3">
      <c r="A8" s="12"/>
      <c r="B8" s="9"/>
      <c r="C8" s="9"/>
      <c r="D8" s="13"/>
      <c r="E8" s="21"/>
      <c r="F8" s="13"/>
      <c r="G8" s="9"/>
      <c r="H8" s="13"/>
      <c r="I8" s="9"/>
      <c r="J8" s="9"/>
      <c r="K8" s="9"/>
      <c r="L8" s="2">
        <v>43922</v>
      </c>
      <c r="M8" s="2">
        <f t="shared" si="1"/>
        <v>46113</v>
      </c>
      <c r="N8" s="2">
        <v>46387</v>
      </c>
      <c r="O8" s="2">
        <v>47208</v>
      </c>
      <c r="P8" s="9" t="s">
        <v>20</v>
      </c>
      <c r="Q8" s="6">
        <v>1083.3400000000001</v>
      </c>
      <c r="R8" s="4">
        <v>1.02</v>
      </c>
      <c r="S8" s="32">
        <f t="shared" si="2"/>
        <v>1105.0068000000001</v>
      </c>
      <c r="T8" s="15">
        <f t="shared" si="3"/>
        <v>1083.3400000000001</v>
      </c>
      <c r="U8" s="15">
        <f t="shared" si="0"/>
        <v>1083.3400000000001</v>
      </c>
      <c r="V8" s="15">
        <f t="shared" si="0"/>
        <v>1083.3400000000001</v>
      </c>
      <c r="W8" s="31">
        <f t="shared" si="0"/>
        <v>1084.5677853333334</v>
      </c>
      <c r="X8" s="15">
        <f t="shared" si="0"/>
        <v>1084.5677853333334</v>
      </c>
      <c r="Y8" s="15">
        <f t="shared" si="0"/>
        <v>1084.5677853333334</v>
      </c>
      <c r="Z8" s="15">
        <f t="shared" si="0"/>
        <v>1084.5677853333334</v>
      </c>
      <c r="AA8" s="15">
        <f t="shared" si="0"/>
        <v>1084.5677853333334</v>
      </c>
      <c r="AB8" s="15">
        <f t="shared" si="0"/>
        <v>1084.5677853333334</v>
      </c>
      <c r="AC8" s="15">
        <f t="shared" si="0"/>
        <v>1084.5677853333334</v>
      </c>
      <c r="AD8" s="15">
        <f t="shared" si="0"/>
        <v>1084.5677853333334</v>
      </c>
      <c r="AE8" s="15">
        <f t="shared" si="0"/>
        <v>1084.5677853333334</v>
      </c>
      <c r="AF8" s="10">
        <f t="shared" si="4"/>
        <v>13011.130067999999</v>
      </c>
    </row>
    <row r="9" spans="1:32" x14ac:dyDescent="0.3">
      <c r="A9" s="12"/>
      <c r="B9" s="9"/>
      <c r="C9" s="9"/>
      <c r="D9" s="22"/>
      <c r="E9" s="23"/>
      <c r="F9" s="22"/>
      <c r="G9" s="9"/>
      <c r="H9" s="22"/>
      <c r="I9" s="9"/>
      <c r="J9" s="9"/>
      <c r="K9" s="9"/>
      <c r="L9" s="2">
        <v>43644</v>
      </c>
      <c r="M9" s="2">
        <f t="shared" si="1"/>
        <v>46201</v>
      </c>
      <c r="N9" s="2">
        <v>45869</v>
      </c>
      <c r="O9" s="2">
        <v>45869</v>
      </c>
      <c r="P9" s="9" t="s">
        <v>20</v>
      </c>
      <c r="Q9" s="24">
        <v>2800.4433333333332</v>
      </c>
      <c r="R9" s="4">
        <v>1.02</v>
      </c>
      <c r="S9" s="32">
        <f t="shared" si="2"/>
        <v>2856.4521999999997</v>
      </c>
      <c r="T9" s="15">
        <f t="shared" si="3"/>
        <v>2800.4433333333332</v>
      </c>
      <c r="U9" s="15">
        <f t="shared" si="0"/>
        <v>2800.4433333333332</v>
      </c>
      <c r="V9" s="15">
        <f t="shared" si="0"/>
        <v>2800.4433333333332</v>
      </c>
      <c r="W9" s="15">
        <f t="shared" si="0"/>
        <v>2800.4433333333332</v>
      </c>
      <c r="X9" s="15">
        <f t="shared" si="0"/>
        <v>2800.4433333333332</v>
      </c>
      <c r="Y9" s="15">
        <f t="shared" si="0"/>
        <v>2889.3107351111107</v>
      </c>
      <c r="Z9" s="15">
        <f t="shared" si="0"/>
        <v>2889.3107351111107</v>
      </c>
      <c r="AA9" s="15">
        <f t="shared" si="0"/>
        <v>2889.3107351111107</v>
      </c>
      <c r="AB9" s="15">
        <f t="shared" si="0"/>
        <v>2889.3107351111107</v>
      </c>
      <c r="AC9" s="15">
        <f t="shared" si="0"/>
        <v>2889.3107351111107</v>
      </c>
      <c r="AD9" s="15">
        <f t="shared" si="0"/>
        <v>2889.3107351111107</v>
      </c>
      <c r="AE9" s="15">
        <f t="shared" si="0"/>
        <v>2889.3107351111107</v>
      </c>
      <c r="AF9" s="10">
        <f t="shared" si="4"/>
        <v>34227.391812444439</v>
      </c>
    </row>
    <row r="10" spans="1:32" x14ac:dyDescent="0.3">
      <c r="A10" s="12"/>
      <c r="B10" s="9"/>
      <c r="C10" s="9"/>
      <c r="D10" s="22"/>
      <c r="E10" s="23"/>
      <c r="F10" s="22"/>
      <c r="G10" s="9"/>
      <c r="H10" s="22"/>
      <c r="I10" s="9"/>
      <c r="J10" s="9"/>
      <c r="K10" s="9"/>
      <c r="L10" s="2">
        <v>43644</v>
      </c>
      <c r="M10" s="2">
        <f t="shared" si="1"/>
        <v>46201</v>
      </c>
      <c r="N10" s="2">
        <v>45869</v>
      </c>
      <c r="O10" s="2">
        <v>45869</v>
      </c>
      <c r="P10" s="9" t="s">
        <v>21</v>
      </c>
      <c r="Q10" s="24">
        <v>194.33333333333334</v>
      </c>
      <c r="R10" s="4">
        <v>1.02</v>
      </c>
      <c r="S10" s="32">
        <f t="shared" si="2"/>
        <v>198.22000000000003</v>
      </c>
      <c r="T10" s="15">
        <f t="shared" si="3"/>
        <v>194.33333333333334</v>
      </c>
      <c r="U10" s="15">
        <f t="shared" si="0"/>
        <v>194.33333333333334</v>
      </c>
      <c r="V10" s="15">
        <f t="shared" si="0"/>
        <v>194.33333333333334</v>
      </c>
      <c r="W10" s="15">
        <f t="shared" si="0"/>
        <v>194.33333333333334</v>
      </c>
      <c r="X10" s="15">
        <f t="shared" si="0"/>
        <v>194.33333333333334</v>
      </c>
      <c r="Y10" s="15">
        <f t="shared" si="0"/>
        <v>200.50017777777779</v>
      </c>
      <c r="Z10" s="15">
        <f t="shared" si="0"/>
        <v>200.50017777777779</v>
      </c>
      <c r="AA10" s="15">
        <f t="shared" si="0"/>
        <v>200.50017777777779</v>
      </c>
      <c r="AB10" s="15">
        <f t="shared" si="0"/>
        <v>200.50017777777779</v>
      </c>
      <c r="AC10" s="15">
        <f t="shared" si="0"/>
        <v>200.50017777777779</v>
      </c>
      <c r="AD10" s="15">
        <f t="shared" si="0"/>
        <v>200.50017777777779</v>
      </c>
      <c r="AE10" s="15">
        <f t="shared" si="0"/>
        <v>200.50017777777779</v>
      </c>
      <c r="AF10" s="10">
        <f t="shared" si="4"/>
        <v>2375.1679111111112</v>
      </c>
    </row>
    <row r="11" spans="1:32" x14ac:dyDescent="0.3">
      <c r="A11" s="12"/>
      <c r="B11" s="9"/>
      <c r="C11" s="9"/>
      <c r="D11" s="22"/>
      <c r="E11" s="23"/>
      <c r="F11" s="22"/>
      <c r="G11" s="9"/>
      <c r="H11" s="22"/>
      <c r="I11" s="9"/>
      <c r="J11" s="9"/>
      <c r="K11" s="9"/>
      <c r="L11" s="2">
        <v>43644</v>
      </c>
      <c r="M11" s="2">
        <f t="shared" si="1"/>
        <v>46201</v>
      </c>
      <c r="N11" s="2">
        <v>45869</v>
      </c>
      <c r="O11" s="2">
        <v>45869</v>
      </c>
      <c r="P11" s="9" t="s">
        <v>22</v>
      </c>
      <c r="Q11" s="24">
        <v>333.33333333333331</v>
      </c>
      <c r="R11" s="4">
        <v>1.0389999999999999</v>
      </c>
      <c r="S11" s="32">
        <f t="shared" si="2"/>
        <v>346.33333333333331</v>
      </c>
      <c r="T11" s="15">
        <f t="shared" si="3"/>
        <v>333.33333333333331</v>
      </c>
      <c r="U11" s="15">
        <f t="shared" si="0"/>
        <v>333.33333333333331</v>
      </c>
      <c r="V11" s="15">
        <f t="shared" si="0"/>
        <v>333.33333333333331</v>
      </c>
      <c r="W11" s="15">
        <f t="shared" si="0"/>
        <v>333.33333333333331</v>
      </c>
      <c r="X11" s="15">
        <f t="shared" si="0"/>
        <v>333.33333333333331</v>
      </c>
      <c r="Y11" s="15">
        <f t="shared" si="0"/>
        <v>344.10814814814813</v>
      </c>
      <c r="Z11" s="15">
        <f t="shared" si="0"/>
        <v>344.10814814814813</v>
      </c>
      <c r="AA11" s="15">
        <f t="shared" si="0"/>
        <v>344.10814814814813</v>
      </c>
      <c r="AB11" s="15">
        <f t="shared" si="0"/>
        <v>344.10814814814813</v>
      </c>
      <c r="AC11" s="15">
        <f t="shared" si="0"/>
        <v>344.10814814814813</v>
      </c>
      <c r="AD11" s="15">
        <f t="shared" si="0"/>
        <v>344.10814814814813</v>
      </c>
      <c r="AE11" s="15">
        <f t="shared" si="0"/>
        <v>344.10814814814813</v>
      </c>
      <c r="AF11" s="10">
        <f t="shared" si="4"/>
        <v>4075.4237037037042</v>
      </c>
    </row>
    <row r="12" spans="1:32" x14ac:dyDescent="0.3">
      <c r="A12" s="12"/>
      <c r="B12" s="9"/>
      <c r="C12" s="9"/>
      <c r="D12" s="13"/>
      <c r="E12" s="21"/>
      <c r="F12" s="13"/>
      <c r="G12" s="9"/>
      <c r="H12" s="13"/>
      <c r="I12" s="9"/>
      <c r="J12" s="9"/>
      <c r="K12" s="9"/>
      <c r="L12" s="2">
        <v>45200</v>
      </c>
      <c r="M12" s="2">
        <f t="shared" si="1"/>
        <v>46296</v>
      </c>
      <c r="N12" s="2">
        <v>46387</v>
      </c>
      <c r="O12" s="2">
        <v>48487</v>
      </c>
      <c r="P12" s="9" t="s">
        <v>20</v>
      </c>
      <c r="Q12" s="6">
        <v>4278.1499999999996</v>
      </c>
      <c r="R12" s="4">
        <v>1.02</v>
      </c>
      <c r="S12" s="32">
        <f t="shared" si="2"/>
        <v>4363.7129999999997</v>
      </c>
      <c r="T12" s="15">
        <f t="shared" si="3"/>
        <v>4278.1499999999996</v>
      </c>
      <c r="U12" s="15">
        <f t="shared" si="0"/>
        <v>4278.1499999999996</v>
      </c>
      <c r="V12" s="15">
        <f t="shared" si="0"/>
        <v>4278.1499999999996</v>
      </c>
      <c r="W12" s="15">
        <f t="shared" si="0"/>
        <v>4278.1499999999996</v>
      </c>
      <c r="X12" s="15">
        <f t="shared" si="0"/>
        <v>4278.1499999999996</v>
      </c>
      <c r="Y12" s="15">
        <f t="shared" si="0"/>
        <v>4278.1499999999996</v>
      </c>
      <c r="Z12" s="15">
        <f t="shared" si="0"/>
        <v>4278.1499999999996</v>
      </c>
      <c r="AA12" s="15">
        <f t="shared" si="0"/>
        <v>4278.1499999999996</v>
      </c>
      <c r="AB12" s="15">
        <f t="shared" si="0"/>
        <v>4278.1499999999996</v>
      </c>
      <c r="AC12" s="15">
        <f t="shared" si="0"/>
        <v>4282.690804370447</v>
      </c>
      <c r="AD12" s="15">
        <f t="shared" si="0"/>
        <v>4282.690804370447</v>
      </c>
      <c r="AE12" s="15">
        <f t="shared" si="0"/>
        <v>4282.690804370447</v>
      </c>
      <c r="AF12" s="10">
        <f t="shared" si="4"/>
        <v>51351.422413111344</v>
      </c>
    </row>
    <row r="13" spans="1:32" x14ac:dyDescent="0.3">
      <c r="A13" s="12"/>
      <c r="B13" s="9"/>
      <c r="C13" s="9"/>
      <c r="D13" s="13"/>
      <c r="E13" s="21"/>
      <c r="F13" s="13"/>
      <c r="G13" s="9"/>
      <c r="H13" s="13"/>
      <c r="I13" s="9"/>
      <c r="J13" s="9"/>
      <c r="K13" s="9"/>
      <c r="L13" s="2">
        <v>45200</v>
      </c>
      <c r="M13" s="2">
        <f t="shared" si="1"/>
        <v>46296</v>
      </c>
      <c r="N13" s="2">
        <v>46387</v>
      </c>
      <c r="O13" s="2">
        <v>48487</v>
      </c>
      <c r="P13" s="9" t="s">
        <v>21</v>
      </c>
      <c r="Q13" s="6">
        <v>83.339999999999989</v>
      </c>
      <c r="R13" s="4">
        <v>1.02</v>
      </c>
      <c r="S13" s="32">
        <f t="shared" si="2"/>
        <v>85.006799999999984</v>
      </c>
      <c r="T13" s="15">
        <f t="shared" si="3"/>
        <v>83.339999999999989</v>
      </c>
      <c r="U13" s="15">
        <f t="shared" si="0"/>
        <v>83.339999999999989</v>
      </c>
      <c r="V13" s="15">
        <f t="shared" si="0"/>
        <v>83.339999999999989</v>
      </c>
      <c r="W13" s="15">
        <f t="shared" si="0"/>
        <v>83.339999999999989</v>
      </c>
      <c r="X13" s="15">
        <f t="shared" si="0"/>
        <v>83.339999999999989</v>
      </c>
      <c r="Y13" s="15">
        <f t="shared" si="0"/>
        <v>83.339999999999989</v>
      </c>
      <c r="Z13" s="15">
        <f t="shared" si="0"/>
        <v>83.339999999999989</v>
      </c>
      <c r="AA13" s="15">
        <f t="shared" si="0"/>
        <v>83.339999999999989</v>
      </c>
      <c r="AB13" s="15">
        <f t="shared" si="0"/>
        <v>83.339999999999989</v>
      </c>
      <c r="AC13" s="15">
        <f t="shared" si="0"/>
        <v>83.428456607700298</v>
      </c>
      <c r="AD13" s="15">
        <f t="shared" si="0"/>
        <v>83.428456607700298</v>
      </c>
      <c r="AE13" s="15">
        <f t="shared" si="0"/>
        <v>83.428456607700298</v>
      </c>
      <c r="AF13" s="10">
        <f t="shared" si="4"/>
        <v>1000.345369823101</v>
      </c>
    </row>
    <row r="14" spans="1:32" x14ac:dyDescent="0.3">
      <c r="A14" s="12"/>
      <c r="B14" s="9"/>
      <c r="C14" s="9"/>
      <c r="D14" s="13"/>
      <c r="E14" s="21"/>
      <c r="F14" s="13"/>
      <c r="G14" s="9"/>
      <c r="H14" s="13"/>
      <c r="I14" s="9"/>
      <c r="J14" s="9"/>
      <c r="K14" s="9"/>
      <c r="L14" s="2">
        <v>45200</v>
      </c>
      <c r="M14" s="2">
        <f t="shared" si="1"/>
        <v>46296</v>
      </c>
      <c r="N14" s="2">
        <v>46387</v>
      </c>
      <c r="O14" s="2">
        <v>48487</v>
      </c>
      <c r="P14" s="9" t="s">
        <v>22</v>
      </c>
      <c r="Q14" s="6">
        <v>900</v>
      </c>
      <c r="R14" s="4">
        <v>1.0389999999999999</v>
      </c>
      <c r="S14" s="32">
        <f t="shared" si="2"/>
        <v>935.09999999999991</v>
      </c>
      <c r="T14" s="15">
        <f t="shared" si="3"/>
        <v>900</v>
      </c>
      <c r="U14" s="15">
        <f t="shared" si="0"/>
        <v>900</v>
      </c>
      <c r="V14" s="15">
        <f t="shared" si="0"/>
        <v>900</v>
      </c>
      <c r="W14" s="15">
        <f t="shared" si="0"/>
        <v>900</v>
      </c>
      <c r="X14" s="15">
        <f t="shared" si="0"/>
        <v>900</v>
      </c>
      <c r="Y14" s="15">
        <f t="shared" si="0"/>
        <v>900</v>
      </c>
      <c r="Z14" s="15">
        <f t="shared" si="0"/>
        <v>900</v>
      </c>
      <c r="AA14" s="15">
        <f t="shared" si="0"/>
        <v>900</v>
      </c>
      <c r="AB14" s="15">
        <f t="shared" si="0"/>
        <v>900</v>
      </c>
      <c r="AC14" s="15">
        <f t="shared" si="0"/>
        <v>900.97304890738815</v>
      </c>
      <c r="AD14" s="15">
        <f t="shared" si="0"/>
        <v>900.97304890738815</v>
      </c>
      <c r="AE14" s="15">
        <f t="shared" si="0"/>
        <v>900.97304890738815</v>
      </c>
      <c r="AF14" s="10">
        <f t="shared" si="4"/>
        <v>10802.919146722164</v>
      </c>
    </row>
    <row r="15" spans="1:32" x14ac:dyDescent="0.3">
      <c r="A15" s="12"/>
      <c r="B15" s="9"/>
      <c r="C15" s="9"/>
      <c r="D15" s="13"/>
      <c r="E15" s="21"/>
      <c r="F15" s="13"/>
      <c r="G15" s="9"/>
      <c r="H15" s="13"/>
      <c r="I15" s="9"/>
      <c r="J15" s="9"/>
      <c r="K15" s="9"/>
      <c r="L15" s="2">
        <v>43174</v>
      </c>
      <c r="M15" s="2">
        <f t="shared" si="1"/>
        <v>46096</v>
      </c>
      <c r="N15" s="2">
        <v>46460</v>
      </c>
      <c r="O15" s="2">
        <v>46460</v>
      </c>
      <c r="P15" s="9" t="s">
        <v>20</v>
      </c>
      <c r="Q15" s="6">
        <v>1666.66</v>
      </c>
      <c r="R15" s="4">
        <v>1.02</v>
      </c>
      <c r="S15" s="32">
        <f t="shared" si="2"/>
        <v>1699.9932000000001</v>
      </c>
      <c r="T15" s="15">
        <f t="shared" si="3"/>
        <v>1666.66</v>
      </c>
      <c r="U15" s="15">
        <f t="shared" si="0"/>
        <v>1666.66</v>
      </c>
      <c r="V15" s="15">
        <f t="shared" si="0"/>
        <v>1693.1947533818939</v>
      </c>
      <c r="W15" s="15">
        <f t="shared" si="0"/>
        <v>1693.1947533818939</v>
      </c>
      <c r="X15" s="15">
        <f t="shared" si="0"/>
        <v>1693.1947533818939</v>
      </c>
      <c r="Y15" s="15">
        <f t="shared" si="0"/>
        <v>1693.1947533818939</v>
      </c>
      <c r="Z15" s="15">
        <f t="shared" si="0"/>
        <v>1693.1947533818939</v>
      </c>
      <c r="AA15" s="15">
        <f t="shared" si="0"/>
        <v>1693.1947533818939</v>
      </c>
      <c r="AB15" s="15">
        <f t="shared" si="0"/>
        <v>1693.1947533818939</v>
      </c>
      <c r="AC15" s="15">
        <f t="shared" si="0"/>
        <v>1693.1947533818939</v>
      </c>
      <c r="AD15" s="15">
        <f t="shared" si="0"/>
        <v>1693.1947533818939</v>
      </c>
      <c r="AE15" s="15">
        <f t="shared" si="0"/>
        <v>1693.1947533818939</v>
      </c>
      <c r="AF15" s="10">
        <f t="shared" si="4"/>
        <v>20265.267533818933</v>
      </c>
    </row>
    <row r="16" spans="1:32" x14ac:dyDescent="0.3">
      <c r="A16" s="12"/>
      <c r="B16" s="9"/>
      <c r="C16" s="9"/>
      <c r="D16" s="13"/>
      <c r="E16" s="21"/>
      <c r="F16" s="13"/>
      <c r="G16" s="9"/>
      <c r="H16" s="13"/>
      <c r="I16" s="9"/>
      <c r="J16" s="9"/>
      <c r="K16" s="9"/>
      <c r="L16" s="2">
        <v>43174</v>
      </c>
      <c r="M16" s="2">
        <f t="shared" si="1"/>
        <v>46096</v>
      </c>
      <c r="N16" s="2">
        <v>46460</v>
      </c>
      <c r="O16" s="2">
        <v>46460</v>
      </c>
      <c r="P16" s="9" t="s">
        <v>22</v>
      </c>
      <c r="Q16" s="6">
        <v>104.90000000000009</v>
      </c>
      <c r="R16" s="4">
        <v>1.0389999999999999</v>
      </c>
      <c r="S16" s="32">
        <f t="shared" si="2"/>
        <v>108.99110000000009</v>
      </c>
      <c r="T16" s="15">
        <f t="shared" si="3"/>
        <v>104.90000000000009</v>
      </c>
      <c r="U16" s="15">
        <f t="shared" si="0"/>
        <v>104.90000000000009</v>
      </c>
      <c r="V16" s="15">
        <f t="shared" si="0"/>
        <v>106.60121383975036</v>
      </c>
      <c r="W16" s="15">
        <f t="shared" si="0"/>
        <v>106.60121383975036</v>
      </c>
      <c r="X16" s="15">
        <f t="shared" si="0"/>
        <v>106.60121383975036</v>
      </c>
      <c r="Y16" s="15">
        <f t="shared" si="0"/>
        <v>106.60121383975036</v>
      </c>
      <c r="Z16" s="15">
        <f t="shared" si="0"/>
        <v>106.60121383975036</v>
      </c>
      <c r="AA16" s="15">
        <f t="shared" si="0"/>
        <v>106.60121383975036</v>
      </c>
      <c r="AB16" s="15">
        <f t="shared" si="0"/>
        <v>106.60121383975036</v>
      </c>
      <c r="AC16" s="15">
        <f t="shared" si="0"/>
        <v>106.60121383975036</v>
      </c>
      <c r="AD16" s="15">
        <f t="shared" si="0"/>
        <v>106.60121383975036</v>
      </c>
      <c r="AE16" s="15">
        <f t="shared" si="0"/>
        <v>106.60121383975036</v>
      </c>
      <c r="AF16" s="10">
        <f t="shared" si="4"/>
        <v>1275.812138397504</v>
      </c>
    </row>
    <row r="17" spans="1:32" x14ac:dyDescent="0.3">
      <c r="A17" s="12"/>
      <c r="B17" s="9"/>
      <c r="C17" s="9"/>
      <c r="D17" s="13"/>
      <c r="E17" s="21"/>
      <c r="F17" s="13"/>
      <c r="G17" s="9"/>
      <c r="H17" s="13"/>
      <c r="I17" s="9"/>
      <c r="J17" s="9"/>
      <c r="K17" s="9"/>
      <c r="L17" s="2">
        <v>37377</v>
      </c>
      <c r="M17" s="2">
        <f t="shared" si="1"/>
        <v>46143</v>
      </c>
      <c r="N17" s="2">
        <v>46387</v>
      </c>
      <c r="O17" s="2">
        <v>40663</v>
      </c>
      <c r="P17" s="9" t="s">
        <v>20</v>
      </c>
      <c r="Q17" s="6">
        <v>1081.82</v>
      </c>
      <c r="R17" s="4">
        <v>1.02</v>
      </c>
      <c r="S17" s="32">
        <f t="shared" si="2"/>
        <v>1103.4564</v>
      </c>
      <c r="T17" s="15">
        <f t="shared" si="3"/>
        <v>1081.82</v>
      </c>
      <c r="U17" s="15">
        <f t="shared" si="0"/>
        <v>1081.82</v>
      </c>
      <c r="V17" s="15">
        <f t="shared" si="0"/>
        <v>1081.82</v>
      </c>
      <c r="W17" s="15">
        <f t="shared" si="0"/>
        <v>1081.82</v>
      </c>
      <c r="X17" s="15">
        <f t="shared" si="0"/>
        <v>1082.9682376690946</v>
      </c>
      <c r="Y17" s="15">
        <f t="shared" si="0"/>
        <v>1082.9682376690946</v>
      </c>
      <c r="Z17" s="15">
        <f t="shared" si="0"/>
        <v>1082.9682376690946</v>
      </c>
      <c r="AA17" s="15">
        <f t="shared" si="0"/>
        <v>1082.9682376690946</v>
      </c>
      <c r="AB17" s="15">
        <f t="shared" si="0"/>
        <v>1082.9682376690946</v>
      </c>
      <c r="AC17" s="15">
        <f t="shared" si="0"/>
        <v>1082.9682376690946</v>
      </c>
      <c r="AD17" s="15">
        <f t="shared" si="0"/>
        <v>1082.9682376690946</v>
      </c>
      <c r="AE17" s="15">
        <f t="shared" si="0"/>
        <v>1082.9682376690946</v>
      </c>
      <c r="AF17" s="10">
        <f t="shared" si="4"/>
        <v>12991.025901352756</v>
      </c>
    </row>
    <row r="18" spans="1:32" x14ac:dyDescent="0.3">
      <c r="A18" s="12"/>
      <c r="B18" s="9"/>
      <c r="C18" s="9"/>
      <c r="D18" s="13"/>
      <c r="E18" s="21"/>
      <c r="F18" s="13"/>
      <c r="G18" s="9"/>
      <c r="H18" s="13"/>
      <c r="I18" s="9"/>
      <c r="J18" s="9"/>
      <c r="K18" s="9"/>
      <c r="L18" s="2">
        <v>37377</v>
      </c>
      <c r="M18" s="2">
        <f t="shared" si="1"/>
        <v>46143</v>
      </c>
      <c r="N18" s="2">
        <v>46387</v>
      </c>
      <c r="O18" s="2">
        <v>40663</v>
      </c>
      <c r="P18" s="9" t="s">
        <v>22</v>
      </c>
      <c r="Q18" s="6">
        <v>102.29999999999995</v>
      </c>
      <c r="R18" s="4">
        <v>1.0389999999999999</v>
      </c>
      <c r="S18" s="32">
        <f t="shared" si="2"/>
        <v>106.28969999999994</v>
      </c>
      <c r="T18" s="15">
        <f t="shared" si="3"/>
        <v>102.29999999999995</v>
      </c>
      <c r="U18" s="15">
        <f t="shared" si="3"/>
        <v>102.29999999999995</v>
      </c>
      <c r="V18" s="15">
        <f t="shared" si="3"/>
        <v>102.29999999999995</v>
      </c>
      <c r="W18" s="15">
        <f t="shared" si="3"/>
        <v>102.29999999999995</v>
      </c>
      <c r="X18" s="15">
        <f t="shared" si="3"/>
        <v>102.41060322580641</v>
      </c>
      <c r="Y18" s="15">
        <f t="shared" si="3"/>
        <v>102.41060322580641</v>
      </c>
      <c r="Z18" s="15">
        <f t="shared" si="3"/>
        <v>102.41060322580641</v>
      </c>
      <c r="AA18" s="15">
        <f t="shared" si="3"/>
        <v>102.41060322580641</v>
      </c>
      <c r="AB18" s="15">
        <f t="shared" si="3"/>
        <v>102.41060322580641</v>
      </c>
      <c r="AC18" s="15">
        <f t="shared" si="3"/>
        <v>102.41060322580641</v>
      </c>
      <c r="AD18" s="15">
        <f t="shared" si="3"/>
        <v>102.41060322580641</v>
      </c>
      <c r="AE18" s="15">
        <f t="shared" si="3"/>
        <v>102.41060322580641</v>
      </c>
      <c r="AF18" s="10">
        <f t="shared" si="4"/>
        <v>1228.4848258064512</v>
      </c>
    </row>
    <row r="19" spans="1:32" x14ac:dyDescent="0.3">
      <c r="A19" s="12"/>
      <c r="B19" s="9"/>
      <c r="C19" s="9"/>
      <c r="D19" s="13"/>
      <c r="E19" s="21"/>
      <c r="F19" s="13"/>
      <c r="G19" s="9"/>
      <c r="H19" s="13"/>
      <c r="I19" s="9"/>
      <c r="J19" s="9"/>
      <c r="K19" s="9"/>
      <c r="L19" s="2">
        <v>44652</v>
      </c>
      <c r="M19" s="2">
        <f t="shared" si="1"/>
        <v>46113</v>
      </c>
      <c r="N19" s="2">
        <v>46843</v>
      </c>
      <c r="O19" s="2">
        <v>47938</v>
      </c>
      <c r="P19" s="9" t="s">
        <v>20</v>
      </c>
      <c r="Q19" s="6">
        <v>1788.68</v>
      </c>
      <c r="R19" s="4">
        <v>1.02</v>
      </c>
      <c r="S19" s="32">
        <f t="shared" si="2"/>
        <v>1824.4536000000001</v>
      </c>
      <c r="T19" s="15">
        <f t="shared" si="3"/>
        <v>1788.68</v>
      </c>
      <c r="U19" s="15">
        <f t="shared" si="3"/>
        <v>1788.68</v>
      </c>
      <c r="V19" s="15">
        <f t="shared" si="3"/>
        <v>1788.68</v>
      </c>
      <c r="W19" s="15">
        <f t="shared" si="3"/>
        <v>1790.7071706666668</v>
      </c>
      <c r="X19" s="15">
        <f t="shared" si="3"/>
        <v>1790.7071706666668</v>
      </c>
      <c r="Y19" s="15">
        <f t="shared" si="3"/>
        <v>1790.7071706666668</v>
      </c>
      <c r="Z19" s="15">
        <f t="shared" si="3"/>
        <v>1790.7071706666668</v>
      </c>
      <c r="AA19" s="15">
        <f t="shared" si="3"/>
        <v>1790.7071706666668</v>
      </c>
      <c r="AB19" s="15">
        <f t="shared" si="3"/>
        <v>1790.7071706666668</v>
      </c>
      <c r="AC19" s="15">
        <f t="shared" si="3"/>
        <v>1790.7071706666668</v>
      </c>
      <c r="AD19" s="15">
        <f t="shared" si="3"/>
        <v>1790.7071706666668</v>
      </c>
      <c r="AE19" s="15">
        <f t="shared" si="3"/>
        <v>1790.7071706666668</v>
      </c>
      <c r="AF19" s="10">
        <f t="shared" si="4"/>
        <v>21482.404536000005</v>
      </c>
    </row>
    <row r="20" spans="1:32" x14ac:dyDescent="0.3">
      <c r="A20" s="12"/>
      <c r="B20" s="9"/>
      <c r="C20" s="9"/>
      <c r="D20" s="13"/>
      <c r="E20" s="21"/>
      <c r="F20" s="13"/>
      <c r="G20" s="9"/>
      <c r="H20" s="13"/>
      <c r="I20" s="9"/>
      <c r="J20" s="9"/>
      <c r="K20" s="9"/>
      <c r="L20" s="2">
        <v>44652</v>
      </c>
      <c r="M20" s="2">
        <f t="shared" si="1"/>
        <v>46113</v>
      </c>
      <c r="N20" s="2">
        <v>46843</v>
      </c>
      <c r="O20" s="2">
        <v>47938</v>
      </c>
      <c r="P20" s="9" t="s">
        <v>22</v>
      </c>
      <c r="Q20" s="6">
        <v>174.16999999999985</v>
      </c>
      <c r="R20" s="4">
        <v>1.0389999999999999</v>
      </c>
      <c r="S20" s="32">
        <f t="shared" si="2"/>
        <v>180.96262999999982</v>
      </c>
      <c r="T20" s="15">
        <f t="shared" si="3"/>
        <v>174.16999999999985</v>
      </c>
      <c r="U20" s="15">
        <f t="shared" si="3"/>
        <v>174.16999999999985</v>
      </c>
      <c r="V20" s="15">
        <f t="shared" si="3"/>
        <v>174.16999999999985</v>
      </c>
      <c r="W20" s="15">
        <f t="shared" si="3"/>
        <v>174.37106958888873</v>
      </c>
      <c r="X20" s="15">
        <f t="shared" si="3"/>
        <v>174.37106958888873</v>
      </c>
      <c r="Y20" s="15">
        <f t="shared" si="3"/>
        <v>174.37106958888873</v>
      </c>
      <c r="Z20" s="15">
        <f t="shared" si="3"/>
        <v>174.37106958888873</v>
      </c>
      <c r="AA20" s="15">
        <f t="shared" si="3"/>
        <v>174.37106958888873</v>
      </c>
      <c r="AB20" s="15">
        <f t="shared" si="3"/>
        <v>174.37106958888873</v>
      </c>
      <c r="AC20" s="15">
        <f t="shared" si="3"/>
        <v>174.37106958888873</v>
      </c>
      <c r="AD20" s="15">
        <f t="shared" si="3"/>
        <v>174.37106958888873</v>
      </c>
      <c r="AE20" s="15">
        <f t="shared" si="3"/>
        <v>174.37106958888873</v>
      </c>
      <c r="AF20" s="10">
        <f t="shared" si="4"/>
        <v>2091.8496262999984</v>
      </c>
    </row>
    <row r="21" spans="1:32" x14ac:dyDescent="0.3">
      <c r="A21" s="12"/>
      <c r="B21" s="9"/>
      <c r="C21" s="9"/>
      <c r="D21" s="13"/>
      <c r="E21" s="21"/>
      <c r="F21" s="13"/>
      <c r="G21" s="9"/>
      <c r="H21" s="13"/>
      <c r="I21" s="9"/>
      <c r="J21" s="9"/>
      <c r="K21" s="9"/>
      <c r="L21" s="2">
        <v>45689</v>
      </c>
      <c r="M21" s="2">
        <f t="shared" si="1"/>
        <v>46054</v>
      </c>
      <c r="N21" s="2">
        <v>47879</v>
      </c>
      <c r="O21" s="2">
        <v>49064</v>
      </c>
      <c r="P21" s="9" t="s">
        <v>20</v>
      </c>
      <c r="Q21" s="6">
        <v>8939.4100000000017</v>
      </c>
      <c r="R21" s="4">
        <v>1.02</v>
      </c>
      <c r="S21" s="32">
        <f t="shared" si="2"/>
        <v>9118.1982000000025</v>
      </c>
      <c r="T21" s="15">
        <f t="shared" si="3"/>
        <v>8939.4100000000017</v>
      </c>
      <c r="U21" s="15">
        <f t="shared" si="3"/>
        <v>8951.0403548469403</v>
      </c>
      <c r="V21" s="15">
        <f t="shared" si="3"/>
        <v>8951.0403548469403</v>
      </c>
      <c r="W21" s="15">
        <f t="shared" si="3"/>
        <v>8951.0403548469403</v>
      </c>
      <c r="X21" s="15">
        <f t="shared" si="3"/>
        <v>8951.0403548469403</v>
      </c>
      <c r="Y21" s="15">
        <f t="shared" si="3"/>
        <v>8951.0403548469403</v>
      </c>
      <c r="Z21" s="15">
        <f t="shared" si="3"/>
        <v>8951.0403548469403</v>
      </c>
      <c r="AA21" s="15">
        <f t="shared" si="3"/>
        <v>8951.0403548469403</v>
      </c>
      <c r="AB21" s="15">
        <f t="shared" si="3"/>
        <v>8951.0403548469403</v>
      </c>
      <c r="AC21" s="15">
        <f t="shared" si="3"/>
        <v>8951.0403548469403</v>
      </c>
      <c r="AD21" s="15">
        <f t="shared" si="3"/>
        <v>8951.0403548469403</v>
      </c>
      <c r="AE21" s="15">
        <f t="shared" si="3"/>
        <v>8951.0403548469403</v>
      </c>
      <c r="AF21" s="10">
        <f t="shared" si="4"/>
        <v>107400.85390331637</v>
      </c>
    </row>
    <row r="22" spans="1:32" x14ac:dyDescent="0.3">
      <c r="A22" s="12"/>
      <c r="B22" s="9"/>
      <c r="C22" s="9"/>
      <c r="D22" s="13"/>
      <c r="E22" s="21"/>
      <c r="F22" s="13"/>
      <c r="G22" s="9"/>
      <c r="H22" s="13"/>
      <c r="I22" s="9"/>
      <c r="J22" s="9"/>
      <c r="K22" s="9"/>
      <c r="L22" s="2">
        <v>45689</v>
      </c>
      <c r="M22" s="2">
        <f t="shared" si="1"/>
        <v>46054</v>
      </c>
      <c r="N22" s="2">
        <v>47879</v>
      </c>
      <c r="O22" s="2">
        <v>49064</v>
      </c>
      <c r="P22" s="9" t="s">
        <v>21</v>
      </c>
      <c r="Q22" s="6">
        <v>525</v>
      </c>
      <c r="R22" s="4">
        <v>1.02</v>
      </c>
      <c r="S22" s="32">
        <f t="shared" si="2"/>
        <v>535.5</v>
      </c>
      <c r="T22" s="15">
        <f t="shared" si="3"/>
        <v>525</v>
      </c>
      <c r="U22" s="15">
        <f t="shared" si="3"/>
        <v>525.68303571428567</v>
      </c>
      <c r="V22" s="15">
        <f t="shared" si="3"/>
        <v>525.68303571428567</v>
      </c>
      <c r="W22" s="15">
        <f t="shared" si="3"/>
        <v>525.68303571428567</v>
      </c>
      <c r="X22" s="15">
        <f t="shared" si="3"/>
        <v>525.68303571428567</v>
      </c>
      <c r="Y22" s="15">
        <f t="shared" si="3"/>
        <v>525.68303571428567</v>
      </c>
      <c r="Z22" s="15">
        <f t="shared" si="3"/>
        <v>525.68303571428567</v>
      </c>
      <c r="AA22" s="15">
        <f t="shared" si="3"/>
        <v>525.68303571428567</v>
      </c>
      <c r="AB22" s="15">
        <f t="shared" si="3"/>
        <v>525.68303571428567</v>
      </c>
      <c r="AC22" s="15">
        <f t="shared" si="3"/>
        <v>525.68303571428567</v>
      </c>
      <c r="AD22" s="15">
        <f t="shared" si="3"/>
        <v>525.68303571428567</v>
      </c>
      <c r="AE22" s="15">
        <f t="shared" si="3"/>
        <v>525.68303571428567</v>
      </c>
      <c r="AF22" s="10">
        <f t="shared" si="4"/>
        <v>6307.5133928571413</v>
      </c>
    </row>
    <row r="23" spans="1:32" x14ac:dyDescent="0.3">
      <c r="A23" s="12"/>
      <c r="B23" s="9"/>
      <c r="C23" s="9"/>
      <c r="D23" s="13"/>
      <c r="E23" s="21"/>
      <c r="F23" s="13"/>
      <c r="G23" s="9"/>
      <c r="H23" s="13"/>
      <c r="I23" s="9"/>
      <c r="J23" s="9"/>
      <c r="K23" s="9"/>
      <c r="L23" s="2">
        <v>45689</v>
      </c>
      <c r="M23" s="2">
        <f t="shared" si="1"/>
        <v>46054</v>
      </c>
      <c r="N23" s="2">
        <v>47879</v>
      </c>
      <c r="O23" s="2">
        <v>49064</v>
      </c>
      <c r="P23" s="9" t="s">
        <v>22</v>
      </c>
      <c r="Q23" s="6">
        <v>408.34</v>
      </c>
      <c r="R23" s="4">
        <v>1.0389999999999999</v>
      </c>
      <c r="S23" s="32">
        <f t="shared" si="2"/>
        <v>424.26525999999996</v>
      </c>
      <c r="T23" s="15">
        <f t="shared" si="3"/>
        <v>408.34</v>
      </c>
      <c r="U23" s="15">
        <f t="shared" si="3"/>
        <v>408.88115466836734</v>
      </c>
      <c r="V23" s="15">
        <f t="shared" si="3"/>
        <v>408.88115466836734</v>
      </c>
      <c r="W23" s="15">
        <f t="shared" si="3"/>
        <v>408.88115466836734</v>
      </c>
      <c r="X23" s="15">
        <f t="shared" si="3"/>
        <v>408.88115466836734</v>
      </c>
      <c r="Y23" s="15">
        <f t="shared" si="3"/>
        <v>408.88115466836734</v>
      </c>
      <c r="Z23" s="15">
        <f t="shared" si="3"/>
        <v>408.88115466836734</v>
      </c>
      <c r="AA23" s="15">
        <f t="shared" si="3"/>
        <v>408.88115466836734</v>
      </c>
      <c r="AB23" s="15">
        <f t="shared" si="3"/>
        <v>408.88115466836734</v>
      </c>
      <c r="AC23" s="15">
        <f t="shared" si="3"/>
        <v>408.88115466836734</v>
      </c>
      <c r="AD23" s="15">
        <f t="shared" si="3"/>
        <v>408.88115466836734</v>
      </c>
      <c r="AE23" s="15">
        <f t="shared" si="3"/>
        <v>408.88115466836734</v>
      </c>
      <c r="AF23" s="10">
        <f t="shared" si="4"/>
        <v>4906.0327013520409</v>
      </c>
    </row>
    <row r="24" spans="1:32" x14ac:dyDescent="0.3">
      <c r="A24" s="12"/>
      <c r="B24" s="9"/>
      <c r="C24" s="9"/>
      <c r="D24" s="13"/>
      <c r="E24" s="21"/>
      <c r="F24" s="13"/>
      <c r="G24" s="9"/>
      <c r="H24" s="13"/>
      <c r="I24" s="9"/>
      <c r="J24" s="9"/>
      <c r="K24" s="9"/>
      <c r="L24" s="2">
        <v>45748</v>
      </c>
      <c r="M24" s="2">
        <f t="shared" si="1"/>
        <v>46113</v>
      </c>
      <c r="N24" s="2">
        <v>47937</v>
      </c>
      <c r="O24" s="2">
        <v>49033</v>
      </c>
      <c r="P24" s="9" t="s">
        <v>20</v>
      </c>
      <c r="Q24" s="6">
        <v>9340.34</v>
      </c>
      <c r="R24" s="4">
        <v>1.02</v>
      </c>
      <c r="S24" s="32">
        <f t="shared" si="2"/>
        <v>9527.1468000000004</v>
      </c>
      <c r="T24" s="15">
        <f t="shared" si="3"/>
        <v>9340.34</v>
      </c>
      <c r="U24" s="15">
        <f t="shared" si="3"/>
        <v>9340.34</v>
      </c>
      <c r="V24" s="15">
        <f t="shared" si="3"/>
        <v>9340.34</v>
      </c>
      <c r="W24" s="15">
        <f t="shared" si="3"/>
        <v>9350.9257186666673</v>
      </c>
      <c r="X24" s="15">
        <f t="shared" si="3"/>
        <v>9350.9257186666673</v>
      </c>
      <c r="Y24" s="15">
        <f t="shared" si="3"/>
        <v>9350.9257186666673</v>
      </c>
      <c r="Z24" s="15">
        <f t="shared" si="3"/>
        <v>9350.9257186666673</v>
      </c>
      <c r="AA24" s="15">
        <f t="shared" si="3"/>
        <v>9350.9257186666673</v>
      </c>
      <c r="AB24" s="15">
        <f t="shared" si="3"/>
        <v>9350.9257186666673</v>
      </c>
      <c r="AC24" s="15">
        <f t="shared" si="3"/>
        <v>9350.9257186666673</v>
      </c>
      <c r="AD24" s="15">
        <f t="shared" si="3"/>
        <v>9350.9257186666673</v>
      </c>
      <c r="AE24" s="15">
        <f t="shared" si="3"/>
        <v>9350.9257186666673</v>
      </c>
      <c r="AF24" s="10">
        <f t="shared" si="4"/>
        <v>112179.35146799999</v>
      </c>
    </row>
    <row r="25" spans="1:32" x14ac:dyDescent="0.3">
      <c r="A25" s="12"/>
      <c r="B25" s="9"/>
      <c r="C25" s="9"/>
      <c r="D25" s="13"/>
      <c r="E25" s="21"/>
      <c r="F25" s="13"/>
      <c r="G25" s="9"/>
      <c r="H25" s="13"/>
      <c r="I25" s="9"/>
      <c r="J25" s="9"/>
      <c r="K25" s="9"/>
      <c r="L25" s="2">
        <v>45748</v>
      </c>
      <c r="M25" s="2">
        <f t="shared" si="1"/>
        <v>46113</v>
      </c>
      <c r="N25" s="2">
        <v>47937</v>
      </c>
      <c r="O25" s="2">
        <v>49033</v>
      </c>
      <c r="P25" s="9" t="s">
        <v>21</v>
      </c>
      <c r="Q25" s="6">
        <v>1270</v>
      </c>
      <c r="R25" s="4">
        <v>1.02</v>
      </c>
      <c r="S25" s="32">
        <f t="shared" si="2"/>
        <v>1295.4000000000001</v>
      </c>
      <c r="T25" s="15">
        <f t="shared" si="3"/>
        <v>1270</v>
      </c>
      <c r="U25" s="15">
        <f t="shared" si="3"/>
        <v>1270</v>
      </c>
      <c r="V25" s="15">
        <f t="shared" si="3"/>
        <v>1270</v>
      </c>
      <c r="W25" s="15">
        <f t="shared" si="3"/>
        <v>1271.4393333333333</v>
      </c>
      <c r="X25" s="15">
        <f t="shared" si="3"/>
        <v>1271.4393333333333</v>
      </c>
      <c r="Y25" s="15">
        <f t="shared" si="3"/>
        <v>1271.4393333333333</v>
      </c>
      <c r="Z25" s="15">
        <f t="shared" si="3"/>
        <v>1271.4393333333333</v>
      </c>
      <c r="AA25" s="15">
        <f t="shared" si="3"/>
        <v>1271.4393333333333</v>
      </c>
      <c r="AB25" s="15">
        <f t="shared" si="3"/>
        <v>1271.4393333333333</v>
      </c>
      <c r="AC25" s="15">
        <f t="shared" si="3"/>
        <v>1271.4393333333333</v>
      </c>
      <c r="AD25" s="15">
        <f t="shared" si="3"/>
        <v>1271.4393333333333</v>
      </c>
      <c r="AE25" s="15">
        <f t="shared" si="3"/>
        <v>1271.4393333333333</v>
      </c>
      <c r="AF25" s="10">
        <f t="shared" si="4"/>
        <v>15252.954000000003</v>
      </c>
    </row>
    <row r="26" spans="1:32" x14ac:dyDescent="0.3">
      <c r="A26" s="12"/>
      <c r="B26" s="9"/>
      <c r="C26" s="9"/>
      <c r="D26" s="13"/>
      <c r="E26" s="21"/>
      <c r="F26" s="13"/>
      <c r="G26" s="9"/>
      <c r="H26" s="13"/>
      <c r="I26" s="9"/>
      <c r="J26" s="9"/>
      <c r="K26" s="9"/>
      <c r="L26" s="2">
        <v>45748</v>
      </c>
      <c r="M26" s="2">
        <f t="shared" si="1"/>
        <v>46113</v>
      </c>
      <c r="N26" s="2">
        <v>47937</v>
      </c>
      <c r="O26" s="2">
        <v>49033</v>
      </c>
      <c r="P26" s="9" t="s">
        <v>22</v>
      </c>
      <c r="Q26" s="6">
        <v>1365.9600000000009</v>
      </c>
      <c r="R26" s="4">
        <v>1.0389999999999999</v>
      </c>
      <c r="S26" s="32">
        <f t="shared" si="2"/>
        <v>1419.2324400000009</v>
      </c>
    </row>
    <row r="27" spans="1:32" x14ac:dyDescent="0.3">
      <c r="A27" s="12"/>
      <c r="B27" s="9"/>
      <c r="C27" s="9"/>
      <c r="D27" s="13"/>
      <c r="E27" s="21"/>
      <c r="F27" s="13"/>
      <c r="G27" s="9"/>
      <c r="H27" s="13"/>
      <c r="I27" s="9"/>
      <c r="J27" s="9"/>
      <c r="K27" s="9"/>
      <c r="L27" s="2">
        <v>45078</v>
      </c>
      <c r="M27" s="2">
        <f t="shared" si="1"/>
        <v>46174</v>
      </c>
      <c r="N27" s="2">
        <v>46387</v>
      </c>
      <c r="O27" s="2">
        <v>48365</v>
      </c>
      <c r="P27" s="9" t="s">
        <v>20</v>
      </c>
      <c r="Q27" s="6">
        <v>1610</v>
      </c>
      <c r="R27" s="4">
        <v>1.02</v>
      </c>
      <c r="S27" s="32">
        <f t="shared" si="2"/>
        <v>1642.2</v>
      </c>
    </row>
    <row r="28" spans="1:32" x14ac:dyDescent="0.3">
      <c r="A28" s="12"/>
      <c r="B28" s="9"/>
      <c r="C28" s="9"/>
      <c r="D28" s="13"/>
      <c r="E28" s="21"/>
      <c r="F28" s="13"/>
      <c r="G28" s="9"/>
      <c r="H28" s="13"/>
      <c r="I28" s="9"/>
      <c r="J28" s="9"/>
      <c r="K28" s="9"/>
      <c r="L28" s="2">
        <v>45078</v>
      </c>
      <c r="M28" s="2">
        <f t="shared" si="1"/>
        <v>46174</v>
      </c>
      <c r="N28" s="2">
        <v>46387</v>
      </c>
      <c r="O28" s="2">
        <v>48365</v>
      </c>
      <c r="P28" s="9" t="s">
        <v>21</v>
      </c>
      <c r="Q28" s="6">
        <v>0</v>
      </c>
      <c r="R28" s="4">
        <v>1.02</v>
      </c>
      <c r="S28" s="32">
        <f t="shared" si="2"/>
        <v>0</v>
      </c>
    </row>
    <row r="29" spans="1:32" x14ac:dyDescent="0.3">
      <c r="A29" s="12"/>
      <c r="B29" s="9"/>
      <c r="C29" s="9"/>
      <c r="D29" s="13"/>
      <c r="E29" s="21"/>
      <c r="F29" s="13"/>
      <c r="G29" s="9"/>
      <c r="H29" s="13"/>
      <c r="I29" s="9"/>
      <c r="J29" s="9"/>
      <c r="K29" s="9"/>
      <c r="L29" s="2">
        <v>45078</v>
      </c>
      <c r="M29" s="2">
        <f t="shared" si="1"/>
        <v>46174</v>
      </c>
      <c r="N29" s="2">
        <v>46387</v>
      </c>
      <c r="O29" s="2">
        <v>48365</v>
      </c>
      <c r="P29" s="9" t="s">
        <v>22</v>
      </c>
      <c r="Q29" s="6">
        <v>150</v>
      </c>
      <c r="R29" s="4">
        <v>1.0389999999999999</v>
      </c>
      <c r="S29" s="32">
        <f t="shared" si="2"/>
        <v>155.85</v>
      </c>
    </row>
    <row r="30" spans="1:32" x14ac:dyDescent="0.3">
      <c r="A30" s="12"/>
      <c r="B30" s="9"/>
      <c r="C30" s="9"/>
      <c r="D30" s="13"/>
      <c r="E30" s="21"/>
      <c r="F30" s="13"/>
      <c r="G30" s="9"/>
      <c r="H30" s="13"/>
      <c r="I30" s="9"/>
      <c r="J30" s="9"/>
      <c r="K30" s="9"/>
      <c r="L30" s="2">
        <v>44272</v>
      </c>
      <c r="M30" s="2">
        <f t="shared" si="1"/>
        <v>46098</v>
      </c>
      <c r="N30" s="2">
        <v>46462</v>
      </c>
      <c r="O30" s="2">
        <v>47558</v>
      </c>
      <c r="P30" s="9" t="s">
        <v>20</v>
      </c>
      <c r="Q30" s="6">
        <v>876.33333333333337</v>
      </c>
      <c r="R30" s="4">
        <v>1.02</v>
      </c>
      <c r="S30" s="32">
        <f t="shared" si="2"/>
        <v>893.86</v>
      </c>
    </row>
    <row r="31" spans="1:32" x14ac:dyDescent="0.3">
      <c r="A31" s="12"/>
      <c r="B31" s="9"/>
      <c r="C31" s="9"/>
      <c r="D31" s="13"/>
      <c r="E31" s="21"/>
      <c r="F31" s="13"/>
      <c r="G31" s="9"/>
      <c r="H31" s="13"/>
      <c r="I31" s="9"/>
      <c r="J31" s="9"/>
      <c r="K31" s="9"/>
      <c r="L31" s="2">
        <v>44272</v>
      </c>
      <c r="M31" s="2">
        <f t="shared" si="1"/>
        <v>46098</v>
      </c>
      <c r="N31" s="2">
        <v>46462</v>
      </c>
      <c r="O31" s="2">
        <v>47558</v>
      </c>
      <c r="P31" s="9" t="s">
        <v>21</v>
      </c>
      <c r="Q31" s="6">
        <v>30</v>
      </c>
      <c r="R31" s="4">
        <v>1.02</v>
      </c>
      <c r="S31" s="32">
        <f t="shared" si="2"/>
        <v>30.6</v>
      </c>
    </row>
    <row r="32" spans="1:32" x14ac:dyDescent="0.3">
      <c r="A32" s="12"/>
      <c r="B32" s="9"/>
      <c r="C32" s="9"/>
      <c r="D32" s="13"/>
      <c r="E32" s="21"/>
      <c r="F32" s="13"/>
      <c r="G32" s="9"/>
      <c r="H32" s="13"/>
      <c r="I32" s="9"/>
      <c r="J32" s="9"/>
      <c r="K32" s="9"/>
      <c r="L32" s="2">
        <v>44272</v>
      </c>
      <c r="M32" s="2">
        <f t="shared" si="1"/>
        <v>46098</v>
      </c>
      <c r="N32" s="2">
        <v>46462</v>
      </c>
      <c r="O32" s="2">
        <v>47558</v>
      </c>
      <c r="P32" s="9" t="s">
        <v>22</v>
      </c>
      <c r="Q32" s="6">
        <v>104.66666666666667</v>
      </c>
      <c r="R32" s="4">
        <v>1.0389999999999999</v>
      </c>
      <c r="S32" s="32">
        <f t="shared" si="2"/>
        <v>108.74866666666667</v>
      </c>
    </row>
    <row r="33" spans="1:19" x14ac:dyDescent="0.3">
      <c r="A33" s="12"/>
      <c r="B33" s="9"/>
      <c r="C33" s="9"/>
      <c r="D33" s="13"/>
      <c r="E33" s="21"/>
      <c r="F33" s="13"/>
      <c r="G33" s="9"/>
      <c r="H33" s="13"/>
      <c r="I33" s="9"/>
      <c r="J33" s="9"/>
      <c r="K33" s="9"/>
      <c r="L33" s="2">
        <v>44866</v>
      </c>
      <c r="M33" s="2">
        <f t="shared" si="1"/>
        <v>46327</v>
      </c>
      <c r="N33" s="2">
        <v>47057</v>
      </c>
      <c r="O33" s="2">
        <v>48518</v>
      </c>
      <c r="P33" s="9" t="s">
        <v>20</v>
      </c>
      <c r="Q33" s="6">
        <v>2416.66</v>
      </c>
      <c r="R33" s="4">
        <v>1.02</v>
      </c>
      <c r="S33" s="32">
        <f t="shared" si="2"/>
        <v>2464.9931999999999</v>
      </c>
    </row>
    <row r="34" spans="1:19" x14ac:dyDescent="0.3">
      <c r="A34" s="12"/>
      <c r="B34" s="9"/>
      <c r="C34" s="9"/>
      <c r="D34" s="13"/>
      <c r="E34" s="21"/>
      <c r="F34" s="13"/>
      <c r="G34" s="9"/>
      <c r="H34" s="13"/>
      <c r="I34" s="9"/>
      <c r="J34" s="9"/>
      <c r="K34" s="9"/>
      <c r="L34" s="2">
        <v>44866</v>
      </c>
      <c r="M34" s="2">
        <f t="shared" si="1"/>
        <v>46327</v>
      </c>
      <c r="N34" s="2">
        <v>47057</v>
      </c>
      <c r="O34" s="2">
        <v>48518</v>
      </c>
      <c r="P34" s="9" t="s">
        <v>21</v>
      </c>
      <c r="Q34" s="6">
        <v>211.66</v>
      </c>
      <c r="R34" s="4">
        <v>1.02</v>
      </c>
      <c r="S34" s="32">
        <f t="shared" si="2"/>
        <v>215.89320000000001</v>
      </c>
    </row>
    <row r="35" spans="1:19" x14ac:dyDescent="0.3">
      <c r="A35" s="12"/>
      <c r="B35" s="9"/>
      <c r="C35" s="9"/>
      <c r="D35" s="22"/>
      <c r="E35" s="23"/>
      <c r="F35" s="22"/>
      <c r="G35" s="9"/>
      <c r="H35" s="22"/>
      <c r="I35" s="9"/>
      <c r="J35" s="9"/>
      <c r="K35" s="9"/>
      <c r="L35" s="2">
        <v>44348</v>
      </c>
      <c r="M35" s="2">
        <f t="shared" si="1"/>
        <v>46174</v>
      </c>
      <c r="N35" s="2">
        <v>47999</v>
      </c>
      <c r="O35" s="2">
        <v>47999</v>
      </c>
      <c r="P35" s="9" t="s">
        <v>20</v>
      </c>
      <c r="Q35" s="24">
        <v>2500</v>
      </c>
      <c r="R35" s="4">
        <v>1.02</v>
      </c>
      <c r="S35" s="32">
        <f t="shared" si="2"/>
        <v>2550</v>
      </c>
    </row>
    <row r="36" spans="1:19" x14ac:dyDescent="0.3">
      <c r="A36" s="12"/>
      <c r="B36" s="9"/>
      <c r="C36" s="9"/>
      <c r="D36" s="22"/>
      <c r="E36" s="23"/>
      <c r="F36" s="22"/>
      <c r="G36" s="9"/>
      <c r="H36" s="22"/>
      <c r="I36" s="9"/>
      <c r="J36" s="9"/>
      <c r="K36" s="9"/>
      <c r="L36" s="2">
        <v>44348</v>
      </c>
      <c r="M36" s="2">
        <f t="shared" si="1"/>
        <v>46174</v>
      </c>
      <c r="N36" s="2">
        <v>47999</v>
      </c>
      <c r="O36" s="2">
        <v>47999</v>
      </c>
      <c r="P36" s="9" t="s">
        <v>22</v>
      </c>
      <c r="Q36" s="24">
        <v>422</v>
      </c>
      <c r="R36" s="4">
        <v>1.0389999999999999</v>
      </c>
      <c r="S36" s="32">
        <f t="shared" si="2"/>
        <v>438.45799999999997</v>
      </c>
    </row>
    <row r="37" spans="1:19" x14ac:dyDescent="0.3">
      <c r="A37" s="12"/>
      <c r="B37" s="9"/>
      <c r="C37" s="9"/>
      <c r="D37" s="13"/>
      <c r="E37" s="21"/>
      <c r="F37" s="13"/>
      <c r="G37" s="9"/>
      <c r="H37" s="13"/>
      <c r="I37" s="9"/>
      <c r="J37" s="9"/>
      <c r="K37" s="9"/>
      <c r="L37" s="2">
        <v>44348</v>
      </c>
      <c r="M37" s="2">
        <f t="shared" si="1"/>
        <v>46174</v>
      </c>
      <c r="N37" s="2">
        <v>47999</v>
      </c>
      <c r="O37" s="2">
        <v>47999</v>
      </c>
      <c r="P37" s="9" t="s">
        <v>20</v>
      </c>
      <c r="Q37" s="6">
        <v>3045</v>
      </c>
      <c r="R37" s="4">
        <v>1.02</v>
      </c>
      <c r="S37" s="32">
        <f t="shared" si="2"/>
        <v>3105.9</v>
      </c>
    </row>
    <row r="38" spans="1:19" x14ac:dyDescent="0.3">
      <c r="A38" s="12"/>
      <c r="B38" s="9"/>
      <c r="C38" s="9"/>
      <c r="D38" s="13"/>
      <c r="E38" s="21"/>
      <c r="F38" s="13"/>
      <c r="G38" s="9"/>
      <c r="H38" s="13"/>
      <c r="I38" s="9"/>
      <c r="J38" s="9"/>
      <c r="K38" s="9"/>
      <c r="L38" s="2">
        <v>44348</v>
      </c>
      <c r="M38" s="2">
        <f t="shared" si="1"/>
        <v>46174</v>
      </c>
      <c r="N38" s="2">
        <v>47999</v>
      </c>
      <c r="O38" s="2">
        <v>47999</v>
      </c>
      <c r="P38" s="9" t="s">
        <v>21</v>
      </c>
      <c r="Q38" s="6">
        <v>100</v>
      </c>
      <c r="R38" s="4">
        <v>1.02</v>
      </c>
      <c r="S38" s="32">
        <f t="shared" si="2"/>
        <v>102</v>
      </c>
    </row>
    <row r="39" spans="1:19" x14ac:dyDescent="0.3">
      <c r="A39" s="12"/>
      <c r="B39" s="9"/>
      <c r="C39" s="9"/>
      <c r="D39" s="13"/>
      <c r="E39" s="21"/>
      <c r="F39" s="13"/>
      <c r="G39" s="9"/>
      <c r="H39" s="13"/>
      <c r="I39" s="9"/>
      <c r="J39" s="9"/>
      <c r="K39" s="9"/>
      <c r="L39" s="2">
        <v>44348</v>
      </c>
      <c r="M39" s="2">
        <f t="shared" si="1"/>
        <v>46174</v>
      </c>
      <c r="N39" s="2">
        <v>47999</v>
      </c>
      <c r="O39" s="2">
        <v>47999</v>
      </c>
      <c r="P39" s="9" t="s">
        <v>22</v>
      </c>
      <c r="Q39" s="6">
        <v>422</v>
      </c>
      <c r="R39" s="4">
        <v>1.0389999999999999</v>
      </c>
      <c r="S39" s="32">
        <f t="shared" si="2"/>
        <v>438.45799999999997</v>
      </c>
    </row>
    <row r="40" spans="1:19" x14ac:dyDescent="0.3">
      <c r="A40" s="12"/>
      <c r="B40" s="9"/>
      <c r="C40" s="14"/>
      <c r="D40" s="13"/>
      <c r="E40" s="21"/>
      <c r="F40" s="13"/>
      <c r="G40" s="9"/>
      <c r="H40" s="13"/>
      <c r="I40" s="9"/>
      <c r="J40" s="9"/>
      <c r="K40" s="9"/>
      <c r="L40" s="2">
        <v>45748</v>
      </c>
      <c r="M40" s="2">
        <f t="shared" si="1"/>
        <v>46113</v>
      </c>
      <c r="N40" s="2">
        <v>46387</v>
      </c>
      <c r="O40" s="2">
        <v>46112</v>
      </c>
      <c r="P40" s="9" t="s">
        <v>20</v>
      </c>
      <c r="Q40" s="6">
        <v>320</v>
      </c>
      <c r="R40" s="4">
        <v>1.02</v>
      </c>
      <c r="S40" s="32">
        <f t="shared" si="2"/>
        <v>326.39999999999998</v>
      </c>
    </row>
    <row r="41" spans="1:19" x14ac:dyDescent="0.3">
      <c r="A41" s="12"/>
      <c r="B41" s="9"/>
      <c r="C41" s="14"/>
      <c r="D41" s="13"/>
      <c r="E41" s="21"/>
      <c r="F41" s="13"/>
      <c r="G41" s="9"/>
      <c r="H41" s="13"/>
      <c r="I41" s="9"/>
      <c r="J41" s="9"/>
      <c r="K41" s="9"/>
      <c r="L41" s="2">
        <v>45748</v>
      </c>
      <c r="M41" s="2">
        <f t="shared" si="1"/>
        <v>46113</v>
      </c>
      <c r="N41" s="2">
        <v>46387</v>
      </c>
      <c r="O41" s="2">
        <v>46112</v>
      </c>
      <c r="P41" s="9" t="s">
        <v>21</v>
      </c>
      <c r="Q41" s="6">
        <v>60</v>
      </c>
      <c r="R41" s="4">
        <v>1.02</v>
      </c>
      <c r="S41" s="32">
        <f t="shared" si="2"/>
        <v>61.2</v>
      </c>
    </row>
    <row r="42" spans="1:19" x14ac:dyDescent="0.3">
      <c r="A42" s="12"/>
      <c r="B42" s="9"/>
      <c r="C42" s="14"/>
      <c r="D42" s="13"/>
      <c r="E42" s="21"/>
      <c r="F42" s="13"/>
      <c r="G42" s="9"/>
      <c r="H42" s="13"/>
      <c r="I42" s="9"/>
      <c r="J42" s="9"/>
      <c r="K42" s="9"/>
      <c r="L42" s="2">
        <v>45748</v>
      </c>
      <c r="M42" s="2">
        <f t="shared" si="1"/>
        <v>46113</v>
      </c>
      <c r="N42" s="2">
        <v>46387</v>
      </c>
      <c r="O42" s="2">
        <v>46112</v>
      </c>
      <c r="P42" s="9" t="s">
        <v>22</v>
      </c>
      <c r="Q42" s="6">
        <v>0</v>
      </c>
      <c r="R42" s="4">
        <v>1.0389999999999999</v>
      </c>
      <c r="S42" s="32">
        <f t="shared" si="2"/>
        <v>0</v>
      </c>
    </row>
    <row r="43" spans="1:19" x14ac:dyDescent="0.3">
      <c r="A43" s="12"/>
      <c r="B43" s="9"/>
      <c r="C43" s="9"/>
      <c r="D43" s="13"/>
      <c r="E43" s="25"/>
      <c r="F43" s="13"/>
      <c r="G43" s="9"/>
      <c r="H43" s="13"/>
      <c r="I43" s="9"/>
      <c r="J43" s="9"/>
      <c r="K43" s="9"/>
      <c r="L43" s="2">
        <v>43556</v>
      </c>
      <c r="M43" s="2">
        <f t="shared" si="1"/>
        <v>46113</v>
      </c>
      <c r="N43" s="2">
        <v>45930</v>
      </c>
      <c r="O43" s="2">
        <v>45930</v>
      </c>
      <c r="P43" s="9" t="s">
        <v>20</v>
      </c>
      <c r="Q43" s="6">
        <v>6513.24</v>
      </c>
      <c r="R43" s="4">
        <v>1.02</v>
      </c>
      <c r="S43" s="32">
        <f t="shared" si="2"/>
        <v>6643.5047999999997</v>
      </c>
    </row>
    <row r="44" spans="1:19" x14ac:dyDescent="0.3">
      <c r="A44" s="12"/>
      <c r="B44" s="9"/>
      <c r="C44" s="9"/>
      <c r="D44" s="13"/>
      <c r="E44" s="25"/>
      <c r="F44" s="13"/>
      <c r="G44" s="9"/>
      <c r="H44" s="13"/>
      <c r="I44" s="9"/>
      <c r="J44" s="9"/>
      <c r="K44" s="9"/>
      <c r="L44" s="2">
        <v>43556</v>
      </c>
      <c r="M44" s="2">
        <f t="shared" si="1"/>
        <v>46113</v>
      </c>
      <c r="N44" s="2">
        <v>45930</v>
      </c>
      <c r="O44" s="2">
        <v>45930</v>
      </c>
      <c r="P44" s="9" t="s">
        <v>21</v>
      </c>
      <c r="Q44" s="6">
        <v>125</v>
      </c>
      <c r="R44" s="4">
        <v>1.02</v>
      </c>
      <c r="S44" s="32">
        <f t="shared" si="2"/>
        <v>127.5</v>
      </c>
    </row>
    <row r="45" spans="1:19" x14ac:dyDescent="0.3">
      <c r="A45" s="12"/>
      <c r="B45" s="9"/>
      <c r="C45" s="9"/>
      <c r="D45" s="13"/>
      <c r="E45" s="25"/>
      <c r="F45" s="13"/>
      <c r="G45" s="9"/>
      <c r="H45" s="13"/>
      <c r="I45" s="9"/>
      <c r="J45" s="9"/>
      <c r="K45" s="9"/>
      <c r="L45" s="2">
        <v>43739</v>
      </c>
      <c r="M45" s="2">
        <f t="shared" si="1"/>
        <v>46296</v>
      </c>
      <c r="N45" s="2">
        <v>45930</v>
      </c>
      <c r="O45" s="2">
        <v>45930</v>
      </c>
      <c r="P45" s="9" t="s">
        <v>22</v>
      </c>
      <c r="Q45" s="6">
        <v>130</v>
      </c>
      <c r="R45" s="4">
        <v>1.0389999999999999</v>
      </c>
      <c r="S45" s="32">
        <f t="shared" si="2"/>
        <v>135.07</v>
      </c>
    </row>
    <row r="46" spans="1:19" x14ac:dyDescent="0.3">
      <c r="A46" s="12"/>
      <c r="B46" s="9"/>
      <c r="C46" s="14"/>
      <c r="D46" s="26"/>
      <c r="E46" s="21"/>
      <c r="F46" s="13"/>
      <c r="G46" s="9"/>
      <c r="H46" s="13"/>
      <c r="I46" s="9"/>
      <c r="J46" s="9"/>
      <c r="K46" s="9"/>
      <c r="L46" s="2">
        <v>45712</v>
      </c>
      <c r="M46" s="2">
        <f t="shared" si="1"/>
        <v>46077</v>
      </c>
      <c r="N46" s="2">
        <v>47907</v>
      </c>
      <c r="O46" s="2">
        <v>48638</v>
      </c>
      <c r="P46" s="9" t="s">
        <v>20</v>
      </c>
      <c r="Q46" s="17">
        <v>2190</v>
      </c>
      <c r="R46" s="4">
        <v>1.02</v>
      </c>
      <c r="S46" s="32">
        <f t="shared" si="2"/>
        <v>2233.8000000000002</v>
      </c>
    </row>
    <row r="47" spans="1:19" x14ac:dyDescent="0.3">
      <c r="A47" s="12"/>
      <c r="B47" s="9"/>
      <c r="C47" s="14"/>
      <c r="D47" s="26"/>
      <c r="E47" s="21"/>
      <c r="F47" s="13"/>
      <c r="G47" s="9"/>
      <c r="H47" s="13"/>
      <c r="I47" s="9"/>
      <c r="J47" s="9"/>
      <c r="K47" s="9"/>
      <c r="L47" s="2">
        <v>45712</v>
      </c>
      <c r="M47" s="2">
        <f t="shared" si="1"/>
        <v>46077</v>
      </c>
      <c r="N47" s="2">
        <v>47907</v>
      </c>
      <c r="O47" s="2">
        <v>48638</v>
      </c>
      <c r="P47" s="9" t="s">
        <v>21</v>
      </c>
      <c r="Q47" s="6">
        <v>0</v>
      </c>
      <c r="R47" s="4">
        <v>1.02</v>
      </c>
      <c r="S47" s="32">
        <f t="shared" si="2"/>
        <v>0</v>
      </c>
    </row>
    <row r="48" spans="1:19" x14ac:dyDescent="0.3">
      <c r="A48" s="12"/>
      <c r="B48" s="9"/>
      <c r="C48" s="14"/>
      <c r="D48" s="26"/>
      <c r="E48" s="21"/>
      <c r="F48" s="13"/>
      <c r="G48" s="9"/>
      <c r="H48" s="13"/>
      <c r="I48" s="9"/>
      <c r="J48" s="9"/>
      <c r="K48" s="9"/>
      <c r="L48" s="2">
        <v>45712</v>
      </c>
      <c r="M48" s="2">
        <f t="shared" si="1"/>
        <v>46077</v>
      </c>
      <c r="N48" s="2">
        <v>47907</v>
      </c>
      <c r="O48" s="2">
        <v>48638</v>
      </c>
      <c r="P48" s="9" t="s">
        <v>22</v>
      </c>
      <c r="Q48" s="17">
        <v>500</v>
      </c>
      <c r="R48" s="4">
        <v>1.0389999999999999</v>
      </c>
      <c r="S48" s="32">
        <f t="shared" si="2"/>
        <v>519.5</v>
      </c>
    </row>
    <row r="49" spans="1:19" x14ac:dyDescent="0.3">
      <c r="A49" s="12"/>
      <c r="B49" s="9"/>
      <c r="C49" s="9"/>
      <c r="D49" s="13"/>
      <c r="E49" s="21"/>
      <c r="F49" s="13"/>
      <c r="G49" s="9"/>
      <c r="H49" s="13"/>
      <c r="I49" s="9"/>
      <c r="J49" s="9"/>
      <c r="K49" s="9"/>
      <c r="L49" s="2">
        <v>44378</v>
      </c>
      <c r="M49" s="2">
        <f t="shared" si="1"/>
        <v>46204</v>
      </c>
      <c r="N49" s="2">
        <v>46568</v>
      </c>
      <c r="O49" s="2">
        <v>47664</v>
      </c>
      <c r="P49" s="9" t="s">
        <v>20</v>
      </c>
      <c r="Q49" s="6">
        <v>1000</v>
      </c>
      <c r="R49" s="4">
        <v>1.02</v>
      </c>
      <c r="S49" s="32">
        <f t="shared" si="2"/>
        <v>1020</v>
      </c>
    </row>
    <row r="50" spans="1:19" x14ac:dyDescent="0.3">
      <c r="A50" s="12"/>
      <c r="B50" s="9"/>
      <c r="C50" s="9"/>
      <c r="D50" s="13"/>
      <c r="E50" s="21"/>
      <c r="F50" s="13"/>
      <c r="G50" s="9"/>
      <c r="H50" s="13"/>
      <c r="I50" s="9"/>
      <c r="J50" s="9"/>
      <c r="K50" s="9"/>
      <c r="L50" s="2">
        <v>44378</v>
      </c>
      <c r="M50" s="2">
        <f t="shared" si="1"/>
        <v>46204</v>
      </c>
      <c r="N50" s="2">
        <v>46568</v>
      </c>
      <c r="O50" s="2">
        <v>47664</v>
      </c>
      <c r="P50" s="9" t="s">
        <v>21</v>
      </c>
      <c r="Q50" s="6">
        <v>253</v>
      </c>
      <c r="R50" s="4">
        <v>1.02</v>
      </c>
      <c r="S50" s="32">
        <f t="shared" si="2"/>
        <v>258.06</v>
      </c>
    </row>
    <row r="51" spans="1:19" x14ac:dyDescent="0.3">
      <c r="A51" s="12"/>
      <c r="B51" s="9"/>
      <c r="C51" s="9"/>
      <c r="D51" s="13"/>
      <c r="E51" s="21"/>
      <c r="F51" s="13"/>
      <c r="G51" s="9"/>
      <c r="H51" s="13"/>
      <c r="I51" s="9"/>
      <c r="J51" s="9"/>
      <c r="K51" s="9"/>
      <c r="L51" s="2">
        <v>44378</v>
      </c>
      <c r="M51" s="2">
        <f t="shared" si="1"/>
        <v>46204</v>
      </c>
      <c r="N51" s="2">
        <v>46568</v>
      </c>
      <c r="O51" s="2">
        <v>47664</v>
      </c>
      <c r="P51" s="9" t="s">
        <v>22</v>
      </c>
      <c r="Q51" s="6">
        <v>75</v>
      </c>
      <c r="R51" s="4">
        <v>1.0389999999999999</v>
      </c>
      <c r="S51" s="32">
        <f t="shared" si="2"/>
        <v>77.924999999999997</v>
      </c>
    </row>
    <row r="52" spans="1:19" x14ac:dyDescent="0.3">
      <c r="A52" s="12"/>
      <c r="B52" s="9"/>
      <c r="C52" s="9"/>
      <c r="D52" s="13"/>
      <c r="E52" s="21"/>
      <c r="F52" s="13"/>
      <c r="G52" s="9"/>
      <c r="H52" s="13"/>
      <c r="I52" s="9"/>
      <c r="J52" s="9"/>
      <c r="K52" s="9"/>
      <c r="L52" s="2">
        <v>44635</v>
      </c>
      <c r="M52" s="2">
        <f t="shared" si="1"/>
        <v>46096</v>
      </c>
      <c r="N52" s="2">
        <v>46387</v>
      </c>
      <c r="O52" s="2">
        <v>47921</v>
      </c>
      <c r="P52" s="9" t="s">
        <v>20</v>
      </c>
      <c r="Q52" s="6">
        <v>2876.14</v>
      </c>
      <c r="R52" s="4">
        <v>1.02</v>
      </c>
      <c r="S52" s="32">
        <f t="shared" si="2"/>
        <v>2933.6628000000001</v>
      </c>
    </row>
    <row r="53" spans="1:19" x14ac:dyDescent="0.3">
      <c r="A53" s="12"/>
      <c r="B53" s="9"/>
      <c r="C53" s="9"/>
      <c r="D53" s="13"/>
      <c r="E53" s="21"/>
      <c r="F53" s="13"/>
      <c r="G53" s="9"/>
      <c r="H53" s="13"/>
      <c r="I53" s="9"/>
      <c r="J53" s="9"/>
      <c r="K53" s="9"/>
      <c r="L53" s="2">
        <v>44635</v>
      </c>
      <c r="M53" s="2">
        <f t="shared" si="1"/>
        <v>46096</v>
      </c>
      <c r="N53" s="2">
        <v>46387</v>
      </c>
      <c r="O53" s="2">
        <v>47921</v>
      </c>
      <c r="P53" s="9" t="s">
        <v>21</v>
      </c>
      <c r="Q53" s="6">
        <v>436.66</v>
      </c>
      <c r="R53" s="4">
        <v>1.02</v>
      </c>
      <c r="S53" s="32">
        <f t="shared" si="2"/>
        <v>445.39320000000004</v>
      </c>
    </row>
    <row r="54" spans="1:19" x14ac:dyDescent="0.3">
      <c r="A54" s="12"/>
      <c r="B54" s="9"/>
      <c r="C54" s="9"/>
      <c r="D54" s="13"/>
      <c r="E54" s="21"/>
      <c r="F54" s="13"/>
      <c r="G54" s="9"/>
      <c r="H54" s="13"/>
      <c r="I54" s="9"/>
      <c r="J54" s="9"/>
      <c r="K54" s="9"/>
      <c r="L54" s="2">
        <v>44635</v>
      </c>
      <c r="M54" s="2">
        <f t="shared" si="1"/>
        <v>46096</v>
      </c>
      <c r="N54" s="2">
        <v>46387</v>
      </c>
      <c r="O54" s="2">
        <v>47921</v>
      </c>
      <c r="P54" s="9" t="s">
        <v>21</v>
      </c>
      <c r="Q54" s="6">
        <v>93.919999999999959</v>
      </c>
      <c r="R54" s="4">
        <v>1.02</v>
      </c>
      <c r="S54" s="32">
        <f t="shared" si="2"/>
        <v>95.798399999999958</v>
      </c>
    </row>
    <row r="55" spans="1:19" x14ac:dyDescent="0.3">
      <c r="A55" s="12"/>
      <c r="B55" s="9"/>
      <c r="C55" s="9"/>
      <c r="D55" s="13"/>
      <c r="E55" s="21"/>
      <c r="F55" s="13"/>
      <c r="G55" s="9"/>
      <c r="H55" s="13"/>
      <c r="I55" s="9"/>
      <c r="J55" s="9"/>
      <c r="K55" s="9"/>
      <c r="L55" s="2">
        <v>42248</v>
      </c>
      <c r="M55" s="2">
        <f t="shared" si="1"/>
        <v>46266</v>
      </c>
      <c r="N55" s="2">
        <v>46630</v>
      </c>
      <c r="O55" s="2">
        <v>48822</v>
      </c>
      <c r="P55" s="9" t="s">
        <v>20</v>
      </c>
      <c r="Q55" s="6">
        <v>4526.66</v>
      </c>
      <c r="R55" s="4">
        <v>1.02</v>
      </c>
      <c r="S55" s="32">
        <f t="shared" si="2"/>
        <v>4617.1931999999997</v>
      </c>
    </row>
    <row r="56" spans="1:19" x14ac:dyDescent="0.3">
      <c r="A56" s="12"/>
      <c r="B56" s="9"/>
      <c r="C56" s="9"/>
      <c r="D56" s="13"/>
      <c r="E56" s="21"/>
      <c r="F56" s="13"/>
      <c r="G56" s="9"/>
      <c r="H56" s="13"/>
      <c r="I56" s="9"/>
      <c r="J56" s="9"/>
      <c r="K56" s="9"/>
      <c r="L56" s="2">
        <v>42248</v>
      </c>
      <c r="M56" s="2">
        <f t="shared" si="1"/>
        <v>46266</v>
      </c>
      <c r="N56" s="2">
        <v>46630</v>
      </c>
      <c r="O56" s="2">
        <v>48822</v>
      </c>
      <c r="P56" s="9" t="s">
        <v>22</v>
      </c>
      <c r="Q56" s="6">
        <v>219.30000000000018</v>
      </c>
      <c r="R56" s="4">
        <v>1.0389999999999999</v>
      </c>
      <c r="S56" s="32">
        <f t="shared" si="2"/>
        <v>227.85270000000017</v>
      </c>
    </row>
    <row r="57" spans="1:19" x14ac:dyDescent="0.3">
      <c r="A57" s="12"/>
      <c r="B57" s="9"/>
      <c r="C57" s="9"/>
      <c r="D57" s="13"/>
      <c r="E57" s="21"/>
      <c r="F57" s="13"/>
      <c r="G57" s="9"/>
      <c r="H57" s="13"/>
      <c r="I57" s="9"/>
      <c r="J57" s="9"/>
      <c r="K57" s="9"/>
      <c r="L57" s="2">
        <v>45170</v>
      </c>
      <c r="M57" s="2">
        <f t="shared" si="1"/>
        <v>46266</v>
      </c>
      <c r="N57" s="2">
        <v>46387</v>
      </c>
      <c r="O57" s="2">
        <v>48457</v>
      </c>
      <c r="P57" s="9" t="s">
        <v>20</v>
      </c>
      <c r="Q57" s="6">
        <v>1500</v>
      </c>
      <c r="R57" s="4">
        <v>1.02</v>
      </c>
      <c r="S57" s="32">
        <f t="shared" si="2"/>
        <v>1530</v>
      </c>
    </row>
    <row r="58" spans="1:19" x14ac:dyDescent="0.3">
      <c r="A58" s="12"/>
      <c r="B58" s="9"/>
      <c r="C58" s="9"/>
      <c r="D58" s="13"/>
      <c r="E58" s="21"/>
      <c r="F58" s="13"/>
      <c r="G58" s="9"/>
      <c r="H58" s="13"/>
      <c r="I58" s="9"/>
      <c r="J58" s="9"/>
      <c r="K58" s="9"/>
      <c r="L58" s="2">
        <v>45170</v>
      </c>
      <c r="M58" s="2">
        <f t="shared" si="1"/>
        <v>46266</v>
      </c>
      <c r="N58" s="2">
        <v>46387</v>
      </c>
      <c r="O58" s="2">
        <v>48457</v>
      </c>
      <c r="P58" s="9" t="s">
        <v>21</v>
      </c>
      <c r="Q58" s="6">
        <v>45</v>
      </c>
      <c r="R58" s="4">
        <v>1.02</v>
      </c>
      <c r="S58" s="32">
        <f t="shared" si="2"/>
        <v>45.9</v>
      </c>
    </row>
    <row r="59" spans="1:19" x14ac:dyDescent="0.3">
      <c r="A59" s="12"/>
      <c r="B59" s="9"/>
      <c r="C59" s="9"/>
      <c r="D59" s="13"/>
      <c r="E59" s="21"/>
      <c r="F59" s="13"/>
      <c r="G59" s="9"/>
      <c r="H59" s="13"/>
      <c r="I59" s="9"/>
      <c r="J59" s="9"/>
      <c r="K59" s="9"/>
      <c r="L59" s="2">
        <v>45170</v>
      </c>
      <c r="M59" s="2">
        <f t="shared" si="1"/>
        <v>46266</v>
      </c>
      <c r="N59" s="2">
        <v>46387</v>
      </c>
      <c r="O59" s="2">
        <v>48457</v>
      </c>
      <c r="P59" s="9" t="s">
        <v>22</v>
      </c>
      <c r="Q59" s="6">
        <v>60</v>
      </c>
      <c r="R59" s="4">
        <v>1.0389999999999999</v>
      </c>
      <c r="S59" s="32">
        <f t="shared" si="2"/>
        <v>62.339999999999996</v>
      </c>
    </row>
    <row r="60" spans="1:19" x14ac:dyDescent="0.3">
      <c r="A60" s="12"/>
      <c r="B60" s="9"/>
      <c r="C60" s="9"/>
      <c r="D60" s="13"/>
      <c r="E60" s="21"/>
      <c r="F60" s="13"/>
      <c r="G60" s="9"/>
      <c r="H60" s="13"/>
      <c r="I60" s="9"/>
      <c r="J60" s="9"/>
      <c r="K60" s="9"/>
      <c r="L60" s="2">
        <v>45931</v>
      </c>
      <c r="M60" s="2">
        <f t="shared" si="1"/>
        <v>46296</v>
      </c>
      <c r="N60" s="2">
        <v>47027</v>
      </c>
      <c r="O60" s="2">
        <v>49218</v>
      </c>
      <c r="P60" s="9" t="s">
        <v>20</v>
      </c>
      <c r="Q60" s="6">
        <v>2250</v>
      </c>
      <c r="R60" s="4">
        <v>1.02</v>
      </c>
      <c r="S60" s="32">
        <f t="shared" si="2"/>
        <v>2295</v>
      </c>
    </row>
    <row r="61" spans="1:19" x14ac:dyDescent="0.3">
      <c r="A61" s="12"/>
      <c r="B61" s="9"/>
      <c r="C61" s="9"/>
      <c r="D61" s="13"/>
      <c r="E61" s="21"/>
      <c r="F61" s="13"/>
      <c r="G61" s="9"/>
      <c r="H61" s="13"/>
      <c r="I61" s="9"/>
      <c r="J61" s="9"/>
      <c r="K61" s="9"/>
      <c r="L61" s="2">
        <v>45931</v>
      </c>
      <c r="M61" s="2">
        <f t="shared" si="1"/>
        <v>46296</v>
      </c>
      <c r="N61" s="2">
        <v>47027</v>
      </c>
      <c r="O61" s="2">
        <v>49218</v>
      </c>
      <c r="P61" s="9" t="s">
        <v>21</v>
      </c>
      <c r="Q61" s="6">
        <v>150</v>
      </c>
      <c r="R61" s="4">
        <v>1.02</v>
      </c>
      <c r="S61" s="32">
        <f t="shared" si="2"/>
        <v>153</v>
      </c>
    </row>
    <row r="62" spans="1:19" x14ac:dyDescent="0.3">
      <c r="A62" s="12"/>
      <c r="B62" s="9"/>
      <c r="C62" s="9"/>
      <c r="D62" s="13"/>
      <c r="E62" s="21"/>
      <c r="F62" s="13"/>
      <c r="G62" s="9"/>
      <c r="H62" s="13"/>
      <c r="I62" s="9"/>
      <c r="J62" s="9"/>
      <c r="K62" s="9"/>
      <c r="L62" s="2">
        <v>45931</v>
      </c>
      <c r="M62" s="2">
        <f t="shared" si="1"/>
        <v>46296</v>
      </c>
      <c r="N62" s="2">
        <v>47027</v>
      </c>
      <c r="O62" s="2">
        <v>49218</v>
      </c>
      <c r="P62" s="9" t="s">
        <v>22</v>
      </c>
      <c r="Q62" s="17">
        <v>0</v>
      </c>
      <c r="R62" s="4">
        <v>1.0389999999999999</v>
      </c>
      <c r="S62" s="32">
        <f t="shared" si="2"/>
        <v>0</v>
      </c>
    </row>
    <row r="63" spans="1:19" x14ac:dyDescent="0.3">
      <c r="A63" s="12"/>
      <c r="B63" s="9"/>
      <c r="C63" s="9"/>
      <c r="D63" s="13"/>
      <c r="E63" s="21"/>
      <c r="F63" s="13"/>
      <c r="G63" s="9"/>
      <c r="H63" s="13"/>
      <c r="I63" s="9"/>
      <c r="J63" s="9"/>
      <c r="K63" s="9"/>
      <c r="L63" s="2">
        <v>44652</v>
      </c>
      <c r="M63" s="2">
        <f t="shared" si="1"/>
        <v>46113</v>
      </c>
      <c r="N63" s="2">
        <v>46843</v>
      </c>
      <c r="O63" s="2">
        <v>47938</v>
      </c>
      <c r="P63" s="9" t="s">
        <v>20</v>
      </c>
      <c r="Q63" s="6">
        <v>1768.0199999999995</v>
      </c>
      <c r="R63" s="4">
        <v>1.02</v>
      </c>
      <c r="S63" s="32">
        <f t="shared" si="2"/>
        <v>1803.3803999999996</v>
      </c>
    </row>
    <row r="64" spans="1:19" x14ac:dyDescent="0.3">
      <c r="A64" s="12"/>
      <c r="B64" s="9"/>
      <c r="C64" s="9"/>
      <c r="D64" s="13"/>
      <c r="E64" s="21"/>
      <c r="F64" s="13"/>
      <c r="G64" s="9"/>
      <c r="H64" s="13"/>
      <c r="I64" s="9"/>
      <c r="J64" s="9"/>
      <c r="K64" s="9"/>
      <c r="L64" s="2">
        <v>44652</v>
      </c>
      <c r="M64" s="2">
        <f t="shared" si="1"/>
        <v>46113</v>
      </c>
      <c r="N64" s="2">
        <v>46843</v>
      </c>
      <c r="O64" s="2">
        <v>47938</v>
      </c>
      <c r="P64" s="9" t="s">
        <v>22</v>
      </c>
      <c r="Q64" s="6">
        <v>104.66999999999996</v>
      </c>
      <c r="R64" s="4">
        <v>1.0389999999999999</v>
      </c>
      <c r="S64" s="32">
        <f t="shared" si="2"/>
        <v>108.75212999999995</v>
      </c>
    </row>
    <row r="65" spans="1:19" x14ac:dyDescent="0.3">
      <c r="A65" s="12"/>
      <c r="B65" s="9"/>
      <c r="C65" s="9"/>
      <c r="D65" s="13"/>
      <c r="E65" s="21"/>
      <c r="F65" s="13"/>
      <c r="G65" s="9"/>
      <c r="H65" s="13"/>
      <c r="I65" s="9"/>
      <c r="J65" s="9"/>
      <c r="K65" s="9"/>
      <c r="L65" s="2">
        <v>44378</v>
      </c>
      <c r="M65" s="2">
        <f t="shared" si="1"/>
        <v>46204</v>
      </c>
      <c r="N65" s="2">
        <v>46387</v>
      </c>
      <c r="O65" s="2" t="s">
        <v>33</v>
      </c>
      <c r="P65" s="9" t="s">
        <v>20</v>
      </c>
      <c r="Q65" s="6">
        <v>380.67</v>
      </c>
      <c r="R65" s="4">
        <v>1.02</v>
      </c>
      <c r="S65" s="32">
        <f t="shared" si="2"/>
        <v>388.28340000000003</v>
      </c>
    </row>
    <row r="66" spans="1:19" x14ac:dyDescent="0.3">
      <c r="A66" s="12"/>
      <c r="B66" s="9"/>
      <c r="C66" s="9"/>
      <c r="D66" s="13"/>
      <c r="E66" s="21"/>
      <c r="F66" s="13"/>
      <c r="G66" s="9"/>
      <c r="H66" s="13"/>
      <c r="I66" s="9"/>
      <c r="J66" s="9"/>
      <c r="K66" s="9"/>
      <c r="L66" s="2">
        <v>44378</v>
      </c>
      <c r="M66" s="2">
        <f t="shared" si="1"/>
        <v>46204</v>
      </c>
      <c r="N66" s="2">
        <v>46387</v>
      </c>
      <c r="O66" s="2" t="s">
        <v>33</v>
      </c>
      <c r="P66" s="9" t="s">
        <v>21</v>
      </c>
      <c r="Q66" s="6">
        <v>14</v>
      </c>
      <c r="R66" s="4">
        <v>1.02</v>
      </c>
      <c r="S66" s="32">
        <f t="shared" si="2"/>
        <v>14.280000000000001</v>
      </c>
    </row>
    <row r="67" spans="1:19" x14ac:dyDescent="0.3">
      <c r="A67" s="12"/>
      <c r="B67" s="9"/>
      <c r="C67" s="9"/>
      <c r="D67" s="13"/>
      <c r="E67" s="21"/>
      <c r="F67" s="13"/>
      <c r="G67" s="9"/>
      <c r="H67" s="13"/>
      <c r="I67" s="9"/>
      <c r="J67" s="9"/>
      <c r="K67" s="9"/>
      <c r="L67" s="2">
        <v>43187</v>
      </c>
      <c r="M67" s="2">
        <f t="shared" ref="M67:M130" si="5">DATE(2026,MONTH(L67),DAY(L67))</f>
        <v>46109</v>
      </c>
      <c r="N67" s="2">
        <v>46477</v>
      </c>
      <c r="O67" s="2">
        <v>46112</v>
      </c>
      <c r="P67" s="9" t="s">
        <v>20</v>
      </c>
      <c r="Q67" s="6">
        <v>22634.120000000003</v>
      </c>
      <c r="R67" s="4">
        <v>1.02</v>
      </c>
      <c r="S67" s="32">
        <f t="shared" ref="S67:S130" si="6">+Q67*R67</f>
        <v>23086.802400000004</v>
      </c>
    </row>
    <row r="68" spans="1:19" x14ac:dyDescent="0.3">
      <c r="A68" s="12"/>
      <c r="B68" s="9"/>
      <c r="C68" s="9"/>
      <c r="D68" s="13"/>
      <c r="E68" s="21"/>
      <c r="F68" s="13"/>
      <c r="G68" s="9"/>
      <c r="H68" s="13"/>
      <c r="I68" s="9"/>
      <c r="J68" s="9"/>
      <c r="K68" s="9"/>
      <c r="L68" s="2">
        <v>43187</v>
      </c>
      <c r="M68" s="2">
        <f t="shared" si="5"/>
        <v>46109</v>
      </c>
      <c r="N68" s="2">
        <v>46477</v>
      </c>
      <c r="O68" s="2">
        <v>46112</v>
      </c>
      <c r="P68" s="9" t="s">
        <v>21</v>
      </c>
      <c r="Q68" s="6">
        <v>5474.16</v>
      </c>
      <c r="R68" s="4">
        <v>1.02</v>
      </c>
      <c r="S68" s="32">
        <f t="shared" si="6"/>
        <v>5583.6431999999995</v>
      </c>
    </row>
    <row r="69" spans="1:19" x14ac:dyDescent="0.3">
      <c r="A69" s="12"/>
      <c r="B69" s="9"/>
      <c r="C69" s="9"/>
      <c r="D69" s="13"/>
      <c r="E69" s="21"/>
      <c r="F69" s="13"/>
      <c r="G69" s="9"/>
      <c r="H69" s="13"/>
      <c r="I69" s="9"/>
      <c r="J69" s="9"/>
      <c r="K69" s="9"/>
      <c r="L69" s="2">
        <v>45231</v>
      </c>
      <c r="M69" s="2">
        <f t="shared" si="5"/>
        <v>46327</v>
      </c>
      <c r="N69" s="2">
        <v>46387</v>
      </c>
      <c r="O69" s="2">
        <v>48518</v>
      </c>
      <c r="P69" s="9" t="s">
        <v>20</v>
      </c>
      <c r="Q69" s="6">
        <v>700</v>
      </c>
      <c r="R69" s="4">
        <v>1.02</v>
      </c>
      <c r="S69" s="32">
        <f t="shared" si="6"/>
        <v>714</v>
      </c>
    </row>
    <row r="70" spans="1:19" x14ac:dyDescent="0.3">
      <c r="A70" s="12"/>
      <c r="B70" s="9"/>
      <c r="C70" s="9"/>
      <c r="D70" s="13"/>
      <c r="E70" s="21"/>
      <c r="F70" s="13"/>
      <c r="G70" s="9"/>
      <c r="H70" s="13"/>
      <c r="I70" s="9"/>
      <c r="J70" s="9"/>
      <c r="K70" s="9"/>
      <c r="L70" s="2">
        <v>45566</v>
      </c>
      <c r="M70" s="2">
        <f t="shared" si="5"/>
        <v>46296</v>
      </c>
      <c r="N70" s="2">
        <v>46660</v>
      </c>
      <c r="O70" s="2">
        <v>48852</v>
      </c>
      <c r="P70" s="9" t="s">
        <v>20</v>
      </c>
      <c r="Q70" s="6">
        <v>1283.3400000000001</v>
      </c>
      <c r="R70" s="4">
        <v>1.02</v>
      </c>
      <c r="S70" s="32">
        <f t="shared" si="6"/>
        <v>1309.0068000000001</v>
      </c>
    </row>
    <row r="71" spans="1:19" x14ac:dyDescent="0.3">
      <c r="A71" s="12"/>
      <c r="B71" s="9"/>
      <c r="C71" s="9"/>
      <c r="D71" s="13"/>
      <c r="E71" s="21"/>
      <c r="F71" s="13"/>
      <c r="G71" s="9"/>
      <c r="H71" s="13"/>
      <c r="I71" s="9"/>
      <c r="J71" s="9"/>
      <c r="K71" s="9"/>
      <c r="L71" s="2">
        <v>45566</v>
      </c>
      <c r="M71" s="2">
        <f t="shared" si="5"/>
        <v>46296</v>
      </c>
      <c r="N71" s="2">
        <v>46660</v>
      </c>
      <c r="O71" s="2">
        <v>48852</v>
      </c>
      <c r="P71" s="9" t="s">
        <v>21</v>
      </c>
      <c r="Q71" s="6">
        <v>25.5</v>
      </c>
      <c r="R71" s="4">
        <v>1.02</v>
      </c>
      <c r="S71" s="32">
        <f t="shared" si="6"/>
        <v>26.01</v>
      </c>
    </row>
    <row r="72" spans="1:19" x14ac:dyDescent="0.3">
      <c r="A72" s="12"/>
      <c r="B72" s="9"/>
      <c r="C72" s="9"/>
      <c r="D72" s="13"/>
      <c r="E72" s="21"/>
      <c r="F72" s="13"/>
      <c r="G72" s="9"/>
      <c r="H72" s="13"/>
      <c r="I72" s="9"/>
      <c r="J72" s="9"/>
      <c r="K72" s="9"/>
      <c r="L72" s="2">
        <v>45566</v>
      </c>
      <c r="M72" s="2">
        <f t="shared" si="5"/>
        <v>46296</v>
      </c>
      <c r="N72" s="2">
        <v>46660</v>
      </c>
      <c r="O72" s="2">
        <v>48852</v>
      </c>
      <c r="P72" s="9" t="s">
        <v>22</v>
      </c>
      <c r="Q72" s="6">
        <v>48.333333333333336</v>
      </c>
      <c r="R72" s="4">
        <v>1.0389999999999999</v>
      </c>
      <c r="S72" s="32">
        <f t="shared" si="6"/>
        <v>50.218333333333334</v>
      </c>
    </row>
    <row r="73" spans="1:19" x14ac:dyDescent="0.3">
      <c r="A73" s="12"/>
      <c r="B73" s="9"/>
      <c r="C73" s="9"/>
      <c r="D73" s="22"/>
      <c r="E73" s="23"/>
      <c r="F73" s="22"/>
      <c r="G73" s="9"/>
      <c r="H73" s="22"/>
      <c r="I73" s="9"/>
      <c r="J73" s="9"/>
      <c r="K73" s="9"/>
      <c r="L73" s="2">
        <v>43800</v>
      </c>
      <c r="M73" s="2">
        <f t="shared" si="5"/>
        <v>46357</v>
      </c>
      <c r="N73" s="2">
        <v>45777</v>
      </c>
      <c r="O73" s="2">
        <v>45777</v>
      </c>
      <c r="P73" s="9" t="s">
        <v>20</v>
      </c>
      <c r="Q73" s="24">
        <v>1862</v>
      </c>
      <c r="R73" s="4">
        <v>1.02</v>
      </c>
      <c r="S73" s="32">
        <f t="shared" si="6"/>
        <v>1899.24</v>
      </c>
    </row>
    <row r="74" spans="1:19" x14ac:dyDescent="0.3">
      <c r="A74" s="12"/>
      <c r="B74" s="9"/>
      <c r="C74" s="9"/>
      <c r="D74" s="22"/>
      <c r="E74" s="23"/>
      <c r="F74" s="22"/>
      <c r="G74" s="9"/>
      <c r="H74" s="22"/>
      <c r="I74" s="9"/>
      <c r="J74" s="9"/>
      <c r="K74" s="9"/>
      <c r="L74" s="2">
        <v>43800</v>
      </c>
      <c r="M74" s="2">
        <f t="shared" si="5"/>
        <v>46357</v>
      </c>
      <c r="N74" s="2">
        <v>45777</v>
      </c>
      <c r="O74" s="2">
        <v>45777</v>
      </c>
      <c r="P74" s="9" t="s">
        <v>21</v>
      </c>
      <c r="Q74" s="24">
        <v>200</v>
      </c>
      <c r="R74" s="4">
        <v>1.02</v>
      </c>
      <c r="S74" s="32">
        <f t="shared" si="6"/>
        <v>204</v>
      </c>
    </row>
    <row r="75" spans="1:19" x14ac:dyDescent="0.3">
      <c r="A75" s="12"/>
      <c r="B75" s="9"/>
      <c r="C75" s="9"/>
      <c r="D75" s="22"/>
      <c r="E75" s="23"/>
      <c r="F75" s="22"/>
      <c r="G75" s="9"/>
      <c r="H75" s="22"/>
      <c r="I75" s="9"/>
      <c r="J75" s="9"/>
      <c r="K75" s="9"/>
      <c r="L75" s="2">
        <v>43800</v>
      </c>
      <c r="M75" s="2">
        <f t="shared" si="5"/>
        <v>46357</v>
      </c>
      <c r="N75" s="2">
        <v>45777</v>
      </c>
      <c r="O75" s="2">
        <v>45777</v>
      </c>
      <c r="P75" s="9" t="s">
        <v>22</v>
      </c>
      <c r="Q75" s="24">
        <v>495.66666666666669</v>
      </c>
      <c r="R75" s="4">
        <v>1.0389999999999999</v>
      </c>
      <c r="S75" s="32">
        <f t="shared" si="6"/>
        <v>514.99766666666665</v>
      </c>
    </row>
    <row r="76" spans="1:19" x14ac:dyDescent="0.3">
      <c r="A76" s="12"/>
      <c r="B76" s="9"/>
      <c r="C76" s="9"/>
      <c r="D76" s="22"/>
      <c r="E76" s="23"/>
      <c r="F76" s="22"/>
      <c r="G76" s="9"/>
      <c r="H76" s="22"/>
      <c r="I76" s="9"/>
      <c r="J76" s="9"/>
      <c r="K76" s="9"/>
      <c r="L76" s="2">
        <v>43508</v>
      </c>
      <c r="M76" s="2">
        <f t="shared" si="5"/>
        <v>46065</v>
      </c>
      <c r="N76" s="2">
        <v>45712</v>
      </c>
      <c r="O76" s="2">
        <v>45712</v>
      </c>
      <c r="P76" s="9" t="s">
        <v>20</v>
      </c>
      <c r="Q76" s="24">
        <v>5079.333333333333</v>
      </c>
      <c r="R76" s="4">
        <v>1.02</v>
      </c>
      <c r="S76" s="32">
        <f t="shared" si="6"/>
        <v>5180.92</v>
      </c>
    </row>
    <row r="77" spans="1:19" x14ac:dyDescent="0.3">
      <c r="A77" s="12"/>
      <c r="B77" s="9"/>
      <c r="C77" s="9"/>
      <c r="D77" s="22"/>
      <c r="E77" s="23"/>
      <c r="F77" s="22"/>
      <c r="G77" s="9"/>
      <c r="H77" s="22"/>
      <c r="I77" s="9"/>
      <c r="J77" s="9"/>
      <c r="K77" s="9"/>
      <c r="L77" s="2">
        <v>43508</v>
      </c>
      <c r="M77" s="2">
        <f t="shared" si="5"/>
        <v>46065</v>
      </c>
      <c r="N77" s="2">
        <v>45712</v>
      </c>
      <c r="O77" s="2">
        <v>45712</v>
      </c>
      <c r="P77" s="9" t="s">
        <v>21</v>
      </c>
      <c r="Q77" s="24">
        <v>216.66</v>
      </c>
      <c r="R77" s="4">
        <v>1.02</v>
      </c>
      <c r="S77" s="32">
        <f t="shared" si="6"/>
        <v>220.9932</v>
      </c>
    </row>
    <row r="78" spans="1:19" x14ac:dyDescent="0.3">
      <c r="A78" s="12"/>
      <c r="B78" s="9"/>
      <c r="C78" s="9"/>
      <c r="D78" s="22"/>
      <c r="E78" s="23"/>
      <c r="F78" s="22"/>
      <c r="G78" s="9"/>
      <c r="H78" s="22"/>
      <c r="I78" s="9"/>
      <c r="J78" s="9"/>
      <c r="K78" s="9"/>
      <c r="L78" s="2">
        <v>43508</v>
      </c>
      <c r="M78" s="2">
        <f t="shared" si="5"/>
        <v>46065</v>
      </c>
      <c r="N78" s="2">
        <v>45712</v>
      </c>
      <c r="O78" s="2">
        <v>45712</v>
      </c>
      <c r="P78" s="9" t="s">
        <v>22</v>
      </c>
      <c r="Q78" s="24">
        <v>191.66666666666666</v>
      </c>
      <c r="R78" s="4">
        <v>1.0389999999999999</v>
      </c>
      <c r="S78" s="32">
        <f t="shared" si="6"/>
        <v>199.14166666666665</v>
      </c>
    </row>
    <row r="79" spans="1:19" x14ac:dyDescent="0.3">
      <c r="A79" s="12"/>
      <c r="B79" s="9"/>
      <c r="C79" s="9"/>
      <c r="D79" s="13"/>
      <c r="E79" s="21"/>
      <c r="F79" s="13"/>
      <c r="G79" s="9"/>
      <c r="H79" s="13"/>
      <c r="I79" s="9"/>
      <c r="J79" s="9"/>
      <c r="K79" s="9"/>
      <c r="L79" s="2">
        <v>44378</v>
      </c>
      <c r="M79" s="2">
        <f t="shared" si="5"/>
        <v>46204</v>
      </c>
      <c r="N79" s="2">
        <v>46387</v>
      </c>
      <c r="O79" s="2" t="s">
        <v>33</v>
      </c>
      <c r="P79" s="9" t="s">
        <v>20</v>
      </c>
      <c r="Q79" s="6">
        <v>373.33</v>
      </c>
      <c r="R79" s="4">
        <v>1.02</v>
      </c>
      <c r="S79" s="32">
        <f t="shared" si="6"/>
        <v>380.79660000000001</v>
      </c>
    </row>
    <row r="80" spans="1:19" x14ac:dyDescent="0.3">
      <c r="A80" s="12"/>
      <c r="B80" s="9"/>
      <c r="C80" s="9"/>
      <c r="D80" s="13"/>
      <c r="E80" s="21"/>
      <c r="F80" s="13"/>
      <c r="G80" s="9"/>
      <c r="H80" s="13"/>
      <c r="I80" s="9"/>
      <c r="J80" s="27"/>
      <c r="K80" s="9"/>
      <c r="L80" s="2">
        <v>45444</v>
      </c>
      <c r="M80" s="2">
        <f t="shared" si="5"/>
        <v>46174</v>
      </c>
      <c r="N80" s="2">
        <v>46538</v>
      </c>
      <c r="O80" s="2" t="s">
        <v>34</v>
      </c>
      <c r="P80" s="9" t="s">
        <v>22</v>
      </c>
      <c r="Q80" s="6">
        <v>113.16666666666667</v>
      </c>
      <c r="R80" s="4">
        <v>1.0389999999999999</v>
      </c>
      <c r="S80" s="32">
        <f t="shared" si="6"/>
        <v>117.58016666666666</v>
      </c>
    </row>
    <row r="81" spans="1:19" x14ac:dyDescent="0.3">
      <c r="A81" s="12"/>
      <c r="B81" s="9"/>
      <c r="C81" s="9"/>
      <c r="D81" s="13"/>
      <c r="E81" s="21"/>
      <c r="F81" s="13"/>
      <c r="G81" s="9"/>
      <c r="H81" s="13"/>
      <c r="I81" s="9"/>
      <c r="J81" s="27"/>
      <c r="K81" s="9"/>
      <c r="L81" s="2">
        <v>45444</v>
      </c>
      <c r="M81" s="2">
        <f t="shared" si="5"/>
        <v>46174</v>
      </c>
      <c r="N81" s="2">
        <v>46538</v>
      </c>
      <c r="O81" s="2" t="s">
        <v>34</v>
      </c>
      <c r="P81" s="9" t="s">
        <v>20</v>
      </c>
      <c r="Q81" s="6">
        <v>1200</v>
      </c>
      <c r="R81" s="4">
        <v>1.02</v>
      </c>
      <c r="S81" s="32">
        <f t="shared" si="6"/>
        <v>1224</v>
      </c>
    </row>
    <row r="82" spans="1:19" x14ac:dyDescent="0.3">
      <c r="A82" s="12"/>
      <c r="B82" s="9"/>
      <c r="C82" s="9"/>
      <c r="D82" s="13"/>
      <c r="E82" s="21"/>
      <c r="F82" s="13"/>
      <c r="G82" s="9"/>
      <c r="H82" s="13"/>
      <c r="I82" s="9"/>
      <c r="J82" s="27"/>
      <c r="K82" s="9"/>
      <c r="L82" s="2">
        <v>45444</v>
      </c>
      <c r="M82" s="2">
        <f t="shared" si="5"/>
        <v>46174</v>
      </c>
      <c r="N82" s="2">
        <v>46538</v>
      </c>
      <c r="O82" s="2" t="s">
        <v>34</v>
      </c>
      <c r="P82" s="9" t="s">
        <v>21</v>
      </c>
      <c r="Q82" s="6">
        <v>62.666666666666664</v>
      </c>
      <c r="R82" s="4">
        <v>1.02</v>
      </c>
      <c r="S82" s="32">
        <f t="shared" si="6"/>
        <v>63.92</v>
      </c>
    </row>
    <row r="83" spans="1:19" x14ac:dyDescent="0.3">
      <c r="A83" s="12"/>
      <c r="B83" s="9"/>
      <c r="C83" s="9"/>
      <c r="D83" s="13"/>
      <c r="E83" s="21"/>
      <c r="F83" s="13"/>
      <c r="G83" s="9"/>
      <c r="H83" s="13"/>
      <c r="I83" s="9"/>
      <c r="J83" s="9"/>
      <c r="K83" s="9"/>
      <c r="L83" s="2">
        <v>45294</v>
      </c>
      <c r="M83" s="2">
        <f t="shared" si="5"/>
        <v>46025</v>
      </c>
      <c r="N83" s="2">
        <v>46446</v>
      </c>
      <c r="O83" s="2" t="s">
        <v>35</v>
      </c>
      <c r="P83" s="9" t="s">
        <v>20</v>
      </c>
      <c r="Q83" s="6">
        <v>2266.66</v>
      </c>
      <c r="R83" s="4">
        <v>1.02</v>
      </c>
      <c r="S83" s="32">
        <f t="shared" si="6"/>
        <v>2311.9931999999999</v>
      </c>
    </row>
    <row r="84" spans="1:19" x14ac:dyDescent="0.3">
      <c r="A84" s="12"/>
      <c r="B84" s="9"/>
      <c r="C84" s="9"/>
      <c r="D84" s="13"/>
      <c r="E84" s="21"/>
      <c r="F84" s="13"/>
      <c r="G84" s="9"/>
      <c r="H84" s="13"/>
      <c r="I84" s="9"/>
      <c r="J84" s="9"/>
      <c r="K84" s="9"/>
      <c r="L84" s="2">
        <v>45294</v>
      </c>
      <c r="M84" s="2">
        <f t="shared" si="5"/>
        <v>46025</v>
      </c>
      <c r="N84" s="2">
        <v>46446</v>
      </c>
      <c r="O84" s="2" t="s">
        <v>35</v>
      </c>
      <c r="P84" s="9" t="s">
        <v>21</v>
      </c>
      <c r="Q84" s="6">
        <v>300</v>
      </c>
      <c r="R84" s="4">
        <v>1.02</v>
      </c>
      <c r="S84" s="32">
        <f t="shared" si="6"/>
        <v>306</v>
      </c>
    </row>
    <row r="85" spans="1:19" x14ac:dyDescent="0.3">
      <c r="A85" s="28"/>
      <c r="B85" s="9"/>
      <c r="C85" s="9"/>
      <c r="D85" s="13"/>
      <c r="E85" s="21"/>
      <c r="F85" s="13"/>
      <c r="G85" s="9"/>
      <c r="H85" s="13"/>
      <c r="I85" s="9"/>
      <c r="J85" s="27"/>
      <c r="K85" s="9"/>
      <c r="L85" s="2">
        <v>45870</v>
      </c>
      <c r="M85" s="2">
        <f t="shared" si="5"/>
        <v>46235</v>
      </c>
      <c r="N85" s="2">
        <v>48060</v>
      </c>
      <c r="O85" s="2">
        <v>49156</v>
      </c>
      <c r="P85" s="9" t="s">
        <v>20</v>
      </c>
      <c r="Q85" s="6">
        <v>1120</v>
      </c>
      <c r="R85" s="4">
        <v>1.02</v>
      </c>
      <c r="S85" s="32">
        <f t="shared" si="6"/>
        <v>1142.4000000000001</v>
      </c>
    </row>
    <row r="86" spans="1:19" x14ac:dyDescent="0.3">
      <c r="A86" s="12"/>
      <c r="B86" s="9"/>
      <c r="C86" s="9"/>
      <c r="D86" s="13"/>
      <c r="E86" s="21"/>
      <c r="F86" s="13"/>
      <c r="G86" s="9"/>
      <c r="H86" s="13"/>
      <c r="I86" s="9"/>
      <c r="J86" s="27"/>
      <c r="K86" s="9"/>
      <c r="L86" s="2">
        <v>45870</v>
      </c>
      <c r="M86" s="2">
        <f t="shared" si="5"/>
        <v>46235</v>
      </c>
      <c r="N86" s="2">
        <v>48060</v>
      </c>
      <c r="O86" s="2">
        <v>49156</v>
      </c>
      <c r="P86" s="9" t="s">
        <v>21</v>
      </c>
      <c r="Q86" s="6">
        <v>190</v>
      </c>
      <c r="R86" s="4">
        <v>1.02</v>
      </c>
      <c r="S86" s="32">
        <f t="shared" si="6"/>
        <v>193.8</v>
      </c>
    </row>
    <row r="87" spans="1:19" x14ac:dyDescent="0.3">
      <c r="A87" s="12"/>
      <c r="B87" s="9"/>
      <c r="C87" s="9"/>
      <c r="D87" s="13"/>
      <c r="E87" s="21"/>
      <c r="F87" s="13"/>
      <c r="G87" s="9"/>
      <c r="H87" s="13"/>
      <c r="I87" s="9"/>
      <c r="J87" s="27"/>
      <c r="K87" s="9"/>
      <c r="L87" s="2">
        <v>45870</v>
      </c>
      <c r="M87" s="2">
        <f t="shared" si="5"/>
        <v>46235</v>
      </c>
      <c r="N87" s="2">
        <v>48060</v>
      </c>
      <c r="O87" s="2">
        <v>49156</v>
      </c>
      <c r="P87" s="9" t="s">
        <v>22</v>
      </c>
      <c r="Q87" s="17">
        <v>200</v>
      </c>
      <c r="R87" s="4">
        <v>1.0389999999999999</v>
      </c>
      <c r="S87" s="32">
        <f t="shared" si="6"/>
        <v>207.79999999999998</v>
      </c>
    </row>
    <row r="88" spans="1:19" x14ac:dyDescent="0.3">
      <c r="A88" s="29"/>
      <c r="B88" s="9"/>
      <c r="C88" s="9"/>
      <c r="D88" s="13"/>
      <c r="E88" s="21"/>
      <c r="F88" s="27"/>
      <c r="G88" s="9"/>
      <c r="H88" s="13"/>
      <c r="I88" s="9"/>
      <c r="J88" s="9"/>
      <c r="K88" s="9"/>
      <c r="L88" s="2">
        <v>45809</v>
      </c>
      <c r="M88" s="2">
        <f t="shared" si="5"/>
        <v>46174</v>
      </c>
      <c r="N88" s="2">
        <v>46904</v>
      </c>
      <c r="O88" s="2">
        <v>49095</v>
      </c>
      <c r="P88" s="9" t="s">
        <v>20</v>
      </c>
      <c r="Q88" s="6">
        <v>1100</v>
      </c>
      <c r="R88" s="4">
        <v>1.02</v>
      </c>
      <c r="S88" s="32">
        <f t="shared" si="6"/>
        <v>1122</v>
      </c>
    </row>
    <row r="89" spans="1:19" x14ac:dyDescent="0.3">
      <c r="A89" s="29"/>
      <c r="B89" s="9"/>
      <c r="C89" s="9"/>
      <c r="D89" s="13"/>
      <c r="E89" s="21"/>
      <c r="F89" s="13"/>
      <c r="G89" s="9"/>
      <c r="H89" s="13"/>
      <c r="I89" s="9"/>
      <c r="J89" s="9"/>
      <c r="K89" s="9"/>
      <c r="L89" s="2">
        <v>45809</v>
      </c>
      <c r="M89" s="2">
        <f t="shared" si="5"/>
        <v>46174</v>
      </c>
      <c r="N89" s="2">
        <v>46904</v>
      </c>
      <c r="O89" s="2">
        <v>49095</v>
      </c>
      <c r="P89" s="9" t="s">
        <v>21</v>
      </c>
      <c r="Q89" s="6">
        <v>140</v>
      </c>
      <c r="R89" s="4">
        <v>1.02</v>
      </c>
      <c r="S89" s="32">
        <f t="shared" si="6"/>
        <v>142.80000000000001</v>
      </c>
    </row>
    <row r="90" spans="1:19" x14ac:dyDescent="0.3">
      <c r="A90" s="29"/>
      <c r="B90" s="9"/>
      <c r="C90" s="9"/>
      <c r="D90" s="13"/>
      <c r="E90" s="21"/>
      <c r="F90" s="13"/>
      <c r="G90" s="9"/>
      <c r="H90" s="13"/>
      <c r="I90" s="9"/>
      <c r="J90" s="9"/>
      <c r="K90" s="9"/>
      <c r="L90" s="2">
        <v>45809</v>
      </c>
      <c r="M90" s="2">
        <f t="shared" si="5"/>
        <v>46174</v>
      </c>
      <c r="N90" s="2">
        <v>46904</v>
      </c>
      <c r="O90" s="2">
        <v>49095</v>
      </c>
      <c r="P90" s="9" t="s">
        <v>22</v>
      </c>
      <c r="Q90" s="6">
        <v>60</v>
      </c>
      <c r="R90" s="4">
        <v>1.0389999999999999</v>
      </c>
      <c r="S90" s="32">
        <f t="shared" si="6"/>
        <v>62.339999999999996</v>
      </c>
    </row>
    <row r="91" spans="1:19" x14ac:dyDescent="0.3">
      <c r="A91" s="12"/>
      <c r="B91" s="9"/>
      <c r="C91" s="9"/>
      <c r="D91" s="13"/>
      <c r="E91" s="21"/>
      <c r="F91" s="13"/>
      <c r="G91" s="9"/>
      <c r="H91" s="13"/>
      <c r="I91" s="9"/>
      <c r="J91" s="9"/>
      <c r="K91" s="9"/>
      <c r="L91" s="2">
        <v>45292</v>
      </c>
      <c r="M91" s="2">
        <f t="shared" si="5"/>
        <v>46023</v>
      </c>
      <c r="N91" s="2">
        <v>46387</v>
      </c>
      <c r="O91" s="2">
        <v>48244</v>
      </c>
      <c r="P91" s="9" t="s">
        <v>20</v>
      </c>
      <c r="Q91" s="6">
        <v>1784.31</v>
      </c>
      <c r="R91" s="4">
        <v>1.02</v>
      </c>
      <c r="S91" s="32">
        <f t="shared" si="6"/>
        <v>1819.9962</v>
      </c>
    </row>
    <row r="92" spans="1:19" x14ac:dyDescent="0.3">
      <c r="A92" s="12"/>
      <c r="B92" s="9"/>
      <c r="C92" s="9"/>
      <c r="D92" s="13"/>
      <c r="E92" s="21"/>
      <c r="F92" s="13"/>
      <c r="G92" s="9"/>
      <c r="H92" s="13"/>
      <c r="I92" s="9"/>
      <c r="J92" s="9"/>
      <c r="K92" s="9"/>
      <c r="L92" s="2">
        <v>45292</v>
      </c>
      <c r="M92" s="2">
        <f t="shared" si="5"/>
        <v>46023</v>
      </c>
      <c r="N92" s="2">
        <v>46387</v>
      </c>
      <c r="O92" s="2">
        <v>48244</v>
      </c>
      <c r="P92" s="9" t="s">
        <v>21</v>
      </c>
      <c r="Q92" s="6">
        <v>210</v>
      </c>
      <c r="R92" s="4">
        <v>1.02</v>
      </c>
      <c r="S92" s="32">
        <f t="shared" si="6"/>
        <v>214.20000000000002</v>
      </c>
    </row>
    <row r="93" spans="1:19" x14ac:dyDescent="0.3">
      <c r="A93" s="28"/>
      <c r="B93" s="9"/>
      <c r="C93" s="9"/>
      <c r="D93" s="13"/>
      <c r="E93" s="21"/>
      <c r="F93" s="13"/>
      <c r="G93" s="9"/>
      <c r="H93" s="13"/>
      <c r="I93" s="9"/>
      <c r="J93" s="9"/>
      <c r="K93" s="9"/>
      <c r="L93" s="2">
        <v>45292</v>
      </c>
      <c r="M93" s="2">
        <f t="shared" si="5"/>
        <v>46023</v>
      </c>
      <c r="N93" s="2">
        <v>46387</v>
      </c>
      <c r="O93" s="2">
        <v>48244</v>
      </c>
      <c r="P93" s="9" t="s">
        <v>22</v>
      </c>
      <c r="Q93" s="6">
        <v>129.32</v>
      </c>
      <c r="R93" s="4">
        <v>1.0389999999999999</v>
      </c>
      <c r="S93" s="32">
        <f t="shared" si="6"/>
        <v>134.36347999999998</v>
      </c>
    </row>
    <row r="94" spans="1:19" x14ac:dyDescent="0.3">
      <c r="A94" s="28"/>
      <c r="B94" s="9"/>
      <c r="C94" s="9"/>
      <c r="D94" s="13"/>
      <c r="E94" s="21"/>
      <c r="F94" s="13"/>
      <c r="G94" s="9"/>
      <c r="H94" s="13"/>
      <c r="I94" s="9"/>
      <c r="J94" s="9"/>
      <c r="K94" s="9"/>
      <c r="L94" s="2">
        <v>43800</v>
      </c>
      <c r="M94" s="2">
        <f t="shared" si="5"/>
        <v>46357</v>
      </c>
      <c r="N94" s="2">
        <v>46387</v>
      </c>
      <c r="O94" s="2">
        <v>47087</v>
      </c>
      <c r="P94" s="9" t="s">
        <v>20</v>
      </c>
      <c r="Q94" s="6">
        <v>2150</v>
      </c>
      <c r="R94" s="4">
        <v>1.02</v>
      </c>
      <c r="S94" s="32">
        <f t="shared" si="6"/>
        <v>2193</v>
      </c>
    </row>
    <row r="95" spans="1:19" x14ac:dyDescent="0.3">
      <c r="A95" s="28"/>
      <c r="B95" s="9"/>
      <c r="C95" s="9"/>
      <c r="D95" s="13"/>
      <c r="E95" s="21"/>
      <c r="F95" s="13"/>
      <c r="G95" s="9"/>
      <c r="H95" s="13"/>
      <c r="I95" s="9"/>
      <c r="J95" s="9"/>
      <c r="K95" s="9"/>
      <c r="L95" s="2">
        <v>43800</v>
      </c>
      <c r="M95" s="2">
        <f t="shared" si="5"/>
        <v>46357</v>
      </c>
      <c r="N95" s="2">
        <v>46387</v>
      </c>
      <c r="O95" s="2">
        <v>47087</v>
      </c>
      <c r="P95" s="9" t="s">
        <v>21</v>
      </c>
      <c r="Q95" s="6">
        <v>150</v>
      </c>
      <c r="R95" s="4">
        <v>1.02</v>
      </c>
      <c r="S95" s="32">
        <f t="shared" si="6"/>
        <v>153</v>
      </c>
    </row>
    <row r="96" spans="1:19" x14ac:dyDescent="0.3">
      <c r="A96" s="12"/>
      <c r="B96" s="9"/>
      <c r="C96" s="9"/>
      <c r="D96" s="22"/>
      <c r="E96" s="23"/>
      <c r="F96" s="22"/>
      <c r="G96" s="9"/>
      <c r="H96" s="22"/>
      <c r="I96" s="9"/>
      <c r="J96" s="9"/>
      <c r="K96" s="9"/>
      <c r="L96" s="2">
        <v>42096</v>
      </c>
      <c r="M96" s="2">
        <f t="shared" si="5"/>
        <v>46114</v>
      </c>
      <c r="N96" s="2">
        <v>45747</v>
      </c>
      <c r="O96" s="2">
        <v>45747</v>
      </c>
      <c r="P96" s="9" t="s">
        <v>20</v>
      </c>
      <c r="Q96" s="24">
        <v>2400</v>
      </c>
      <c r="R96" s="4">
        <v>1.02</v>
      </c>
      <c r="S96" s="32">
        <f t="shared" si="6"/>
        <v>2448</v>
      </c>
    </row>
    <row r="97" spans="1:19" x14ac:dyDescent="0.3">
      <c r="A97" s="12"/>
      <c r="B97" s="9"/>
      <c r="C97" s="9"/>
      <c r="D97" s="22"/>
      <c r="E97" s="23"/>
      <c r="F97" s="22"/>
      <c r="G97" s="9"/>
      <c r="H97" s="22"/>
      <c r="I97" s="9"/>
      <c r="J97" s="9"/>
      <c r="K97" s="9"/>
      <c r="L97" s="2">
        <v>42248</v>
      </c>
      <c r="M97" s="2">
        <f t="shared" si="5"/>
        <v>46266</v>
      </c>
      <c r="N97" s="2">
        <v>45747</v>
      </c>
      <c r="O97" s="2">
        <v>45747</v>
      </c>
      <c r="P97" s="9" t="s">
        <v>21</v>
      </c>
      <c r="Q97" s="24">
        <v>133.34</v>
      </c>
      <c r="R97" s="4">
        <v>1.02</v>
      </c>
      <c r="S97" s="32">
        <f t="shared" si="6"/>
        <v>136.0068</v>
      </c>
    </row>
    <row r="98" spans="1:19" x14ac:dyDescent="0.3">
      <c r="A98" s="12"/>
      <c r="B98" s="9"/>
      <c r="C98" s="9"/>
      <c r="D98" s="22"/>
      <c r="E98" s="23"/>
      <c r="F98" s="22"/>
      <c r="G98" s="9"/>
      <c r="H98" s="22"/>
      <c r="I98" s="9"/>
      <c r="J98" s="9"/>
      <c r="K98" s="9"/>
      <c r="L98" s="2">
        <v>42248</v>
      </c>
      <c r="M98" s="2">
        <f t="shared" si="5"/>
        <v>46266</v>
      </c>
      <c r="N98" s="2">
        <v>45747</v>
      </c>
      <c r="O98" s="2">
        <v>45747</v>
      </c>
      <c r="P98" s="9" t="s">
        <v>22</v>
      </c>
      <c r="Q98" s="24">
        <v>265.33999999999997</v>
      </c>
      <c r="R98" s="4">
        <v>1.0389999999999999</v>
      </c>
      <c r="S98" s="32">
        <f t="shared" si="6"/>
        <v>275.68825999999996</v>
      </c>
    </row>
    <row r="99" spans="1:19" x14ac:dyDescent="0.3">
      <c r="A99" s="12"/>
      <c r="B99" s="9"/>
      <c r="C99" s="9"/>
      <c r="D99" s="13"/>
      <c r="E99" s="21"/>
      <c r="F99" s="13"/>
      <c r="G99" s="9"/>
      <c r="H99" s="13"/>
      <c r="I99" s="9"/>
      <c r="J99" s="9"/>
      <c r="K99" s="9"/>
      <c r="L99" s="2">
        <v>42522</v>
      </c>
      <c r="M99" s="2">
        <f t="shared" si="5"/>
        <v>46174</v>
      </c>
      <c r="N99" s="2">
        <v>46387</v>
      </c>
      <c r="O99" s="2" t="s">
        <v>33</v>
      </c>
      <c r="P99" s="9" t="s">
        <v>20</v>
      </c>
      <c r="Q99" s="6">
        <f>24+618.44</f>
        <v>642.44000000000005</v>
      </c>
      <c r="R99" s="4">
        <v>1.02</v>
      </c>
      <c r="S99" s="32">
        <f t="shared" si="6"/>
        <v>655.28880000000004</v>
      </c>
    </row>
    <row r="100" spans="1:19" x14ac:dyDescent="0.3">
      <c r="A100" s="12"/>
      <c r="B100" s="9"/>
      <c r="C100" s="14"/>
      <c r="D100" s="26"/>
      <c r="E100" s="21"/>
      <c r="F100" s="13"/>
      <c r="G100" s="9"/>
      <c r="H100" s="13"/>
      <c r="I100" s="9"/>
      <c r="J100" s="9"/>
      <c r="K100" s="9"/>
      <c r="L100" s="2">
        <v>45809</v>
      </c>
      <c r="M100" s="2">
        <f t="shared" si="5"/>
        <v>46174</v>
      </c>
      <c r="N100" s="2">
        <v>47998</v>
      </c>
      <c r="O100" s="2">
        <v>49094</v>
      </c>
      <c r="P100" s="9" t="s">
        <v>20</v>
      </c>
      <c r="Q100" s="18">
        <v>1541.6666666666667</v>
      </c>
      <c r="R100" s="4">
        <v>1.02</v>
      </c>
      <c r="S100" s="32">
        <f t="shared" si="6"/>
        <v>1572.5</v>
      </c>
    </row>
    <row r="101" spans="1:19" x14ac:dyDescent="0.3">
      <c r="A101" s="12"/>
      <c r="B101" s="9"/>
      <c r="C101" s="14"/>
      <c r="D101" s="26"/>
      <c r="E101" s="21"/>
      <c r="F101" s="13"/>
      <c r="G101" s="9"/>
      <c r="H101" s="13"/>
      <c r="I101" s="9"/>
      <c r="J101" s="9"/>
      <c r="K101" s="9"/>
      <c r="L101" s="2">
        <v>45809</v>
      </c>
      <c r="M101" s="2">
        <f t="shared" si="5"/>
        <v>46174</v>
      </c>
      <c r="N101" s="2">
        <v>47998</v>
      </c>
      <c r="O101" s="2">
        <v>49094</v>
      </c>
      <c r="P101" s="9" t="s">
        <v>21</v>
      </c>
      <c r="Q101" s="18">
        <v>100</v>
      </c>
      <c r="R101" s="4">
        <v>1.02</v>
      </c>
      <c r="S101" s="32">
        <f t="shared" si="6"/>
        <v>102</v>
      </c>
    </row>
    <row r="102" spans="1:19" x14ac:dyDescent="0.3">
      <c r="A102" s="12"/>
      <c r="B102" s="9"/>
      <c r="C102" s="14"/>
      <c r="D102" s="26"/>
      <c r="E102" s="21"/>
      <c r="F102" s="13"/>
      <c r="G102" s="9"/>
      <c r="H102" s="13"/>
      <c r="I102" s="9"/>
      <c r="J102" s="9"/>
      <c r="K102" s="9"/>
      <c r="L102" s="2">
        <v>45809</v>
      </c>
      <c r="M102" s="2">
        <f t="shared" si="5"/>
        <v>46174</v>
      </c>
      <c r="N102" s="2">
        <v>47998</v>
      </c>
      <c r="O102" s="2">
        <v>49094</v>
      </c>
      <c r="P102" s="9" t="s">
        <v>22</v>
      </c>
      <c r="Q102" s="18">
        <v>100</v>
      </c>
      <c r="R102" s="4">
        <v>1.0389999999999999</v>
      </c>
      <c r="S102" s="32">
        <f t="shared" si="6"/>
        <v>103.89999999999999</v>
      </c>
    </row>
    <row r="103" spans="1:19" x14ac:dyDescent="0.3">
      <c r="A103" s="12"/>
      <c r="B103" s="9"/>
      <c r="C103" s="9"/>
      <c r="D103" s="13"/>
      <c r="E103" s="25"/>
      <c r="F103" s="13"/>
      <c r="G103" s="9"/>
      <c r="H103" s="13"/>
      <c r="I103" s="9"/>
      <c r="J103" s="9"/>
      <c r="K103" s="9"/>
      <c r="L103" s="2">
        <v>43739</v>
      </c>
      <c r="M103" s="2">
        <f t="shared" si="5"/>
        <v>46296</v>
      </c>
      <c r="N103" s="2">
        <v>45930</v>
      </c>
      <c r="O103" s="2">
        <v>45930</v>
      </c>
      <c r="P103" s="9" t="s">
        <v>20</v>
      </c>
      <c r="Q103" s="6">
        <v>5160.3900000000003</v>
      </c>
      <c r="R103" s="4">
        <v>1.02</v>
      </c>
      <c r="S103" s="32">
        <f t="shared" si="6"/>
        <v>5263.5978000000005</v>
      </c>
    </row>
    <row r="104" spans="1:19" x14ac:dyDescent="0.3">
      <c r="A104" s="12"/>
      <c r="B104" s="9"/>
      <c r="C104" s="9"/>
      <c r="D104" s="13"/>
      <c r="E104" s="25"/>
      <c r="F104" s="13"/>
      <c r="G104" s="9"/>
      <c r="H104" s="13"/>
      <c r="I104" s="9"/>
      <c r="J104" s="9"/>
      <c r="K104" s="9"/>
      <c r="L104" s="2">
        <v>43739</v>
      </c>
      <c r="M104" s="2">
        <f t="shared" si="5"/>
        <v>46296</v>
      </c>
      <c r="N104" s="2">
        <v>45930</v>
      </c>
      <c r="O104" s="2">
        <v>45930</v>
      </c>
      <c r="P104" s="9" t="s">
        <v>21</v>
      </c>
      <c r="Q104" s="6">
        <v>335</v>
      </c>
      <c r="R104" s="4">
        <v>1.02</v>
      </c>
      <c r="S104" s="32">
        <f t="shared" si="6"/>
        <v>341.7</v>
      </c>
    </row>
    <row r="105" spans="1:19" x14ac:dyDescent="0.3">
      <c r="A105" s="12"/>
      <c r="B105" s="9"/>
      <c r="C105" s="9"/>
      <c r="D105" s="13"/>
      <c r="E105" s="25"/>
      <c r="F105" s="13"/>
      <c r="G105" s="9"/>
      <c r="H105" s="13"/>
      <c r="I105" s="9"/>
      <c r="J105" s="9"/>
      <c r="K105" s="9"/>
      <c r="L105" s="2">
        <v>43739</v>
      </c>
      <c r="M105" s="2">
        <f t="shared" si="5"/>
        <v>46296</v>
      </c>
      <c r="N105" s="2">
        <v>45930</v>
      </c>
      <c r="O105" s="2">
        <v>45930</v>
      </c>
      <c r="P105" s="9" t="s">
        <v>22</v>
      </c>
      <c r="Q105" s="6">
        <v>484.86000000000013</v>
      </c>
      <c r="R105" s="4">
        <v>1.0389999999999999</v>
      </c>
      <c r="S105" s="32">
        <f t="shared" si="6"/>
        <v>503.76954000000012</v>
      </c>
    </row>
    <row r="106" spans="1:19" x14ac:dyDescent="0.3">
      <c r="A106" s="30"/>
      <c r="B106" s="9"/>
      <c r="C106" s="9"/>
      <c r="D106" s="13"/>
      <c r="E106" s="25"/>
      <c r="F106" s="13"/>
      <c r="G106" s="9"/>
      <c r="H106" s="13"/>
      <c r="I106" s="9"/>
      <c r="J106" s="9"/>
      <c r="K106" s="9"/>
      <c r="L106" s="2">
        <v>44607</v>
      </c>
      <c r="M106" s="2">
        <f t="shared" si="5"/>
        <v>46068</v>
      </c>
      <c r="N106" s="2">
        <v>45930</v>
      </c>
      <c r="O106" s="2">
        <v>45930</v>
      </c>
      <c r="P106" s="9" t="s">
        <v>36</v>
      </c>
      <c r="Q106" s="6">
        <v>-1588</v>
      </c>
      <c r="R106" s="4">
        <v>1.02</v>
      </c>
      <c r="S106" s="32">
        <f t="shared" si="6"/>
        <v>-1619.76</v>
      </c>
    </row>
    <row r="107" spans="1:19" x14ac:dyDescent="0.3">
      <c r="A107" s="12"/>
      <c r="B107" s="9"/>
      <c r="C107" s="9"/>
      <c r="D107" s="13"/>
      <c r="E107" s="21"/>
      <c r="F107" s="13"/>
      <c r="G107" s="9"/>
      <c r="H107" s="13"/>
      <c r="I107" s="9"/>
      <c r="J107" s="9"/>
      <c r="K107" s="9"/>
      <c r="L107" s="2">
        <v>45717</v>
      </c>
      <c r="M107" s="2">
        <f t="shared" si="5"/>
        <v>46082</v>
      </c>
      <c r="N107" s="2">
        <v>47907</v>
      </c>
      <c r="O107" s="2">
        <v>49003</v>
      </c>
      <c r="P107" s="9" t="s">
        <v>20</v>
      </c>
      <c r="Q107" s="6">
        <v>2175</v>
      </c>
      <c r="R107" s="4">
        <v>1.02</v>
      </c>
      <c r="S107" s="32">
        <f t="shared" si="6"/>
        <v>2218.5</v>
      </c>
    </row>
    <row r="108" spans="1:19" x14ac:dyDescent="0.3">
      <c r="A108" s="12"/>
      <c r="B108" s="9"/>
      <c r="C108" s="9"/>
      <c r="D108" s="13"/>
      <c r="E108" s="21"/>
      <c r="F108" s="13"/>
      <c r="G108" s="9"/>
      <c r="H108" s="13"/>
      <c r="I108" s="9"/>
      <c r="J108" s="9"/>
      <c r="K108" s="9"/>
      <c r="L108" s="2">
        <v>45717</v>
      </c>
      <c r="M108" s="2">
        <f t="shared" si="5"/>
        <v>46082</v>
      </c>
      <c r="N108" s="2">
        <v>47907</v>
      </c>
      <c r="O108" s="2">
        <v>49003</v>
      </c>
      <c r="P108" s="9" t="s">
        <v>21</v>
      </c>
      <c r="Q108" s="6">
        <v>647</v>
      </c>
      <c r="R108" s="4">
        <v>1.02</v>
      </c>
      <c r="S108" s="32">
        <f t="shared" si="6"/>
        <v>659.94</v>
      </c>
    </row>
    <row r="109" spans="1:19" x14ac:dyDescent="0.3">
      <c r="A109" s="12"/>
      <c r="B109" s="9"/>
      <c r="C109" s="9"/>
      <c r="D109" s="13"/>
      <c r="E109" s="21"/>
      <c r="F109" s="13"/>
      <c r="G109" s="9"/>
      <c r="H109" s="13"/>
      <c r="I109" s="9"/>
      <c r="J109" s="9"/>
      <c r="K109" s="9"/>
      <c r="L109" s="2">
        <v>45717</v>
      </c>
      <c r="M109" s="2">
        <f t="shared" si="5"/>
        <v>46082</v>
      </c>
      <c r="N109" s="2">
        <v>47907</v>
      </c>
      <c r="O109" s="2">
        <v>49003</v>
      </c>
      <c r="P109" s="9" t="s">
        <v>22</v>
      </c>
      <c r="Q109" s="19">
        <f>(315+1317+1317)/3</f>
        <v>983</v>
      </c>
      <c r="R109" s="4">
        <v>1.0389999999999999</v>
      </c>
      <c r="S109" s="32">
        <f t="shared" si="6"/>
        <v>1021.3369999999999</v>
      </c>
    </row>
    <row r="110" spans="1:19" x14ac:dyDescent="0.3">
      <c r="A110" s="12"/>
      <c r="B110" s="9"/>
      <c r="C110" s="9"/>
      <c r="D110" s="13"/>
      <c r="E110" s="21"/>
      <c r="F110" s="13"/>
      <c r="G110" s="9"/>
      <c r="H110" s="13"/>
      <c r="I110" s="9"/>
      <c r="J110" s="9"/>
      <c r="K110" s="9"/>
      <c r="L110" s="2">
        <v>44562</v>
      </c>
      <c r="M110" s="2">
        <f t="shared" si="5"/>
        <v>46023</v>
      </c>
      <c r="N110" s="2">
        <v>46387</v>
      </c>
      <c r="O110" s="2" t="s">
        <v>33</v>
      </c>
      <c r="P110" s="9" t="s">
        <v>20</v>
      </c>
      <c r="Q110" s="6">
        <v>442.11</v>
      </c>
      <c r="R110" s="4">
        <v>1.02</v>
      </c>
      <c r="S110" s="32">
        <f t="shared" si="6"/>
        <v>450.9522</v>
      </c>
    </row>
    <row r="111" spans="1:19" x14ac:dyDescent="0.3">
      <c r="A111" s="12"/>
      <c r="B111" s="9"/>
      <c r="C111" s="9"/>
      <c r="D111" s="13"/>
      <c r="E111" s="25"/>
      <c r="F111" s="13"/>
      <c r="G111" s="9"/>
      <c r="H111" s="13"/>
      <c r="I111" s="9"/>
      <c r="J111" s="9"/>
      <c r="K111" s="9"/>
      <c r="L111" s="2">
        <v>43678</v>
      </c>
      <c r="M111" s="2">
        <f t="shared" si="5"/>
        <v>46235</v>
      </c>
      <c r="N111" s="16">
        <v>45905</v>
      </c>
      <c r="O111" s="2">
        <v>45905</v>
      </c>
      <c r="P111" s="9" t="s">
        <v>20</v>
      </c>
      <c r="Q111" s="6">
        <v>336.36</v>
      </c>
      <c r="R111" s="4">
        <v>1.02</v>
      </c>
      <c r="S111" s="32">
        <f t="shared" si="6"/>
        <v>343.0872</v>
      </c>
    </row>
    <row r="112" spans="1:19" x14ac:dyDescent="0.3">
      <c r="A112" s="12"/>
      <c r="B112" s="9"/>
      <c r="C112" s="9"/>
      <c r="D112" s="13"/>
      <c r="E112" s="21"/>
      <c r="F112" s="13"/>
      <c r="G112" s="9"/>
      <c r="H112" s="13"/>
      <c r="I112" s="9"/>
      <c r="J112" s="9"/>
      <c r="K112" s="9"/>
      <c r="L112" s="2">
        <v>42095</v>
      </c>
      <c r="M112" s="2">
        <f t="shared" si="5"/>
        <v>46113</v>
      </c>
      <c r="N112" s="2">
        <v>46477</v>
      </c>
      <c r="O112" s="2">
        <v>45382</v>
      </c>
      <c r="P112" s="9" t="s">
        <v>20</v>
      </c>
      <c r="Q112" s="6">
        <v>1274</v>
      </c>
      <c r="R112" s="4">
        <v>1.02</v>
      </c>
      <c r="S112" s="32">
        <f t="shared" si="6"/>
        <v>1299.48</v>
      </c>
    </row>
    <row r="113" spans="1:19" x14ac:dyDescent="0.3">
      <c r="A113" s="12"/>
      <c r="B113" s="9"/>
      <c r="C113" s="9"/>
      <c r="D113" s="13"/>
      <c r="E113" s="21"/>
      <c r="F113" s="13"/>
      <c r="G113" s="9"/>
      <c r="H113" s="13"/>
      <c r="I113" s="9"/>
      <c r="J113" s="9"/>
      <c r="K113" s="9"/>
      <c r="L113" s="2">
        <v>42095</v>
      </c>
      <c r="M113" s="2">
        <f t="shared" si="5"/>
        <v>46113</v>
      </c>
      <c r="N113" s="2">
        <v>46477</v>
      </c>
      <c r="O113" s="2">
        <v>45382</v>
      </c>
      <c r="P113" s="9" t="s">
        <v>22</v>
      </c>
      <c r="Q113" s="6">
        <v>186.5</v>
      </c>
      <c r="R113" s="4">
        <v>1.0389999999999999</v>
      </c>
      <c r="S113" s="32">
        <f t="shared" si="6"/>
        <v>193.77349999999998</v>
      </c>
    </row>
    <row r="114" spans="1:19" x14ac:dyDescent="0.3">
      <c r="A114" s="12"/>
      <c r="B114" s="9"/>
      <c r="C114" s="9"/>
      <c r="D114" s="13"/>
      <c r="E114" s="21"/>
      <c r="F114" s="13"/>
      <c r="G114" s="9"/>
      <c r="H114" s="13"/>
      <c r="I114" s="9"/>
      <c r="J114" s="9"/>
      <c r="K114" s="9"/>
      <c r="L114" s="2">
        <v>45366</v>
      </c>
      <c r="M114" s="2">
        <f t="shared" si="5"/>
        <v>46096</v>
      </c>
      <c r="N114" s="2">
        <v>46460</v>
      </c>
      <c r="O114" s="2">
        <v>48652</v>
      </c>
      <c r="P114" s="9" t="s">
        <v>20</v>
      </c>
      <c r="Q114" s="6">
        <v>340</v>
      </c>
      <c r="R114" s="4">
        <v>1.02</v>
      </c>
      <c r="S114" s="32">
        <f t="shared" si="6"/>
        <v>346.8</v>
      </c>
    </row>
    <row r="115" spans="1:19" x14ac:dyDescent="0.3">
      <c r="A115" s="12"/>
      <c r="B115" s="9"/>
      <c r="C115" s="9"/>
      <c r="D115" s="13"/>
      <c r="E115" s="21"/>
      <c r="F115" s="13"/>
      <c r="G115" s="9"/>
      <c r="H115" s="13"/>
      <c r="I115" s="9"/>
      <c r="J115" s="9"/>
      <c r="K115" s="9"/>
      <c r="L115" s="2">
        <v>44620</v>
      </c>
      <c r="M115" s="2">
        <f t="shared" si="5"/>
        <v>46081</v>
      </c>
      <c r="N115" s="2">
        <v>47742</v>
      </c>
      <c r="O115" s="2" t="s">
        <v>33</v>
      </c>
      <c r="P115" s="9" t="s">
        <v>20</v>
      </c>
      <c r="Q115" s="19">
        <v>236.88</v>
      </c>
      <c r="R115" s="4">
        <v>1.02</v>
      </c>
      <c r="S115" s="32">
        <f t="shared" si="6"/>
        <v>241.61760000000001</v>
      </c>
    </row>
    <row r="116" spans="1:19" x14ac:dyDescent="0.3">
      <c r="A116" s="12"/>
      <c r="B116" s="9"/>
      <c r="C116" s="9"/>
      <c r="D116" s="13"/>
      <c r="E116" s="21"/>
      <c r="F116" s="13"/>
      <c r="G116" s="9"/>
      <c r="H116" s="13"/>
      <c r="I116" s="9"/>
      <c r="J116" s="9"/>
      <c r="K116" s="9"/>
      <c r="L116" s="2">
        <v>45078</v>
      </c>
      <c r="M116" s="2">
        <f t="shared" si="5"/>
        <v>46174</v>
      </c>
      <c r="N116" s="2">
        <v>46387</v>
      </c>
      <c r="O116" s="2">
        <v>48365</v>
      </c>
      <c r="P116" s="9" t="s">
        <v>20</v>
      </c>
      <c r="Q116" s="6">
        <v>1981</v>
      </c>
      <c r="R116" s="4">
        <v>1.02</v>
      </c>
      <c r="S116" s="32">
        <f t="shared" si="6"/>
        <v>2020.6200000000001</v>
      </c>
    </row>
    <row r="117" spans="1:19" x14ac:dyDescent="0.3">
      <c r="A117" s="12"/>
      <c r="B117" s="9"/>
      <c r="C117" s="9"/>
      <c r="D117" s="22"/>
      <c r="E117" s="23"/>
      <c r="F117" s="22"/>
      <c r="G117" s="9"/>
      <c r="H117" s="22"/>
      <c r="I117" s="9"/>
      <c r="J117" s="9"/>
      <c r="K117" s="9"/>
      <c r="L117" s="2">
        <v>44743</v>
      </c>
      <c r="M117" s="2">
        <f t="shared" si="5"/>
        <v>46204</v>
      </c>
      <c r="N117" s="2">
        <v>45838</v>
      </c>
      <c r="O117" s="2">
        <v>45838</v>
      </c>
      <c r="P117" s="9" t="s">
        <v>20</v>
      </c>
      <c r="Q117" s="24">
        <v>2799.3333333333335</v>
      </c>
      <c r="R117" s="4">
        <v>1.02</v>
      </c>
      <c r="S117" s="32">
        <f t="shared" si="6"/>
        <v>2855.32</v>
      </c>
    </row>
    <row r="118" spans="1:19" x14ac:dyDescent="0.3">
      <c r="A118" s="12"/>
      <c r="B118" s="9"/>
      <c r="C118" s="9"/>
      <c r="D118" s="22"/>
      <c r="E118" s="23"/>
      <c r="F118" s="22"/>
      <c r="G118" s="9"/>
      <c r="H118" s="22"/>
      <c r="I118" s="9"/>
      <c r="J118" s="9"/>
      <c r="K118" s="9"/>
      <c r="L118" s="2">
        <v>44743</v>
      </c>
      <c r="M118" s="2">
        <f t="shared" si="5"/>
        <v>46204</v>
      </c>
      <c r="N118" s="2">
        <v>45838</v>
      </c>
      <c r="O118" s="2">
        <v>45838</v>
      </c>
      <c r="P118" s="9" t="s">
        <v>21</v>
      </c>
      <c r="Q118" s="24">
        <v>233.33333333333334</v>
      </c>
      <c r="R118" s="4">
        <v>1.02</v>
      </c>
      <c r="S118" s="32">
        <f t="shared" si="6"/>
        <v>238</v>
      </c>
    </row>
    <row r="119" spans="1:19" x14ac:dyDescent="0.3">
      <c r="A119" s="12"/>
      <c r="B119" s="9"/>
      <c r="C119" s="9"/>
      <c r="D119" s="22"/>
      <c r="E119" s="23"/>
      <c r="F119" s="22"/>
      <c r="G119" s="9"/>
      <c r="H119" s="22"/>
      <c r="I119" s="9"/>
      <c r="J119" s="9"/>
      <c r="K119" s="9"/>
      <c r="L119" s="2">
        <v>44743</v>
      </c>
      <c r="M119" s="2">
        <f t="shared" si="5"/>
        <v>46204</v>
      </c>
      <c r="N119" s="2">
        <v>45838</v>
      </c>
      <c r="O119" s="2">
        <v>45838</v>
      </c>
      <c r="P119" s="9" t="s">
        <v>22</v>
      </c>
      <c r="Q119" s="24">
        <v>125.75</v>
      </c>
      <c r="R119" s="4">
        <v>1.0389999999999999</v>
      </c>
      <c r="S119" s="32">
        <f t="shared" si="6"/>
        <v>130.65424999999999</v>
      </c>
    </row>
    <row r="120" spans="1:19" x14ac:dyDescent="0.3">
      <c r="A120" s="12"/>
      <c r="B120" s="9"/>
      <c r="C120" s="9"/>
      <c r="D120" s="13"/>
      <c r="E120" s="21"/>
      <c r="F120" s="13"/>
      <c r="G120" s="9"/>
      <c r="H120" s="13"/>
      <c r="I120" s="9"/>
      <c r="J120" s="9"/>
      <c r="K120" s="9"/>
      <c r="L120" s="2">
        <v>45323</v>
      </c>
      <c r="M120" s="2">
        <f t="shared" si="5"/>
        <v>46054</v>
      </c>
      <c r="N120" s="2">
        <v>48975</v>
      </c>
      <c r="O120" s="2">
        <v>48975</v>
      </c>
      <c r="P120" s="9" t="s">
        <v>20</v>
      </c>
      <c r="Q120" s="6">
        <v>10589.71</v>
      </c>
      <c r="R120" s="4">
        <v>1.02</v>
      </c>
      <c r="S120" s="32">
        <f t="shared" si="6"/>
        <v>10801.504199999999</v>
      </c>
    </row>
    <row r="121" spans="1:19" x14ac:dyDescent="0.3">
      <c r="A121" s="12"/>
      <c r="B121" s="9"/>
      <c r="C121" s="9"/>
      <c r="D121" s="13"/>
      <c r="E121" s="21"/>
      <c r="F121" s="13"/>
      <c r="G121" s="9"/>
      <c r="H121" s="13"/>
      <c r="I121" s="9"/>
      <c r="J121" s="9"/>
      <c r="K121" s="9"/>
      <c r="L121" s="2">
        <v>45323</v>
      </c>
      <c r="M121" s="2">
        <f t="shared" si="5"/>
        <v>46054</v>
      </c>
      <c r="N121" s="2">
        <v>48975</v>
      </c>
      <c r="O121" s="2">
        <v>48975</v>
      </c>
      <c r="P121" s="9" t="s">
        <v>21</v>
      </c>
      <c r="Q121" s="6">
        <v>148.34</v>
      </c>
      <c r="R121" s="4">
        <v>1.02</v>
      </c>
      <c r="S121" s="32">
        <f t="shared" si="6"/>
        <v>151.30680000000001</v>
      </c>
    </row>
    <row r="122" spans="1:19" x14ac:dyDescent="0.3">
      <c r="A122" s="12"/>
      <c r="B122" s="9"/>
      <c r="C122" s="9"/>
      <c r="D122" s="13"/>
      <c r="E122" s="21"/>
      <c r="F122" s="13"/>
      <c r="G122" s="9"/>
      <c r="H122" s="13"/>
      <c r="I122" s="9"/>
      <c r="J122" s="9"/>
      <c r="K122" s="9"/>
      <c r="L122" s="2">
        <v>45323</v>
      </c>
      <c r="M122" s="2">
        <f t="shared" si="5"/>
        <v>46054</v>
      </c>
      <c r="N122" s="2">
        <v>48975</v>
      </c>
      <c r="O122" s="2">
        <v>48975</v>
      </c>
      <c r="P122" s="9" t="s">
        <v>22</v>
      </c>
      <c r="Q122" s="6">
        <v>982.89</v>
      </c>
      <c r="R122" s="4">
        <v>1.0389999999999999</v>
      </c>
      <c r="S122" s="32">
        <f t="shared" si="6"/>
        <v>1021.2227099999999</v>
      </c>
    </row>
    <row r="123" spans="1:19" x14ac:dyDescent="0.3">
      <c r="A123" s="12"/>
      <c r="B123" s="9"/>
      <c r="C123" s="9"/>
      <c r="D123" s="22"/>
      <c r="E123" s="23"/>
      <c r="F123" s="22"/>
      <c r="G123" s="9"/>
      <c r="H123" s="22"/>
      <c r="I123" s="9"/>
      <c r="J123" s="9"/>
      <c r="K123" s="9"/>
      <c r="L123" s="2">
        <v>43773</v>
      </c>
      <c r="M123" s="2">
        <f t="shared" si="5"/>
        <v>46330</v>
      </c>
      <c r="N123" s="2">
        <v>45747</v>
      </c>
      <c r="O123" s="2">
        <v>45747</v>
      </c>
      <c r="P123" s="9" t="s">
        <v>20</v>
      </c>
      <c r="Q123" s="24">
        <v>93.86</v>
      </c>
      <c r="R123" s="4">
        <v>1.02</v>
      </c>
      <c r="S123" s="32">
        <f t="shared" si="6"/>
        <v>95.737200000000001</v>
      </c>
    </row>
    <row r="124" spans="1:19" x14ac:dyDescent="0.3">
      <c r="A124" s="12"/>
      <c r="B124" s="9"/>
      <c r="C124" s="9"/>
      <c r="D124" s="13"/>
      <c r="E124" s="21"/>
      <c r="F124" s="13"/>
      <c r="G124" s="9"/>
      <c r="H124" s="13"/>
      <c r="I124" s="9"/>
      <c r="J124" s="9"/>
      <c r="K124" s="9"/>
      <c r="L124" s="2">
        <v>44575</v>
      </c>
      <c r="M124" s="2">
        <f t="shared" si="5"/>
        <v>46036</v>
      </c>
      <c r="N124" s="2">
        <v>46387</v>
      </c>
      <c r="O124" s="2">
        <v>46765</v>
      </c>
      <c r="P124" s="9" t="s">
        <v>20</v>
      </c>
      <c r="Q124" s="6">
        <v>1875.16</v>
      </c>
      <c r="R124" s="4">
        <v>1.02</v>
      </c>
      <c r="S124" s="32">
        <f t="shared" si="6"/>
        <v>1912.6632000000002</v>
      </c>
    </row>
    <row r="125" spans="1:19" x14ac:dyDescent="0.3">
      <c r="A125" s="12"/>
      <c r="B125" s="9"/>
      <c r="C125" s="9"/>
      <c r="D125" s="13"/>
      <c r="E125" s="21"/>
      <c r="F125" s="13"/>
      <c r="G125" s="9"/>
      <c r="H125" s="13"/>
      <c r="I125" s="9"/>
      <c r="J125" s="9"/>
      <c r="K125" s="9"/>
      <c r="L125" s="2">
        <v>44575</v>
      </c>
      <c r="M125" s="2">
        <f t="shared" si="5"/>
        <v>46036</v>
      </c>
      <c r="N125" s="2">
        <v>46387</v>
      </c>
      <c r="O125" s="2">
        <v>46765</v>
      </c>
      <c r="P125" s="9" t="s">
        <v>21</v>
      </c>
      <c r="Q125" s="6">
        <v>75</v>
      </c>
      <c r="R125" s="4">
        <v>1.02</v>
      </c>
      <c r="S125" s="32">
        <f t="shared" si="6"/>
        <v>76.5</v>
      </c>
    </row>
    <row r="126" spans="1:19" x14ac:dyDescent="0.3">
      <c r="A126" s="12"/>
      <c r="B126" s="9"/>
      <c r="C126" s="9"/>
      <c r="D126" s="13"/>
      <c r="E126" s="21"/>
      <c r="F126" s="13"/>
      <c r="G126" s="9"/>
      <c r="H126" s="13"/>
      <c r="I126" s="9"/>
      <c r="J126" s="9"/>
      <c r="K126" s="9"/>
      <c r="L126" s="2">
        <v>44575</v>
      </c>
      <c r="M126" s="2">
        <f t="shared" si="5"/>
        <v>46036</v>
      </c>
      <c r="N126" s="2">
        <v>46387</v>
      </c>
      <c r="O126" s="2">
        <v>46765</v>
      </c>
      <c r="P126" s="9" t="s">
        <v>22</v>
      </c>
      <c r="Q126" s="6">
        <v>974.99</v>
      </c>
      <c r="R126" s="4">
        <v>1.0389999999999999</v>
      </c>
      <c r="S126" s="32">
        <f t="shared" si="6"/>
        <v>1013.0146099999999</v>
      </c>
    </row>
    <row r="127" spans="1:19" x14ac:dyDescent="0.3">
      <c r="A127" s="12"/>
      <c r="B127" s="9"/>
      <c r="C127" s="9"/>
      <c r="D127" s="13"/>
      <c r="E127" s="21"/>
      <c r="F127" s="13"/>
      <c r="G127" s="9"/>
      <c r="H127" s="13"/>
      <c r="I127" s="9"/>
      <c r="J127" s="9"/>
      <c r="K127" s="9"/>
      <c r="L127" s="2">
        <v>44575</v>
      </c>
      <c r="M127" s="2">
        <f t="shared" si="5"/>
        <v>46036</v>
      </c>
      <c r="N127" s="2">
        <v>47742</v>
      </c>
      <c r="O127" s="2">
        <v>47742</v>
      </c>
      <c r="P127" s="9" t="s">
        <v>21</v>
      </c>
      <c r="Q127" s="6">
        <v>643.66666666666663</v>
      </c>
      <c r="R127" s="4">
        <v>1.02</v>
      </c>
      <c r="S127" s="32">
        <f t="shared" si="6"/>
        <v>656.54</v>
      </c>
    </row>
    <row r="128" spans="1:19" x14ac:dyDescent="0.3">
      <c r="A128" s="12"/>
      <c r="B128" s="9"/>
      <c r="C128" s="9"/>
      <c r="D128" s="13"/>
      <c r="E128" s="21"/>
      <c r="F128" s="13"/>
      <c r="G128" s="9"/>
      <c r="H128" s="13"/>
      <c r="I128" s="9"/>
      <c r="J128" s="9"/>
      <c r="K128" s="9"/>
      <c r="L128" s="2">
        <v>44456</v>
      </c>
      <c r="M128" s="2">
        <f t="shared" si="5"/>
        <v>46282</v>
      </c>
      <c r="N128" s="2">
        <v>47742</v>
      </c>
      <c r="O128" s="2">
        <v>47742</v>
      </c>
      <c r="P128" s="9" t="s">
        <v>20</v>
      </c>
      <c r="Q128" s="6">
        <v>19646.805555555555</v>
      </c>
      <c r="R128" s="4">
        <v>1.02</v>
      </c>
      <c r="S128" s="32">
        <f t="shared" si="6"/>
        <v>20039.741666666665</v>
      </c>
    </row>
    <row r="129" spans="1:19" x14ac:dyDescent="0.3">
      <c r="A129" s="12"/>
      <c r="B129" s="9"/>
      <c r="C129" s="9"/>
      <c r="D129" s="13"/>
      <c r="E129" s="21"/>
      <c r="F129" s="13"/>
      <c r="G129" s="9"/>
      <c r="H129" s="13"/>
      <c r="I129" s="9"/>
      <c r="J129" s="9"/>
      <c r="K129" s="9"/>
      <c r="L129" s="2">
        <v>44456</v>
      </c>
      <c r="M129" s="2">
        <f t="shared" si="5"/>
        <v>46282</v>
      </c>
      <c r="N129" s="2">
        <v>47742</v>
      </c>
      <c r="O129" s="2">
        <v>47742</v>
      </c>
      <c r="P129" s="9" t="s">
        <v>37</v>
      </c>
      <c r="Q129" s="6">
        <v>3347.6666666666665</v>
      </c>
      <c r="R129" s="4">
        <v>1.02</v>
      </c>
      <c r="S129" s="32">
        <f t="shared" si="6"/>
        <v>3414.62</v>
      </c>
    </row>
    <row r="130" spans="1:19" x14ac:dyDescent="0.3">
      <c r="A130" s="12"/>
      <c r="B130" s="9"/>
      <c r="C130" s="9"/>
      <c r="D130" s="13"/>
      <c r="E130" s="21"/>
      <c r="F130" s="13"/>
      <c r="G130" s="9"/>
      <c r="H130" s="13"/>
      <c r="I130" s="9"/>
      <c r="J130" s="9"/>
      <c r="K130" s="9"/>
      <c r="L130" s="2">
        <v>44456</v>
      </c>
      <c r="M130" s="2">
        <f t="shared" si="5"/>
        <v>46282</v>
      </c>
      <c r="N130" s="2">
        <v>47742</v>
      </c>
      <c r="O130" s="2">
        <v>47742</v>
      </c>
      <c r="P130" s="9" t="s">
        <v>21</v>
      </c>
      <c r="Q130" s="6">
        <v>11555</v>
      </c>
      <c r="R130" s="4">
        <v>1.02</v>
      </c>
      <c r="S130" s="32">
        <f t="shared" si="6"/>
        <v>11786.1</v>
      </c>
    </row>
    <row r="131" spans="1:19" x14ac:dyDescent="0.3">
      <c r="A131" s="12"/>
      <c r="B131" s="9"/>
      <c r="C131" s="9"/>
      <c r="D131" s="13"/>
      <c r="E131" s="21"/>
      <c r="F131" s="13"/>
      <c r="G131" s="9"/>
      <c r="H131" s="13"/>
      <c r="I131" s="9"/>
      <c r="J131" s="9"/>
      <c r="K131" s="9"/>
      <c r="L131" s="2">
        <v>44456</v>
      </c>
      <c r="M131" s="2">
        <f t="shared" ref="M131:M172" si="7">DATE(2026,MONTH(L131),DAY(L131))</f>
        <v>46282</v>
      </c>
      <c r="N131" s="2">
        <v>47742</v>
      </c>
      <c r="O131" s="2">
        <v>47742</v>
      </c>
      <c r="P131" s="9" t="s">
        <v>22</v>
      </c>
      <c r="Q131" s="6">
        <v>5333.333333333333</v>
      </c>
      <c r="R131" s="4">
        <v>1.0389999999999999</v>
      </c>
      <c r="S131" s="32">
        <f t="shared" ref="S131:S172" si="8">+Q131*R131</f>
        <v>5541.333333333333</v>
      </c>
    </row>
    <row r="132" spans="1:19" x14ac:dyDescent="0.3">
      <c r="A132" s="12"/>
      <c r="B132" s="9"/>
      <c r="C132" s="9"/>
      <c r="D132" s="22"/>
      <c r="E132" s="23"/>
      <c r="F132" s="22"/>
      <c r="G132" s="9"/>
      <c r="H132" s="22"/>
      <c r="I132" s="9"/>
      <c r="J132" s="9"/>
      <c r="K132" s="9"/>
      <c r="L132" s="2">
        <v>44287</v>
      </c>
      <c r="M132" s="2">
        <f t="shared" si="7"/>
        <v>46113</v>
      </c>
      <c r="N132" s="2">
        <v>45747</v>
      </c>
      <c r="O132" s="2">
        <v>45747</v>
      </c>
      <c r="P132" s="9" t="s">
        <v>20</v>
      </c>
      <c r="Q132" s="24">
        <v>280</v>
      </c>
      <c r="R132" s="4">
        <v>1.02</v>
      </c>
      <c r="S132" s="32">
        <f t="shared" si="8"/>
        <v>285.60000000000002</v>
      </c>
    </row>
    <row r="133" spans="1:19" x14ac:dyDescent="0.3">
      <c r="A133" s="12"/>
      <c r="B133" s="9"/>
      <c r="C133" s="9"/>
      <c r="D133" s="22"/>
      <c r="E133" s="23"/>
      <c r="F133" s="22"/>
      <c r="G133" s="9"/>
      <c r="H133" s="22"/>
      <c r="I133" s="9"/>
      <c r="J133" s="9"/>
      <c r="K133" s="9"/>
      <c r="L133" s="2">
        <v>44287</v>
      </c>
      <c r="M133" s="2">
        <f t="shared" si="7"/>
        <v>46113</v>
      </c>
      <c r="N133" s="2">
        <v>45747</v>
      </c>
      <c r="O133" s="2">
        <v>45747</v>
      </c>
      <c r="P133" s="9" t="s">
        <v>22</v>
      </c>
      <c r="Q133" s="24">
        <v>85</v>
      </c>
      <c r="R133" s="4">
        <v>1.0389999999999999</v>
      </c>
      <c r="S133" s="32">
        <f t="shared" si="8"/>
        <v>88.314999999999998</v>
      </c>
    </row>
    <row r="134" spans="1:19" x14ac:dyDescent="0.3">
      <c r="A134" s="12"/>
      <c r="B134" s="9"/>
      <c r="C134" s="9"/>
      <c r="D134" s="13"/>
      <c r="E134" s="21"/>
      <c r="F134" s="13"/>
      <c r="G134" s="9"/>
      <c r="H134" s="13"/>
      <c r="I134" s="9"/>
      <c r="J134" s="9"/>
      <c r="K134" s="9"/>
      <c r="L134" s="2">
        <v>43829</v>
      </c>
      <c r="M134" s="2">
        <f t="shared" si="7"/>
        <v>46386</v>
      </c>
      <c r="N134" s="2">
        <v>46387</v>
      </c>
      <c r="O134" s="2">
        <v>47116</v>
      </c>
      <c r="P134" s="9" t="s">
        <v>20</v>
      </c>
      <c r="Q134" s="6">
        <v>893.33</v>
      </c>
      <c r="R134" s="4">
        <v>1.02</v>
      </c>
      <c r="S134" s="32">
        <f t="shared" si="8"/>
        <v>911.1966000000001</v>
      </c>
    </row>
    <row r="135" spans="1:19" x14ac:dyDescent="0.3">
      <c r="A135" s="12"/>
      <c r="B135" s="9"/>
      <c r="C135" s="9"/>
      <c r="D135" s="13"/>
      <c r="E135" s="21"/>
      <c r="F135" s="13"/>
      <c r="G135" s="9"/>
      <c r="H135" s="13"/>
      <c r="I135" s="9"/>
      <c r="J135" s="27"/>
      <c r="K135" s="9"/>
      <c r="L135" s="2">
        <v>45231</v>
      </c>
      <c r="M135" s="2">
        <f t="shared" si="7"/>
        <v>46327</v>
      </c>
      <c r="N135" s="2">
        <v>46387</v>
      </c>
      <c r="O135" s="2">
        <v>48517</v>
      </c>
      <c r="P135" s="9" t="s">
        <v>20</v>
      </c>
      <c r="Q135" s="6">
        <v>1970.77</v>
      </c>
      <c r="R135" s="4">
        <v>1.02</v>
      </c>
      <c r="S135" s="32">
        <f t="shared" si="8"/>
        <v>2010.1854000000001</v>
      </c>
    </row>
    <row r="136" spans="1:19" x14ac:dyDescent="0.3">
      <c r="A136" s="12"/>
      <c r="B136" s="9"/>
      <c r="C136" s="9"/>
      <c r="D136" s="22"/>
      <c r="E136" s="23"/>
      <c r="F136" s="22"/>
      <c r="G136" s="9"/>
      <c r="H136" s="22"/>
      <c r="I136" s="9"/>
      <c r="J136" s="9"/>
      <c r="K136" s="9"/>
      <c r="L136" s="2">
        <v>43554</v>
      </c>
      <c r="M136" s="2">
        <f t="shared" si="7"/>
        <v>46111</v>
      </c>
      <c r="N136" s="2">
        <v>45747</v>
      </c>
      <c r="O136" s="2">
        <v>45747</v>
      </c>
      <c r="P136" s="9" t="s">
        <v>20</v>
      </c>
      <c r="Q136" s="24">
        <v>2000</v>
      </c>
      <c r="R136" s="4">
        <v>1.02</v>
      </c>
      <c r="S136" s="32">
        <f t="shared" si="8"/>
        <v>2040</v>
      </c>
    </row>
    <row r="137" spans="1:19" x14ac:dyDescent="0.3">
      <c r="A137" s="12"/>
      <c r="B137" s="9"/>
      <c r="C137" s="9"/>
      <c r="D137" s="22"/>
      <c r="E137" s="23"/>
      <c r="F137" s="22"/>
      <c r="G137" s="9"/>
      <c r="H137" s="22"/>
      <c r="I137" s="9"/>
      <c r="J137" s="9"/>
      <c r="K137" s="9"/>
      <c r="L137" s="2">
        <v>43554</v>
      </c>
      <c r="M137" s="2">
        <f t="shared" si="7"/>
        <v>46111</v>
      </c>
      <c r="N137" s="2">
        <v>45747</v>
      </c>
      <c r="O137" s="2">
        <v>45747</v>
      </c>
      <c r="P137" s="9" t="s">
        <v>22</v>
      </c>
      <c r="Q137" s="24">
        <v>123</v>
      </c>
      <c r="R137" s="4">
        <v>1.0389999999999999</v>
      </c>
      <c r="S137" s="32">
        <f t="shared" si="8"/>
        <v>127.797</v>
      </c>
    </row>
    <row r="138" spans="1:19" x14ac:dyDescent="0.3">
      <c r="A138" s="12"/>
      <c r="B138" s="9"/>
      <c r="C138" s="9"/>
      <c r="D138" s="13"/>
      <c r="E138" s="21"/>
      <c r="F138" s="13"/>
      <c r="G138" s="9"/>
      <c r="H138" s="13"/>
      <c r="I138" s="9"/>
      <c r="J138" s="9"/>
      <c r="K138" s="9"/>
      <c r="L138" s="2">
        <v>45297</v>
      </c>
      <c r="M138" s="2">
        <f t="shared" si="7"/>
        <v>46028</v>
      </c>
      <c r="N138" s="2">
        <v>46538</v>
      </c>
      <c r="O138" s="2">
        <v>48730</v>
      </c>
      <c r="P138" s="9" t="s">
        <v>20</v>
      </c>
      <c r="Q138" s="6">
        <v>735.72</v>
      </c>
      <c r="R138" s="4">
        <v>1.02</v>
      </c>
      <c r="S138" s="32">
        <f t="shared" si="8"/>
        <v>750.4344000000001</v>
      </c>
    </row>
    <row r="139" spans="1:19" x14ac:dyDescent="0.3">
      <c r="A139" s="30"/>
      <c r="B139" s="9"/>
      <c r="C139" s="9"/>
      <c r="D139" s="13"/>
      <c r="E139" s="21"/>
      <c r="F139" s="13"/>
      <c r="G139" s="9"/>
      <c r="H139" s="13"/>
      <c r="I139" s="9"/>
      <c r="J139" s="9"/>
      <c r="K139" s="9"/>
      <c r="L139" s="2">
        <v>45297</v>
      </c>
      <c r="M139" s="2">
        <f t="shared" si="7"/>
        <v>46028</v>
      </c>
      <c r="N139" s="2">
        <v>46538</v>
      </c>
      <c r="O139" s="2">
        <v>48730</v>
      </c>
      <c r="P139" s="9" t="s">
        <v>21</v>
      </c>
      <c r="Q139" s="6">
        <v>60.1</v>
      </c>
      <c r="R139" s="4">
        <v>1.02</v>
      </c>
      <c r="S139" s="32">
        <f t="shared" si="8"/>
        <v>61.302</v>
      </c>
    </row>
    <row r="140" spans="1:19" x14ac:dyDescent="0.3">
      <c r="A140" s="12"/>
      <c r="B140" s="9"/>
      <c r="C140" s="9"/>
      <c r="D140" s="13"/>
      <c r="E140" s="21"/>
      <c r="F140" s="13"/>
      <c r="G140" s="9"/>
      <c r="H140" s="13"/>
      <c r="I140" s="9"/>
      <c r="J140" s="9"/>
      <c r="K140" s="9"/>
      <c r="L140" s="2">
        <v>43773</v>
      </c>
      <c r="M140" s="2">
        <f t="shared" si="7"/>
        <v>46330</v>
      </c>
      <c r="N140" s="2">
        <v>47060</v>
      </c>
      <c r="O140" s="2">
        <v>48155</v>
      </c>
      <c r="P140" s="9" t="s">
        <v>20</v>
      </c>
      <c r="Q140" s="6">
        <v>990</v>
      </c>
      <c r="R140" s="4">
        <v>1.02</v>
      </c>
      <c r="S140" s="32">
        <f t="shared" si="8"/>
        <v>1009.8000000000001</v>
      </c>
    </row>
    <row r="141" spans="1:19" x14ac:dyDescent="0.3">
      <c r="A141" s="12"/>
      <c r="B141" s="9"/>
      <c r="C141" s="9"/>
      <c r="D141" s="13"/>
      <c r="E141" s="21"/>
      <c r="F141" s="13"/>
      <c r="G141" s="9"/>
      <c r="H141" s="13"/>
      <c r="I141" s="9"/>
      <c r="J141" s="9"/>
      <c r="K141" s="9"/>
      <c r="L141" s="2">
        <v>43773</v>
      </c>
      <c r="M141" s="2">
        <f t="shared" si="7"/>
        <v>46330</v>
      </c>
      <c r="N141" s="2">
        <v>47060</v>
      </c>
      <c r="O141" s="2">
        <v>48155</v>
      </c>
      <c r="P141" s="9" t="s">
        <v>22</v>
      </c>
      <c r="Q141" s="6">
        <v>152.40000000000009</v>
      </c>
      <c r="R141" s="4">
        <v>1.0389999999999999</v>
      </c>
      <c r="S141" s="32">
        <f t="shared" si="8"/>
        <v>158.34360000000009</v>
      </c>
    </row>
    <row r="142" spans="1:19" x14ac:dyDescent="0.3">
      <c r="A142" s="12"/>
      <c r="B142" s="9"/>
      <c r="C142" s="9"/>
      <c r="D142" s="13"/>
      <c r="E142" s="21"/>
      <c r="F142" s="13"/>
      <c r="G142" s="9"/>
      <c r="H142" s="13"/>
      <c r="I142" s="9"/>
      <c r="J142" s="9"/>
      <c r="K142" s="9"/>
      <c r="L142" s="2">
        <v>45778</v>
      </c>
      <c r="M142" s="2">
        <f t="shared" si="7"/>
        <v>46143</v>
      </c>
      <c r="N142" s="2">
        <v>46873</v>
      </c>
      <c r="O142" s="2">
        <v>49064</v>
      </c>
      <c r="P142" s="9" t="s">
        <v>20</v>
      </c>
      <c r="Q142" s="18">
        <v>1300</v>
      </c>
      <c r="R142" s="4">
        <v>1.02</v>
      </c>
      <c r="S142" s="32">
        <f t="shared" si="8"/>
        <v>1326</v>
      </c>
    </row>
    <row r="143" spans="1:19" x14ac:dyDescent="0.3">
      <c r="A143" s="12"/>
      <c r="B143" s="9"/>
      <c r="C143" s="9"/>
      <c r="D143" s="13"/>
      <c r="E143" s="21"/>
      <c r="F143" s="13"/>
      <c r="G143" s="9"/>
      <c r="H143" s="13"/>
      <c r="I143" s="9"/>
      <c r="J143" s="9"/>
      <c r="K143" s="9"/>
      <c r="L143" s="2">
        <v>45778</v>
      </c>
      <c r="M143" s="2">
        <f t="shared" si="7"/>
        <v>46143</v>
      </c>
      <c r="N143" s="2">
        <v>46873</v>
      </c>
      <c r="O143" s="2">
        <v>49064</v>
      </c>
      <c r="P143" s="9" t="s">
        <v>21</v>
      </c>
      <c r="Q143" s="18">
        <v>50</v>
      </c>
      <c r="R143" s="4">
        <v>1.02</v>
      </c>
      <c r="S143" s="32">
        <f t="shared" si="8"/>
        <v>51</v>
      </c>
    </row>
    <row r="144" spans="1:19" x14ac:dyDescent="0.3">
      <c r="A144" s="12"/>
      <c r="B144" s="9"/>
      <c r="C144" s="9"/>
      <c r="D144" s="13"/>
      <c r="E144" s="21"/>
      <c r="F144" s="13"/>
      <c r="G144" s="9"/>
      <c r="H144" s="13"/>
      <c r="I144" s="9"/>
      <c r="J144" s="9"/>
      <c r="K144" s="9"/>
      <c r="L144" s="2">
        <v>45778</v>
      </c>
      <c r="M144" s="2">
        <f t="shared" si="7"/>
        <v>46143</v>
      </c>
      <c r="N144" s="2">
        <v>46873</v>
      </c>
      <c r="O144" s="2">
        <v>49064</v>
      </c>
      <c r="P144" s="9" t="s">
        <v>22</v>
      </c>
      <c r="Q144" s="18">
        <v>100</v>
      </c>
      <c r="R144" s="4">
        <v>1.0389999999999999</v>
      </c>
      <c r="S144" s="32">
        <f t="shared" si="8"/>
        <v>103.89999999999999</v>
      </c>
    </row>
    <row r="145" spans="1:19" x14ac:dyDescent="0.3">
      <c r="A145" s="12"/>
      <c r="B145" s="9"/>
      <c r="C145" s="9"/>
      <c r="D145" s="13"/>
      <c r="E145" s="21"/>
      <c r="F145" s="13"/>
      <c r="G145" s="9"/>
      <c r="H145" s="13"/>
      <c r="I145" s="9"/>
      <c r="J145" s="9"/>
      <c r="K145" s="9"/>
      <c r="L145" s="2">
        <v>44287</v>
      </c>
      <c r="M145" s="2">
        <f t="shared" si="7"/>
        <v>46113</v>
      </c>
      <c r="N145" s="2">
        <v>46477</v>
      </c>
      <c r="O145" s="2">
        <v>47573</v>
      </c>
      <c r="P145" s="9" t="s">
        <v>20</v>
      </c>
      <c r="Q145" s="6">
        <v>1226.19</v>
      </c>
      <c r="R145" s="4">
        <v>1.02</v>
      </c>
      <c r="S145" s="32">
        <f t="shared" si="8"/>
        <v>1250.7138</v>
      </c>
    </row>
    <row r="146" spans="1:19" x14ac:dyDescent="0.3">
      <c r="A146" s="12"/>
      <c r="B146" s="9"/>
      <c r="C146" s="9"/>
      <c r="D146" s="13"/>
      <c r="E146" s="21"/>
      <c r="F146" s="13"/>
      <c r="G146" s="9"/>
      <c r="H146" s="13"/>
      <c r="I146" s="9"/>
      <c r="J146" s="9"/>
      <c r="K146" s="9"/>
      <c r="L146" s="2">
        <v>44287</v>
      </c>
      <c r="M146" s="2">
        <f t="shared" si="7"/>
        <v>46113</v>
      </c>
      <c r="N146" s="2">
        <v>46477</v>
      </c>
      <c r="O146" s="2">
        <v>47573</v>
      </c>
      <c r="P146" s="9" t="s">
        <v>21</v>
      </c>
      <c r="Q146" s="6">
        <v>40</v>
      </c>
      <c r="R146" s="4">
        <v>1.02</v>
      </c>
      <c r="S146" s="32">
        <f t="shared" si="8"/>
        <v>40.799999999999997</v>
      </c>
    </row>
    <row r="147" spans="1:19" x14ac:dyDescent="0.3">
      <c r="A147" s="12"/>
      <c r="B147" s="9"/>
      <c r="C147" s="9"/>
      <c r="D147" s="13"/>
      <c r="E147" s="21"/>
      <c r="F147" s="13"/>
      <c r="G147" s="9"/>
      <c r="H147" s="13"/>
      <c r="I147" s="9"/>
      <c r="J147" s="9"/>
      <c r="K147" s="9"/>
      <c r="L147" s="2">
        <v>44287</v>
      </c>
      <c r="M147" s="2">
        <f t="shared" si="7"/>
        <v>46113</v>
      </c>
      <c r="N147" s="2">
        <v>46477</v>
      </c>
      <c r="O147" s="2">
        <v>47573</v>
      </c>
      <c r="P147" s="9" t="s">
        <v>22</v>
      </c>
      <c r="Q147" s="6">
        <v>79.200000000000045</v>
      </c>
      <c r="R147" s="4">
        <v>1.0389999999999999</v>
      </c>
      <c r="S147" s="32">
        <f t="shared" si="8"/>
        <v>82.288800000000037</v>
      </c>
    </row>
    <row r="148" spans="1:19" x14ac:dyDescent="0.3">
      <c r="A148" s="12"/>
      <c r="B148" s="9"/>
      <c r="C148" s="9"/>
      <c r="D148" s="13"/>
      <c r="E148" s="21"/>
      <c r="F148" s="13"/>
      <c r="G148" s="9"/>
      <c r="H148" s="13"/>
      <c r="I148" s="9"/>
      <c r="J148" s="9"/>
      <c r="K148" s="9"/>
      <c r="L148" s="2">
        <v>44621</v>
      </c>
      <c r="M148" s="2">
        <f t="shared" si="7"/>
        <v>46082</v>
      </c>
      <c r="N148" s="2">
        <v>46811</v>
      </c>
      <c r="O148" s="2">
        <v>49003</v>
      </c>
      <c r="P148" s="9" t="s">
        <v>20</v>
      </c>
      <c r="Q148" s="6">
        <v>6019.869999999999</v>
      </c>
      <c r="R148" s="4">
        <v>1.02</v>
      </c>
      <c r="S148" s="32">
        <f t="shared" si="8"/>
        <v>6140.2673999999988</v>
      </c>
    </row>
    <row r="149" spans="1:19" x14ac:dyDescent="0.3">
      <c r="A149" s="28"/>
      <c r="B149" s="9"/>
      <c r="C149" s="9"/>
      <c r="D149" s="13"/>
      <c r="E149" s="21"/>
      <c r="F149" s="13"/>
      <c r="G149" s="9"/>
      <c r="H149" s="13"/>
      <c r="I149" s="9"/>
      <c r="J149" s="9"/>
      <c r="K149" s="9"/>
      <c r="L149" s="2">
        <v>44621</v>
      </c>
      <c r="M149" s="2">
        <f t="shared" si="7"/>
        <v>46082</v>
      </c>
      <c r="N149" s="2">
        <v>46811</v>
      </c>
      <c r="O149" s="2">
        <v>49003</v>
      </c>
      <c r="P149" s="9" t="s">
        <v>21</v>
      </c>
      <c r="Q149" s="6">
        <v>1213.6666666666667</v>
      </c>
      <c r="R149" s="4">
        <v>1.02</v>
      </c>
      <c r="S149" s="32">
        <f t="shared" si="8"/>
        <v>1237.94</v>
      </c>
    </row>
    <row r="150" spans="1:19" x14ac:dyDescent="0.3">
      <c r="A150" s="28"/>
      <c r="B150" s="9"/>
      <c r="C150" s="9"/>
      <c r="D150" s="13"/>
      <c r="E150" s="21"/>
      <c r="F150" s="13"/>
      <c r="G150" s="9"/>
      <c r="H150" s="13"/>
      <c r="I150" s="9"/>
      <c r="J150" s="9"/>
      <c r="K150" s="9"/>
      <c r="L150" s="2">
        <v>44621</v>
      </c>
      <c r="M150" s="2">
        <f t="shared" si="7"/>
        <v>46082</v>
      </c>
      <c r="N150" s="2">
        <v>46811</v>
      </c>
      <c r="O150" s="2">
        <v>49003</v>
      </c>
      <c r="P150" s="9" t="s">
        <v>22</v>
      </c>
      <c r="Q150" s="6">
        <f>928.916666666667+93</f>
        <v>1021.916666666667</v>
      </c>
      <c r="R150" s="4">
        <v>1.0389999999999999</v>
      </c>
      <c r="S150" s="32">
        <f t="shared" si="8"/>
        <v>1061.7714166666669</v>
      </c>
    </row>
    <row r="151" spans="1:19" x14ac:dyDescent="0.3">
      <c r="A151" s="28"/>
      <c r="B151" s="9"/>
      <c r="C151" s="9"/>
      <c r="D151" s="13"/>
      <c r="E151" s="21"/>
      <c r="F151" s="13"/>
      <c r="G151" s="9"/>
      <c r="H151" s="13"/>
      <c r="I151" s="9"/>
      <c r="J151" s="9"/>
      <c r="K151" s="9"/>
      <c r="L151" s="2">
        <v>42095</v>
      </c>
      <c r="M151" s="2">
        <f t="shared" si="7"/>
        <v>46113</v>
      </c>
      <c r="N151" s="2">
        <v>46477</v>
      </c>
      <c r="O151" s="2">
        <v>45382</v>
      </c>
      <c r="P151" s="9" t="s">
        <v>20</v>
      </c>
      <c r="Q151" s="6">
        <f>(354+13483.84)/3</f>
        <v>4612.6133333333337</v>
      </c>
      <c r="R151" s="4">
        <v>1.02</v>
      </c>
      <c r="S151" s="32">
        <f t="shared" si="8"/>
        <v>4704.8656000000001</v>
      </c>
    </row>
    <row r="152" spans="1:19" x14ac:dyDescent="0.3">
      <c r="A152" s="28"/>
      <c r="B152" s="9"/>
      <c r="C152" s="9"/>
      <c r="D152" s="13"/>
      <c r="E152" s="21"/>
      <c r="F152" s="13"/>
      <c r="G152" s="9"/>
      <c r="H152" s="13"/>
      <c r="I152" s="9"/>
      <c r="J152" s="9"/>
      <c r="K152" s="9"/>
      <c r="L152" s="2">
        <v>42095</v>
      </c>
      <c r="M152" s="2">
        <f t="shared" si="7"/>
        <v>46113</v>
      </c>
      <c r="N152" s="2">
        <v>46477</v>
      </c>
      <c r="O152" s="2">
        <v>45382</v>
      </c>
      <c r="P152" s="9" t="s">
        <v>21</v>
      </c>
      <c r="Q152" s="6">
        <v>320.66666666666669</v>
      </c>
      <c r="R152" s="4">
        <v>1.02</v>
      </c>
      <c r="S152" s="32">
        <f t="shared" si="8"/>
        <v>327.08000000000004</v>
      </c>
    </row>
    <row r="153" spans="1:19" x14ac:dyDescent="0.3">
      <c r="A153" s="28"/>
      <c r="B153" s="9"/>
      <c r="C153" s="9"/>
      <c r="D153" s="13"/>
      <c r="E153" s="21"/>
      <c r="F153" s="13"/>
      <c r="G153" s="9"/>
      <c r="H153" s="13"/>
      <c r="I153" s="9"/>
      <c r="J153" s="9"/>
      <c r="K153" s="9"/>
      <c r="L153" s="2">
        <v>42095</v>
      </c>
      <c r="M153" s="2">
        <f t="shared" si="7"/>
        <v>46113</v>
      </c>
      <c r="N153" s="2">
        <v>46477</v>
      </c>
      <c r="O153" s="2">
        <v>45382</v>
      </c>
      <c r="P153" s="9" t="s">
        <v>22</v>
      </c>
      <c r="Q153" s="6">
        <v>353</v>
      </c>
      <c r="R153" s="4">
        <v>1.0389999999999999</v>
      </c>
      <c r="S153" s="32">
        <f t="shared" si="8"/>
        <v>366.767</v>
      </c>
    </row>
    <row r="154" spans="1:19" x14ac:dyDescent="0.3">
      <c r="A154" s="28"/>
      <c r="B154" s="9"/>
      <c r="C154" s="9"/>
      <c r="D154" s="13"/>
      <c r="E154" s="21"/>
      <c r="F154" s="13"/>
      <c r="G154" s="9"/>
      <c r="H154" s="13"/>
      <c r="I154" s="9"/>
      <c r="J154" s="9"/>
      <c r="K154" s="9"/>
      <c r="L154" s="2">
        <v>45243</v>
      </c>
      <c r="M154" s="2">
        <f t="shared" si="7"/>
        <v>46339</v>
      </c>
      <c r="N154" s="2">
        <v>46387</v>
      </c>
      <c r="O154" s="2">
        <v>48530</v>
      </c>
      <c r="P154" s="9" t="s">
        <v>20</v>
      </c>
      <c r="Q154" s="6">
        <v>1350</v>
      </c>
      <c r="R154" s="4">
        <v>1.02</v>
      </c>
      <c r="S154" s="32">
        <f t="shared" si="8"/>
        <v>1377</v>
      </c>
    </row>
    <row r="155" spans="1:19" x14ac:dyDescent="0.3">
      <c r="A155" s="28"/>
      <c r="B155" s="9"/>
      <c r="C155" s="9"/>
      <c r="D155" s="13"/>
      <c r="E155" s="21"/>
      <c r="F155" s="13"/>
      <c r="G155" s="9"/>
      <c r="H155" s="13"/>
      <c r="I155" s="9"/>
      <c r="J155" s="9"/>
      <c r="K155" s="9"/>
      <c r="L155" s="2">
        <v>45243</v>
      </c>
      <c r="M155" s="2">
        <f t="shared" si="7"/>
        <v>46339</v>
      </c>
      <c r="N155" s="2">
        <v>46387</v>
      </c>
      <c r="O155" s="2">
        <v>48530</v>
      </c>
      <c r="P155" s="9" t="s">
        <v>21</v>
      </c>
      <c r="Q155" s="6">
        <v>200</v>
      </c>
      <c r="R155" s="4">
        <v>1.02</v>
      </c>
      <c r="S155" s="32">
        <f t="shared" si="8"/>
        <v>204</v>
      </c>
    </row>
    <row r="156" spans="1:19" x14ac:dyDescent="0.3">
      <c r="A156" s="28"/>
      <c r="B156" s="9"/>
      <c r="C156" s="9"/>
      <c r="D156" s="13"/>
      <c r="E156" s="21"/>
      <c r="F156" s="13"/>
      <c r="G156" s="9"/>
      <c r="H156" s="13"/>
      <c r="I156" s="9"/>
      <c r="J156" s="9"/>
      <c r="K156" s="9"/>
      <c r="L156" s="2">
        <v>45931</v>
      </c>
      <c r="M156" s="2">
        <f t="shared" si="7"/>
        <v>46296</v>
      </c>
      <c r="N156" s="2">
        <v>47027</v>
      </c>
      <c r="O156" s="2">
        <v>49218</v>
      </c>
      <c r="P156" s="9" t="s">
        <v>20</v>
      </c>
      <c r="Q156" s="6">
        <v>3210</v>
      </c>
      <c r="R156" s="4">
        <v>1.02</v>
      </c>
      <c r="S156" s="32">
        <f t="shared" si="8"/>
        <v>3274.2000000000003</v>
      </c>
    </row>
    <row r="157" spans="1:19" x14ac:dyDescent="0.3">
      <c r="A157" s="28"/>
      <c r="B157" s="9"/>
      <c r="C157" s="9"/>
      <c r="D157" s="13"/>
      <c r="E157" s="21"/>
      <c r="F157" s="13"/>
      <c r="G157" s="9"/>
      <c r="H157" s="13"/>
      <c r="I157" s="9"/>
      <c r="J157" s="9"/>
      <c r="K157" s="9"/>
      <c r="L157" s="2">
        <v>45931</v>
      </c>
      <c r="M157" s="2">
        <f t="shared" si="7"/>
        <v>46296</v>
      </c>
      <c r="N157" s="2">
        <v>47027</v>
      </c>
      <c r="O157" s="2">
        <v>49218</v>
      </c>
      <c r="P157" s="9" t="s">
        <v>21</v>
      </c>
      <c r="Q157" s="6">
        <v>321</v>
      </c>
      <c r="R157" s="4">
        <v>1.02</v>
      </c>
      <c r="S157" s="32">
        <f t="shared" si="8"/>
        <v>327.42</v>
      </c>
    </row>
    <row r="158" spans="1:19" x14ac:dyDescent="0.3">
      <c r="A158" s="28"/>
      <c r="B158" s="9"/>
      <c r="C158" s="9"/>
      <c r="D158" s="13"/>
      <c r="E158" s="21"/>
      <c r="F158" s="13"/>
      <c r="G158" s="9"/>
      <c r="H158" s="13"/>
      <c r="I158" s="9"/>
      <c r="J158" s="9"/>
      <c r="K158" s="9"/>
      <c r="L158" s="2">
        <v>45931</v>
      </c>
      <c r="M158" s="2">
        <f t="shared" si="7"/>
        <v>46296</v>
      </c>
      <c r="N158" s="2">
        <v>47027</v>
      </c>
      <c r="O158" s="2">
        <v>49218</v>
      </c>
      <c r="P158" s="9" t="s">
        <v>22</v>
      </c>
      <c r="Q158" s="17">
        <v>400</v>
      </c>
      <c r="R158" s="4">
        <v>1.0389999999999999</v>
      </c>
      <c r="S158" s="32">
        <f t="shared" si="8"/>
        <v>415.59999999999997</v>
      </c>
    </row>
    <row r="159" spans="1:19" x14ac:dyDescent="0.3">
      <c r="A159" s="28"/>
      <c r="B159" s="9"/>
      <c r="C159" s="9"/>
      <c r="D159" s="13"/>
      <c r="E159" s="21"/>
      <c r="F159" s="13"/>
      <c r="G159" s="9"/>
      <c r="H159" s="13"/>
      <c r="I159" s="9"/>
      <c r="J159" s="9"/>
      <c r="K159" s="9"/>
      <c r="L159" s="2">
        <v>45386</v>
      </c>
      <c r="M159" s="2">
        <f t="shared" si="7"/>
        <v>46116</v>
      </c>
      <c r="N159" s="2">
        <v>47576</v>
      </c>
      <c r="O159" s="2">
        <v>48672</v>
      </c>
      <c r="P159" s="9" t="s">
        <v>20</v>
      </c>
      <c r="Q159" s="6">
        <v>8485.91</v>
      </c>
      <c r="R159" s="4">
        <v>1.02</v>
      </c>
      <c r="S159" s="32">
        <f t="shared" si="8"/>
        <v>8655.6281999999992</v>
      </c>
    </row>
    <row r="160" spans="1:19" x14ac:dyDescent="0.3">
      <c r="A160" s="28"/>
      <c r="B160" s="9"/>
      <c r="C160" s="9"/>
      <c r="D160" s="13"/>
      <c r="E160" s="21"/>
      <c r="F160" s="13"/>
      <c r="G160" s="9"/>
      <c r="H160" s="13"/>
      <c r="I160" s="9"/>
      <c r="J160" s="9"/>
      <c r="K160" s="9"/>
      <c r="L160" s="2">
        <v>45386</v>
      </c>
      <c r="M160" s="2">
        <f t="shared" si="7"/>
        <v>46116</v>
      </c>
      <c r="N160" s="2">
        <v>47576</v>
      </c>
      <c r="O160" s="2">
        <v>48672</v>
      </c>
      <c r="P160" s="9" t="s">
        <v>21</v>
      </c>
      <c r="Q160" s="6">
        <v>2166.66</v>
      </c>
      <c r="R160" s="4">
        <v>1.02</v>
      </c>
      <c r="S160" s="32">
        <f t="shared" si="8"/>
        <v>2209.9931999999999</v>
      </c>
    </row>
    <row r="161" spans="1:19" x14ac:dyDescent="0.3">
      <c r="A161" s="28"/>
      <c r="B161" s="9"/>
      <c r="C161" s="9"/>
      <c r="D161" s="13"/>
      <c r="E161" s="21"/>
      <c r="F161" s="13"/>
      <c r="G161" s="9"/>
      <c r="H161" s="13"/>
      <c r="I161" s="9"/>
      <c r="J161" s="9"/>
      <c r="K161" s="9"/>
      <c r="L161" s="2">
        <v>45386</v>
      </c>
      <c r="M161" s="2">
        <f t="shared" si="7"/>
        <v>46116</v>
      </c>
      <c r="N161" s="2">
        <v>47576</v>
      </c>
      <c r="O161" s="2">
        <v>48672</v>
      </c>
      <c r="P161" s="9" t="s">
        <v>22</v>
      </c>
      <c r="Q161" s="6">
        <v>1917.7899999999991</v>
      </c>
      <c r="R161" s="4">
        <v>1.0389999999999999</v>
      </c>
      <c r="S161" s="32">
        <f t="shared" si="8"/>
        <v>1992.5838099999989</v>
      </c>
    </row>
    <row r="162" spans="1:19" x14ac:dyDescent="0.3">
      <c r="A162" s="28"/>
      <c r="B162" s="9"/>
      <c r="C162" s="9"/>
      <c r="D162" s="13"/>
      <c r="E162" s="21"/>
      <c r="F162" s="13"/>
      <c r="G162" s="9"/>
      <c r="H162" s="13"/>
      <c r="I162" s="9"/>
      <c r="J162" s="9"/>
      <c r="K162" s="9"/>
      <c r="L162" s="2">
        <v>44531</v>
      </c>
      <c r="M162" s="2">
        <f t="shared" si="7"/>
        <v>46357</v>
      </c>
      <c r="N162" s="2">
        <v>46387</v>
      </c>
      <c r="O162" s="2" t="s">
        <v>33</v>
      </c>
      <c r="P162" s="9" t="s">
        <v>20</v>
      </c>
      <c r="Q162" s="6">
        <v>139.59</v>
      </c>
      <c r="R162" s="4">
        <v>1.02</v>
      </c>
      <c r="S162" s="32">
        <f t="shared" si="8"/>
        <v>142.3818</v>
      </c>
    </row>
    <row r="163" spans="1:19" x14ac:dyDescent="0.3">
      <c r="A163" s="28"/>
      <c r="B163" s="9"/>
      <c r="C163" s="9"/>
      <c r="D163" s="13"/>
      <c r="E163" s="21"/>
      <c r="F163" s="13"/>
      <c r="G163" s="9"/>
      <c r="H163" s="13"/>
      <c r="I163" s="9"/>
      <c r="J163" s="9"/>
      <c r="K163" s="9"/>
      <c r="L163" s="2">
        <v>44196</v>
      </c>
      <c r="M163" s="2">
        <f t="shared" si="7"/>
        <v>46387</v>
      </c>
      <c r="N163" s="2">
        <v>46387</v>
      </c>
      <c r="O163" s="2" t="s">
        <v>33</v>
      </c>
      <c r="P163" s="9" t="s">
        <v>20</v>
      </c>
      <c r="Q163" s="6">
        <v>246.68</v>
      </c>
      <c r="R163" s="4">
        <v>1.02</v>
      </c>
      <c r="S163" s="32">
        <f t="shared" si="8"/>
        <v>251.61360000000002</v>
      </c>
    </row>
    <row r="164" spans="1:19" x14ac:dyDescent="0.3">
      <c r="A164" s="28"/>
      <c r="B164" s="9"/>
      <c r="C164" s="9"/>
      <c r="D164" s="13"/>
      <c r="E164" s="21"/>
      <c r="F164" s="13"/>
      <c r="G164" s="9"/>
      <c r="H164" s="13"/>
      <c r="I164" s="9"/>
      <c r="J164" s="9"/>
      <c r="K164" s="9"/>
      <c r="L164" s="2">
        <v>43721</v>
      </c>
      <c r="M164" s="2">
        <f t="shared" si="7"/>
        <v>46278</v>
      </c>
      <c r="N164" s="2">
        <v>47008</v>
      </c>
      <c r="O164" s="2">
        <v>47373</v>
      </c>
      <c r="P164" s="9" t="s">
        <v>20</v>
      </c>
      <c r="Q164" s="20">
        <f>19282/3+101</f>
        <v>6528.333333333333</v>
      </c>
      <c r="R164" s="4">
        <v>1.02</v>
      </c>
      <c r="S164" s="32">
        <f t="shared" si="8"/>
        <v>6658.9</v>
      </c>
    </row>
    <row r="165" spans="1:19" x14ac:dyDescent="0.3">
      <c r="A165" s="28"/>
      <c r="B165" s="9"/>
      <c r="C165" s="9"/>
      <c r="D165" s="13"/>
      <c r="E165" s="21"/>
      <c r="F165" s="13"/>
      <c r="G165" s="9"/>
      <c r="H165" s="13"/>
      <c r="I165" s="9"/>
      <c r="J165" s="9"/>
      <c r="K165" s="9"/>
      <c r="L165" s="2">
        <v>43721</v>
      </c>
      <c r="M165" s="2">
        <f t="shared" si="7"/>
        <v>46278</v>
      </c>
      <c r="N165" s="2">
        <v>47008</v>
      </c>
      <c r="O165" s="2">
        <v>47373</v>
      </c>
      <c r="P165" s="9" t="s">
        <v>21</v>
      </c>
      <c r="Q165" s="20">
        <v>333.33333333333331</v>
      </c>
      <c r="R165" s="4">
        <v>1.02</v>
      </c>
      <c r="S165" s="32">
        <f t="shared" si="8"/>
        <v>340</v>
      </c>
    </row>
    <row r="166" spans="1:19" x14ac:dyDescent="0.3">
      <c r="A166" s="28"/>
      <c r="B166" s="9"/>
      <c r="C166" s="9"/>
      <c r="D166" s="13"/>
      <c r="E166" s="21"/>
      <c r="F166" s="13"/>
      <c r="G166" s="9"/>
      <c r="H166" s="13"/>
      <c r="I166" s="9"/>
      <c r="J166" s="9"/>
      <c r="K166" s="9"/>
      <c r="L166" s="2">
        <v>43721</v>
      </c>
      <c r="M166" s="2">
        <f t="shared" si="7"/>
        <v>46278</v>
      </c>
      <c r="N166" s="2">
        <v>47008</v>
      </c>
      <c r="O166" s="2">
        <v>47373</v>
      </c>
      <c r="P166" s="9" t="s">
        <v>22</v>
      </c>
      <c r="Q166" s="20">
        <v>250</v>
      </c>
      <c r="R166" s="4">
        <v>1.0389999999999999</v>
      </c>
      <c r="S166" s="32">
        <f t="shared" si="8"/>
        <v>259.75</v>
      </c>
    </row>
    <row r="167" spans="1:19" x14ac:dyDescent="0.3">
      <c r="A167" s="28"/>
      <c r="B167" s="9"/>
      <c r="C167" s="9"/>
      <c r="D167" s="13"/>
      <c r="E167" s="21"/>
      <c r="F167" s="13"/>
      <c r="G167" s="9"/>
      <c r="H167" s="13"/>
      <c r="I167" s="9"/>
      <c r="J167" s="9"/>
      <c r="K167" s="9"/>
      <c r="L167" s="2">
        <v>45261</v>
      </c>
      <c r="M167" s="2">
        <f t="shared" si="7"/>
        <v>46357</v>
      </c>
      <c r="N167" s="2">
        <v>46387</v>
      </c>
      <c r="O167" s="2">
        <v>47374</v>
      </c>
      <c r="P167" s="9" t="s">
        <v>36</v>
      </c>
      <c r="Q167" s="6">
        <v>-5824</v>
      </c>
      <c r="R167" s="4">
        <v>1.02</v>
      </c>
      <c r="S167" s="32">
        <f t="shared" si="8"/>
        <v>-5940.4800000000005</v>
      </c>
    </row>
    <row r="168" spans="1:19" x14ac:dyDescent="0.3">
      <c r="A168" s="28"/>
      <c r="B168" s="9"/>
      <c r="C168" s="9"/>
      <c r="D168" s="13"/>
      <c r="E168" s="21"/>
      <c r="F168" s="13"/>
      <c r="G168" s="9"/>
      <c r="H168" s="13"/>
      <c r="I168" s="9"/>
      <c r="J168" s="9"/>
      <c r="K168" s="9"/>
      <c r="L168" s="2">
        <v>43831</v>
      </c>
      <c r="M168" s="2">
        <f t="shared" si="7"/>
        <v>46023</v>
      </c>
      <c r="N168" s="2">
        <v>47118</v>
      </c>
      <c r="O168" s="2">
        <v>47118</v>
      </c>
      <c r="P168" s="9" t="s">
        <v>20</v>
      </c>
      <c r="Q168" s="6">
        <v>1833.3400000000001</v>
      </c>
      <c r="R168" s="4">
        <v>1.02</v>
      </c>
      <c r="S168" s="32">
        <f t="shared" si="8"/>
        <v>1870.0068000000001</v>
      </c>
    </row>
    <row r="169" spans="1:19" x14ac:dyDescent="0.3">
      <c r="A169" s="28"/>
      <c r="B169" s="9"/>
      <c r="C169" s="9"/>
      <c r="D169" s="13"/>
      <c r="E169" s="21"/>
      <c r="F169" s="13"/>
      <c r="G169" s="9"/>
      <c r="H169" s="13"/>
      <c r="I169" s="9"/>
      <c r="J169" s="9"/>
      <c r="K169" s="9"/>
      <c r="L169" s="2">
        <v>43831</v>
      </c>
      <c r="M169" s="2">
        <f t="shared" si="7"/>
        <v>46023</v>
      </c>
      <c r="N169" s="2">
        <v>47118</v>
      </c>
      <c r="O169" s="2">
        <v>47118</v>
      </c>
      <c r="P169" s="9" t="s">
        <v>22</v>
      </c>
      <c r="Q169" s="6">
        <v>79</v>
      </c>
      <c r="R169" s="4">
        <v>1.0389999999999999</v>
      </c>
      <c r="S169" s="32">
        <f t="shared" si="8"/>
        <v>82.080999999999989</v>
      </c>
    </row>
    <row r="170" spans="1:19" x14ac:dyDescent="0.3">
      <c r="A170" s="28"/>
      <c r="B170" s="9"/>
      <c r="C170" s="9"/>
      <c r="D170" s="13"/>
      <c r="E170" s="21"/>
      <c r="F170" s="13"/>
      <c r="G170" s="9"/>
      <c r="H170" s="13"/>
      <c r="I170" s="9"/>
      <c r="J170" s="9"/>
      <c r="K170" s="9"/>
      <c r="L170" s="2">
        <v>44347</v>
      </c>
      <c r="M170" s="2">
        <f t="shared" si="7"/>
        <v>46173</v>
      </c>
      <c r="N170" s="2">
        <v>46537</v>
      </c>
      <c r="O170" s="2">
        <v>47633</v>
      </c>
      <c r="P170" s="9" t="s">
        <v>20</v>
      </c>
      <c r="Q170" s="6">
        <v>1859.94</v>
      </c>
      <c r="R170" s="4">
        <v>1.02</v>
      </c>
      <c r="S170" s="32">
        <f t="shared" si="8"/>
        <v>1897.1388000000002</v>
      </c>
    </row>
    <row r="171" spans="1:19" x14ac:dyDescent="0.3">
      <c r="A171" s="28"/>
      <c r="B171" s="9"/>
      <c r="C171" s="9"/>
      <c r="D171" s="13"/>
      <c r="E171" s="21"/>
      <c r="F171" s="13"/>
      <c r="G171" s="9"/>
      <c r="H171" s="13"/>
      <c r="I171" s="9"/>
      <c r="J171" s="9"/>
      <c r="K171" s="9"/>
      <c r="L171" s="2">
        <v>44347</v>
      </c>
      <c r="M171" s="2">
        <f t="shared" si="7"/>
        <v>46173</v>
      </c>
      <c r="N171" s="2">
        <v>46537</v>
      </c>
      <c r="O171" s="2">
        <v>47633</v>
      </c>
      <c r="P171" s="9" t="s">
        <v>21</v>
      </c>
      <c r="Q171" s="6">
        <v>50</v>
      </c>
      <c r="R171" s="4">
        <v>1.02</v>
      </c>
      <c r="S171" s="32">
        <f t="shared" si="8"/>
        <v>51</v>
      </c>
    </row>
    <row r="172" spans="1:19" x14ac:dyDescent="0.3">
      <c r="A172" s="28"/>
      <c r="B172" s="9"/>
      <c r="C172" s="9"/>
      <c r="D172" s="13"/>
      <c r="E172" s="21"/>
      <c r="F172" s="13"/>
      <c r="G172" s="9"/>
      <c r="H172" s="13"/>
      <c r="I172" s="9"/>
      <c r="J172" s="9"/>
      <c r="K172" s="9"/>
      <c r="L172" s="2">
        <v>44196</v>
      </c>
      <c r="M172" s="2">
        <f t="shared" si="7"/>
        <v>46387</v>
      </c>
      <c r="N172" s="2"/>
      <c r="O172" s="2"/>
      <c r="P172" s="9" t="s">
        <v>20</v>
      </c>
      <c r="Q172" s="6">
        <v>116</v>
      </c>
      <c r="R172" s="4">
        <v>1.02</v>
      </c>
      <c r="S172" s="32">
        <f t="shared" si="8"/>
        <v>118.32000000000001</v>
      </c>
    </row>
  </sheetData>
  <pageMargins left="0.7" right="0.7" top="0.75" bottom="0.75" header="0.3" footer="0.3"/>
  <pageSetup orientation="portrait" horizontalDpi="1200" verticalDpi="1200" r:id="rId1"/>
  <legacyDrawing r:id="rId2"/>
</worksheet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2025-09-16T07:02:29Z</dcterms:created>
  <dcterms:modified xsi:type="dcterms:W3CDTF">2025-09-17T13:50:41Z</dcterms:modified>
</cp:coreProperties>
</file>