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inance confid\09 - BUDGET\BUDGET 2026\OOH\"/>
    </mc:Choice>
  </mc:AlternateContent>
  <xr:revisionPtr revIDLastSave="0" documentId="13_ncr:1_{FA8A7CEA-F92A-47A1-8843-85766ADCEBE0}" xr6:coauthVersionLast="47" xr6:coauthVersionMax="47" xr10:uidLastSave="{00000000-0000-0000-0000-000000000000}"/>
  <bookViews>
    <workbookView xWindow="-108" yWindow="-108" windowWidth="23256" windowHeight="13896" xr2:uid="{D60B65C9-1A1D-497F-BDE7-B32E332AD18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2" i="2" l="1"/>
  <c r="AD22" i="2"/>
  <c r="AC22" i="2"/>
  <c r="AB22" i="2"/>
  <c r="AA22" i="2"/>
  <c r="Z22" i="2"/>
  <c r="Y22" i="2"/>
  <c r="AE21" i="2"/>
  <c r="AD21" i="2"/>
  <c r="AC21" i="2"/>
  <c r="AB21" i="2"/>
  <c r="AA21" i="2"/>
  <c r="Z21" i="2"/>
  <c r="Y21" i="2"/>
  <c r="AE20" i="2"/>
  <c r="AD20" i="2"/>
  <c r="AC20" i="2"/>
  <c r="AB20" i="2"/>
  <c r="AA20" i="2"/>
  <c r="Z20" i="2"/>
  <c r="Y20" i="2"/>
  <c r="X22" i="2"/>
  <c r="W22" i="2"/>
  <c r="V22" i="2"/>
  <c r="U22" i="2"/>
  <c r="T22" i="2"/>
  <c r="X21" i="2"/>
  <c r="W21" i="2"/>
  <c r="V21" i="2"/>
  <c r="U21" i="2"/>
  <c r="T21" i="2"/>
  <c r="X20" i="2"/>
  <c r="W20" i="2"/>
  <c r="V20" i="2"/>
  <c r="U20" i="2"/>
  <c r="T20" i="2"/>
  <c r="AE2" i="2"/>
  <c r="AD2" i="2"/>
  <c r="AC2" i="2"/>
  <c r="AB2" i="2"/>
  <c r="AA2" i="2"/>
  <c r="Z2" i="2"/>
  <c r="Y2" i="2"/>
  <c r="X2" i="2"/>
  <c r="W2" i="2"/>
  <c r="V2" i="2"/>
  <c r="U2" i="2"/>
  <c r="T2" i="2"/>
  <c r="AE16" i="2"/>
  <c r="AD16" i="2"/>
  <c r="AC16" i="2"/>
  <c r="AB16" i="2"/>
  <c r="AA16" i="2"/>
  <c r="Z16" i="2"/>
  <c r="Y16" i="2"/>
  <c r="X16" i="2"/>
  <c r="W16" i="2"/>
  <c r="V16" i="2"/>
  <c r="U16" i="2"/>
  <c r="T16" i="2"/>
  <c r="AE15" i="2"/>
  <c r="AD15" i="2"/>
  <c r="AC15" i="2"/>
  <c r="AB15" i="2"/>
  <c r="AA15" i="2"/>
  <c r="Z15" i="2"/>
  <c r="Y15" i="2"/>
  <c r="X15" i="2"/>
  <c r="W15" i="2"/>
  <c r="V15" i="2"/>
  <c r="U15" i="2"/>
  <c r="T15" i="2"/>
  <c r="AE14" i="2"/>
  <c r="AD14" i="2"/>
  <c r="AC14" i="2"/>
  <c r="AB14" i="2"/>
  <c r="AA14" i="2"/>
  <c r="Z14" i="2"/>
  <c r="Y14" i="2"/>
  <c r="X14" i="2"/>
  <c r="W14" i="2"/>
  <c r="V14" i="2"/>
  <c r="U14" i="2"/>
  <c r="T14" i="2"/>
  <c r="AE13" i="2"/>
  <c r="AD13" i="2"/>
  <c r="AC13" i="2"/>
  <c r="AB13" i="2"/>
  <c r="AA13" i="2"/>
  <c r="Z13" i="2"/>
  <c r="Y13" i="2"/>
  <c r="X13" i="2"/>
  <c r="W13" i="2"/>
  <c r="V13" i="2"/>
  <c r="U13" i="2"/>
  <c r="T13" i="2"/>
  <c r="AE12" i="2"/>
  <c r="AD12" i="2"/>
  <c r="AC12" i="2"/>
  <c r="AB12" i="2"/>
  <c r="AA12" i="2"/>
  <c r="Z12" i="2"/>
  <c r="Y12" i="2"/>
  <c r="X12" i="2"/>
  <c r="W12" i="2"/>
  <c r="V12" i="2"/>
  <c r="U12" i="2"/>
  <c r="T12" i="2"/>
  <c r="AE11" i="2"/>
  <c r="AD11" i="2"/>
  <c r="AC11" i="2"/>
  <c r="AB11" i="2"/>
  <c r="AA11" i="2"/>
  <c r="Z11" i="2"/>
  <c r="Y11" i="2"/>
  <c r="X11" i="2"/>
  <c r="W11" i="2"/>
  <c r="V11" i="2"/>
  <c r="U11" i="2"/>
  <c r="T11" i="2"/>
  <c r="AE10" i="2"/>
  <c r="AD10" i="2"/>
  <c r="AC10" i="2"/>
  <c r="AB10" i="2"/>
  <c r="AA10" i="2"/>
  <c r="Z10" i="2"/>
  <c r="Y10" i="2"/>
  <c r="X10" i="2"/>
  <c r="W10" i="2"/>
  <c r="V10" i="2"/>
  <c r="U10" i="2"/>
  <c r="T10" i="2"/>
  <c r="AE9" i="2"/>
  <c r="AD9" i="2"/>
  <c r="AC9" i="2"/>
  <c r="AB9" i="2"/>
  <c r="AA9" i="2"/>
  <c r="Z9" i="2"/>
  <c r="Y9" i="2"/>
  <c r="X9" i="2"/>
  <c r="W9" i="2"/>
  <c r="V9" i="2"/>
  <c r="U9" i="2"/>
  <c r="T9" i="2"/>
  <c r="AE8" i="2"/>
  <c r="AD8" i="2"/>
  <c r="AC8" i="2"/>
  <c r="AB8" i="2"/>
  <c r="AA8" i="2"/>
  <c r="Z8" i="2"/>
  <c r="Y8" i="2"/>
  <c r="X8" i="2"/>
  <c r="W8" i="2"/>
  <c r="V8" i="2"/>
  <c r="U8" i="2"/>
  <c r="T8" i="2"/>
  <c r="AE7" i="2"/>
  <c r="AD7" i="2"/>
  <c r="AC7" i="2"/>
  <c r="AB7" i="2"/>
  <c r="AA7" i="2"/>
  <c r="Z7" i="2"/>
  <c r="Y7" i="2"/>
  <c r="X7" i="2"/>
  <c r="W7" i="2"/>
  <c r="V7" i="2"/>
  <c r="U7" i="2"/>
  <c r="T7" i="2"/>
  <c r="AE6" i="2"/>
  <c r="AD6" i="2"/>
  <c r="AC6" i="2"/>
  <c r="AB6" i="2"/>
  <c r="AA6" i="2"/>
  <c r="Z6" i="2"/>
  <c r="Y6" i="2"/>
  <c r="X6" i="2"/>
  <c r="W6" i="2"/>
  <c r="V6" i="2"/>
  <c r="U6" i="2"/>
  <c r="T6" i="2"/>
  <c r="AE5" i="2"/>
  <c r="AD5" i="2"/>
  <c r="AC5" i="2"/>
  <c r="AB5" i="2"/>
  <c r="AA5" i="2"/>
  <c r="Z5" i="2"/>
  <c r="Y5" i="2"/>
  <c r="X5" i="2"/>
  <c r="W5" i="2"/>
  <c r="V5" i="2"/>
  <c r="U5" i="2"/>
  <c r="T5" i="2"/>
  <c r="AE4" i="2"/>
  <c r="AD4" i="2"/>
  <c r="AC4" i="2"/>
  <c r="AB4" i="2"/>
  <c r="AA4" i="2"/>
  <c r="Z4" i="2"/>
  <c r="Y4" i="2"/>
  <c r="X4" i="2"/>
  <c r="W4" i="2"/>
  <c r="V4" i="2"/>
  <c r="U4" i="2"/>
  <c r="T4" i="2"/>
  <c r="AE3" i="2"/>
  <c r="AD3" i="2"/>
  <c r="AC3" i="2"/>
  <c r="AB3" i="2"/>
  <c r="AA3" i="2"/>
  <c r="Z3" i="2"/>
  <c r="Y3" i="2"/>
  <c r="X3" i="2"/>
  <c r="W3" i="2"/>
  <c r="V3" i="2"/>
  <c r="U3" i="2"/>
  <c r="T3" i="2"/>
  <c r="AF21" i="2" l="1"/>
  <c r="AF22" i="2"/>
  <c r="AF20" i="2"/>
  <c r="AF4" i="2"/>
  <c r="AF8" i="2"/>
  <c r="AF5" i="2"/>
  <c r="AF13" i="2"/>
  <c r="AF10" i="2"/>
  <c r="AF16" i="2"/>
  <c r="AF6" i="2"/>
  <c r="AF2" i="2"/>
  <c r="AF14" i="2"/>
  <c r="AF9" i="2"/>
  <c r="AF12" i="2"/>
  <c r="AF15" i="2"/>
  <c r="AF7" i="2"/>
  <c r="AF3" i="2"/>
  <c r="AF11" i="2"/>
</calcChain>
</file>

<file path=xl/sharedStrings.xml><?xml version="1.0" encoding="utf-8"?>
<sst xmlns="http://schemas.openxmlformats.org/spreadsheetml/2006/main" count="71" uniqueCount="35">
  <si>
    <t>Date d'ouverture</t>
  </si>
  <si>
    <t>Indexation</t>
  </si>
  <si>
    <t>Coût mensuel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</si>
  <si>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</si>
  <si>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</si>
  <si>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</si>
  <si>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</si>
  <si>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</si>
  <si>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</si>
  <si>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</si>
  <si>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</si>
  <si>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</si>
  <si>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</si>
  <si>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</si>
  <si>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</si>
  <si>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Total général</t>
  </si>
  <si>
    <t>date d'effet du bail</t>
  </si>
  <si>
    <t>Prochaine sortie possible</t>
  </si>
  <si>
    <t>Date de fin</t>
  </si>
  <si>
    <t>Type de charge</t>
  </si>
  <si>
    <t>% eco projet</t>
  </si>
  <si>
    <t>LOYER</t>
  </si>
  <si>
    <t>CHARGE LOCATIVE</t>
  </si>
  <si>
    <t>TAXE FONCIERE/TOM</t>
  </si>
  <si>
    <t xml:space="preserve"> </t>
  </si>
  <si>
    <t>Code fournisseur</t>
  </si>
  <si>
    <t>Site</t>
  </si>
  <si>
    <t>Infos projets</t>
  </si>
  <si>
    <t>Région</t>
  </si>
  <si>
    <t>Statut du bail</t>
  </si>
  <si>
    <t>dim_1</t>
  </si>
  <si>
    <t>code cognos</t>
  </si>
  <si>
    <t>libelle cognos</t>
  </si>
  <si>
    <t>dim_5</t>
  </si>
  <si>
    <t>dim_5_description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</si>
</sst>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14" fontId="4" fillId="2" borderId="1" xfId="0" applyNumberFormat="1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4" fillId="2" borderId="1" xfId="0" applyFont="1" applyFill="1" applyBorder="1"/>
    <xf numFmtId="2" fontId="5" fillId="0" borderId="2" xfId="2" applyNumberFormat="1" applyFont="1" applyFill="1" applyBorder="1" applyAlignment="1"/>
    <xf numFmtId="164" fontId="4" fillId="2" borderId="1" xfId="1" applyNumberFormat="1" applyFont="1" applyFill="1" applyBorder="1" applyAlignment="1"/>
    <xf numFmtId="164" fontId="5" fillId="0" borderId="2" xfId="1" applyNumberFormat="1" applyFont="1" applyFill="1" applyBorder="1" applyAlignme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0" borderId="2" xfId="0" applyFont="1" applyBorder="1"/>
    <xf numFmtId="0" fontId="0" fillId="0" borderId="2" xfId="0" applyBorder="1" applyAlignment="1">
      <alignment horizontal="center"/>
    </xf>
    <xf numFmtId="44" fontId="0" fillId="3" borderId="2" xfId="0" applyNumberFormat="1" applyFill="1" applyBorder="1"/>
    <xf numFmtId="44" fontId="3" fillId="3" borderId="2" xfId="0" applyNumberFormat="1" applyFont="1" applyFill="1" applyBorder="1"/>
    <xf numFmtId="14" fontId="5" fillId="4" borderId="1" xfId="0" applyNumberFormat="1" applyFont="1" applyFill="1" applyBorder="1" applyAlignment="1">
      <alignment horizontal="center"/>
    </xf>
    <xf numFmtId="0" fontId="4" fillId="2" borderId="3" xfId="0" applyFont="1" applyFill="1" applyBorder="1"/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4" fontId="0" fillId="4" borderId="2" xfId="0" applyNumberFormat="1" applyFill="1" applyBorder="1"/>
    <xf numFmtId="14" fontId="5" fillId="4" borderId="2" xfId="0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A453-194B-4799-B830-C5B87C09B008}">
  <dimension ref="A1:AF22"/>
  <sheetViews>
    <sheetView tabSelected="1" topLeftCell="M1" workbookViewId="0">
      <selection activeCell="R26" sqref="R26"/>
    </sheetView>
  </sheetViews>
  <sheetFormatPr baseColWidth="10" defaultRowHeight="14.4" x14ac:dyDescent="0.3"/>
  <cols>
    <col min="1" max="1" width="14.109375" bestFit="1" customWidth="1"/>
    <col min="2" max="2" width="15.44140625" bestFit="1" customWidth="1"/>
    <col min="3" max="3" width="21.33203125" bestFit="1" customWidth="1"/>
    <col min="13" max="13" width="15.44140625" bestFit="1" customWidth="1"/>
    <col min="14" max="14" width="21.33203125" bestFit="1" customWidth="1"/>
  </cols>
  <sheetData>
    <row r="1" spans="1:32" x14ac:dyDescent="0.3">
      <c r="A1" s="7" t="s">
        <v>25</v>
      </c>
      <c r="B1" s="3" t="s">
        <v>26</v>
      </c>
      <c r="C1" s="7" t="s">
        <v>27</v>
      </c>
      <c r="D1" s="7" t="s">
        <v>28</v>
      </c>
      <c r="E1" s="7" t="s">
        <v>29</v>
      </c>
      <c r="F1" s="7" t="s">
        <v>30</v>
      </c>
      <c r="G1" s="3" t="s">
        <v>19</v>
      </c>
      <c r="H1" s="7" t="s">
        <v>31</v>
      </c>
      <c r="I1" s="3" t="s">
        <v>32</v>
      </c>
      <c r="J1" s="3" t="s">
        <v>33</v>
      </c>
      <c r="K1" s="15" t="s">
        <v>34</v>
      </c>
      <c r="L1" s="1" t="s">
        <v>0</v>
      </c>
      <c r="M1" s="14" t="s">
        <v>16</v>
      </c>
      <c r="N1" s="1" t="s">
        <v>17</v>
      </c>
      <c r="O1" s="1" t="s">
        <v>18</v>
      </c>
      <c r="P1" s="3" t="s">
        <v>19</v>
      </c>
      <c r="Q1" s="5" t="s">
        <v>2</v>
      </c>
      <c r="R1" s="3" t="s">
        <v>1</v>
      </c>
      <c r="S1" s="9" t="s">
        <v>20</v>
      </c>
      <c r="T1" s="7" t="s">
        <v>3</v>
      </c>
      <c r="U1" s="7" t="s">
        <v>4</v>
      </c>
      <c r="V1" s="7" t="s">
        <v>5</v>
      </c>
      <c r="W1" s="7" t="s">
        <v>6</v>
      </c>
      <c r="X1" s="7" t="s">
        <v>7</v>
      </c>
      <c r="Y1" s="7" t="s">
        <v>8</v>
      </c>
      <c r="Z1" s="7" t="s">
        <v>9</v>
      </c>
      <c r="AA1" s="7" t="s">
        <v>10</v>
      </c>
      <c r="AB1" s="7" t="s">
        <v>11</v>
      </c>
      <c r="AC1" s="7" t="s">
        <v>12</v>
      </c>
      <c r="AD1" s="7" t="s">
        <v>13</v>
      </c>
      <c r="AE1" s="7" t="s">
        <v>14</v>
      </c>
      <c r="AF1" s="8" t="s">
        <v>15</v>
      </c>
    </row>
    <row r="2" spans="1:32" x14ac:dyDescent="0.3">
      <c r="A2" s="16"/>
      <c r="B2" s="10"/>
      <c r="C2" s="10"/>
      <c r="D2" s="17"/>
      <c r="E2" s="17"/>
      <c r="F2" s="17"/>
      <c r="G2" s="10"/>
      <c r="H2" s="17"/>
      <c r="I2" s="10"/>
      <c r="J2" s="10"/>
      <c r="K2" s="10"/>
      <c r="L2" s="2"/>
      <c r="M2" s="2">
        <v>46173</v>
      </c>
      <c r="N2" s="2">
        <v>46521</v>
      </c>
      <c r="O2" s="2"/>
      <c r="P2" s="10" t="s">
        <v>21</v>
      </c>
      <c r="Q2" s="6">
        <v>7021.3799999999992</v>
      </c>
      <c r="R2" s="4">
        <v>1.02</v>
      </c>
      <c r="S2" s="11"/>
      <c r="T2" s="12">
        <f t="shared" ref="T2:AE15" si="0">IF(--SUBSTITUTE(T$1,"P","")&lt;MONTH($N2)+(YEAR($N2)-2026)*12,$Q2,IF(--SUBSTITUTE(T$1,"P","")=MONTH($N2),$Q2*(DAY($N2))/30,0))</f>
        <v>7021.3799999999992</v>
      </c>
      <c r="U2" s="12">
        <f t="shared" si="0"/>
        <v>7021.3799999999992</v>
      </c>
      <c r="V2" s="12">
        <f t="shared" si="0"/>
        <v>7021.3799999999992</v>
      </c>
      <c r="W2" s="12">
        <f t="shared" si="0"/>
        <v>7021.3799999999992</v>
      </c>
      <c r="X2" s="12">
        <f t="shared" si="0"/>
        <v>7021.3799999999992</v>
      </c>
      <c r="Y2" s="12">
        <f t="shared" si="0"/>
        <v>7021.3799999999992</v>
      </c>
      <c r="Z2" s="12">
        <f t="shared" si="0"/>
        <v>7021.3799999999992</v>
      </c>
      <c r="AA2" s="12">
        <f t="shared" si="0"/>
        <v>7021.3799999999992</v>
      </c>
      <c r="AB2" s="12">
        <f t="shared" si="0"/>
        <v>7021.3799999999992</v>
      </c>
      <c r="AC2" s="12">
        <f t="shared" si="0"/>
        <v>7021.3799999999992</v>
      </c>
      <c r="AD2" s="12">
        <f t="shared" si="0"/>
        <v>7021.3799999999992</v>
      </c>
      <c r="AE2" s="12">
        <f t="shared" si="0"/>
        <v>7021.3799999999992</v>
      </c>
      <c r="AF2" s="13">
        <f>SUM(T2:AE2)</f>
        <v>84256.56</v>
      </c>
    </row>
    <row r="3" spans="1:32" x14ac:dyDescent="0.3">
      <c r="A3" s="16"/>
      <c r="B3" s="10"/>
      <c r="C3" s="10"/>
      <c r="D3" s="17"/>
      <c r="E3" s="17"/>
      <c r="F3" s="17"/>
      <c r="G3" s="10"/>
      <c r="H3" s="17"/>
      <c r="I3" s="10"/>
      <c r="J3" s="10"/>
      <c r="K3" s="10"/>
      <c r="L3" s="2"/>
      <c r="M3" s="2">
        <v>46173</v>
      </c>
      <c r="N3" s="2">
        <v>46521</v>
      </c>
      <c r="O3" s="2"/>
      <c r="P3" s="10" t="s">
        <v>22</v>
      </c>
      <c r="Q3" s="6">
        <v>839.65999999999985</v>
      </c>
      <c r="R3" s="4">
        <v>1.02</v>
      </c>
      <c r="S3" s="11"/>
      <c r="T3" s="12">
        <f t="shared" si="0"/>
        <v>839.65999999999985</v>
      </c>
      <c r="U3" s="12">
        <f t="shared" ref="U3:AE14" si="1">IF(--SUBSTITUTE(U$1,"P","")&lt;MONTH($N3)+(YEAR($N3)-2026)*12,$Q3,IF(--SUBSTITUTE(U$1,"P","")=MONTH($N3),$Q3*(DAY($N3))/30,0))</f>
        <v>839.65999999999985</v>
      </c>
      <c r="V3" s="12">
        <f t="shared" si="1"/>
        <v>839.65999999999985</v>
      </c>
      <c r="W3" s="12">
        <f t="shared" si="1"/>
        <v>839.65999999999985</v>
      </c>
      <c r="X3" s="12">
        <f t="shared" si="1"/>
        <v>839.65999999999985</v>
      </c>
      <c r="Y3" s="12">
        <f t="shared" si="1"/>
        <v>839.65999999999985</v>
      </c>
      <c r="Z3" s="12">
        <f t="shared" si="1"/>
        <v>839.65999999999985</v>
      </c>
      <c r="AA3" s="12">
        <f t="shared" si="1"/>
        <v>839.65999999999985</v>
      </c>
      <c r="AB3" s="12">
        <f t="shared" si="1"/>
        <v>839.65999999999985</v>
      </c>
      <c r="AC3" s="12">
        <f t="shared" si="1"/>
        <v>839.65999999999985</v>
      </c>
      <c r="AD3" s="12">
        <f t="shared" si="1"/>
        <v>839.65999999999985</v>
      </c>
      <c r="AE3" s="12">
        <f t="shared" si="1"/>
        <v>839.65999999999985</v>
      </c>
      <c r="AF3" s="13">
        <f t="shared" ref="AF3:AF16" si="2">SUM(T3:AE3)</f>
        <v>10075.919999999998</v>
      </c>
    </row>
    <row r="4" spans="1:32" x14ac:dyDescent="0.3">
      <c r="A4" s="16"/>
      <c r="B4" s="10"/>
      <c r="C4" s="10"/>
      <c r="D4" s="17"/>
      <c r="E4" s="17"/>
      <c r="F4" s="17"/>
      <c r="G4" s="10"/>
      <c r="H4" s="17"/>
      <c r="I4" s="10"/>
      <c r="J4" s="10"/>
      <c r="K4" s="10"/>
      <c r="L4" s="2"/>
      <c r="M4" s="2">
        <v>46173</v>
      </c>
      <c r="N4" s="2">
        <v>46521</v>
      </c>
      <c r="O4" s="2"/>
      <c r="P4" s="10" t="s">
        <v>23</v>
      </c>
      <c r="Q4" s="6">
        <v>494.89999999999964</v>
      </c>
      <c r="R4" s="4">
        <v>1.02</v>
      </c>
      <c r="S4" s="11"/>
      <c r="T4" s="12">
        <f t="shared" si="0"/>
        <v>494.89999999999964</v>
      </c>
      <c r="U4" s="12">
        <f t="shared" si="1"/>
        <v>494.89999999999964</v>
      </c>
      <c r="V4" s="12">
        <f t="shared" si="1"/>
        <v>494.89999999999964</v>
      </c>
      <c r="W4" s="12">
        <f t="shared" si="1"/>
        <v>494.89999999999964</v>
      </c>
      <c r="X4" s="12">
        <f t="shared" si="1"/>
        <v>494.89999999999964</v>
      </c>
      <c r="Y4" s="12">
        <f t="shared" si="1"/>
        <v>494.89999999999964</v>
      </c>
      <c r="Z4" s="12">
        <f t="shared" si="1"/>
        <v>494.89999999999964</v>
      </c>
      <c r="AA4" s="12">
        <f t="shared" si="1"/>
        <v>494.89999999999964</v>
      </c>
      <c r="AB4" s="12">
        <f t="shared" si="1"/>
        <v>494.89999999999964</v>
      </c>
      <c r="AC4" s="12">
        <f t="shared" si="1"/>
        <v>494.89999999999964</v>
      </c>
      <c r="AD4" s="12">
        <f t="shared" si="1"/>
        <v>494.89999999999964</v>
      </c>
      <c r="AE4" s="12">
        <f t="shared" si="1"/>
        <v>494.89999999999964</v>
      </c>
      <c r="AF4" s="13">
        <f t="shared" si="2"/>
        <v>5938.7999999999956</v>
      </c>
    </row>
    <row r="5" spans="1:32" x14ac:dyDescent="0.3">
      <c r="A5" s="16"/>
      <c r="B5" s="10"/>
      <c r="C5" s="18"/>
      <c r="D5" s="17"/>
      <c r="E5" s="17"/>
      <c r="F5" s="17"/>
      <c r="G5" s="10"/>
      <c r="H5" s="17"/>
      <c r="I5" s="10"/>
      <c r="J5" s="10"/>
      <c r="K5" s="10"/>
      <c r="L5" s="2"/>
      <c r="M5" s="2">
        <v>46109</v>
      </c>
      <c r="N5" s="2">
        <v>46839</v>
      </c>
      <c r="O5" s="2"/>
      <c r="P5" s="10" t="s">
        <v>21</v>
      </c>
      <c r="Q5" s="6">
        <v>1100</v>
      </c>
      <c r="R5" s="4">
        <v>1.02</v>
      </c>
      <c r="S5" s="11"/>
      <c r="T5" s="12">
        <f t="shared" si="0"/>
        <v>1100</v>
      </c>
      <c r="U5" s="12">
        <f t="shared" si="1"/>
        <v>1100</v>
      </c>
      <c r="V5" s="12">
        <f t="shared" si="1"/>
        <v>1100</v>
      </c>
      <c r="W5" s="12">
        <f t="shared" si="1"/>
        <v>1100</v>
      </c>
      <c r="X5" s="12">
        <f t="shared" si="1"/>
        <v>1100</v>
      </c>
      <c r="Y5" s="12">
        <f t="shared" si="1"/>
        <v>1100</v>
      </c>
      <c r="Z5" s="12">
        <f t="shared" si="1"/>
        <v>1100</v>
      </c>
      <c r="AA5" s="12">
        <f t="shared" si="1"/>
        <v>1100</v>
      </c>
      <c r="AB5" s="12">
        <f t="shared" si="1"/>
        <v>1100</v>
      </c>
      <c r="AC5" s="12">
        <f t="shared" si="1"/>
        <v>1100</v>
      </c>
      <c r="AD5" s="12">
        <f t="shared" si="1"/>
        <v>1100</v>
      </c>
      <c r="AE5" s="12">
        <f t="shared" si="1"/>
        <v>1100</v>
      </c>
      <c r="AF5" s="13">
        <f t="shared" si="2"/>
        <v>13200</v>
      </c>
    </row>
    <row r="6" spans="1:32" x14ac:dyDescent="0.3">
      <c r="A6" s="16"/>
      <c r="B6" s="10"/>
      <c r="C6" s="18"/>
      <c r="D6" s="17"/>
      <c r="E6" s="17"/>
      <c r="F6" s="17"/>
      <c r="G6" s="10"/>
      <c r="H6" s="17"/>
      <c r="I6" s="10"/>
      <c r="J6" s="10"/>
      <c r="K6" s="10"/>
      <c r="L6" s="2"/>
      <c r="M6" s="2">
        <v>46109</v>
      </c>
      <c r="N6" s="2">
        <v>46839</v>
      </c>
      <c r="O6" s="2"/>
      <c r="P6" s="10" t="s">
        <v>22</v>
      </c>
      <c r="Q6" s="6">
        <v>33</v>
      </c>
      <c r="R6" s="4">
        <v>1.02</v>
      </c>
      <c r="S6" s="11"/>
      <c r="T6" s="12">
        <f t="shared" si="0"/>
        <v>33</v>
      </c>
      <c r="U6" s="12">
        <f t="shared" si="1"/>
        <v>33</v>
      </c>
      <c r="V6" s="12">
        <f t="shared" si="1"/>
        <v>33</v>
      </c>
      <c r="W6" s="12">
        <f t="shared" si="1"/>
        <v>33</v>
      </c>
      <c r="X6" s="12">
        <f t="shared" si="1"/>
        <v>33</v>
      </c>
      <c r="Y6" s="12">
        <f t="shared" si="1"/>
        <v>33</v>
      </c>
      <c r="Z6" s="12">
        <f t="shared" si="1"/>
        <v>33</v>
      </c>
      <c r="AA6" s="12">
        <f t="shared" si="1"/>
        <v>33</v>
      </c>
      <c r="AB6" s="12">
        <f t="shared" si="1"/>
        <v>33</v>
      </c>
      <c r="AC6" s="12">
        <f t="shared" si="1"/>
        <v>33</v>
      </c>
      <c r="AD6" s="12">
        <f t="shared" si="1"/>
        <v>33</v>
      </c>
      <c r="AE6" s="12">
        <f t="shared" si="1"/>
        <v>33</v>
      </c>
      <c r="AF6" s="13">
        <f t="shared" si="2"/>
        <v>396</v>
      </c>
    </row>
    <row r="7" spans="1:32" x14ac:dyDescent="0.3">
      <c r="A7" s="16"/>
      <c r="B7" s="10"/>
      <c r="C7" s="18"/>
      <c r="D7" s="17"/>
      <c r="E7" s="17"/>
      <c r="F7" s="17"/>
      <c r="G7" s="10"/>
      <c r="H7" s="17"/>
      <c r="I7" s="10"/>
      <c r="J7" s="10"/>
      <c r="K7" s="10"/>
      <c r="L7" s="2"/>
      <c r="M7" s="2">
        <v>46109</v>
      </c>
      <c r="N7" s="2">
        <v>46839</v>
      </c>
      <c r="O7" s="2"/>
      <c r="P7" s="10" t="s">
        <v>23</v>
      </c>
      <c r="Q7" s="6">
        <v>41.666666666666664</v>
      </c>
      <c r="R7" s="4">
        <v>1.02</v>
      </c>
      <c r="S7" s="11"/>
      <c r="T7" s="12">
        <f t="shared" si="0"/>
        <v>41.666666666666664</v>
      </c>
      <c r="U7" s="12">
        <f t="shared" si="1"/>
        <v>41.666666666666664</v>
      </c>
      <c r="V7" s="12">
        <f t="shared" si="1"/>
        <v>41.666666666666664</v>
      </c>
      <c r="W7" s="12">
        <f t="shared" si="1"/>
        <v>41.666666666666664</v>
      </c>
      <c r="X7" s="12">
        <f t="shared" si="1"/>
        <v>41.666666666666664</v>
      </c>
      <c r="Y7" s="12">
        <f t="shared" si="1"/>
        <v>41.666666666666664</v>
      </c>
      <c r="Z7" s="12">
        <f t="shared" si="1"/>
        <v>41.666666666666664</v>
      </c>
      <c r="AA7" s="12">
        <f t="shared" si="1"/>
        <v>41.666666666666664</v>
      </c>
      <c r="AB7" s="12">
        <f t="shared" si="1"/>
        <v>41.666666666666664</v>
      </c>
      <c r="AC7" s="12">
        <f t="shared" si="1"/>
        <v>41.666666666666664</v>
      </c>
      <c r="AD7" s="12">
        <f t="shared" si="1"/>
        <v>41.666666666666664</v>
      </c>
      <c r="AE7" s="12">
        <f t="shared" si="1"/>
        <v>41.666666666666664</v>
      </c>
      <c r="AF7" s="13">
        <f t="shared" si="2"/>
        <v>500.00000000000006</v>
      </c>
    </row>
    <row r="8" spans="1:32" x14ac:dyDescent="0.3">
      <c r="A8" s="16"/>
      <c r="B8" s="10"/>
      <c r="C8" s="10"/>
      <c r="D8" s="17"/>
      <c r="E8" s="17"/>
      <c r="F8" s="17"/>
      <c r="G8" s="10"/>
      <c r="H8" s="17"/>
      <c r="I8" s="10"/>
      <c r="J8" s="10"/>
      <c r="K8" s="10"/>
      <c r="L8" s="2"/>
      <c r="M8" s="2">
        <v>46113</v>
      </c>
      <c r="N8" s="2">
        <v>46387</v>
      </c>
      <c r="O8" s="2"/>
      <c r="P8" s="10" t="s">
        <v>21</v>
      </c>
      <c r="Q8" s="6">
        <v>1083.3400000000001</v>
      </c>
      <c r="R8" s="4">
        <v>1.02</v>
      </c>
      <c r="S8" s="11"/>
      <c r="T8" s="12">
        <f t="shared" si="0"/>
        <v>1083.3400000000001</v>
      </c>
      <c r="U8" s="12">
        <f t="shared" si="1"/>
        <v>1083.3400000000001</v>
      </c>
      <c r="V8" s="12">
        <f t="shared" si="1"/>
        <v>1083.3400000000001</v>
      </c>
      <c r="W8" s="12">
        <f t="shared" si="1"/>
        <v>1083.3400000000001</v>
      </c>
      <c r="X8" s="12">
        <f t="shared" si="1"/>
        <v>1083.3400000000001</v>
      </c>
      <c r="Y8" s="12">
        <f t="shared" si="1"/>
        <v>1083.3400000000001</v>
      </c>
      <c r="Z8" s="12">
        <f t="shared" si="1"/>
        <v>1083.3400000000001</v>
      </c>
      <c r="AA8" s="12">
        <f t="shared" si="1"/>
        <v>1083.3400000000001</v>
      </c>
      <c r="AB8" s="12">
        <f t="shared" si="1"/>
        <v>1083.3400000000001</v>
      </c>
      <c r="AC8" s="12">
        <f t="shared" si="1"/>
        <v>1083.3400000000001</v>
      </c>
      <c r="AD8" s="12">
        <f t="shared" si="1"/>
        <v>1083.3400000000001</v>
      </c>
      <c r="AE8" s="12">
        <f t="shared" si="1"/>
        <v>1119.4513333333337</v>
      </c>
      <c r="AF8" s="13">
        <f t="shared" si="2"/>
        <v>13036.191333333336</v>
      </c>
    </row>
    <row r="9" spans="1:32" x14ac:dyDescent="0.3">
      <c r="A9" s="16"/>
      <c r="B9" s="10"/>
      <c r="C9" s="10"/>
      <c r="D9" s="17"/>
      <c r="E9" s="17"/>
      <c r="F9" s="17"/>
      <c r="G9" s="10"/>
      <c r="H9" s="17"/>
      <c r="I9" s="10"/>
      <c r="J9" s="10"/>
      <c r="K9" s="10"/>
      <c r="L9" s="2"/>
      <c r="M9" s="2">
        <v>46296</v>
      </c>
      <c r="N9" s="2">
        <v>46356</v>
      </c>
      <c r="O9" s="2"/>
      <c r="P9" s="10" t="s">
        <v>21</v>
      </c>
      <c r="Q9" s="6">
        <v>4278.1499999999996</v>
      </c>
      <c r="R9" s="4">
        <v>1.02</v>
      </c>
      <c r="S9" s="11"/>
      <c r="T9" s="12">
        <f t="shared" si="0"/>
        <v>4278.1499999999996</v>
      </c>
      <c r="U9" s="12">
        <f t="shared" si="1"/>
        <v>4278.1499999999996</v>
      </c>
      <c r="V9" s="12">
        <f t="shared" si="1"/>
        <v>4278.1499999999996</v>
      </c>
      <c r="W9" s="12">
        <f t="shared" si="1"/>
        <v>4278.1499999999996</v>
      </c>
      <c r="X9" s="12">
        <f t="shared" si="1"/>
        <v>4278.1499999999996</v>
      </c>
      <c r="Y9" s="12">
        <f t="shared" si="1"/>
        <v>4278.1499999999996</v>
      </c>
      <c r="Z9" s="12">
        <f t="shared" si="1"/>
        <v>4278.1499999999996</v>
      </c>
      <c r="AA9" s="12">
        <f t="shared" si="1"/>
        <v>4278.1499999999996</v>
      </c>
      <c r="AB9" s="12">
        <f t="shared" si="1"/>
        <v>4278.1499999999996</v>
      </c>
      <c r="AC9" s="12">
        <f t="shared" si="1"/>
        <v>4278.1499999999996</v>
      </c>
      <c r="AD9" s="12">
        <f t="shared" si="1"/>
        <v>4278.1499999999996</v>
      </c>
      <c r="AE9" s="12">
        <f t="shared" si="1"/>
        <v>0</v>
      </c>
      <c r="AF9" s="13">
        <f t="shared" si="2"/>
        <v>47059.650000000009</v>
      </c>
    </row>
    <row r="10" spans="1:32" x14ac:dyDescent="0.3">
      <c r="A10" s="16"/>
      <c r="B10" s="10"/>
      <c r="C10" s="10"/>
      <c r="D10" s="17"/>
      <c r="E10" s="17"/>
      <c r="F10" s="17"/>
      <c r="G10" s="10"/>
      <c r="H10" s="17"/>
      <c r="I10" s="10"/>
      <c r="J10" s="10"/>
      <c r="K10" s="10"/>
      <c r="L10" s="2"/>
      <c r="M10" s="2">
        <v>46296</v>
      </c>
      <c r="N10" s="2">
        <v>46356</v>
      </c>
      <c r="O10" s="2"/>
      <c r="P10" s="10" t="s">
        <v>22</v>
      </c>
      <c r="Q10" s="6">
        <v>83.339999999999989</v>
      </c>
      <c r="R10" s="4">
        <v>1.02</v>
      </c>
      <c r="S10" s="11"/>
      <c r="T10" s="12">
        <f t="shared" si="0"/>
        <v>83.339999999999989</v>
      </c>
      <c r="U10" s="12">
        <f t="shared" si="1"/>
        <v>83.339999999999989</v>
      </c>
      <c r="V10" s="12">
        <f t="shared" si="1"/>
        <v>83.339999999999989</v>
      </c>
      <c r="W10" s="12">
        <f t="shared" si="1"/>
        <v>83.339999999999989</v>
      </c>
      <c r="X10" s="12">
        <f t="shared" si="1"/>
        <v>83.339999999999989</v>
      </c>
      <c r="Y10" s="12">
        <f t="shared" si="1"/>
        <v>83.339999999999989</v>
      </c>
      <c r="Z10" s="12">
        <f t="shared" si="1"/>
        <v>83.339999999999989</v>
      </c>
      <c r="AA10" s="12">
        <f t="shared" si="1"/>
        <v>83.339999999999989</v>
      </c>
      <c r="AB10" s="12">
        <f t="shared" si="1"/>
        <v>83.339999999999989</v>
      </c>
      <c r="AC10" s="12">
        <f t="shared" si="1"/>
        <v>83.339999999999989</v>
      </c>
      <c r="AD10" s="12">
        <f t="shared" si="1"/>
        <v>83.339999999999989</v>
      </c>
      <c r="AE10" s="12">
        <f t="shared" si="1"/>
        <v>0</v>
      </c>
      <c r="AF10" s="13">
        <f t="shared" si="2"/>
        <v>916.74</v>
      </c>
    </row>
    <row r="11" spans="1:32" x14ac:dyDescent="0.3">
      <c r="A11" s="16"/>
      <c r="B11" s="10"/>
      <c r="C11" s="10"/>
      <c r="D11" s="17"/>
      <c r="E11" s="17"/>
      <c r="F11" s="17"/>
      <c r="G11" s="10"/>
      <c r="H11" s="17"/>
      <c r="I11" s="10"/>
      <c r="J11" s="10"/>
      <c r="K11" s="10"/>
      <c r="L11" s="2"/>
      <c r="M11" s="2">
        <v>46296</v>
      </c>
      <c r="N11" s="2">
        <v>46356</v>
      </c>
      <c r="O11" s="2"/>
      <c r="P11" s="10" t="s">
        <v>23</v>
      </c>
      <c r="Q11" s="6">
        <v>900</v>
      </c>
      <c r="R11" s="4">
        <v>1.02</v>
      </c>
      <c r="S11" s="11"/>
      <c r="T11" s="12">
        <f t="shared" si="0"/>
        <v>900</v>
      </c>
      <c r="U11" s="12">
        <f t="shared" si="1"/>
        <v>900</v>
      </c>
      <c r="V11" s="12">
        <f t="shared" si="1"/>
        <v>900</v>
      </c>
      <c r="W11" s="12">
        <f t="shared" si="1"/>
        <v>900</v>
      </c>
      <c r="X11" s="12">
        <f t="shared" si="1"/>
        <v>900</v>
      </c>
      <c r="Y11" s="12">
        <f t="shared" si="1"/>
        <v>900</v>
      </c>
      <c r="Z11" s="12">
        <f t="shared" si="1"/>
        <v>900</v>
      </c>
      <c r="AA11" s="12">
        <f t="shared" si="1"/>
        <v>900</v>
      </c>
      <c r="AB11" s="12">
        <f t="shared" si="1"/>
        <v>900</v>
      </c>
      <c r="AC11" s="12">
        <f t="shared" si="1"/>
        <v>900</v>
      </c>
      <c r="AD11" s="12">
        <f t="shared" si="1"/>
        <v>900</v>
      </c>
      <c r="AE11" s="12">
        <f t="shared" si="1"/>
        <v>0</v>
      </c>
      <c r="AF11" s="13">
        <f t="shared" si="2"/>
        <v>9900</v>
      </c>
    </row>
    <row r="12" spans="1:32" x14ac:dyDescent="0.3">
      <c r="A12" s="16"/>
      <c r="B12" s="10"/>
      <c r="C12" s="10"/>
      <c r="D12" s="17"/>
      <c r="E12" s="17"/>
      <c r="F12" s="17"/>
      <c r="G12" s="10"/>
      <c r="H12" s="17"/>
      <c r="I12" s="10"/>
      <c r="J12" s="10"/>
      <c r="K12" s="10"/>
      <c r="L12" s="2"/>
      <c r="M12" s="2">
        <v>46096</v>
      </c>
      <c r="N12" s="2">
        <v>46460</v>
      </c>
      <c r="O12" s="2"/>
      <c r="P12" s="10" t="s">
        <v>21</v>
      </c>
      <c r="Q12" s="6">
        <v>1666.66</v>
      </c>
      <c r="R12" s="4">
        <v>1.02</v>
      </c>
      <c r="S12" s="11"/>
      <c r="T12" s="12">
        <f t="shared" si="0"/>
        <v>1666.66</v>
      </c>
      <c r="U12" s="12">
        <f t="shared" si="1"/>
        <v>1666.66</v>
      </c>
      <c r="V12" s="12">
        <f t="shared" si="1"/>
        <v>1666.66</v>
      </c>
      <c r="W12" s="12">
        <f t="shared" si="1"/>
        <v>1666.66</v>
      </c>
      <c r="X12" s="12">
        <f t="shared" si="1"/>
        <v>1666.66</v>
      </c>
      <c r="Y12" s="12">
        <f t="shared" si="1"/>
        <v>1666.66</v>
      </c>
      <c r="Z12" s="12">
        <f t="shared" si="1"/>
        <v>1666.66</v>
      </c>
      <c r="AA12" s="12">
        <f t="shared" si="1"/>
        <v>1666.66</v>
      </c>
      <c r="AB12" s="12">
        <f t="shared" si="1"/>
        <v>1666.66</v>
      </c>
      <c r="AC12" s="12">
        <f t="shared" si="1"/>
        <v>1666.66</v>
      </c>
      <c r="AD12" s="12">
        <f t="shared" si="1"/>
        <v>1666.66</v>
      </c>
      <c r="AE12" s="12">
        <f t="shared" si="1"/>
        <v>1666.66</v>
      </c>
      <c r="AF12" s="13">
        <f t="shared" si="2"/>
        <v>19999.920000000002</v>
      </c>
    </row>
    <row r="13" spans="1:32" x14ac:dyDescent="0.3">
      <c r="A13" s="16"/>
      <c r="B13" s="10"/>
      <c r="C13" s="10"/>
      <c r="D13" s="17"/>
      <c r="E13" s="17"/>
      <c r="F13" s="17"/>
      <c r="G13" s="10"/>
      <c r="H13" s="17"/>
      <c r="I13" s="10"/>
      <c r="J13" s="10"/>
      <c r="K13" s="10"/>
      <c r="L13" s="2"/>
      <c r="M13" s="2">
        <v>46096</v>
      </c>
      <c r="N13" s="2">
        <v>46460</v>
      </c>
      <c r="O13" s="2"/>
      <c r="P13" s="10" t="s">
        <v>23</v>
      </c>
      <c r="Q13" s="6">
        <v>104.90000000000009</v>
      </c>
      <c r="R13" s="4">
        <v>1.02</v>
      </c>
      <c r="S13" s="11" t="s">
        <v>24</v>
      </c>
      <c r="T13" s="12">
        <f t="shared" si="0"/>
        <v>104.90000000000009</v>
      </c>
      <c r="U13" s="12">
        <f t="shared" si="1"/>
        <v>104.90000000000009</v>
      </c>
      <c r="V13" s="12">
        <f t="shared" si="1"/>
        <v>104.90000000000009</v>
      </c>
      <c r="W13" s="12">
        <f t="shared" si="1"/>
        <v>104.90000000000009</v>
      </c>
      <c r="X13" s="12">
        <f t="shared" si="1"/>
        <v>104.90000000000009</v>
      </c>
      <c r="Y13" s="12">
        <f t="shared" si="1"/>
        <v>104.90000000000009</v>
      </c>
      <c r="Z13" s="12">
        <f t="shared" si="1"/>
        <v>104.90000000000009</v>
      </c>
      <c r="AA13" s="12">
        <f t="shared" si="1"/>
        <v>104.90000000000009</v>
      </c>
      <c r="AB13" s="12">
        <f t="shared" si="1"/>
        <v>104.90000000000009</v>
      </c>
      <c r="AC13" s="12">
        <f t="shared" si="1"/>
        <v>104.90000000000009</v>
      </c>
      <c r="AD13" s="12">
        <f t="shared" si="1"/>
        <v>104.90000000000009</v>
      </c>
      <c r="AE13" s="12">
        <f t="shared" si="1"/>
        <v>104.90000000000009</v>
      </c>
      <c r="AF13" s="13">
        <f t="shared" si="2"/>
        <v>1258.8000000000011</v>
      </c>
    </row>
    <row r="14" spans="1:32" x14ac:dyDescent="0.3">
      <c r="A14" s="16"/>
      <c r="B14" s="10"/>
      <c r="C14" s="10"/>
      <c r="D14" s="17"/>
      <c r="E14" s="17"/>
      <c r="F14" s="17"/>
      <c r="G14" s="10"/>
      <c r="H14" s="17"/>
      <c r="I14" s="10"/>
      <c r="J14" s="10"/>
      <c r="K14" s="10"/>
      <c r="L14" s="2"/>
      <c r="M14" s="2">
        <v>46143</v>
      </c>
      <c r="N14" s="2">
        <v>46356</v>
      </c>
      <c r="O14" s="2"/>
      <c r="P14" s="10" t="s">
        <v>21</v>
      </c>
      <c r="Q14" s="6">
        <v>1081.82</v>
      </c>
      <c r="R14" s="4">
        <v>1.02</v>
      </c>
      <c r="S14" s="11"/>
      <c r="T14" s="12">
        <f t="shared" si="0"/>
        <v>1081.82</v>
      </c>
      <c r="U14" s="12">
        <f t="shared" si="1"/>
        <v>1081.82</v>
      </c>
      <c r="V14" s="12">
        <f t="shared" si="1"/>
        <v>1081.82</v>
      </c>
      <c r="W14" s="12">
        <f t="shared" si="1"/>
        <v>1081.82</v>
      </c>
      <c r="X14" s="12">
        <f t="shared" si="1"/>
        <v>1081.82</v>
      </c>
      <c r="Y14" s="12">
        <f t="shared" si="1"/>
        <v>1081.82</v>
      </c>
      <c r="Z14" s="12">
        <f t="shared" si="1"/>
        <v>1081.82</v>
      </c>
      <c r="AA14" s="12">
        <f t="shared" si="1"/>
        <v>1081.82</v>
      </c>
      <c r="AB14" s="12">
        <f t="shared" si="1"/>
        <v>1081.82</v>
      </c>
      <c r="AC14" s="12">
        <f t="shared" si="1"/>
        <v>1081.82</v>
      </c>
      <c r="AD14" s="12">
        <f t="shared" si="1"/>
        <v>1081.82</v>
      </c>
      <c r="AE14" s="12">
        <f t="shared" si="1"/>
        <v>0</v>
      </c>
      <c r="AF14" s="13">
        <f t="shared" si="2"/>
        <v>11900.019999999999</v>
      </c>
    </row>
    <row r="15" spans="1:32" x14ac:dyDescent="0.3">
      <c r="A15" s="16"/>
      <c r="B15" s="10"/>
      <c r="C15" s="10"/>
      <c r="D15" s="17"/>
      <c r="E15" s="17"/>
      <c r="F15" s="17"/>
      <c r="G15" s="10"/>
      <c r="H15" s="17"/>
      <c r="I15" s="10"/>
      <c r="J15" s="10"/>
      <c r="K15" s="10"/>
      <c r="L15" s="2"/>
      <c r="M15" s="2">
        <v>46143</v>
      </c>
      <c r="N15" s="2">
        <v>46356</v>
      </c>
      <c r="O15" s="2"/>
      <c r="P15" s="10" t="s">
        <v>23</v>
      </c>
      <c r="Q15" s="6">
        <v>102.29999999999995</v>
      </c>
      <c r="R15" s="4">
        <v>1.02</v>
      </c>
      <c r="S15" s="11"/>
      <c r="T15" s="12">
        <f t="shared" si="0"/>
        <v>102.29999999999995</v>
      </c>
      <c r="U15" s="12">
        <f t="shared" si="0"/>
        <v>102.29999999999995</v>
      </c>
      <c r="V15" s="12">
        <f t="shared" si="0"/>
        <v>102.29999999999995</v>
      </c>
      <c r="W15" s="12">
        <f t="shared" si="0"/>
        <v>102.29999999999995</v>
      </c>
      <c r="X15" s="12">
        <f t="shared" si="0"/>
        <v>102.29999999999995</v>
      </c>
      <c r="Y15" s="12">
        <f t="shared" si="0"/>
        <v>102.29999999999995</v>
      </c>
      <c r="Z15" s="12">
        <f t="shared" si="0"/>
        <v>102.29999999999995</v>
      </c>
      <c r="AA15" s="12">
        <f t="shared" si="0"/>
        <v>102.29999999999995</v>
      </c>
      <c r="AB15" s="12">
        <f t="shared" si="0"/>
        <v>102.29999999999995</v>
      </c>
      <c r="AC15" s="12">
        <f t="shared" si="0"/>
        <v>102.29999999999995</v>
      </c>
      <c r="AD15" s="12">
        <f t="shared" si="0"/>
        <v>102.29999999999995</v>
      </c>
      <c r="AE15" s="12">
        <f t="shared" si="0"/>
        <v>0</v>
      </c>
      <c r="AF15" s="13">
        <f t="shared" si="2"/>
        <v>1125.2999999999995</v>
      </c>
    </row>
    <row r="16" spans="1:32" x14ac:dyDescent="0.3">
      <c r="A16" s="16"/>
      <c r="B16" s="10"/>
      <c r="C16" s="10"/>
      <c r="D16" s="17"/>
      <c r="E16" s="17"/>
      <c r="F16" s="17"/>
      <c r="G16" s="10"/>
      <c r="H16" s="17"/>
      <c r="I16" s="10"/>
      <c r="J16" s="10"/>
      <c r="K16" s="10"/>
      <c r="L16" s="2"/>
      <c r="M16" s="2">
        <v>46113</v>
      </c>
      <c r="N16" s="2">
        <v>46356</v>
      </c>
      <c r="O16" s="2"/>
      <c r="P16" s="10" t="s">
        <v>21</v>
      </c>
      <c r="Q16" s="6">
        <v>1788.68</v>
      </c>
      <c r="R16" s="4">
        <v>1.02</v>
      </c>
      <c r="S16" s="11"/>
      <c r="T16" s="12">
        <f t="shared" ref="T16:AE16" si="3">IF(--SUBSTITUTE(T$1,"P","")&lt;MONTH($N16)+(YEAR($N16)-2026)*12,$Q16,IF(--SUBSTITUTE(T$1,"P","")=MONTH($N16),$Q16*(DAY($N16))/30,0))</f>
        <v>1788.68</v>
      </c>
      <c r="U16" s="12">
        <f t="shared" si="3"/>
        <v>1788.68</v>
      </c>
      <c r="V16" s="12">
        <f t="shared" si="3"/>
        <v>1788.68</v>
      </c>
      <c r="W16" s="12">
        <f t="shared" si="3"/>
        <v>1788.68</v>
      </c>
      <c r="X16" s="12">
        <f t="shared" si="3"/>
        <v>1788.68</v>
      </c>
      <c r="Y16" s="12">
        <f t="shared" si="3"/>
        <v>1788.68</v>
      </c>
      <c r="Z16" s="12">
        <f t="shared" si="3"/>
        <v>1788.68</v>
      </c>
      <c r="AA16" s="12">
        <f t="shared" si="3"/>
        <v>1788.68</v>
      </c>
      <c r="AB16" s="12">
        <f t="shared" si="3"/>
        <v>1788.68</v>
      </c>
      <c r="AC16" s="12">
        <f t="shared" si="3"/>
        <v>1788.68</v>
      </c>
      <c r="AD16" s="12">
        <f t="shared" si="3"/>
        <v>1788.68</v>
      </c>
      <c r="AE16" s="12">
        <f t="shared" si="3"/>
        <v>0</v>
      </c>
      <c r="AF16" s="13">
        <f t="shared" si="2"/>
        <v>19675.48</v>
      </c>
    </row>
    <row r="17" spans="5:32" x14ac:dyDescent="0.3">
      <c r="E17" s="17"/>
    </row>
    <row r="18" spans="5:32" x14ac:dyDescent="0.3">
      <c r="E18" s="17"/>
    </row>
    <row r="19" spans="5:32" x14ac:dyDescent="0.3">
      <c r="M19" s="1" t="s">
        <v>16</v>
      </c>
      <c r="N19" s="1" t="s">
        <v>17</v>
      </c>
      <c r="O19" s="1" t="s">
        <v>18</v>
      </c>
      <c r="P19" s="3" t="s">
        <v>19</v>
      </c>
      <c r="Q19" s="5" t="s">
        <v>2</v>
      </c>
      <c r="R19" s="3" t="s">
        <v>1</v>
      </c>
      <c r="S19" s="9" t="s">
        <v>20</v>
      </c>
      <c r="T19" s="7" t="s">
        <v>3</v>
      </c>
      <c r="U19" s="7" t="s">
        <v>4</v>
      </c>
      <c r="V19" s="7" t="s">
        <v>5</v>
      </c>
      <c r="W19" s="7" t="s">
        <v>6</v>
      </c>
      <c r="X19" s="7" t="s">
        <v>7</v>
      </c>
      <c r="Y19" s="7" t="s">
        <v>8</v>
      </c>
      <c r="Z19" s="7" t="s">
        <v>9</v>
      </c>
      <c r="AA19" s="7" t="s">
        <v>10</v>
      </c>
      <c r="AB19" s="7" t="s">
        <v>11</v>
      </c>
      <c r="AC19" s="7" t="s">
        <v>12</v>
      </c>
      <c r="AD19" s="7" t="s">
        <v>13</v>
      </c>
      <c r="AE19" s="7" t="s">
        <v>14</v>
      </c>
      <c r="AF19" s="8" t="s">
        <v>15</v>
      </c>
    </row>
    <row r="20" spans="5:32" x14ac:dyDescent="0.3">
      <c r="M20" s="20">
        <v>46173</v>
      </c>
      <c r="N20" s="2">
        <v>46521</v>
      </c>
      <c r="O20" s="2"/>
      <c r="P20" s="10" t="s">
        <v>21</v>
      </c>
      <c r="Q20" s="6">
        <v>7021.3799999999992</v>
      </c>
      <c r="R20" s="4">
        <v>1.02</v>
      </c>
      <c r="S20" s="11"/>
      <c r="T20" s="12">
        <f t="shared" ref="T20:AE22" si="4">IF(--SUBSTITUTE(T$1,"P","")&lt;MONTH($N20)+(YEAR($N20)-2026)*12,$Q20,IF(--SUBSTITUTE(T$1,"P","")=MONTH($N20),$Q20*(DAY($N20))/30,0))</f>
        <v>7021.3799999999992</v>
      </c>
      <c r="U20" s="12">
        <f t="shared" si="4"/>
        <v>7021.3799999999992</v>
      </c>
      <c r="V20" s="12">
        <f t="shared" si="4"/>
        <v>7021.3799999999992</v>
      </c>
      <c r="W20" s="12">
        <f t="shared" si="4"/>
        <v>7021.3799999999992</v>
      </c>
      <c r="X20" s="12">
        <f t="shared" si="4"/>
        <v>7021.3799999999992</v>
      </c>
      <c r="Y20" s="19">
        <f>IF(--SUBSTITUTE(Y$1,"P","")&lt;MONTH($N20)+(YEAR($N20)-2026)*12,$Q20,IF(--SUBSTITUTE(Y$1,"P","")=MONTH($N20),$Q20*(DAY($N20))/30,0))*$R20</f>
        <v>7161.8075999999992</v>
      </c>
      <c r="Z20" s="19">
        <f t="shared" ref="Z20:AE22" si="5">IF(--SUBSTITUTE(Z$1,"P","")&lt;MONTH($N20)+(YEAR($N20)-2026)*12,$Q20,IF(--SUBSTITUTE(Z$1,"P","")=MONTH($N20),$Q20*(DAY($N20))/30,0))*$R20</f>
        <v>7161.8075999999992</v>
      </c>
      <c r="AA20" s="19">
        <f t="shared" si="5"/>
        <v>7161.8075999999992</v>
      </c>
      <c r="AB20" s="19">
        <f t="shared" si="5"/>
        <v>7161.8075999999992</v>
      </c>
      <c r="AC20" s="19">
        <f t="shared" si="5"/>
        <v>7161.8075999999992</v>
      </c>
      <c r="AD20" s="19">
        <f t="shared" si="5"/>
        <v>7161.8075999999992</v>
      </c>
      <c r="AE20" s="19">
        <f t="shared" si="5"/>
        <v>7161.8075999999992</v>
      </c>
      <c r="AF20" s="13">
        <f>SUM(T20:AE20)</f>
        <v>85239.553199999995</v>
      </c>
    </row>
    <row r="21" spans="5:32" x14ac:dyDescent="0.3">
      <c r="M21" s="20">
        <v>46173</v>
      </c>
      <c r="N21" s="2">
        <v>46521</v>
      </c>
      <c r="O21" s="2"/>
      <c r="P21" s="10" t="s">
        <v>22</v>
      </c>
      <c r="Q21" s="6">
        <v>839.65999999999985</v>
      </c>
      <c r="R21" s="4">
        <v>1.02</v>
      </c>
      <c r="S21" s="11"/>
      <c r="T21" s="12">
        <f t="shared" si="4"/>
        <v>839.65999999999985</v>
      </c>
      <c r="U21" s="12">
        <f t="shared" si="4"/>
        <v>839.65999999999985</v>
      </c>
      <c r="V21" s="12">
        <f t="shared" si="4"/>
        <v>839.65999999999985</v>
      </c>
      <c r="W21" s="12">
        <f t="shared" si="4"/>
        <v>839.65999999999985</v>
      </c>
      <c r="X21" s="12">
        <f t="shared" si="4"/>
        <v>839.65999999999985</v>
      </c>
      <c r="Y21" s="19">
        <f t="shared" ref="Y21:Y22" si="6">IF(--SUBSTITUTE(Y$1,"P","")&lt;MONTH($N21)+(YEAR($N21)-2026)*12,$Q21,IF(--SUBSTITUTE(Y$1,"P","")=MONTH($N21),$Q21*(DAY($N21))/30,0))*$R21</f>
        <v>856.45319999999981</v>
      </c>
      <c r="Z21" s="19">
        <f t="shared" si="5"/>
        <v>856.45319999999981</v>
      </c>
      <c r="AA21" s="19">
        <f t="shared" si="5"/>
        <v>856.45319999999981</v>
      </c>
      <c r="AB21" s="19">
        <f t="shared" si="5"/>
        <v>856.45319999999981</v>
      </c>
      <c r="AC21" s="19">
        <f t="shared" si="5"/>
        <v>856.45319999999981</v>
      </c>
      <c r="AD21" s="19">
        <f t="shared" si="5"/>
        <v>856.45319999999981</v>
      </c>
      <c r="AE21" s="19">
        <f t="shared" si="5"/>
        <v>856.45319999999981</v>
      </c>
      <c r="AF21" s="13">
        <f t="shared" ref="AF21:AF22" si="7">SUM(T21:AE21)</f>
        <v>10193.472399999999</v>
      </c>
    </row>
    <row r="22" spans="5:32" x14ac:dyDescent="0.3">
      <c r="M22" s="20">
        <v>46173</v>
      </c>
      <c r="N22" s="2">
        <v>46521</v>
      </c>
      <c r="O22" s="2"/>
      <c r="P22" s="10" t="s">
        <v>23</v>
      </c>
      <c r="Q22" s="6">
        <v>494.89999999999964</v>
      </c>
      <c r="R22" s="4">
        <v>1.02</v>
      </c>
      <c r="S22" s="11"/>
      <c r="T22" s="12">
        <f t="shared" si="4"/>
        <v>494.89999999999964</v>
      </c>
      <c r="U22" s="12">
        <f t="shared" si="4"/>
        <v>494.89999999999964</v>
      </c>
      <c r="V22" s="12">
        <f t="shared" si="4"/>
        <v>494.89999999999964</v>
      </c>
      <c r="W22" s="12">
        <f t="shared" si="4"/>
        <v>494.89999999999964</v>
      </c>
      <c r="X22" s="12">
        <f t="shared" si="4"/>
        <v>494.89999999999964</v>
      </c>
      <c r="Y22" s="19">
        <f t="shared" si="6"/>
        <v>504.79799999999966</v>
      </c>
      <c r="Z22" s="19">
        <f t="shared" si="5"/>
        <v>504.79799999999966</v>
      </c>
      <c r="AA22" s="19">
        <f t="shared" si="5"/>
        <v>504.79799999999966</v>
      </c>
      <c r="AB22" s="19">
        <f t="shared" si="5"/>
        <v>504.79799999999966</v>
      </c>
      <c r="AC22" s="19">
        <f t="shared" si="5"/>
        <v>504.79799999999966</v>
      </c>
      <c r="AD22" s="19">
        <f t="shared" si="5"/>
        <v>504.79799999999966</v>
      </c>
      <c r="AE22" s="19">
        <f t="shared" si="5"/>
        <v>504.79799999999966</v>
      </c>
      <c r="AF22" s="13">
        <f t="shared" si="7"/>
        <v>6008.0859999999966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2025-09-16T07:02:29Z</dcterms:created>
  <dcterms:modified xsi:type="dcterms:W3CDTF">2025-09-16T11:07:43Z</dcterms:modified>
</cp:coreProperties>
</file>