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9255" windowHeight="7185"/>
  </bookViews>
  <sheets>
    <sheet name="FORMULAIRE" sheetId="3" r:id="rId1"/>
    <sheet name="BDD" sheetId="2" r:id="rId2"/>
    <sheet name="listes" sheetId="1" r:id="rId3"/>
    <sheet name="Archive" sheetId="4" r:id="rId4"/>
    <sheet name="Feuil1" sheetId="5" r:id="rId5"/>
  </sheets>
  <definedNames>
    <definedName name="_xlnm._FilterDatabase" localSheetId="1" hidden="1">BDD!$B$2:$O$32</definedName>
    <definedName name="articles">listes!$C$3:$C$22</definedName>
    <definedName name="gamme">listes!$B$3:$B$7</definedName>
    <definedName name="mes_images">INDIRECT(VLOOKUP(FORMULAIRE!$K$14,FORMULAIRE!$A$35:$C$182,3,0))</definedName>
    <definedName name="Mon_image">FORMULAIRE!$A$35:$A$70</definedName>
  </definedNames>
  <calcPr calcId="124519"/>
</workbook>
</file>

<file path=xl/calcChain.xml><?xml version="1.0" encoding="utf-8"?>
<calcChain xmlns="http://schemas.openxmlformats.org/spreadsheetml/2006/main">
  <c r="Q8" i="2"/>
  <c r="P8"/>
  <c r="Q5"/>
  <c r="P5"/>
  <c r="C35" i="3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36"/>
  <c r="C37"/>
  <c r="Q3" i="2"/>
  <c r="P3"/>
  <c r="O1"/>
  <c r="D26" i="3"/>
  <c r="N2" s="1"/>
  <c r="F1" i="2"/>
  <c r="G1"/>
  <c r="H1"/>
  <c r="I1"/>
  <c r="J1"/>
  <c r="K1"/>
  <c r="L1"/>
  <c r="M1"/>
  <c r="N1"/>
  <c r="E1"/>
  <c r="P1" s="1"/>
  <c r="C1"/>
  <c r="M2" i="3"/>
  <c r="L2"/>
  <c r="K2"/>
  <c r="J2"/>
  <c r="I2"/>
  <c r="H2"/>
  <c r="G2"/>
  <c r="F2"/>
  <c r="E2"/>
  <c r="D2"/>
  <c r="C2"/>
  <c r="B2"/>
  <c r="A2"/>
  <c r="Q1" i="2" l="1"/>
</calcChain>
</file>

<file path=xl/sharedStrings.xml><?xml version="1.0" encoding="utf-8"?>
<sst xmlns="http://schemas.openxmlformats.org/spreadsheetml/2006/main" count="266" uniqueCount="123">
  <si>
    <t>gamme</t>
  </si>
  <si>
    <t>artcles</t>
  </si>
  <si>
    <t>hoggar</t>
  </si>
  <si>
    <t>wc anglais</t>
  </si>
  <si>
    <t>cartena</t>
  </si>
  <si>
    <t>reservoir</t>
  </si>
  <si>
    <t>eviers</t>
  </si>
  <si>
    <t>lavabo</t>
  </si>
  <si>
    <t>receveursdedouche</t>
  </si>
  <si>
    <t>colonne</t>
  </si>
  <si>
    <t>autres</t>
  </si>
  <si>
    <t>evier800</t>
  </si>
  <si>
    <t>evier1200</t>
  </si>
  <si>
    <t>evier1100</t>
  </si>
  <si>
    <t>evier1200enc</t>
  </si>
  <si>
    <t>rd720 c</t>
  </si>
  <si>
    <t>rd800 c</t>
  </si>
  <si>
    <t>rd900 c</t>
  </si>
  <si>
    <t>rd720 a</t>
  </si>
  <si>
    <t>rd800 a</t>
  </si>
  <si>
    <t>rd900 a</t>
  </si>
  <si>
    <t>wc turc</t>
  </si>
  <si>
    <t>lave mains</t>
  </si>
  <si>
    <t>vasque</t>
  </si>
  <si>
    <t>bac simple</t>
  </si>
  <si>
    <t>bac collectif</t>
  </si>
  <si>
    <t>tablette</t>
  </si>
  <si>
    <t>Date</t>
  </si>
  <si>
    <t>Gamme</t>
  </si>
  <si>
    <t>Article</t>
  </si>
  <si>
    <t>séchage</t>
  </si>
  <si>
    <t>rebut1</t>
  </si>
  <si>
    <t>émaillage</t>
  </si>
  <si>
    <t>rebut2</t>
  </si>
  <si>
    <t>enfournnement</t>
  </si>
  <si>
    <t>rebut3</t>
  </si>
  <si>
    <t>produit fini</t>
  </si>
  <si>
    <t>rebut4</t>
  </si>
  <si>
    <t>DATE</t>
  </si>
  <si>
    <t>GAMME</t>
  </si>
  <si>
    <t>ARTICLES</t>
  </si>
  <si>
    <t>COULAGE</t>
  </si>
  <si>
    <t>REBUT1</t>
  </si>
  <si>
    <t>SECHAGE</t>
  </si>
  <si>
    <t>REBUT2</t>
  </si>
  <si>
    <t>EMAILLAGE</t>
  </si>
  <si>
    <t>REBUT3</t>
  </si>
  <si>
    <t>ENFOURNEMENT</t>
  </si>
  <si>
    <t>REBUT4</t>
  </si>
  <si>
    <t>PRODUIT FINI</t>
  </si>
  <si>
    <t>Coulage</t>
  </si>
  <si>
    <t>rebut5</t>
  </si>
  <si>
    <t>rebut ligne</t>
  </si>
  <si>
    <t>total</t>
  </si>
  <si>
    <t>REBUT CUIT</t>
  </si>
  <si>
    <t>REBUT CRU RECUPERE</t>
  </si>
  <si>
    <t>rebut cru récupéré</t>
  </si>
  <si>
    <t>rebut PF</t>
  </si>
  <si>
    <t>ID</t>
  </si>
  <si>
    <t>% rebut cru</t>
  </si>
  <si>
    <t>% rebut casse sanitaire</t>
  </si>
  <si>
    <t>poids</t>
  </si>
  <si>
    <t>dimensions</t>
  </si>
  <si>
    <t>pâte</t>
  </si>
  <si>
    <t>vc</t>
  </si>
  <si>
    <t>gf</t>
  </si>
  <si>
    <t>12x12x12</t>
  </si>
  <si>
    <t>12x12x13</t>
  </si>
  <si>
    <t>12x12x14</t>
  </si>
  <si>
    <t>12x12x15</t>
  </si>
  <si>
    <t>12x12x16</t>
  </si>
  <si>
    <t>12x12x17</t>
  </si>
  <si>
    <t>12x12x18</t>
  </si>
  <si>
    <t>12x12x19</t>
  </si>
  <si>
    <t>12x12x20</t>
  </si>
  <si>
    <t>12x12x21</t>
  </si>
  <si>
    <t>12x12x22</t>
  </si>
  <si>
    <t>12x12x23</t>
  </si>
  <si>
    <t>12x12x24</t>
  </si>
  <si>
    <t>12x12x25</t>
  </si>
  <si>
    <t>12x12x26</t>
  </si>
  <si>
    <t>12x12x27</t>
  </si>
  <si>
    <t>12x12x28</t>
  </si>
  <si>
    <t>12x12x29</t>
  </si>
  <si>
    <t>12x12x30</t>
  </si>
  <si>
    <t>12x12x31</t>
  </si>
  <si>
    <t>gammes</t>
  </si>
  <si>
    <t>RD</t>
  </si>
  <si>
    <t>CARACTERISTIQUES PAR ARTICLE SANITAIRE   CERAMIT DIVINDUS</t>
  </si>
  <si>
    <t>code robot</t>
  </si>
  <si>
    <t>12x12x32</t>
  </si>
  <si>
    <t>12x12x33</t>
  </si>
  <si>
    <t>12x12x34</t>
  </si>
  <si>
    <t>12x12x35</t>
  </si>
  <si>
    <t>colonne cartena</t>
  </si>
  <si>
    <t>lavabo cartena</t>
  </si>
  <si>
    <t>reservoir cartena</t>
  </si>
  <si>
    <t>wc anglais cartena</t>
  </si>
  <si>
    <t>wc anglais hoggar</t>
  </si>
  <si>
    <t>reservoir hoggar</t>
  </si>
  <si>
    <t>lavabo hoggar</t>
  </si>
  <si>
    <t>colonne hoggar</t>
  </si>
  <si>
    <t>Prix commercial</t>
  </si>
  <si>
    <t>ligne d'émaillage</t>
  </si>
  <si>
    <t>L5</t>
  </si>
  <si>
    <t>L2</t>
  </si>
  <si>
    <t>L4</t>
  </si>
  <si>
    <t>L1</t>
  </si>
  <si>
    <t>L6</t>
  </si>
  <si>
    <t>L7</t>
  </si>
  <si>
    <t>FORMULAIRE DE SAISIE DE PRODUCTION</t>
  </si>
  <si>
    <t>défauts</t>
  </si>
  <si>
    <t>causes</t>
  </si>
  <si>
    <t>remèdes</t>
  </si>
  <si>
    <t>retrait</t>
  </si>
  <si>
    <t>code éronné</t>
  </si>
  <si>
    <t>attentif</t>
  </si>
  <si>
    <t>poussières</t>
  </si>
  <si>
    <t>soufflage</t>
  </si>
  <si>
    <t>finesse</t>
  </si>
  <si>
    <t>cycle broyage</t>
  </si>
  <si>
    <t>pistolet</t>
  </si>
  <si>
    <t>nettoyage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</si>
</sst>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4"/>
      <color indexed="3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14" fontId="1" fillId="0" borderId="0" xfId="0" applyNumberFormat="1" applyFont="1" applyAlignment="1">
      <alignment horizontal="left" vertical="top" wrapText="1" shrinkToFit="1"/>
    </xf>
    <xf numFmtId="0" fontId="1" fillId="0" borderId="0" xfId="0" applyFont="1" applyAlignment="1">
      <alignment horizontal="left" vertical="top" wrapText="1" shrinkToFit="1"/>
    </xf>
    <xf numFmtId="0" fontId="5" fillId="0" borderId="0" xfId="0" applyFont="1" applyAlignment="1">
      <alignment horizontal="left" vertical="top" wrapText="1" shrinkToFit="1"/>
    </xf>
    <xf numFmtId="14" fontId="3" fillId="4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 wrapText="1" shrinkToFit="1"/>
    </xf>
    <xf numFmtId="9" fontId="3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9" fontId="0" fillId="0" borderId="0" xfId="1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6" fillId="7" borderId="0" xfId="0" applyFont="1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2">
    <dxf>
      <numFmt numFmtId="32" formatCode="_-* #,##0\ &quot;€&quot;_-;\-* #,##0\ &quot;€&quot;_-;_-* &quot;-&quot;\ &quot;€&quot;_-;_-@_-"/>
    </dxf>
    <dxf>
      <numFmt numFmtId="32" formatCode="_-* #,##0\ &quot;€&quot;_-;\-* #,##0\ &quot;€&quot;_-;_-* &quot;-&quot;\ &quot;€&quot;_-;_-@_-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Voir Base_Données"/>
  <ax:ocxPr ax:name="Size" ax:value="3836;1058"/>
  <ax:ocxPr ax:name="FontName" ax:value="Calibri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Caption" ax:value="Formulaire"/>
  <ax:ocxPr ax:name="Size" ax:value="2408;74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35</xdr:row>
      <xdr:rowOff>38100</xdr:rowOff>
    </xdr:from>
    <xdr:to>
      <xdr:col>1</xdr:col>
      <xdr:colOff>1057275</xdr:colOff>
      <xdr:row>35</xdr:row>
      <xdr:rowOff>790575</xdr:rowOff>
    </xdr:to>
    <xdr:pic>
      <xdr:nvPicPr>
        <xdr:cNvPr id="2" name="Image 1" descr="wc anglais hoggar.jpg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21322146">
          <a:off x="1089772" y="7523629"/>
          <a:ext cx="1009650" cy="75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36</xdr:row>
      <xdr:rowOff>47625</xdr:rowOff>
    </xdr:from>
    <xdr:to>
      <xdr:col>1</xdr:col>
      <xdr:colOff>895350</xdr:colOff>
      <xdr:row>36</xdr:row>
      <xdr:rowOff>685801</xdr:rowOff>
    </xdr:to>
    <xdr:pic>
      <xdr:nvPicPr>
        <xdr:cNvPr id="3" name="Image 2" descr="RD 800 CARRE.JPG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5825" y="7981950"/>
          <a:ext cx="771525" cy="638176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34</xdr:row>
      <xdr:rowOff>76200</xdr:rowOff>
    </xdr:from>
    <xdr:to>
      <xdr:col>1</xdr:col>
      <xdr:colOff>1362075</xdr:colOff>
      <xdr:row>34</xdr:row>
      <xdr:rowOff>1152526</xdr:rowOff>
    </xdr:to>
    <xdr:pic>
      <xdr:nvPicPr>
        <xdr:cNvPr id="4" name="Image 3" descr="wc anglais hoggar.jpg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6324600"/>
          <a:ext cx="1323975" cy="107632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56</xdr:row>
      <xdr:rowOff>76200</xdr:rowOff>
    </xdr:from>
    <xdr:to>
      <xdr:col>1</xdr:col>
      <xdr:colOff>990600</xdr:colOff>
      <xdr:row>56</xdr:row>
      <xdr:rowOff>742950</xdr:rowOff>
    </xdr:to>
    <xdr:pic>
      <xdr:nvPicPr>
        <xdr:cNvPr id="6" name="Image 5" descr="100922766_1118070295228206_1573139498529718272_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228725" y="24774525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57</xdr:row>
      <xdr:rowOff>66675</xdr:rowOff>
    </xdr:from>
    <xdr:to>
      <xdr:col>1</xdr:col>
      <xdr:colOff>933450</xdr:colOff>
      <xdr:row>58</xdr:row>
      <xdr:rowOff>38100</xdr:rowOff>
    </xdr:to>
    <xdr:pic>
      <xdr:nvPicPr>
        <xdr:cNvPr id="7" name="Image 6" descr="100922766_1118070295228206_1573139498529718272_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71575" y="25546050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55</xdr:row>
      <xdr:rowOff>66675</xdr:rowOff>
    </xdr:from>
    <xdr:to>
      <xdr:col>1</xdr:col>
      <xdr:colOff>933450</xdr:colOff>
      <xdr:row>55</xdr:row>
      <xdr:rowOff>733425</xdr:rowOff>
    </xdr:to>
    <xdr:pic>
      <xdr:nvPicPr>
        <xdr:cNvPr id="8" name="Image 7" descr="100922766_1118070295228206_1573139498529718272_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71575" y="23964900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54</xdr:row>
      <xdr:rowOff>38100</xdr:rowOff>
    </xdr:from>
    <xdr:to>
      <xdr:col>1</xdr:col>
      <xdr:colOff>1000125</xdr:colOff>
      <xdr:row>54</xdr:row>
      <xdr:rowOff>704850</xdr:rowOff>
    </xdr:to>
    <xdr:pic>
      <xdr:nvPicPr>
        <xdr:cNvPr id="9" name="Image 8" descr="100922766_1118070295228206_1573139498529718272_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238250" y="23136225"/>
          <a:ext cx="80010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37</xdr:row>
      <xdr:rowOff>66676</xdr:rowOff>
    </xdr:from>
    <xdr:to>
      <xdr:col>1</xdr:col>
      <xdr:colOff>1266825</xdr:colOff>
      <xdr:row>37</xdr:row>
      <xdr:rowOff>857250</xdr:rowOff>
    </xdr:to>
    <xdr:pic>
      <xdr:nvPicPr>
        <xdr:cNvPr id="10" name="Image 9" descr="unnamed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04900" y="9124951"/>
          <a:ext cx="1200150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177613</xdr:colOff>
      <xdr:row>38</xdr:row>
      <xdr:rowOff>106457</xdr:rowOff>
    </xdr:from>
    <xdr:to>
      <xdr:col>1</xdr:col>
      <xdr:colOff>939612</xdr:colOff>
      <xdr:row>38</xdr:row>
      <xdr:rowOff>706531</xdr:rowOff>
    </xdr:to>
    <xdr:pic>
      <xdr:nvPicPr>
        <xdr:cNvPr id="11" name="Image 10" descr="FamilyTree.ico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19760" y="10124516"/>
          <a:ext cx="761999" cy="600074"/>
        </a:xfrm>
        <a:prstGeom prst="rect">
          <a:avLst/>
        </a:prstGeom>
      </xdr:spPr>
    </xdr:pic>
    <xdr:clientData/>
  </xdr:twoCellAnchor>
  <xdr:twoCellAnchor>
    <xdr:from>
      <xdr:col>13</xdr:col>
      <xdr:colOff>526677</xdr:colOff>
      <xdr:row>3</xdr:row>
      <xdr:rowOff>89647</xdr:rowOff>
    </xdr:from>
    <xdr:to>
      <xdr:col>17</xdr:col>
      <xdr:colOff>437030</xdr:colOff>
      <xdr:row>16</xdr:row>
      <xdr:rowOff>134470</xdr:rowOff>
    </xdr:to>
    <xdr:sp macro="" textlink="">
      <xdr:nvSpPr>
        <xdr:cNvPr id="12" name="ZoneTexte 11"/>
        <xdr:cNvSpPr txBox="1"/>
      </xdr:nvSpPr>
      <xdr:spPr>
        <a:xfrm>
          <a:off x="11530853" y="358588"/>
          <a:ext cx="2958353" cy="2577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/>
            <a:t>salut!</a:t>
          </a:r>
        </a:p>
        <a:p>
          <a:endParaRPr lang="fr-FR" sz="1400" b="1"/>
        </a:p>
        <a:p>
          <a:r>
            <a:rPr lang="fr-FR" sz="1400" b="1"/>
            <a:t>je</a:t>
          </a:r>
          <a:r>
            <a:rPr lang="fr-FR" sz="1400" b="1" baseline="0"/>
            <a:t> veux lorsque je selectionne un article dans le formulaire de saisie de production, le meme article apparaisse dans les caractéristiques par article sanitaire et en meme temps dans l'image.</a:t>
          </a:r>
        </a:p>
        <a:p>
          <a:endParaRPr lang="fr-FR" sz="1400" b="1" baseline="0"/>
        </a:p>
        <a:p>
          <a:r>
            <a:rPr lang="fr-FR" sz="1400" b="1" baseline="0"/>
            <a:t>merci pour une solution </a:t>
          </a:r>
          <a:endParaRPr lang="fr-FR" sz="1400" b="1"/>
        </a:p>
      </xdr:txBody>
    </xdr:sp>
    <xdr:clientData/>
  </xdr:twoCellAnchor>
  <xdr:twoCellAnchor editAs="oneCell">
    <xdr:from>
      <xdr:col>1</xdr:col>
      <xdr:colOff>236164</xdr:colOff>
      <xdr:row>38</xdr:row>
      <xdr:rowOff>720258</xdr:rowOff>
    </xdr:from>
    <xdr:to>
      <xdr:col>1</xdr:col>
      <xdr:colOff>836238</xdr:colOff>
      <xdr:row>39</xdr:row>
      <xdr:rowOff>753875</xdr:rowOff>
    </xdr:to>
    <xdr:pic>
      <xdr:nvPicPr>
        <xdr:cNvPr id="13" name="Image 12" descr="FamilyTree.ico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3764647">
          <a:off x="1197348" y="10819280"/>
          <a:ext cx="761999" cy="6000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104774</xdr:rowOff>
    </xdr:from>
    <xdr:to>
      <xdr:col>5</xdr:col>
      <xdr:colOff>495300</xdr:colOff>
      <xdr:row>36</xdr:row>
      <xdr:rowOff>95249</xdr:rowOff>
    </xdr:to>
    <xdr:pic>
      <xdr:nvPicPr>
        <xdr:cNvPr id="2" name="Image 1" descr="unnamed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4774"/>
          <a:ext cx="4305300" cy="6848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0"/>
  <sheetViews>
    <sheetView tabSelected="1" topLeftCell="A3" zoomScale="85" zoomScaleNormal="85" workbookViewId="0">
      <selection activeCell="O20" sqref="O20"/>
    </sheetView>
  </sheetViews>
  <sheetFormatPr baseColWidth="10" defaultRowHeight="15"/>
  <cols>
    <col min="1" max="1" width="15.5703125" style="3" customWidth="1"/>
    <col min="2" max="2" width="21" style="3" customWidth="1"/>
    <col min="3" max="3" width="11.42578125" style="3"/>
    <col min="4" max="4" width="19.140625" style="3" customWidth="1"/>
    <col min="5" max="5" width="12" style="3" customWidth="1"/>
    <col min="6" max="6" width="7.42578125" style="3" hidden="1" customWidth="1"/>
    <col min="7" max="7" width="5.28515625" style="3" customWidth="1"/>
    <col min="8" max="9" width="11.42578125" style="3"/>
    <col min="10" max="10" width="15.140625" style="3" bestFit="1" customWidth="1"/>
    <col min="11" max="11" width="11.42578125" style="3"/>
    <col min="12" max="12" width="15.85546875" style="3" customWidth="1"/>
    <col min="13" max="13" width="15.42578125" style="3" customWidth="1"/>
    <col min="14" max="16" width="11.42578125" style="3"/>
    <col min="17" max="17" width="11.42578125" style="3" customWidth="1"/>
    <col min="18" max="16384" width="11.42578125" style="3"/>
  </cols>
  <sheetData>
    <row r="1" spans="1:14" s="2" customFormat="1" ht="20.25" hidden="1" customHeight="1">
      <c r="A1" s="2" t="s">
        <v>27</v>
      </c>
      <c r="B1" s="2" t="s">
        <v>28</v>
      </c>
      <c r="C1" s="2" t="s">
        <v>29</v>
      </c>
      <c r="D1" s="2" t="s">
        <v>50</v>
      </c>
      <c r="E1" s="2" t="s">
        <v>31</v>
      </c>
      <c r="F1" s="2" t="s">
        <v>30</v>
      </c>
      <c r="G1" s="2" t="s">
        <v>33</v>
      </c>
      <c r="H1" s="2" t="s">
        <v>32</v>
      </c>
      <c r="I1" s="2" t="s">
        <v>35</v>
      </c>
      <c r="J1" s="2" t="s">
        <v>34</v>
      </c>
      <c r="K1" s="2" t="s">
        <v>37</v>
      </c>
      <c r="L1" s="2" t="s">
        <v>36</v>
      </c>
      <c r="M1" s="2" t="s">
        <v>51</v>
      </c>
      <c r="N1" s="2" t="s">
        <v>52</v>
      </c>
    </row>
    <row r="2" spans="1:14" ht="25.5" hidden="1" customHeight="1">
      <c r="A2" s="6">
        <f>+B5</f>
        <v>0</v>
      </c>
      <c r="B2" s="3" t="str">
        <f>+B8</f>
        <v>receveursdedouche</v>
      </c>
      <c r="C2" s="3" t="str">
        <f>+D8</f>
        <v>rd720 a</v>
      </c>
      <c r="D2" s="3">
        <f>B11</f>
        <v>0</v>
      </c>
      <c r="E2" s="3">
        <f>D11</f>
        <v>0</v>
      </c>
      <c r="F2" s="3">
        <f>B14</f>
        <v>0</v>
      </c>
      <c r="G2" s="3">
        <f>D14</f>
        <v>0</v>
      </c>
      <c r="H2" s="3">
        <f>B17</f>
        <v>0</v>
      </c>
      <c r="I2" s="3">
        <f>D17</f>
        <v>0</v>
      </c>
      <c r="J2" s="3">
        <f>B20</f>
        <v>0</v>
      </c>
      <c r="K2" s="3">
        <f>D20</f>
        <v>0</v>
      </c>
      <c r="L2" s="3">
        <f>B23</f>
        <v>0</v>
      </c>
      <c r="M2" s="3">
        <f>D23</f>
        <v>0</v>
      </c>
      <c r="N2" s="3">
        <f>D26</f>
        <v>0</v>
      </c>
    </row>
    <row r="3" spans="1:14" ht="21">
      <c r="A3" s="36" t="s">
        <v>110</v>
      </c>
      <c r="B3" s="36"/>
      <c r="C3" s="36"/>
      <c r="D3" s="36"/>
      <c r="E3" s="36"/>
      <c r="F3" s="26">
        <v>6</v>
      </c>
      <c r="H3" s="37" t="s">
        <v>88</v>
      </c>
      <c r="I3" s="37"/>
      <c r="J3" s="37"/>
      <c r="K3" s="37"/>
      <c r="L3" s="37"/>
      <c r="M3" s="37"/>
    </row>
    <row r="4" spans="1:14" ht="15.75">
      <c r="A4" s="4"/>
      <c r="B4" s="5" t="s">
        <v>38</v>
      </c>
      <c r="C4" s="4"/>
      <c r="D4" s="4"/>
      <c r="E4" s="4"/>
      <c r="H4" s="27"/>
      <c r="I4" s="27"/>
      <c r="J4" s="27"/>
      <c r="K4" s="27"/>
      <c r="L4" s="27"/>
      <c r="M4" s="27"/>
    </row>
    <row r="5" spans="1:14">
      <c r="A5" s="4"/>
      <c r="B5" s="14"/>
      <c r="C5" s="4"/>
      <c r="D5" s="4"/>
      <c r="E5" s="4"/>
      <c r="H5" s="27"/>
      <c r="I5" s="27"/>
      <c r="J5" s="27"/>
      <c r="K5" s="27"/>
      <c r="L5" s="27"/>
      <c r="M5" s="27"/>
    </row>
    <row r="6" spans="1:14">
      <c r="A6" s="4"/>
      <c r="B6" s="4"/>
      <c r="C6" s="4"/>
      <c r="D6" s="4"/>
      <c r="E6" s="4"/>
      <c r="H6" s="27"/>
      <c r="I6" s="27"/>
      <c r="J6" s="27"/>
      <c r="K6" s="27"/>
      <c r="L6" s="27"/>
      <c r="M6" s="27"/>
    </row>
    <row r="7" spans="1:14" ht="15.75">
      <c r="A7" s="4"/>
      <c r="B7" s="5" t="s">
        <v>39</v>
      </c>
      <c r="C7" s="4"/>
      <c r="D7" s="5" t="s">
        <v>40</v>
      </c>
      <c r="E7" s="4"/>
      <c r="H7" s="27"/>
      <c r="I7" s="27"/>
      <c r="J7" s="27"/>
      <c r="K7" s="27"/>
      <c r="L7" s="27"/>
      <c r="M7" s="27"/>
    </row>
    <row r="8" spans="1:14">
      <c r="A8" s="4"/>
      <c r="B8" s="13" t="s">
        <v>8</v>
      </c>
      <c r="C8" s="4"/>
      <c r="D8" s="13" t="s">
        <v>18</v>
      </c>
      <c r="E8" s="4"/>
      <c r="H8" s="27"/>
      <c r="I8" s="27"/>
      <c r="J8" s="27"/>
      <c r="K8" s="27"/>
      <c r="L8" s="27"/>
      <c r="M8" s="27"/>
    </row>
    <row r="9" spans="1:14">
      <c r="A9" s="4"/>
      <c r="B9" s="4"/>
      <c r="C9" s="4"/>
      <c r="D9" s="4"/>
      <c r="E9" s="4"/>
      <c r="H9" s="27"/>
      <c r="I9" s="27"/>
      <c r="J9" s="27"/>
      <c r="K9" s="27"/>
      <c r="L9" s="27"/>
      <c r="M9" s="27"/>
    </row>
    <row r="10" spans="1:14" ht="15.75">
      <c r="A10" s="4"/>
      <c r="B10" s="5" t="s">
        <v>41</v>
      </c>
      <c r="C10" s="4"/>
      <c r="D10" s="5" t="s">
        <v>42</v>
      </c>
      <c r="E10" s="4"/>
      <c r="H10" s="27"/>
      <c r="I10" s="27"/>
      <c r="J10" s="27"/>
      <c r="K10" s="27"/>
      <c r="L10" s="27"/>
      <c r="M10" s="27"/>
    </row>
    <row r="11" spans="1:14">
      <c r="A11" s="4"/>
      <c r="B11" s="13"/>
      <c r="C11" s="4"/>
      <c r="D11" s="13"/>
      <c r="E11" s="4"/>
      <c r="H11" s="27"/>
      <c r="I11" s="27"/>
      <c r="J11" s="27"/>
      <c r="K11" s="27"/>
      <c r="L11" s="27"/>
      <c r="M11" s="27"/>
    </row>
    <row r="12" spans="1:14">
      <c r="A12" s="4"/>
      <c r="B12" s="4"/>
      <c r="C12" s="4"/>
      <c r="D12" s="4"/>
      <c r="E12" s="4"/>
      <c r="H12" s="27"/>
      <c r="I12" s="27"/>
      <c r="J12" s="27"/>
      <c r="K12" s="27"/>
      <c r="L12" s="27"/>
      <c r="M12" s="27"/>
    </row>
    <row r="13" spans="1:14" ht="15.75">
      <c r="A13" s="4"/>
      <c r="B13" s="5" t="s">
        <v>43</v>
      </c>
      <c r="C13" s="4"/>
      <c r="D13" s="5" t="s">
        <v>44</v>
      </c>
      <c r="E13" s="4"/>
      <c r="H13" s="27"/>
      <c r="I13" s="27"/>
      <c r="J13" s="27"/>
      <c r="K13" s="27"/>
      <c r="L13" s="27"/>
      <c r="M13" s="27"/>
    </row>
    <row r="14" spans="1:14" ht="15" customHeight="1">
      <c r="A14" s="4"/>
      <c r="B14" s="13"/>
      <c r="C14" s="4"/>
      <c r="D14" s="13"/>
      <c r="E14" s="4"/>
      <c r="H14" s="27"/>
      <c r="I14" s="27"/>
      <c r="J14" s="27"/>
      <c r="K14" s="38" t="s">
        <v>11</v>
      </c>
      <c r="L14" s="38"/>
      <c r="M14" s="38"/>
    </row>
    <row r="15" spans="1:14">
      <c r="A15" s="4"/>
      <c r="B15" s="4"/>
      <c r="C15" s="4"/>
      <c r="D15" s="4"/>
      <c r="E15" s="4"/>
      <c r="H15" s="27"/>
      <c r="I15" s="27"/>
      <c r="J15" s="27"/>
      <c r="K15" s="38"/>
      <c r="L15" s="38"/>
      <c r="M15" s="38"/>
    </row>
    <row r="16" spans="1:14" ht="15.75">
      <c r="A16" s="4"/>
      <c r="B16" s="5" t="s">
        <v>45</v>
      </c>
      <c r="C16" s="4"/>
      <c r="D16" s="5" t="s">
        <v>46</v>
      </c>
      <c r="E16" s="4"/>
      <c r="H16" s="27"/>
      <c r="I16" s="27"/>
      <c r="J16" s="27"/>
      <c r="K16" s="27"/>
      <c r="L16" s="27"/>
      <c r="M16" s="27"/>
    </row>
    <row r="17" spans="1:13">
      <c r="A17" s="4"/>
      <c r="B17" s="13"/>
      <c r="C17" s="4"/>
      <c r="D17" s="13"/>
      <c r="E17" s="4"/>
      <c r="H17" s="27"/>
      <c r="I17" s="27"/>
      <c r="J17" s="27"/>
      <c r="K17" s="27"/>
      <c r="L17" s="27"/>
      <c r="M17" s="27"/>
    </row>
    <row r="18" spans="1:13">
      <c r="A18" s="4"/>
      <c r="B18" s="4"/>
      <c r="C18" s="4"/>
      <c r="D18" s="4"/>
      <c r="E18" s="4"/>
      <c r="H18" s="27"/>
      <c r="I18" s="27"/>
      <c r="J18" s="27"/>
      <c r="K18" s="27"/>
      <c r="L18" s="27"/>
      <c r="M18" s="27"/>
    </row>
    <row r="19" spans="1:13" ht="15.75">
      <c r="A19" s="4"/>
      <c r="B19" s="5" t="s">
        <v>47</v>
      </c>
      <c r="C19" s="4"/>
      <c r="D19" s="5" t="s">
        <v>48</v>
      </c>
      <c r="E19" s="4"/>
      <c r="H19" s="27"/>
      <c r="I19" s="27"/>
      <c r="J19" s="27"/>
      <c r="K19" s="27"/>
      <c r="L19" s="27"/>
      <c r="M19" s="27"/>
    </row>
    <row r="20" spans="1:13">
      <c r="A20" s="4"/>
      <c r="B20" s="13"/>
      <c r="C20" s="4"/>
      <c r="D20" s="13"/>
      <c r="E20" s="4"/>
      <c r="H20" s="27"/>
      <c r="I20" s="27"/>
      <c r="J20" s="27"/>
      <c r="K20" s="27"/>
      <c r="L20" s="27"/>
      <c r="M20" s="27"/>
    </row>
    <row r="21" spans="1:13">
      <c r="A21" s="4"/>
      <c r="B21" s="4"/>
      <c r="C21" s="4"/>
      <c r="D21" s="4"/>
      <c r="E21" s="4"/>
      <c r="H21" s="27"/>
      <c r="I21" s="27"/>
      <c r="J21" s="27"/>
      <c r="K21" s="27"/>
      <c r="L21" s="27"/>
      <c r="M21" s="27"/>
    </row>
    <row r="22" spans="1:13" ht="15.75">
      <c r="A22" s="4"/>
      <c r="B22" s="5" t="s">
        <v>49</v>
      </c>
      <c r="C22" s="4"/>
      <c r="D22" s="5" t="s">
        <v>54</v>
      </c>
      <c r="E22" s="4"/>
      <c r="H22" s="27"/>
      <c r="I22" s="27"/>
      <c r="J22" s="27"/>
      <c r="K22" s="27"/>
      <c r="L22" s="27"/>
      <c r="M22" s="27"/>
    </row>
    <row r="23" spans="1:13">
      <c r="A23" s="4"/>
      <c r="B23" s="13"/>
      <c r="C23" s="4"/>
      <c r="D23" s="13"/>
      <c r="E23" s="4"/>
      <c r="H23" s="27"/>
      <c r="I23" s="27"/>
      <c r="J23" s="27"/>
      <c r="K23" s="27"/>
      <c r="L23" s="27"/>
      <c r="M23" s="27"/>
    </row>
    <row r="24" spans="1:13">
      <c r="A24" s="4"/>
      <c r="B24" s="4"/>
      <c r="C24" s="4"/>
      <c r="D24" s="4"/>
      <c r="E24" s="4"/>
      <c r="H24" s="27"/>
      <c r="I24" s="27"/>
      <c r="J24" s="39"/>
      <c r="K24" s="27"/>
      <c r="L24" s="27"/>
      <c r="M24" s="27"/>
    </row>
    <row r="25" spans="1:13">
      <c r="A25" s="4"/>
      <c r="B25" s="4"/>
      <c r="C25" s="4"/>
      <c r="D25" s="12" t="s">
        <v>55</v>
      </c>
      <c r="E25" s="4"/>
      <c r="H25" s="27"/>
      <c r="I25" s="27"/>
      <c r="J25" s="27"/>
      <c r="K25" s="27"/>
      <c r="L25" s="27"/>
      <c r="M25" s="27"/>
    </row>
    <row r="26" spans="1:13">
      <c r="A26" s="4"/>
      <c r="B26" s="4"/>
      <c r="C26" s="4"/>
      <c r="D26" s="35">
        <f>D17+D14+D11+D20</f>
        <v>0</v>
      </c>
      <c r="E26" s="4"/>
      <c r="H26" s="27"/>
      <c r="I26" s="27"/>
      <c r="J26" s="27"/>
      <c r="K26" s="27"/>
      <c r="L26" s="27"/>
      <c r="M26" s="27"/>
    </row>
    <row r="27" spans="1:13">
      <c r="A27" s="4"/>
      <c r="B27" s="4"/>
      <c r="C27" s="4"/>
      <c r="D27" s="4"/>
      <c r="E27" s="4"/>
      <c r="H27" s="27"/>
      <c r="I27" s="27"/>
      <c r="J27" s="27"/>
      <c r="K27" s="27"/>
      <c r="L27" s="27"/>
      <c r="M27" s="27"/>
    </row>
    <row r="35" spans="1:3" ht="96.75" customHeight="1">
      <c r="A35" s="2" t="s">
        <v>98</v>
      </c>
      <c r="C35" s="3" t="str">
        <f t="shared" ref="C35:C70" ca="1" si="0">CELL("adresse",B35)</f>
        <v>$B$35</v>
      </c>
    </row>
    <row r="36" spans="1:3" ht="67.5" customHeight="1">
      <c r="A36" s="2" t="s">
        <v>99</v>
      </c>
      <c r="C36" s="3" t="str">
        <f t="shared" ca="1" si="0"/>
        <v>$B$36</v>
      </c>
    </row>
    <row r="37" spans="1:3" ht="57.75" customHeight="1">
      <c r="A37" s="2" t="s">
        <v>100</v>
      </c>
      <c r="C37" s="3" t="str">
        <f t="shared" ca="1" si="0"/>
        <v>$B$37</v>
      </c>
    </row>
    <row r="38" spans="1:3" ht="74.25" customHeight="1">
      <c r="A38" s="2" t="s">
        <v>101</v>
      </c>
      <c r="C38" s="3" t="str">
        <f t="shared" ca="1" si="0"/>
        <v>$B$38</v>
      </c>
    </row>
    <row r="39" spans="1:3" ht="57" customHeight="1">
      <c r="A39" s="2" t="s">
        <v>11</v>
      </c>
      <c r="C39" s="3" t="str">
        <f t="shared" ca="1" si="0"/>
        <v>$B$39</v>
      </c>
    </row>
    <row r="40" spans="1:3" ht="62.25" customHeight="1">
      <c r="A40" s="2" t="s">
        <v>12</v>
      </c>
      <c r="C40" s="3" t="str">
        <f t="shared" ca="1" si="0"/>
        <v>$B$40</v>
      </c>
    </row>
    <row r="41" spans="1:3" ht="64.5" customHeight="1">
      <c r="A41" s="2" t="s">
        <v>13</v>
      </c>
      <c r="C41" s="3" t="str">
        <f t="shared" ca="1" si="0"/>
        <v>$B$41</v>
      </c>
    </row>
    <row r="42" spans="1:3" ht="69" customHeight="1">
      <c r="A42" s="2" t="s">
        <v>14</v>
      </c>
      <c r="C42" s="3" t="str">
        <f t="shared" ca="1" si="0"/>
        <v>$B$42</v>
      </c>
    </row>
    <row r="43" spans="1:3" ht="69" customHeight="1">
      <c r="A43" s="28" t="s">
        <v>15</v>
      </c>
      <c r="C43" s="3" t="str">
        <f t="shared" ca="1" si="0"/>
        <v>$B$43</v>
      </c>
    </row>
    <row r="44" spans="1:3" ht="66.75" customHeight="1">
      <c r="A44" s="2" t="s">
        <v>16</v>
      </c>
      <c r="C44" s="3" t="str">
        <f t="shared" ca="1" si="0"/>
        <v>$B$44</v>
      </c>
    </row>
    <row r="45" spans="1:3" ht="63" customHeight="1">
      <c r="A45" s="2" t="s">
        <v>17</v>
      </c>
      <c r="C45" s="3" t="str">
        <f t="shared" ca="1" si="0"/>
        <v>$B$45</v>
      </c>
    </row>
    <row r="46" spans="1:3" ht="81.75" customHeight="1">
      <c r="A46" s="28" t="s">
        <v>18</v>
      </c>
      <c r="C46" s="3" t="str">
        <f t="shared" ca="1" si="0"/>
        <v>$B$46</v>
      </c>
    </row>
    <row r="47" spans="1:3" ht="86.25" customHeight="1">
      <c r="A47" s="2" t="s">
        <v>19</v>
      </c>
      <c r="C47" s="3" t="str">
        <f t="shared" ca="1" si="0"/>
        <v>$B$47</v>
      </c>
    </row>
    <row r="48" spans="1:3" ht="64.5" customHeight="1">
      <c r="A48" s="2" t="s">
        <v>20</v>
      </c>
      <c r="C48" s="3" t="str">
        <f t="shared" ca="1" si="0"/>
        <v>$B$48</v>
      </c>
    </row>
    <row r="49" spans="1:3" ht="63" customHeight="1">
      <c r="A49" s="2" t="s">
        <v>21</v>
      </c>
      <c r="C49" s="3" t="str">
        <f t="shared" ca="1" si="0"/>
        <v>$B$49</v>
      </c>
    </row>
    <row r="50" spans="1:3" ht="58.5" customHeight="1">
      <c r="A50" s="2" t="s">
        <v>22</v>
      </c>
      <c r="C50" s="3" t="str">
        <f t="shared" ca="1" si="0"/>
        <v>$B$50</v>
      </c>
    </row>
    <row r="51" spans="1:3" ht="56.25" customHeight="1">
      <c r="A51" s="2" t="s">
        <v>23</v>
      </c>
      <c r="C51" s="3" t="str">
        <f t="shared" ca="1" si="0"/>
        <v>$B$51</v>
      </c>
    </row>
    <row r="52" spans="1:3" ht="66.75" customHeight="1">
      <c r="A52" s="2" t="s">
        <v>24</v>
      </c>
      <c r="C52" s="3" t="str">
        <f t="shared" ca="1" si="0"/>
        <v>$B$52</v>
      </c>
    </row>
    <row r="53" spans="1:3" ht="61.5" customHeight="1">
      <c r="A53" s="2" t="s">
        <v>25</v>
      </c>
      <c r="C53" s="3" t="str">
        <f t="shared" ca="1" si="0"/>
        <v>$B$53</v>
      </c>
    </row>
    <row r="54" spans="1:3" ht="46.5" customHeight="1">
      <c r="A54" s="2" t="s">
        <v>26</v>
      </c>
      <c r="C54" s="3" t="str">
        <f t="shared" ca="1" si="0"/>
        <v>$B$54</v>
      </c>
    </row>
    <row r="55" spans="1:3" ht="63" customHeight="1">
      <c r="A55" s="2" t="s">
        <v>97</v>
      </c>
      <c r="C55" s="3" t="str">
        <f t="shared" ca="1" si="0"/>
        <v>$B$55</v>
      </c>
    </row>
    <row r="56" spans="1:3" ht="63" customHeight="1">
      <c r="A56" s="2" t="s">
        <v>96</v>
      </c>
      <c r="C56" s="3" t="str">
        <f t="shared" ca="1" si="0"/>
        <v>$B$56</v>
      </c>
    </row>
    <row r="57" spans="1:3" ht="61.5" customHeight="1">
      <c r="A57" s="2" t="s">
        <v>95</v>
      </c>
      <c r="C57" s="3" t="str">
        <f t="shared" ca="1" si="0"/>
        <v>$B$57</v>
      </c>
    </row>
    <row r="58" spans="1:3" ht="54.75" customHeight="1">
      <c r="A58" s="2" t="s">
        <v>94</v>
      </c>
      <c r="C58" s="3" t="str">
        <f t="shared" ca="1" si="0"/>
        <v>$B$58</v>
      </c>
    </row>
    <row r="59" spans="1:3">
      <c r="C59" s="3" t="str">
        <f t="shared" ca="1" si="0"/>
        <v>$B$59</v>
      </c>
    </row>
    <row r="60" spans="1:3">
      <c r="C60" s="3" t="str">
        <f t="shared" ca="1" si="0"/>
        <v>$B$60</v>
      </c>
    </row>
    <row r="61" spans="1:3">
      <c r="C61" s="3" t="str">
        <f t="shared" ca="1" si="0"/>
        <v>$B$61</v>
      </c>
    </row>
    <row r="62" spans="1:3">
      <c r="C62" s="3" t="str">
        <f t="shared" ca="1" si="0"/>
        <v>$B$62</v>
      </c>
    </row>
    <row r="63" spans="1:3">
      <c r="C63" s="3" t="str">
        <f t="shared" ca="1" si="0"/>
        <v>$B$63</v>
      </c>
    </row>
    <row r="64" spans="1:3">
      <c r="C64" s="3" t="str">
        <f t="shared" ca="1" si="0"/>
        <v>$B$64</v>
      </c>
    </row>
    <row r="65" spans="3:3">
      <c r="C65" s="3" t="str">
        <f t="shared" ca="1" si="0"/>
        <v>$B$65</v>
      </c>
    </row>
    <row r="66" spans="3:3">
      <c r="C66" s="3" t="str">
        <f t="shared" ca="1" si="0"/>
        <v>$B$66</v>
      </c>
    </row>
    <row r="67" spans="3:3">
      <c r="C67" s="3" t="str">
        <f t="shared" ca="1" si="0"/>
        <v>$B$67</v>
      </c>
    </row>
    <row r="68" spans="3:3">
      <c r="C68" s="3" t="str">
        <f t="shared" ca="1" si="0"/>
        <v>$B$68</v>
      </c>
    </row>
    <row r="69" spans="3:3">
      <c r="C69" s="3" t="str">
        <f t="shared" ca="1" si="0"/>
        <v>$B$69</v>
      </c>
    </row>
    <row r="70" spans="3:3">
      <c r="C70" s="3" t="str">
        <f t="shared" ca="1" si="0"/>
        <v>$B$70</v>
      </c>
    </row>
  </sheetData>
  <sheetProtection selectLockedCells="1"/>
  <mergeCells count="3">
    <mergeCell ref="A3:E3"/>
    <mergeCell ref="H3:M3"/>
    <mergeCell ref="K14:M15"/>
  </mergeCells>
  <dataValidations count="3">
    <dataValidation type="list" allowBlank="1" showInputMessage="1" showErrorMessage="1" sqref="K14">
      <formula1>Mon_image</formula1>
    </dataValidation>
    <dataValidation type="list" allowBlank="1" showInputMessage="1" showErrorMessage="1" sqref="B8">
      <formula1>gamme</formula1>
    </dataValidation>
    <dataValidation type="list" allowBlank="1" showInputMessage="1" showErrorMessage="1" sqref="D8">
      <formula1>articles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control shapeId="102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Q32"/>
  <sheetViews>
    <sheetView workbookViewId="0">
      <selection activeCell="B13" sqref="B13:O13"/>
    </sheetView>
  </sheetViews>
  <sheetFormatPr baseColWidth="10" defaultRowHeight="15"/>
  <cols>
    <col min="1" max="1" width="2.85546875" style="2" customWidth="1"/>
    <col min="2" max="2" width="10.7109375" style="7" bestFit="1" customWidth="1"/>
    <col min="3" max="3" width="18.7109375" style="19" bestFit="1" customWidth="1"/>
    <col min="4" max="4" width="9.7109375" style="19" bestFit="1" customWidth="1"/>
    <col min="5" max="5" width="11" style="2" bestFit="1" customWidth="1"/>
    <col min="6" max="6" width="9.85546875" style="2" bestFit="1" customWidth="1"/>
    <col min="7" max="7" width="11" style="2" bestFit="1" customWidth="1"/>
    <col min="8" max="8" width="9.85546875" style="2" bestFit="1" customWidth="1"/>
    <col min="9" max="9" width="12.5703125" style="2" bestFit="1" customWidth="1"/>
    <col min="10" max="10" width="9.5703125" style="2" customWidth="1"/>
    <col min="11" max="11" width="17.42578125" style="2" customWidth="1"/>
    <col min="12" max="12" width="11.28515625" style="2" customWidth="1"/>
    <col min="13" max="13" width="13.42578125" style="2" customWidth="1"/>
    <col min="14" max="14" width="8.42578125" style="2" customWidth="1"/>
    <col min="15" max="15" width="11.140625" style="11" customWidth="1"/>
    <col min="16" max="16" width="9.28515625" style="2" customWidth="1"/>
    <col min="17" max="17" width="9.5703125" style="2" customWidth="1"/>
    <col min="18" max="16384" width="11.42578125" style="2"/>
  </cols>
  <sheetData>
    <row r="1" spans="1:17" s="9" customFormat="1" ht="18.75">
      <c r="B1" s="8"/>
      <c r="C1" s="18">
        <f ca="1">TODAY()</f>
        <v>43999</v>
      </c>
      <c r="D1" s="20" t="s">
        <v>53</v>
      </c>
      <c r="E1" s="9">
        <f>SUM(E3:E33)</f>
        <v>178</v>
      </c>
      <c r="F1" s="9">
        <f t="shared" ref="F1:N1" si="0">SUM(F3:F33)</f>
        <v>17</v>
      </c>
      <c r="G1" s="9">
        <f t="shared" si="0"/>
        <v>129</v>
      </c>
      <c r="H1" s="9">
        <f t="shared" si="0"/>
        <v>9</v>
      </c>
      <c r="I1" s="9">
        <f t="shared" si="0"/>
        <v>126</v>
      </c>
      <c r="J1" s="9">
        <f t="shared" si="0"/>
        <v>10</v>
      </c>
      <c r="K1" s="9">
        <f t="shared" si="0"/>
        <v>123</v>
      </c>
      <c r="L1" s="9">
        <f t="shared" si="0"/>
        <v>51</v>
      </c>
      <c r="M1" s="9">
        <f t="shared" si="0"/>
        <v>87</v>
      </c>
      <c r="N1" s="21">
        <f t="shared" si="0"/>
        <v>17</v>
      </c>
      <c r="O1" s="10">
        <f>SUM(O3:O33)</f>
        <v>92</v>
      </c>
      <c r="P1" s="23">
        <f>O1/E1</f>
        <v>0.5168539325842697</v>
      </c>
      <c r="Q1" s="23">
        <f>N1/E1</f>
        <v>9.5505617977528087E-2</v>
      </c>
    </row>
    <row r="2" spans="1:17" s="16" customFormat="1" ht="33" customHeight="1">
      <c r="A2" s="16" t="s">
        <v>58</v>
      </c>
      <c r="B2" s="15" t="s">
        <v>27</v>
      </c>
      <c r="C2" s="16" t="s">
        <v>28</v>
      </c>
      <c r="D2" s="16" t="s">
        <v>29</v>
      </c>
      <c r="E2" s="16" t="s">
        <v>50</v>
      </c>
      <c r="F2" s="16" t="s">
        <v>31</v>
      </c>
      <c r="G2" s="16" t="s">
        <v>30</v>
      </c>
      <c r="H2" s="16" t="s">
        <v>33</v>
      </c>
      <c r="I2" s="16" t="s">
        <v>32</v>
      </c>
      <c r="J2" s="16" t="s">
        <v>35</v>
      </c>
      <c r="K2" s="16" t="s">
        <v>34</v>
      </c>
      <c r="L2" s="16" t="s">
        <v>37</v>
      </c>
      <c r="M2" s="16" t="s">
        <v>36</v>
      </c>
      <c r="N2" s="22" t="s">
        <v>57</v>
      </c>
      <c r="O2" s="17" t="s">
        <v>56</v>
      </c>
      <c r="P2" s="24" t="s">
        <v>59</v>
      </c>
      <c r="Q2" s="24" t="s">
        <v>60</v>
      </c>
    </row>
    <row r="3" spans="1:17" ht="18" customHeight="1">
      <c r="A3" s="2">
        <v>1</v>
      </c>
      <c r="B3" s="7">
        <v>40890</v>
      </c>
      <c r="C3" s="19" t="s">
        <v>10</v>
      </c>
      <c r="D3" s="19" t="s">
        <v>21</v>
      </c>
      <c r="E3" s="2">
        <v>44</v>
      </c>
      <c r="F3" s="2">
        <v>4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11">
        <v>4</v>
      </c>
      <c r="P3" s="25">
        <f>O3/E3</f>
        <v>9.0909090909090912E-2</v>
      </c>
      <c r="Q3" s="25">
        <f>N3/E3</f>
        <v>0</v>
      </c>
    </row>
    <row r="4" spans="1:17" ht="15.75" customHeight="1">
      <c r="A4" s="2">
        <v>2</v>
      </c>
      <c r="B4" s="7">
        <v>44179</v>
      </c>
      <c r="C4" s="19" t="s">
        <v>8</v>
      </c>
      <c r="D4" s="19" t="s">
        <v>15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4</v>
      </c>
      <c r="N4" s="2">
        <v>4</v>
      </c>
      <c r="O4" s="2">
        <v>4</v>
      </c>
      <c r="P4" s="25"/>
      <c r="Q4" s="25"/>
    </row>
    <row r="5" spans="1:17">
      <c r="A5" s="2">
        <v>3</v>
      </c>
      <c r="B5" s="7">
        <v>43993</v>
      </c>
      <c r="C5" s="19" t="s">
        <v>10</v>
      </c>
      <c r="D5" s="19" t="s">
        <v>21</v>
      </c>
      <c r="E5" s="2">
        <v>45</v>
      </c>
      <c r="F5" s="2">
        <v>5</v>
      </c>
      <c r="G5" s="2">
        <v>45</v>
      </c>
      <c r="H5" s="2">
        <v>1</v>
      </c>
      <c r="I5" s="2">
        <v>44</v>
      </c>
      <c r="J5" s="2">
        <v>4</v>
      </c>
      <c r="K5" s="2">
        <v>44</v>
      </c>
      <c r="L5" s="2">
        <v>44</v>
      </c>
      <c r="M5" s="2">
        <v>1</v>
      </c>
      <c r="N5" s="2">
        <v>1</v>
      </c>
      <c r="O5" s="11">
        <v>55</v>
      </c>
      <c r="P5" s="25">
        <f>O5/E5</f>
        <v>1.2222222222222223</v>
      </c>
      <c r="Q5" s="25">
        <f>N5/E5</f>
        <v>2.2222222222222223E-2</v>
      </c>
    </row>
    <row r="6" spans="1:17">
      <c r="A6" s="2">
        <v>4</v>
      </c>
      <c r="B6" s="7">
        <v>44013</v>
      </c>
      <c r="C6" s="19" t="s">
        <v>6</v>
      </c>
      <c r="D6" s="19" t="s">
        <v>12</v>
      </c>
      <c r="E6" s="2">
        <v>44</v>
      </c>
      <c r="F6" s="2">
        <v>4</v>
      </c>
      <c r="G6" s="2">
        <v>40</v>
      </c>
      <c r="H6" s="2">
        <v>4</v>
      </c>
      <c r="I6" s="2">
        <v>38</v>
      </c>
      <c r="J6" s="2">
        <v>2</v>
      </c>
      <c r="K6" s="2">
        <v>35</v>
      </c>
      <c r="L6" s="2">
        <v>1</v>
      </c>
      <c r="M6" s="2">
        <v>33</v>
      </c>
      <c r="N6" s="2">
        <v>6</v>
      </c>
      <c r="O6" s="11">
        <v>11</v>
      </c>
      <c r="P6" s="25"/>
      <c r="Q6" s="25"/>
    </row>
    <row r="7" spans="1:17">
      <c r="A7" s="2">
        <v>6</v>
      </c>
      <c r="B7" s="7">
        <v>44014</v>
      </c>
      <c r="C7" s="19" t="s">
        <v>4</v>
      </c>
      <c r="D7" s="19" t="s">
        <v>9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5</v>
      </c>
      <c r="N7" s="2">
        <v>1</v>
      </c>
      <c r="O7" s="11">
        <v>0</v>
      </c>
      <c r="P7" s="25"/>
      <c r="Q7" s="25"/>
    </row>
    <row r="8" spans="1:17">
      <c r="A8" s="2">
        <v>7</v>
      </c>
      <c r="B8" s="7">
        <v>44002</v>
      </c>
      <c r="C8" s="19" t="s">
        <v>10</v>
      </c>
      <c r="D8" s="19" t="s">
        <v>25</v>
      </c>
      <c r="E8" s="2">
        <v>45</v>
      </c>
      <c r="F8" s="2">
        <v>4</v>
      </c>
      <c r="G8" s="2">
        <v>44</v>
      </c>
      <c r="H8" s="2">
        <v>4</v>
      </c>
      <c r="I8" s="2">
        <v>44</v>
      </c>
      <c r="J8" s="2">
        <v>4</v>
      </c>
      <c r="K8" s="2">
        <v>44</v>
      </c>
      <c r="L8" s="2">
        <v>6</v>
      </c>
      <c r="M8" s="2">
        <v>44</v>
      </c>
      <c r="N8" s="2">
        <v>5</v>
      </c>
      <c r="O8" s="11">
        <v>18</v>
      </c>
      <c r="P8" s="25">
        <f>O8/E8</f>
        <v>0.4</v>
      </c>
      <c r="Q8" s="25">
        <f>N8/E8</f>
        <v>0.1111111111111111</v>
      </c>
    </row>
    <row r="9" spans="1:17">
      <c r="A9" s="2">
        <v>8</v>
      </c>
      <c r="B9" s="7">
        <v>0</v>
      </c>
      <c r="C9" s="19" t="s">
        <v>6</v>
      </c>
      <c r="D9" s="19" t="s">
        <v>11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11">
        <v>0</v>
      </c>
    </row>
    <row r="10" spans="1:17">
      <c r="A10" s="2">
        <v>9</v>
      </c>
      <c r="B10" s="7">
        <v>0</v>
      </c>
      <c r="C10" s="19" t="s">
        <v>2</v>
      </c>
      <c r="D10" s="19" t="s">
        <v>9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11">
        <v>0</v>
      </c>
    </row>
    <row r="11" spans="1:17">
      <c r="A11" s="2">
        <v>10</v>
      </c>
      <c r="B11" s="7">
        <v>0</v>
      </c>
      <c r="C11" s="19" t="s">
        <v>2</v>
      </c>
      <c r="D11" s="19" t="s">
        <v>7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11">
        <v>0</v>
      </c>
    </row>
    <row r="12" spans="1:17">
      <c r="A12" s="2">
        <v>11</v>
      </c>
      <c r="B12" s="7">
        <v>0</v>
      </c>
      <c r="C12" s="19" t="s">
        <v>4</v>
      </c>
      <c r="D12" s="19" t="s">
        <v>11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1">
        <v>0</v>
      </c>
    </row>
    <row r="13" spans="1:17">
      <c r="A13" s="2">
        <v>12</v>
      </c>
      <c r="B13" s="7">
        <v>0</v>
      </c>
      <c r="C13" s="19">
        <v>0</v>
      </c>
      <c r="D13" s="19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11">
        <v>0</v>
      </c>
    </row>
    <row r="14" spans="1:17">
      <c r="A14" s="2">
        <v>13</v>
      </c>
    </row>
    <row r="15" spans="1:17">
      <c r="A15" s="2">
        <v>14</v>
      </c>
    </row>
    <row r="16" spans="1:17">
      <c r="A16" s="2">
        <v>15</v>
      </c>
    </row>
    <row r="17" spans="1:1">
      <c r="A17" s="2">
        <v>16</v>
      </c>
    </row>
    <row r="18" spans="1:1">
      <c r="A18" s="2">
        <v>17</v>
      </c>
    </row>
    <row r="19" spans="1:1">
      <c r="A19" s="2">
        <v>18</v>
      </c>
    </row>
    <row r="20" spans="1:1">
      <c r="A20" s="2">
        <v>19</v>
      </c>
    </row>
    <row r="21" spans="1:1">
      <c r="A21" s="2">
        <v>20</v>
      </c>
    </row>
    <row r="22" spans="1:1">
      <c r="A22" s="2">
        <v>21</v>
      </c>
    </row>
    <row r="23" spans="1:1">
      <c r="A23" s="2">
        <v>22</v>
      </c>
    </row>
    <row r="24" spans="1:1">
      <c r="A24" s="2">
        <v>23</v>
      </c>
    </row>
    <row r="25" spans="1:1">
      <c r="A25" s="2">
        <v>24</v>
      </c>
    </row>
    <row r="26" spans="1:1">
      <c r="A26" s="2">
        <v>25</v>
      </c>
    </row>
    <row r="27" spans="1:1">
      <c r="A27" s="2">
        <v>26</v>
      </c>
    </row>
    <row r="28" spans="1:1">
      <c r="A28" s="2">
        <v>27</v>
      </c>
    </row>
    <row r="29" spans="1:1">
      <c r="A29" s="2">
        <v>28</v>
      </c>
    </row>
    <row r="30" spans="1:1">
      <c r="A30" s="2">
        <v>29</v>
      </c>
    </row>
    <row r="31" spans="1:1">
      <c r="A31" s="2">
        <v>30</v>
      </c>
    </row>
    <row r="32" spans="1:1">
      <c r="A32" s="2">
        <v>31</v>
      </c>
    </row>
  </sheetData>
  <sheetProtection selectLockedCells="1"/>
  <autoFilter ref="B2:O32"/>
  <conditionalFormatting sqref="P3:Q8">
    <cfRule type="cellIs" dxfId="1" priority="1" operator="lessThan">
      <formula>0</formula>
    </cfRule>
  </conditionalFormatting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M26"/>
  <sheetViews>
    <sheetView workbookViewId="0">
      <selection activeCell="M7" sqref="M7"/>
    </sheetView>
  </sheetViews>
  <sheetFormatPr baseColWidth="10" defaultRowHeight="15"/>
  <cols>
    <col min="2" max="2" width="18.7109375" bestFit="1" customWidth="1"/>
    <col min="3" max="3" width="12.7109375" bestFit="1" customWidth="1"/>
    <col min="4" max="4" width="11.42578125" style="30"/>
    <col min="5" max="5" width="14.140625" style="30" customWidth="1"/>
    <col min="6" max="6" width="11.42578125" style="30"/>
    <col min="7" max="7" width="11.42578125" style="31"/>
    <col min="8" max="8" width="11.42578125" style="30"/>
    <col min="9" max="9" width="12.7109375" style="30" customWidth="1"/>
    <col min="10" max="10" width="14.28515625" style="30" customWidth="1"/>
    <col min="13" max="13" width="13" bestFit="1" customWidth="1"/>
  </cols>
  <sheetData>
    <row r="2" spans="2:13" s="29" customFormat="1" ht="37.5" customHeight="1">
      <c r="B2" s="32" t="s">
        <v>0</v>
      </c>
      <c r="C2" s="32" t="s">
        <v>1</v>
      </c>
      <c r="D2" s="33" t="s">
        <v>61</v>
      </c>
      <c r="E2" s="33" t="s">
        <v>62</v>
      </c>
      <c r="F2" s="33" t="s">
        <v>63</v>
      </c>
      <c r="G2" s="34" t="s">
        <v>86</v>
      </c>
      <c r="H2" s="33" t="s">
        <v>89</v>
      </c>
      <c r="I2" s="33" t="s">
        <v>102</v>
      </c>
      <c r="J2" s="33" t="s">
        <v>103</v>
      </c>
      <c r="K2" s="32" t="s">
        <v>111</v>
      </c>
      <c r="L2" s="32" t="s">
        <v>112</v>
      </c>
      <c r="M2" s="32" t="s">
        <v>113</v>
      </c>
    </row>
    <row r="3" spans="2:13">
      <c r="B3" t="s">
        <v>2</v>
      </c>
      <c r="C3" t="s">
        <v>3</v>
      </c>
      <c r="D3" s="30">
        <v>20</v>
      </c>
      <c r="E3" s="30" t="s">
        <v>66</v>
      </c>
      <c r="F3" s="30" t="s">
        <v>64</v>
      </c>
      <c r="G3" s="31" t="s">
        <v>2</v>
      </c>
      <c r="H3" s="30">
        <v>41</v>
      </c>
      <c r="I3" s="30">
        <v>1500</v>
      </c>
      <c r="J3" s="30" t="s">
        <v>104</v>
      </c>
      <c r="K3" s="30" t="s">
        <v>114</v>
      </c>
      <c r="L3" s="30" t="s">
        <v>115</v>
      </c>
      <c r="M3" s="30" t="s">
        <v>116</v>
      </c>
    </row>
    <row r="4" spans="2:13">
      <c r="B4" t="s">
        <v>4</v>
      </c>
      <c r="C4" t="s">
        <v>5</v>
      </c>
      <c r="D4" s="30">
        <v>30</v>
      </c>
      <c r="E4" s="30" t="s">
        <v>67</v>
      </c>
      <c r="F4" s="30" t="s">
        <v>64</v>
      </c>
      <c r="G4" s="31" t="s">
        <v>2</v>
      </c>
      <c r="H4" s="30">
        <v>40</v>
      </c>
      <c r="I4" s="30">
        <v>900</v>
      </c>
      <c r="J4" s="30" t="s">
        <v>105</v>
      </c>
      <c r="K4" s="30" t="s">
        <v>114</v>
      </c>
      <c r="L4" s="30" t="s">
        <v>117</v>
      </c>
      <c r="M4" s="30" t="s">
        <v>118</v>
      </c>
    </row>
    <row r="5" spans="2:13">
      <c r="B5" t="s">
        <v>6</v>
      </c>
      <c r="C5" t="s">
        <v>7</v>
      </c>
      <c r="D5" s="30">
        <v>20</v>
      </c>
      <c r="E5" s="30" t="s">
        <v>68</v>
      </c>
      <c r="F5" s="30" t="s">
        <v>64</v>
      </c>
      <c r="G5" s="31" t="s">
        <v>2</v>
      </c>
      <c r="H5" s="30">
        <v>51</v>
      </c>
      <c r="I5" s="30">
        <v>140</v>
      </c>
      <c r="J5" s="30" t="s">
        <v>106</v>
      </c>
      <c r="K5" s="30" t="s">
        <v>114</v>
      </c>
      <c r="L5" s="30" t="s">
        <v>119</v>
      </c>
      <c r="M5" s="30" t="s">
        <v>120</v>
      </c>
    </row>
    <row r="6" spans="2:13">
      <c r="B6" t="s">
        <v>8</v>
      </c>
      <c r="C6" t="s">
        <v>9</v>
      </c>
      <c r="D6" s="30">
        <v>40</v>
      </c>
      <c r="E6" s="30" t="s">
        <v>69</v>
      </c>
      <c r="F6" s="30" t="s">
        <v>64</v>
      </c>
      <c r="G6" s="31" t="s">
        <v>2</v>
      </c>
      <c r="H6" s="30">
        <v>52</v>
      </c>
      <c r="I6" s="30">
        <v>800</v>
      </c>
      <c r="J6" s="30" t="s">
        <v>107</v>
      </c>
      <c r="K6" s="30" t="s">
        <v>114</v>
      </c>
      <c r="L6" s="30" t="s">
        <v>121</v>
      </c>
      <c r="M6" s="30" t="s">
        <v>122</v>
      </c>
    </row>
    <row r="7" spans="2:13">
      <c r="B7" t="s">
        <v>10</v>
      </c>
      <c r="C7" t="s">
        <v>11</v>
      </c>
      <c r="D7" s="30">
        <v>40</v>
      </c>
      <c r="E7" s="30" t="s">
        <v>70</v>
      </c>
      <c r="F7" s="30" t="s">
        <v>65</v>
      </c>
      <c r="G7" s="31" t="s">
        <v>6</v>
      </c>
      <c r="H7" s="30">
        <v>67</v>
      </c>
      <c r="I7" s="30">
        <v>5000</v>
      </c>
      <c r="J7" s="30" t="s">
        <v>108</v>
      </c>
    </row>
    <row r="8" spans="2:13">
      <c r="C8" t="s">
        <v>12</v>
      </c>
      <c r="D8" s="30">
        <v>40</v>
      </c>
      <c r="E8" s="30" t="s">
        <v>71</v>
      </c>
      <c r="F8" s="30" t="s">
        <v>65</v>
      </c>
      <c r="G8" s="31" t="s">
        <v>6</v>
      </c>
      <c r="H8" s="30">
        <v>160</v>
      </c>
      <c r="I8" s="30">
        <v>5500</v>
      </c>
      <c r="J8" s="30" t="s">
        <v>109</v>
      </c>
    </row>
    <row r="9" spans="2:13">
      <c r="C9" t="s">
        <v>13</v>
      </c>
      <c r="D9" s="30">
        <v>40</v>
      </c>
      <c r="E9" s="30" t="s">
        <v>72</v>
      </c>
      <c r="F9" s="30" t="s">
        <v>65</v>
      </c>
      <c r="G9" s="31" t="s">
        <v>6</v>
      </c>
      <c r="H9" s="30">
        <v>170</v>
      </c>
      <c r="I9" s="30">
        <v>5600</v>
      </c>
      <c r="J9" s="30" t="s">
        <v>109</v>
      </c>
    </row>
    <row r="10" spans="2:13">
      <c r="C10" t="s">
        <v>14</v>
      </c>
      <c r="D10" s="30">
        <v>40</v>
      </c>
      <c r="E10" s="30" t="s">
        <v>73</v>
      </c>
      <c r="F10" s="30" t="s">
        <v>65</v>
      </c>
      <c r="G10" s="31" t="s">
        <v>6</v>
      </c>
      <c r="H10" s="30">
        <v>150</v>
      </c>
      <c r="I10" s="30">
        <v>5800</v>
      </c>
      <c r="J10" s="30" t="s">
        <v>109</v>
      </c>
    </row>
    <row r="11" spans="2:13" ht="15.75">
      <c r="C11" s="1" t="s">
        <v>15</v>
      </c>
      <c r="D11" s="30">
        <v>40</v>
      </c>
      <c r="E11" s="30" t="s">
        <v>74</v>
      </c>
      <c r="F11" s="30" t="s">
        <v>65</v>
      </c>
      <c r="G11" s="31" t="s">
        <v>87</v>
      </c>
      <c r="I11" s="30">
        <v>8000</v>
      </c>
    </row>
    <row r="12" spans="2:13">
      <c r="C12" t="s">
        <v>16</v>
      </c>
      <c r="D12" s="30">
        <v>40</v>
      </c>
      <c r="E12" s="30" t="s">
        <v>75</v>
      </c>
      <c r="F12" s="30" t="s">
        <v>65</v>
      </c>
      <c r="G12" s="31" t="s">
        <v>87</v>
      </c>
    </row>
    <row r="13" spans="2:13">
      <c r="C13" t="s">
        <v>17</v>
      </c>
      <c r="D13" s="30">
        <v>20</v>
      </c>
      <c r="E13" s="30" t="s">
        <v>76</v>
      </c>
      <c r="F13" s="30" t="s">
        <v>65</v>
      </c>
      <c r="G13" s="31" t="s">
        <v>87</v>
      </c>
    </row>
    <row r="14" spans="2:13" ht="15.75">
      <c r="C14" s="1" t="s">
        <v>18</v>
      </c>
      <c r="D14" s="30">
        <v>20</v>
      </c>
      <c r="E14" s="30" t="s">
        <v>77</v>
      </c>
      <c r="F14" s="30" t="s">
        <v>65</v>
      </c>
      <c r="G14" s="31" t="s">
        <v>87</v>
      </c>
    </row>
    <row r="15" spans="2:13">
      <c r="C15" t="s">
        <v>19</v>
      </c>
      <c r="D15" s="30">
        <v>20</v>
      </c>
      <c r="E15" s="30" t="s">
        <v>78</v>
      </c>
      <c r="F15" s="30" t="s">
        <v>65</v>
      </c>
      <c r="G15" s="31" t="s">
        <v>87</v>
      </c>
      <c r="H15" s="30">
        <v>119</v>
      </c>
    </row>
    <row r="16" spans="2:13">
      <c r="C16" t="s">
        <v>20</v>
      </c>
      <c r="D16" s="30">
        <v>20</v>
      </c>
      <c r="E16" s="30" t="s">
        <v>79</v>
      </c>
      <c r="F16" s="30" t="s">
        <v>65</v>
      </c>
      <c r="G16" s="31" t="s">
        <v>87</v>
      </c>
    </row>
    <row r="17" spans="3:7">
      <c r="C17" t="s">
        <v>21</v>
      </c>
      <c r="D17" s="30">
        <v>30</v>
      </c>
      <c r="E17" s="30" t="s">
        <v>80</v>
      </c>
      <c r="F17" s="30" t="s">
        <v>64</v>
      </c>
      <c r="G17" s="31" t="s">
        <v>10</v>
      </c>
    </row>
    <row r="18" spans="3:7">
      <c r="C18" t="s">
        <v>22</v>
      </c>
      <c r="D18" s="30">
        <v>30</v>
      </c>
      <c r="E18" s="30" t="s">
        <v>81</v>
      </c>
      <c r="F18" s="30" t="s">
        <v>64</v>
      </c>
      <c r="G18" s="31" t="s">
        <v>10</v>
      </c>
    </row>
    <row r="19" spans="3:7">
      <c r="C19" t="s">
        <v>23</v>
      </c>
      <c r="D19" s="30">
        <v>30</v>
      </c>
      <c r="E19" s="30" t="s">
        <v>82</v>
      </c>
      <c r="F19" s="30" t="s">
        <v>64</v>
      </c>
      <c r="G19" s="31" t="s">
        <v>10</v>
      </c>
    </row>
    <row r="20" spans="3:7">
      <c r="C20" t="s">
        <v>24</v>
      </c>
      <c r="D20" s="30">
        <v>30</v>
      </c>
      <c r="E20" s="30" t="s">
        <v>83</v>
      </c>
      <c r="F20" s="30" t="s">
        <v>65</v>
      </c>
      <c r="G20" s="31" t="s">
        <v>10</v>
      </c>
    </row>
    <row r="21" spans="3:7">
      <c r="C21" t="s">
        <v>25</v>
      </c>
      <c r="D21" s="30">
        <v>30</v>
      </c>
      <c r="E21" s="30" t="s">
        <v>84</v>
      </c>
      <c r="F21" s="30" t="s">
        <v>65</v>
      </c>
      <c r="G21" s="31" t="s">
        <v>10</v>
      </c>
    </row>
    <row r="22" spans="3:7">
      <c r="C22" t="s">
        <v>26</v>
      </c>
      <c r="D22" s="30">
        <v>30</v>
      </c>
      <c r="E22" s="30" t="s">
        <v>85</v>
      </c>
      <c r="F22" s="30" t="s">
        <v>64</v>
      </c>
      <c r="G22" s="31" t="s">
        <v>10</v>
      </c>
    </row>
    <row r="23" spans="3:7">
      <c r="C23" t="s">
        <v>3</v>
      </c>
      <c r="D23" s="30">
        <v>31</v>
      </c>
      <c r="E23" s="30" t="s">
        <v>90</v>
      </c>
      <c r="F23" s="30" t="s">
        <v>64</v>
      </c>
      <c r="G23" s="31" t="s">
        <v>4</v>
      </c>
    </row>
    <row r="24" spans="3:7">
      <c r="C24" t="s">
        <v>5</v>
      </c>
      <c r="D24" s="30">
        <v>32</v>
      </c>
      <c r="E24" s="30" t="s">
        <v>91</v>
      </c>
      <c r="F24" s="30" t="s">
        <v>64</v>
      </c>
      <c r="G24" s="31" t="s">
        <v>4</v>
      </c>
    </row>
    <row r="25" spans="3:7">
      <c r="C25" t="s">
        <v>7</v>
      </c>
      <c r="D25" s="30">
        <v>33</v>
      </c>
      <c r="E25" s="30" t="s">
        <v>92</v>
      </c>
      <c r="F25" s="30" t="s">
        <v>64</v>
      </c>
      <c r="G25" s="31" t="s">
        <v>4</v>
      </c>
    </row>
    <row r="26" spans="3:7">
      <c r="C26" t="s">
        <v>9</v>
      </c>
      <c r="D26" s="30">
        <v>34</v>
      </c>
      <c r="E26" s="30" t="s">
        <v>93</v>
      </c>
      <c r="F26" s="30" t="s">
        <v>64</v>
      </c>
      <c r="G26" s="31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Q32"/>
  <sheetViews>
    <sheetView workbookViewId="0">
      <selection activeCell="D16" sqref="D16"/>
    </sheetView>
  </sheetViews>
  <sheetFormatPr baseColWidth="10" defaultRowHeight="15"/>
  <cols>
    <col min="1" max="1" width="2.85546875" style="2" customWidth="1"/>
    <col min="2" max="2" width="10.7109375" style="7" bestFit="1" customWidth="1"/>
    <col min="3" max="3" width="18.7109375" style="19" bestFit="1" customWidth="1"/>
    <col min="4" max="4" width="9.7109375" style="19" bestFit="1" customWidth="1"/>
    <col min="5" max="5" width="11" style="2" bestFit="1" customWidth="1"/>
    <col min="6" max="6" width="9.85546875" style="2" bestFit="1" customWidth="1"/>
    <col min="7" max="7" width="11" style="2" bestFit="1" customWidth="1"/>
    <col min="8" max="8" width="9.85546875" style="2" bestFit="1" customWidth="1"/>
    <col min="9" max="9" width="12.5703125" style="2" bestFit="1" customWidth="1"/>
    <col min="10" max="10" width="9.5703125" style="2" customWidth="1"/>
    <col min="11" max="11" width="17.42578125" style="2" customWidth="1"/>
    <col min="12" max="12" width="11.28515625" style="2" customWidth="1"/>
    <col min="13" max="13" width="13.42578125" style="2" customWidth="1"/>
    <col min="14" max="14" width="8.42578125" style="2" customWidth="1"/>
    <col min="15" max="15" width="11.140625" style="11" customWidth="1"/>
    <col min="16" max="16" width="9.28515625" style="2" customWidth="1"/>
    <col min="17" max="17" width="9.5703125" style="2" customWidth="1"/>
    <col min="18" max="16384" width="11.42578125" style="2"/>
  </cols>
  <sheetData>
    <row r="1" spans="1:17" s="9" customFormat="1" ht="18.75">
      <c r="B1" s="8"/>
      <c r="C1" s="18">
        <v>43998</v>
      </c>
      <c r="D1" s="20" t="s">
        <v>53</v>
      </c>
      <c r="E1" s="9">
        <v>178</v>
      </c>
      <c r="F1" s="9">
        <v>17</v>
      </c>
      <c r="G1" s="9">
        <v>129</v>
      </c>
      <c r="H1" s="9">
        <v>9</v>
      </c>
      <c r="I1" s="9">
        <v>126</v>
      </c>
      <c r="J1" s="9">
        <v>10</v>
      </c>
      <c r="K1" s="9">
        <v>123</v>
      </c>
      <c r="L1" s="9">
        <v>51</v>
      </c>
      <c r="M1" s="9">
        <v>87</v>
      </c>
      <c r="N1" s="21">
        <v>17</v>
      </c>
      <c r="O1" s="10">
        <v>92</v>
      </c>
      <c r="P1" s="23">
        <v>0.5168539325842697</v>
      </c>
      <c r="Q1" s="23">
        <v>9.5505617977528087E-2</v>
      </c>
    </row>
    <row r="2" spans="1:17" s="16" customFormat="1" ht="33" customHeight="1">
      <c r="A2" s="16" t="s">
        <v>58</v>
      </c>
      <c r="B2" s="15" t="s">
        <v>27</v>
      </c>
      <c r="C2" s="16" t="s">
        <v>28</v>
      </c>
      <c r="D2" s="16" t="s">
        <v>29</v>
      </c>
      <c r="E2" s="16" t="s">
        <v>50</v>
      </c>
      <c r="F2" s="16" t="s">
        <v>31</v>
      </c>
      <c r="G2" s="16" t="s">
        <v>30</v>
      </c>
      <c r="H2" s="16" t="s">
        <v>33</v>
      </c>
      <c r="I2" s="16" t="s">
        <v>32</v>
      </c>
      <c r="J2" s="16" t="s">
        <v>35</v>
      </c>
      <c r="K2" s="16" t="s">
        <v>34</v>
      </c>
      <c r="L2" s="16" t="s">
        <v>37</v>
      </c>
      <c r="M2" s="16" t="s">
        <v>36</v>
      </c>
      <c r="N2" s="22" t="s">
        <v>57</v>
      </c>
      <c r="O2" s="17" t="s">
        <v>56</v>
      </c>
      <c r="P2" s="24" t="s">
        <v>59</v>
      </c>
      <c r="Q2" s="24" t="s">
        <v>60</v>
      </c>
    </row>
    <row r="3" spans="1:17" ht="18" customHeight="1">
      <c r="A3" s="2">
        <v>1</v>
      </c>
      <c r="B3" s="7">
        <v>40890</v>
      </c>
      <c r="C3" s="19" t="s">
        <v>10</v>
      </c>
      <c r="D3" s="19" t="s">
        <v>21</v>
      </c>
      <c r="E3" s="2">
        <v>44</v>
      </c>
      <c r="F3" s="2">
        <v>4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11">
        <v>4</v>
      </c>
      <c r="P3" s="25">
        <v>9.0909090909090912E-2</v>
      </c>
      <c r="Q3" s="25">
        <v>0</v>
      </c>
    </row>
    <row r="4" spans="1:17" ht="15.75" customHeight="1">
      <c r="A4" s="2">
        <v>2</v>
      </c>
      <c r="B4" s="7">
        <v>44179</v>
      </c>
      <c r="C4" s="19" t="s">
        <v>8</v>
      </c>
      <c r="D4" s="19" t="s">
        <v>15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4</v>
      </c>
      <c r="N4" s="2">
        <v>4</v>
      </c>
      <c r="O4" s="2">
        <v>4</v>
      </c>
      <c r="P4" s="25"/>
      <c r="Q4" s="25"/>
    </row>
    <row r="5" spans="1:17">
      <c r="A5" s="2">
        <v>3</v>
      </c>
      <c r="B5" s="7">
        <v>43993</v>
      </c>
      <c r="C5" s="19" t="s">
        <v>10</v>
      </c>
      <c r="D5" s="19" t="s">
        <v>21</v>
      </c>
      <c r="E5" s="2">
        <v>45</v>
      </c>
      <c r="F5" s="2">
        <v>5</v>
      </c>
      <c r="G5" s="2">
        <v>45</v>
      </c>
      <c r="H5" s="2">
        <v>1</v>
      </c>
      <c r="I5" s="2">
        <v>44</v>
      </c>
      <c r="J5" s="2">
        <v>4</v>
      </c>
      <c r="K5" s="2">
        <v>44</v>
      </c>
      <c r="L5" s="2">
        <v>44</v>
      </c>
      <c r="M5" s="2">
        <v>1</v>
      </c>
      <c r="N5" s="2">
        <v>1</v>
      </c>
      <c r="O5" s="11">
        <v>55</v>
      </c>
      <c r="P5" s="25">
        <v>1.2222222222222223</v>
      </c>
      <c r="Q5" s="25">
        <v>2.2222222222222223E-2</v>
      </c>
    </row>
    <row r="6" spans="1:17">
      <c r="A6" s="2">
        <v>4</v>
      </c>
      <c r="B6" s="7">
        <v>44013</v>
      </c>
      <c r="C6" s="19" t="s">
        <v>6</v>
      </c>
      <c r="D6" s="19" t="s">
        <v>12</v>
      </c>
      <c r="E6" s="2">
        <v>44</v>
      </c>
      <c r="F6" s="2">
        <v>4</v>
      </c>
      <c r="G6" s="2">
        <v>40</v>
      </c>
      <c r="H6" s="2">
        <v>4</v>
      </c>
      <c r="I6" s="2">
        <v>38</v>
      </c>
      <c r="J6" s="2">
        <v>2</v>
      </c>
      <c r="K6" s="2">
        <v>35</v>
      </c>
      <c r="L6" s="2">
        <v>1</v>
      </c>
      <c r="M6" s="2">
        <v>33</v>
      </c>
      <c r="N6" s="2">
        <v>6</v>
      </c>
      <c r="O6" s="11">
        <v>11</v>
      </c>
      <c r="P6" s="25"/>
      <c r="Q6" s="25"/>
    </row>
    <row r="7" spans="1:17">
      <c r="A7" s="2">
        <v>6</v>
      </c>
      <c r="B7" s="7">
        <v>44014</v>
      </c>
      <c r="C7" s="19" t="s">
        <v>4</v>
      </c>
      <c r="D7" s="19" t="s">
        <v>9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5</v>
      </c>
      <c r="N7" s="2">
        <v>1</v>
      </c>
      <c r="O7" s="11">
        <v>0</v>
      </c>
      <c r="P7" s="25"/>
      <c r="Q7" s="25"/>
    </row>
    <row r="8" spans="1:17">
      <c r="A8" s="2">
        <v>7</v>
      </c>
      <c r="B8" s="7">
        <v>44002</v>
      </c>
      <c r="C8" s="19" t="s">
        <v>10</v>
      </c>
      <c r="D8" s="19" t="s">
        <v>25</v>
      </c>
      <c r="E8" s="2">
        <v>45</v>
      </c>
      <c r="F8" s="2">
        <v>4</v>
      </c>
      <c r="G8" s="2">
        <v>44</v>
      </c>
      <c r="H8" s="2">
        <v>4</v>
      </c>
      <c r="I8" s="2">
        <v>44</v>
      </c>
      <c r="J8" s="2">
        <v>4</v>
      </c>
      <c r="K8" s="2">
        <v>44</v>
      </c>
      <c r="L8" s="2">
        <v>6</v>
      </c>
      <c r="M8" s="2">
        <v>44</v>
      </c>
      <c r="N8" s="2">
        <v>5</v>
      </c>
      <c r="O8" s="11">
        <v>18</v>
      </c>
      <c r="P8" s="25">
        <v>0.4</v>
      </c>
      <c r="Q8" s="25">
        <v>0.1111111111111111</v>
      </c>
    </row>
    <row r="9" spans="1:17">
      <c r="A9" s="2">
        <v>8</v>
      </c>
      <c r="B9" s="7">
        <v>0</v>
      </c>
      <c r="C9" s="19" t="s">
        <v>6</v>
      </c>
      <c r="D9" s="19" t="s">
        <v>11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11">
        <v>0</v>
      </c>
    </row>
    <row r="10" spans="1:17">
      <c r="A10" s="2">
        <v>9</v>
      </c>
      <c r="B10" s="7">
        <v>0</v>
      </c>
      <c r="C10" s="19" t="s">
        <v>2</v>
      </c>
      <c r="D10" s="19" t="s">
        <v>9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11">
        <v>0</v>
      </c>
    </row>
    <row r="11" spans="1:17">
      <c r="A11" s="2">
        <v>10</v>
      </c>
      <c r="B11" s="7">
        <v>0</v>
      </c>
      <c r="C11" s="19" t="s">
        <v>2</v>
      </c>
      <c r="D11" s="19" t="s">
        <v>7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11">
        <v>0</v>
      </c>
    </row>
    <row r="12" spans="1:17">
      <c r="A12" s="2">
        <v>11</v>
      </c>
      <c r="B12" s="7">
        <v>0</v>
      </c>
      <c r="C12" s="19" t="s">
        <v>4</v>
      </c>
      <c r="D12" s="19" t="s">
        <v>11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11">
        <v>0</v>
      </c>
    </row>
    <row r="13" spans="1:17">
      <c r="A13" s="2">
        <v>12</v>
      </c>
    </row>
    <row r="14" spans="1:17">
      <c r="A14" s="2">
        <v>13</v>
      </c>
    </row>
    <row r="15" spans="1:17">
      <c r="A15" s="2">
        <v>14</v>
      </c>
    </row>
    <row r="16" spans="1:17">
      <c r="A16" s="2">
        <v>15</v>
      </c>
    </row>
    <row r="17" spans="1:1">
      <c r="A17" s="2">
        <v>16</v>
      </c>
    </row>
    <row r="18" spans="1:1">
      <c r="A18" s="2">
        <v>17</v>
      </c>
    </row>
    <row r="19" spans="1:1">
      <c r="A19" s="2">
        <v>18</v>
      </c>
    </row>
    <row r="20" spans="1:1">
      <c r="A20" s="2">
        <v>19</v>
      </c>
    </row>
    <row r="21" spans="1:1">
      <c r="A21" s="2">
        <v>20</v>
      </c>
    </row>
    <row r="22" spans="1:1">
      <c r="A22" s="2">
        <v>21</v>
      </c>
    </row>
    <row r="23" spans="1:1">
      <c r="A23" s="2">
        <v>22</v>
      </c>
    </row>
    <row r="24" spans="1:1">
      <c r="A24" s="2">
        <v>23</v>
      </c>
    </row>
    <row r="25" spans="1:1">
      <c r="A25" s="2">
        <v>24</v>
      </c>
    </row>
    <row r="26" spans="1:1">
      <c r="A26" s="2">
        <v>25</v>
      </c>
    </row>
    <row r="27" spans="1:1">
      <c r="A27" s="2">
        <v>26</v>
      </c>
    </row>
    <row r="28" spans="1:1">
      <c r="A28" s="2">
        <v>27</v>
      </c>
    </row>
    <row r="29" spans="1:1">
      <c r="A29" s="2">
        <v>28</v>
      </c>
    </row>
    <row r="30" spans="1:1">
      <c r="A30" s="2">
        <v>29</v>
      </c>
    </row>
    <row r="31" spans="1:1">
      <c r="A31" s="2">
        <v>30</v>
      </c>
    </row>
    <row r="32" spans="1:1">
      <c r="A32" s="2">
        <v>31</v>
      </c>
    </row>
  </sheetData>
  <conditionalFormatting sqref="P3:Q8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4" zoomScale="80" zoomScaleNormal="80" workbookViewId="0">
      <selection activeCell="H17" sqref="H17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BDD</vt:lpstr>
      <vt:lpstr>listes</vt:lpstr>
      <vt:lpstr>Archive</vt:lpstr>
      <vt:lpstr>Feuil1</vt:lpstr>
      <vt:lpstr>articles</vt:lpstr>
      <vt:lpstr>gamme</vt:lpstr>
      <vt:lpstr>Mon_image</vt:lpstr>
    </vt:vector>
  </TitlesOfParts>
  <Company>Ahmed-Under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abdelkader</dc:creator>
  <cp:lastModifiedBy>abdelkader</cp:lastModifiedBy>
  <dcterms:created xsi:type="dcterms:W3CDTF">2020-06-16T13:52:35Z</dcterms:created>
  <dcterms:modified xsi:type="dcterms:W3CDTF">2020-06-17T06:31:46Z</dcterms:modified>
</cp:coreProperties>
</file>