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ervé\Desktop\doc maritimes\arctique\2_Brise-glace_cargo\"/>
    </mc:Choice>
  </mc:AlternateContent>
  <xr:revisionPtr revIDLastSave="0" documentId="8_{E7CB175E-E25F-40C5-8250-037951EE9999}" xr6:coauthVersionLast="44" xr6:coauthVersionMax="44" xr10:uidLastSave="{00000000-0000-0000-0000-000000000000}"/>
  <bookViews>
    <workbookView xWindow="-120" yWindow="-120" windowWidth="29040" windowHeight="15840" tabRatio="668" xr2:uid="{00000000-000D-0000-FFFF-FFFF00000000}"/>
  </bookViews>
  <sheets>
    <sheet name="total" sheetId="1" r:id="rId1"/>
  </sheets>
  <definedNames>
    <definedName name="_xlnm._FilterDatabase" localSheetId="0" hidden="1">total!$S$18:$S$23</definedName>
    <definedName name="Segment_Active">#N/A</definedName>
    <definedName name="Segment_Flag_state">#N/A</definedName>
    <definedName name="_xlnm.Print_Area" localSheetId="0">total!$A$1:$O$17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9" i="1" l="1"/>
  <c r="S19" i="1"/>
  <c r="R19" i="1"/>
  <c r="Q19" i="1"/>
  <c r="D4" i="1"/>
  <c r="S20" i="1" l="1"/>
  <c r="S21" i="1"/>
  <c r="S22" i="1"/>
  <c r="S23" i="1"/>
  <c r="B3" i="1"/>
</calcChain>
</file>

<file path=xl/sharedStrings.xml><?xml version="1.0" encoding="utf-8"?>
<sst xmlns="http://schemas.openxmlformats.org/spreadsheetml/2006/main" count="130" uniqueCount="98">
  <si>
    <t>Company</t>
  </si>
  <si>
    <t>Name of ship</t>
  </si>
  <si>
    <t>Type</t>
  </si>
  <si>
    <t>Chartered by</t>
  </si>
  <si>
    <t xml:space="preserve">Dimensions </t>
  </si>
  <si>
    <t>Power</t>
  </si>
  <si>
    <t>Observations</t>
  </si>
  <si>
    <t>Icebreaker</t>
  </si>
  <si>
    <t>13MW</t>
  </si>
  <si>
    <t>Ice class</t>
  </si>
  <si>
    <t>Tonnage</t>
  </si>
  <si>
    <t>NS:</t>
  </si>
  <si>
    <t>Nuclear ship</t>
  </si>
  <si>
    <t>14,000T</t>
  </si>
  <si>
    <t>26MW</t>
  </si>
  <si>
    <t>P&amp;O Maritime Service</t>
  </si>
  <si>
    <t>95m x 20m</t>
  </si>
  <si>
    <t>ADD Australian Antarctic Division</t>
  </si>
  <si>
    <t>8,160T</t>
  </si>
  <si>
    <t>Xue long 2</t>
  </si>
  <si>
    <t>China</t>
  </si>
  <si>
    <t>PC5</t>
  </si>
  <si>
    <t>Cruise ship</t>
  </si>
  <si>
    <t>Bahamas</t>
  </si>
  <si>
    <t>25,000T</t>
  </si>
  <si>
    <t>1B</t>
  </si>
  <si>
    <t>1AS</t>
  </si>
  <si>
    <t>Australia</t>
  </si>
  <si>
    <t xml:space="preserve">Hapag-lloyd Cruise </t>
  </si>
  <si>
    <t>E4</t>
  </si>
  <si>
    <t>8,378T</t>
  </si>
  <si>
    <t>Bremen</t>
  </si>
  <si>
    <t>111m x 17m</t>
  </si>
  <si>
    <t>PC3</t>
  </si>
  <si>
    <t>6,400T</t>
  </si>
  <si>
    <t>10MW</t>
  </si>
  <si>
    <t>Aurora Australis</t>
  </si>
  <si>
    <t>ARA Almirante Irizar</t>
  </si>
  <si>
    <t>14,900T</t>
  </si>
  <si>
    <t>Refitted in 2017 after 10 years out of commission</t>
  </si>
  <si>
    <t>121m x 25m</t>
  </si>
  <si>
    <t>160m x 26m</t>
  </si>
  <si>
    <t>Australian Antarctic Division</t>
  </si>
  <si>
    <t>Australian government</t>
  </si>
  <si>
    <t>Xue long</t>
  </si>
  <si>
    <t>Polar Research Institute of China</t>
  </si>
  <si>
    <t>CCS B1</t>
  </si>
  <si>
    <t>167m x 23m</t>
  </si>
  <si>
    <t>122m x 22m</t>
  </si>
  <si>
    <t>Arc128; Snow Dragon 2; 90 pax</t>
  </si>
  <si>
    <t>Haibing 722</t>
  </si>
  <si>
    <t>103m x 18m</t>
  </si>
  <si>
    <t>4,800T</t>
  </si>
  <si>
    <t>Navy China</t>
  </si>
  <si>
    <t>Type 272; North Sea Fleet</t>
  </si>
  <si>
    <t>Chilean Navy</t>
  </si>
  <si>
    <t>Chile</t>
  </si>
  <si>
    <t>89m x 19m</t>
  </si>
  <si>
    <t>Contra Almirante Oscar Viel Toro</t>
  </si>
  <si>
    <t>15MW</t>
  </si>
  <si>
    <t>Open waters Ice class ships in activity</t>
  </si>
  <si>
    <t>Ship</t>
  </si>
  <si>
    <t>13,000T</t>
  </si>
  <si>
    <t>Project</t>
  </si>
  <si>
    <t>6,700T</t>
  </si>
  <si>
    <t>Refurbished 2010; 155 pax</t>
  </si>
  <si>
    <t>Flag state</t>
  </si>
  <si>
    <t>Active</t>
  </si>
  <si>
    <t>Under construction</t>
  </si>
  <si>
    <t>Argentina</t>
  </si>
  <si>
    <t>13,2MW</t>
  </si>
  <si>
    <t>8,9MW</t>
  </si>
  <si>
    <t>4,8MW</t>
  </si>
  <si>
    <t>numbers of ships</t>
  </si>
  <si>
    <t>IACS Class</t>
  </si>
  <si>
    <t>6MW</t>
  </si>
  <si>
    <t>21,000T</t>
  </si>
  <si>
    <t>217M$</t>
  </si>
  <si>
    <t>14,5MW</t>
  </si>
  <si>
    <t>111m x 21m</t>
  </si>
  <si>
    <t>Antartica 1</t>
  </si>
  <si>
    <t>Former CCGS Norman McLeod Rogers</t>
  </si>
  <si>
    <t>DMS Marine; 117 pax</t>
  </si>
  <si>
    <t>Argentina Navy</t>
  </si>
  <si>
    <t>Hamburg</t>
  </si>
  <si>
    <t>15,070T</t>
  </si>
  <si>
    <t>144m x 21m</t>
  </si>
  <si>
    <t>Hanseatic</t>
  </si>
  <si>
    <t>122m x 18m</t>
  </si>
  <si>
    <t>Nuyina</t>
  </si>
  <si>
    <t>Haibing 723</t>
  </si>
  <si>
    <t>Colonne1</t>
  </si>
  <si>
    <t>total</t>
  </si>
  <si>
    <t>NB Active</t>
  </si>
  <si>
    <t>Nb Under const</t>
  </si>
  <si>
    <t>Colonne2</t>
  </si>
  <si>
    <t>Colonne3</t>
  </si>
  <si>
    <t>NB Project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</si>
</sst>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i/>
      <sz val="9"/>
      <color theme="3"/>
      <name val="Calibri"/>
      <family val="2"/>
      <scheme val="minor"/>
    </font>
    <font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8"/>
      <color theme="1"/>
      <name val="Calibri"/>
      <scheme val="minor"/>
    </font>
    <font>
      <b/>
      <i/>
      <sz val="8"/>
      <color theme="1"/>
      <name val="Calibri"/>
      <scheme val="minor"/>
    </font>
    <font>
      <sz val="8"/>
      <color theme="1"/>
      <name val="Calibri"/>
      <scheme val="minor"/>
    </font>
    <font>
      <sz val="9"/>
      <color theme="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3" fillId="0" borderId="0" xfId="0" applyFont="1" applyAlignment="1">
      <alignment vertical="center"/>
    </xf>
    <xf numFmtId="1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49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49" fontId="2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49" fontId="7" fillId="2" borderId="1" xfId="0" applyNumberFormat="1" applyFont="1" applyFill="1" applyBorder="1" applyAlignment="1">
      <alignment horizontal="left" vertical="center" wrapText="1"/>
    </xf>
    <xf numFmtId="0" fontId="6" fillId="5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/>
    </xf>
    <xf numFmtId="1" fontId="6" fillId="9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/>
    </xf>
    <xf numFmtId="49" fontId="6" fillId="5" borderId="1" xfId="0" applyNumberFormat="1" applyFont="1" applyFill="1" applyBorder="1" applyAlignment="1">
      <alignment horizontal="center" vertical="center"/>
    </xf>
    <xf numFmtId="49" fontId="6" fillId="7" borderId="1" xfId="0" applyNumberFormat="1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left" vertical="center" wrapText="1"/>
    </xf>
    <xf numFmtId="49" fontId="9" fillId="0" borderId="1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1" fontId="4" fillId="0" borderId="1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49" fontId="4" fillId="0" borderId="1" xfId="0" applyNumberFormat="1" applyFont="1" applyBorder="1" applyAlignment="1">
      <alignment vertical="center"/>
    </xf>
    <xf numFmtId="0" fontId="9" fillId="0" borderId="1" xfId="0" applyFont="1" applyBorder="1" applyAlignment="1">
      <alignment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 wrapText="1"/>
    </xf>
    <xf numFmtId="0" fontId="9" fillId="0" borderId="5" xfId="0" applyFont="1" applyBorder="1" applyAlignment="1">
      <alignment horizontal="left" vertical="center" wrapText="1"/>
    </xf>
    <xf numFmtId="0" fontId="4" fillId="10" borderId="5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14" borderId="1" xfId="0" applyFont="1" applyFill="1" applyBorder="1" applyAlignment="1">
      <alignment horizontal="center" vertical="center" wrapText="1"/>
    </xf>
    <xf numFmtId="0" fontId="4" fillId="14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11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/>
    </xf>
    <xf numFmtId="1" fontId="6" fillId="12" borderId="1" xfId="0" applyNumberFormat="1" applyFont="1" applyFill="1" applyBorder="1" applyAlignment="1">
      <alignment horizontal="center" vertical="center" wrapText="1"/>
    </xf>
    <xf numFmtId="1" fontId="6" fillId="13" borderId="1" xfId="0" applyNumberFormat="1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4" xfId="0" applyFont="1" applyBorder="1" applyAlignment="1">
      <alignment vertical="center" wrapText="1"/>
    </xf>
    <xf numFmtId="0" fontId="3" fillId="15" borderId="0" xfId="0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left" vertical="center" wrapText="1"/>
    </xf>
    <xf numFmtId="0" fontId="10" fillId="0" borderId="6" xfId="0" applyFont="1" applyBorder="1" applyAlignment="1">
      <alignment horizontal="left" vertical="center" wrapText="1"/>
    </xf>
    <xf numFmtId="49" fontId="11" fillId="0" borderId="5" xfId="0" applyNumberFormat="1" applyFont="1" applyBorder="1" applyAlignment="1">
      <alignment horizontal="left" vertical="center" wrapText="1"/>
    </xf>
    <xf numFmtId="0" fontId="12" fillId="0" borderId="5" xfId="0" applyFont="1" applyBorder="1" applyAlignment="1">
      <alignment horizontal="center" vertical="center"/>
    </xf>
    <xf numFmtId="0" fontId="12" fillId="6" borderId="5" xfId="0" applyFont="1" applyFill="1" applyBorder="1" applyAlignment="1">
      <alignment horizontal="center" vertical="center" wrapText="1"/>
    </xf>
    <xf numFmtId="0" fontId="12" fillId="14" borderId="5" xfId="0" applyFont="1" applyFill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1" fontId="12" fillId="0" borderId="5" xfId="0" applyNumberFormat="1" applyFont="1" applyBorder="1" applyAlignment="1">
      <alignment horizontal="center" vertical="center" wrapText="1"/>
    </xf>
    <xf numFmtId="0" fontId="12" fillId="0" borderId="5" xfId="0" applyFont="1" applyBorder="1" applyAlignment="1">
      <alignment horizontal="left" vertical="center" wrapText="1"/>
    </xf>
    <xf numFmtId="0" fontId="12" fillId="0" borderId="5" xfId="0" applyFont="1" applyBorder="1" applyAlignment="1">
      <alignment horizontal="left" vertical="center"/>
    </xf>
    <xf numFmtId="49" fontId="12" fillId="0" borderId="5" xfId="0" applyNumberFormat="1" applyFont="1" applyBorder="1" applyAlignment="1">
      <alignment horizontal="center" vertical="center"/>
    </xf>
    <xf numFmtId="0" fontId="0" fillId="0" borderId="0" xfId="0" applyFont="1" applyAlignment="1">
      <alignment horizontal="left" vertical="center" wrapText="1"/>
    </xf>
    <xf numFmtId="49" fontId="12" fillId="0" borderId="7" xfId="0" applyNumberFormat="1" applyFont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 applyBorder="1" applyAlignment="1">
      <alignment vertical="center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CCE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CCECFF"/>
      <color rgb="FF008000"/>
      <color rgb="FF969696"/>
      <color rgb="FFB2B2B2"/>
      <color rgb="FFC0C0C0"/>
      <color rgb="FFDDDDDD"/>
      <color rgb="FFEAEAEA"/>
      <color rgb="FFBCBCBC"/>
      <color rgb="FFB4B4B4"/>
      <color rgb="FFA6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total!$P$18</c:f>
              <c:strCache>
                <c:ptCount val="1"/>
                <c:pt idx="0">
                  <c:v>NB Active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total!$O$19:$O$23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total!$P$19:$P$23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5E-4F84-AACC-E7E2002CB792}"/>
            </c:ext>
          </c:extLst>
        </c:ser>
        <c:ser>
          <c:idx val="1"/>
          <c:order val="1"/>
          <c:tx>
            <c:strRef>
              <c:f>total!$Q$18</c:f>
              <c:strCache>
                <c:ptCount val="1"/>
                <c:pt idx="0">
                  <c:v>Nb Under const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total!$O$19:$O$23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total!$Q$19:$Q$23</c:f>
              <c:numCache>
                <c:formatCode>General</c:formatCode>
                <c:ptCount val="5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B5E-4F84-AACC-E7E2002CB792}"/>
            </c:ext>
          </c:extLst>
        </c:ser>
        <c:ser>
          <c:idx val="2"/>
          <c:order val="2"/>
          <c:tx>
            <c:strRef>
              <c:f>total!$R$18</c:f>
              <c:strCache>
                <c:ptCount val="1"/>
                <c:pt idx="0">
                  <c:v>NB Project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total!$O$19:$O$23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total!$R$19:$R$23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B5E-4F84-AACC-E7E2002CB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941458256"/>
        <c:axId val="1673073920"/>
      </c:barChart>
      <c:catAx>
        <c:axId val="194145825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3073920"/>
        <c:crosses val="autoZero"/>
        <c:auto val="1"/>
        <c:lblAlgn val="ctr"/>
        <c:lblOffset val="100"/>
        <c:noMultiLvlLbl val="0"/>
      </c:catAx>
      <c:valAx>
        <c:axId val="16730739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145825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1207060</xdr:colOff>
      <xdr:row>17</xdr:row>
      <xdr:rowOff>0</xdr:rowOff>
    </xdr:to>
    <xdr:pic>
      <xdr:nvPicPr>
        <xdr:cNvPr id="361" name="Image 360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65960" y="47983140"/>
          <a:ext cx="1207060" cy="0"/>
        </a:xfrm>
        <a:prstGeom prst="rect">
          <a:avLst/>
        </a:prstGeom>
      </xdr:spPr>
    </xdr:pic>
    <xdr:clientData/>
  </xdr:twoCellAnchor>
  <xdr:twoCellAnchor editAs="absolute">
    <xdr:from>
      <xdr:col>19</xdr:col>
      <xdr:colOff>333375</xdr:colOff>
      <xdr:row>5</xdr:row>
      <xdr:rowOff>0</xdr:rowOff>
    </xdr:from>
    <xdr:to>
      <xdr:col>21</xdr:col>
      <xdr:colOff>619125</xdr:colOff>
      <xdr:row>8</xdr:row>
      <xdr:rowOff>514350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Flag state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lag st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897225" y="952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19</xdr:col>
      <xdr:colOff>314325</xdr:colOff>
      <xdr:row>9</xdr:row>
      <xdr:rowOff>95250</xdr:rowOff>
    </xdr:from>
    <xdr:to>
      <xdr:col>21</xdr:col>
      <xdr:colOff>600075</xdr:colOff>
      <xdr:row>12</xdr:row>
      <xdr:rowOff>657225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Active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878175" y="3705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13</xdr:col>
      <xdr:colOff>76200</xdr:colOff>
      <xdr:row>24</xdr:row>
      <xdr:rowOff>71437</xdr:rowOff>
    </xdr:from>
    <xdr:to>
      <xdr:col>18</xdr:col>
      <xdr:colOff>85725</xdr:colOff>
      <xdr:row>42</xdr:row>
      <xdr:rowOff>71437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7025B37-18EA-4134-9BB2-0FF07EBBEA5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lag_state" xr10:uid="{00000000-0013-0000-FFFF-FFFF01000000}" sourceName="Flag state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ve" xr10:uid="{00000000-0013-0000-FFFF-FFFF02000000}" sourceName="Active">
  <extLst>
    <x:ext xmlns:x15="http://schemas.microsoft.com/office/spreadsheetml/2010/11/main" uri="{2F2917AC-EB37-4324-AD4E-5DD8C200BD13}">
      <x15:tableSlicerCache tableId="1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lag state" xr10:uid="{00000000-0014-0000-FFFF-FFFF01000000}" cache="Segment_Flag_state" caption="Flag state" rowHeight="241300"/>
  <slicer name="Active" xr10:uid="{00000000-0014-0000-FFFF-FFFF02000000}" cache="Segment_Active" caption="Activ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5:R18" totalsRowShown="0" tableBorderDxfId="18">
  <autoFilter ref="A5:R18" xr:uid="{00000000-0009-0000-0100-000001000000}"/>
  <tableColumns count="18">
    <tableColumn id="1" xr3:uid="{00000000-0010-0000-0000-000001000000}" name="Company" dataDxfId="17"/>
    <tableColumn id="2" xr3:uid="{00000000-0010-0000-0000-000002000000}" name="Name of ship" dataDxfId="16"/>
    <tableColumn id="3" xr3:uid="{00000000-0010-0000-0000-000003000000}" name="Ship" dataDxfId="15"/>
    <tableColumn id="4" xr3:uid="{00000000-0010-0000-0000-000004000000}" name="Flag state" dataDxfId="14"/>
    <tableColumn id="5" xr3:uid="{00000000-0010-0000-0000-000005000000}" name="Type" dataDxfId="13"/>
    <tableColumn id="6" xr3:uid="{00000000-0010-0000-0000-000006000000}" name="IACS Class" dataDxfId="12"/>
    <tableColumn id="7" xr3:uid="{00000000-0010-0000-0000-000007000000}" name="Ice class" dataDxfId="11"/>
    <tableColumn id="8" xr3:uid="{00000000-0010-0000-0000-000008000000}" name="Active" dataDxfId="10"/>
    <tableColumn id="9" xr3:uid="{00000000-0010-0000-0000-000009000000}" name="Under construction" dataDxfId="9"/>
    <tableColumn id="10" xr3:uid="{00000000-0010-0000-0000-00000A000000}" name="Project" dataDxfId="8"/>
    <tableColumn id="11" xr3:uid="{00000000-0010-0000-0000-00000B000000}" name="Chartered by" dataDxfId="7"/>
    <tableColumn id="12" xr3:uid="{00000000-0010-0000-0000-00000C000000}" name="Dimensions " dataDxfId="6"/>
    <tableColumn id="13" xr3:uid="{00000000-0010-0000-0000-00000D000000}" name="Tonnage" dataDxfId="5"/>
    <tableColumn id="14" xr3:uid="{00000000-0010-0000-0000-00000E000000}" name="Power" dataDxfId="4"/>
    <tableColumn id="15" xr3:uid="{00000000-0010-0000-0000-00000F000000}" name="Observations" dataDxfId="3"/>
    <tableColumn id="16" xr3:uid="{00000000-0010-0000-0000-000010000000}" name="Colonne1" dataDxfId="2"/>
    <tableColumn id="17" xr3:uid="{4E608298-0BC4-4FC9-A333-87C1DBD7C4FC}" name="Colonne2" dataDxfId="1"/>
    <tableColumn id="18" xr3:uid="{D99A234F-0E5A-4BCA-B1F2-4532B6830EDF}" name="Colonne3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39997558519241921"/>
  </sheetPr>
  <dimension ref="A1:S23"/>
  <sheetViews>
    <sheetView tabSelected="1" workbookViewId="0">
      <pane ySplit="780" activePane="bottomLeft"/>
      <selection activeCell="P5" sqref="P5"/>
      <selection pane="bottomLeft" activeCell="Q17" sqref="Q17"/>
    </sheetView>
  </sheetViews>
  <sheetFormatPr baseColWidth="10" defaultColWidth="11.5703125" defaultRowHeight="12" x14ac:dyDescent="0.25"/>
  <cols>
    <col min="1" max="1" width="14.140625" style="16" customWidth="1"/>
    <col min="2" max="2" width="13.28515625" style="15" customWidth="1"/>
    <col min="3" max="3" width="19.42578125" style="4" customWidth="1"/>
    <col min="4" max="4" width="10.140625" style="5" customWidth="1"/>
    <col min="5" max="5" width="10.42578125" style="5" customWidth="1"/>
    <col min="6" max="6" width="10.28515625" style="5" customWidth="1"/>
    <col min="7" max="7" width="9" style="4" customWidth="1"/>
    <col min="8" max="8" width="7.5703125" style="3" customWidth="1"/>
    <col min="9" max="9" width="16.42578125" style="3" customWidth="1"/>
    <col min="10" max="10" width="9.5703125" style="3" customWidth="1"/>
    <col min="11" max="11" width="12.140625" style="9" customWidth="1"/>
    <col min="12" max="12" width="11.85546875" style="10" customWidth="1"/>
    <col min="13" max="13" width="9.140625" style="11" customWidth="1"/>
    <col min="14" max="14" width="7.5703125" style="12" customWidth="1"/>
    <col min="15" max="15" width="23.7109375" style="13" customWidth="1"/>
    <col min="16" max="16" width="11.5703125" style="52"/>
    <col min="17" max="17" width="14" style="1" customWidth="1"/>
    <col min="18" max="16384" width="11.5703125" style="1"/>
  </cols>
  <sheetData>
    <row r="1" spans="1:18" ht="15" customHeight="1" x14ac:dyDescent="0.25">
      <c r="A1" s="62" t="s">
        <v>60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4"/>
    </row>
    <row r="2" spans="1:18" x14ac:dyDescent="0.25">
      <c r="A2" s="16" t="s">
        <v>11</v>
      </c>
      <c r="B2" s="15" t="s">
        <v>12</v>
      </c>
      <c r="H2" s="2"/>
      <c r="I2" s="2"/>
      <c r="J2" s="2"/>
      <c r="M2" s="4"/>
    </row>
    <row r="3" spans="1:18" x14ac:dyDescent="0.25">
      <c r="A3" s="16" t="s">
        <v>73</v>
      </c>
      <c r="B3" s="76">
        <f>COUNTA(B6:B18)</f>
        <v>12</v>
      </c>
      <c r="H3" s="2"/>
      <c r="I3" s="2"/>
      <c r="J3" s="2"/>
      <c r="M3" s="4"/>
      <c r="Q3" s="52"/>
    </row>
    <row r="4" spans="1:18" x14ac:dyDescent="0.25">
      <c r="D4" s="61">
        <f>SUBTOTAL(3,Tableau1[Flag state])</f>
        <v>12</v>
      </c>
    </row>
    <row r="5" spans="1:18" s="7" customFormat="1" ht="24" x14ac:dyDescent="0.25">
      <c r="A5" s="57" t="s">
        <v>0</v>
      </c>
      <c r="B5" s="17" t="s">
        <v>1</v>
      </c>
      <c r="C5" s="18" t="s">
        <v>61</v>
      </c>
      <c r="D5" s="19" t="s">
        <v>66</v>
      </c>
      <c r="E5" s="20" t="s">
        <v>2</v>
      </c>
      <c r="F5" s="20" t="s">
        <v>74</v>
      </c>
      <c r="G5" s="21" t="s">
        <v>9</v>
      </c>
      <c r="H5" s="22" t="s">
        <v>67</v>
      </c>
      <c r="I5" s="55" t="s">
        <v>68</v>
      </c>
      <c r="J5" s="56" t="s">
        <v>63</v>
      </c>
      <c r="K5" s="23" t="s">
        <v>3</v>
      </c>
      <c r="L5" s="24" t="s">
        <v>4</v>
      </c>
      <c r="M5" s="25" t="s">
        <v>10</v>
      </c>
      <c r="N5" s="26" t="s">
        <v>5</v>
      </c>
      <c r="O5" s="27" t="s">
        <v>6</v>
      </c>
      <c r="P5" s="7" t="s">
        <v>91</v>
      </c>
      <c r="Q5" s="7" t="s">
        <v>95</v>
      </c>
      <c r="R5" s="7" t="s">
        <v>96</v>
      </c>
    </row>
    <row r="6" spans="1:18" ht="61.15" customHeight="1" x14ac:dyDescent="0.25">
      <c r="A6" s="58" t="s">
        <v>83</v>
      </c>
      <c r="B6" s="28" t="s">
        <v>37</v>
      </c>
      <c r="C6" s="29"/>
      <c r="D6" s="53" t="s">
        <v>69</v>
      </c>
      <c r="E6" s="50" t="s">
        <v>7</v>
      </c>
      <c r="F6" s="30"/>
      <c r="G6" s="29"/>
      <c r="H6" s="30">
        <v>1978</v>
      </c>
      <c r="I6" s="30"/>
      <c r="J6" s="30"/>
      <c r="K6" s="14"/>
      <c r="L6" s="31" t="s">
        <v>40</v>
      </c>
      <c r="M6" s="32" t="s">
        <v>38</v>
      </c>
      <c r="N6" s="33" t="s">
        <v>8</v>
      </c>
      <c r="O6" s="14" t="s">
        <v>39</v>
      </c>
      <c r="P6" s="1"/>
    </row>
    <row r="7" spans="1:18" ht="46.5" customHeight="1" x14ac:dyDescent="0.25">
      <c r="A7" s="59" t="s">
        <v>15</v>
      </c>
      <c r="B7" s="45" t="s">
        <v>36</v>
      </c>
      <c r="C7" s="36"/>
      <c r="D7" s="46" t="s">
        <v>27</v>
      </c>
      <c r="E7" s="51" t="s">
        <v>7</v>
      </c>
      <c r="F7" s="40"/>
      <c r="G7" s="36"/>
      <c r="H7" s="40">
        <v>1990</v>
      </c>
      <c r="I7" s="40"/>
      <c r="J7" s="40"/>
      <c r="K7" s="41" t="s">
        <v>17</v>
      </c>
      <c r="L7" s="42" t="s">
        <v>16</v>
      </c>
      <c r="M7" s="43" t="s">
        <v>18</v>
      </c>
      <c r="N7" s="44" t="s">
        <v>35</v>
      </c>
      <c r="O7" s="41"/>
      <c r="P7" s="1"/>
    </row>
    <row r="8" spans="1:18" ht="51" customHeight="1" x14ac:dyDescent="0.25">
      <c r="A8" s="58" t="s">
        <v>43</v>
      </c>
      <c r="B8" s="34" t="s">
        <v>89</v>
      </c>
      <c r="C8" s="29"/>
      <c r="D8" s="47" t="s">
        <v>27</v>
      </c>
      <c r="E8" s="50" t="s">
        <v>7</v>
      </c>
      <c r="F8" s="30"/>
      <c r="G8" s="29" t="s">
        <v>33</v>
      </c>
      <c r="H8" s="30"/>
      <c r="I8" s="30">
        <v>2020</v>
      </c>
      <c r="J8" s="30"/>
      <c r="K8" s="14" t="s">
        <v>42</v>
      </c>
      <c r="L8" s="31" t="s">
        <v>41</v>
      </c>
      <c r="M8" s="32" t="s">
        <v>24</v>
      </c>
      <c r="N8" s="33" t="s">
        <v>14</v>
      </c>
      <c r="O8" s="14" t="s">
        <v>82</v>
      </c>
      <c r="P8" s="1"/>
    </row>
    <row r="9" spans="1:18" ht="51" customHeight="1" x14ac:dyDescent="0.25">
      <c r="A9" s="60" t="s">
        <v>28</v>
      </c>
      <c r="B9" s="39" t="s">
        <v>31</v>
      </c>
      <c r="C9" s="37"/>
      <c r="D9" s="54" t="s">
        <v>23</v>
      </c>
      <c r="E9" s="30" t="s">
        <v>22</v>
      </c>
      <c r="F9" s="30"/>
      <c r="G9" s="29" t="s">
        <v>29</v>
      </c>
      <c r="H9" s="29">
        <v>1990</v>
      </c>
      <c r="I9" s="29"/>
      <c r="J9" s="29"/>
      <c r="K9" s="8"/>
      <c r="L9" s="37" t="s">
        <v>32</v>
      </c>
      <c r="M9" s="38" t="s">
        <v>64</v>
      </c>
      <c r="N9" s="32" t="s">
        <v>72</v>
      </c>
      <c r="O9" s="37" t="s">
        <v>65</v>
      </c>
      <c r="P9" s="1"/>
    </row>
    <row r="10" spans="1:18" ht="42" customHeight="1" x14ac:dyDescent="0.25">
      <c r="A10" s="60" t="s">
        <v>28</v>
      </c>
      <c r="B10" s="39" t="s">
        <v>87</v>
      </c>
      <c r="C10" s="37"/>
      <c r="D10" s="54" t="s">
        <v>23</v>
      </c>
      <c r="E10" s="30" t="s">
        <v>22</v>
      </c>
      <c r="F10" s="30"/>
      <c r="G10" s="29" t="s">
        <v>26</v>
      </c>
      <c r="H10" s="35">
        <v>1993</v>
      </c>
      <c r="I10" s="35"/>
      <c r="J10" s="35"/>
      <c r="K10" s="8"/>
      <c r="L10" s="37" t="s">
        <v>88</v>
      </c>
      <c r="M10" s="38" t="s">
        <v>30</v>
      </c>
      <c r="N10" s="33" t="s">
        <v>75</v>
      </c>
      <c r="O10" s="8"/>
      <c r="P10" s="1"/>
    </row>
    <row r="11" spans="1:18" ht="57.75" customHeight="1" x14ac:dyDescent="0.25">
      <c r="A11" s="60" t="s">
        <v>28</v>
      </c>
      <c r="B11" s="39" t="s">
        <v>84</v>
      </c>
      <c r="C11" s="37"/>
      <c r="D11" s="54" t="s">
        <v>23</v>
      </c>
      <c r="E11" s="30" t="s">
        <v>22</v>
      </c>
      <c r="F11" s="30"/>
      <c r="G11" s="29" t="s">
        <v>25</v>
      </c>
      <c r="H11" s="35">
        <v>1997</v>
      </c>
      <c r="I11" s="35"/>
      <c r="J11" s="35"/>
      <c r="K11" s="8"/>
      <c r="L11" s="37" t="s">
        <v>86</v>
      </c>
      <c r="M11" s="38" t="s">
        <v>85</v>
      </c>
      <c r="N11" s="33" t="s">
        <v>35</v>
      </c>
      <c r="O11" s="8"/>
      <c r="P11" s="1"/>
    </row>
    <row r="12" spans="1:18" ht="54.75" customHeight="1" x14ac:dyDescent="0.25">
      <c r="A12" s="58" t="s">
        <v>55</v>
      </c>
      <c r="B12" s="28" t="s">
        <v>80</v>
      </c>
      <c r="C12" s="29"/>
      <c r="D12" s="48" t="s">
        <v>56</v>
      </c>
      <c r="E12" s="50" t="s">
        <v>7</v>
      </c>
      <c r="F12" s="30"/>
      <c r="G12" s="29" t="s">
        <v>21</v>
      </c>
      <c r="H12" s="6"/>
      <c r="I12" s="6">
        <v>2021</v>
      </c>
      <c r="J12" s="6"/>
      <c r="K12" s="14"/>
      <c r="L12" s="31" t="s">
        <v>79</v>
      </c>
      <c r="M12" s="32" t="s">
        <v>62</v>
      </c>
      <c r="N12" s="33" t="s">
        <v>78</v>
      </c>
      <c r="O12" s="14" t="s">
        <v>77</v>
      </c>
      <c r="P12" s="1"/>
    </row>
    <row r="13" spans="1:18" ht="63.75" customHeight="1" x14ac:dyDescent="0.25">
      <c r="A13" s="58" t="s">
        <v>55</v>
      </c>
      <c r="B13" s="28" t="s">
        <v>58</v>
      </c>
      <c r="C13" s="29"/>
      <c r="D13" s="48" t="s">
        <v>56</v>
      </c>
      <c r="E13" s="50" t="s">
        <v>7</v>
      </c>
      <c r="F13" s="30"/>
      <c r="G13" s="29"/>
      <c r="H13" s="30">
        <v>1969</v>
      </c>
      <c r="I13" s="30"/>
      <c r="J13" s="30"/>
      <c r="K13" s="14"/>
      <c r="L13" s="31" t="s">
        <v>57</v>
      </c>
      <c r="M13" s="32" t="s">
        <v>34</v>
      </c>
      <c r="N13" s="33" t="s">
        <v>71</v>
      </c>
      <c r="O13" s="14" t="s">
        <v>81</v>
      </c>
      <c r="P13" s="1"/>
    </row>
    <row r="14" spans="1:18" ht="48.75" customHeight="1" x14ac:dyDescent="0.25">
      <c r="A14" s="58" t="s">
        <v>53</v>
      </c>
      <c r="B14" s="34" t="s">
        <v>50</v>
      </c>
      <c r="C14" s="29"/>
      <c r="D14" s="49" t="s">
        <v>20</v>
      </c>
      <c r="E14" s="50" t="s">
        <v>7</v>
      </c>
      <c r="F14" s="30"/>
      <c r="G14" s="29"/>
      <c r="H14" s="30">
        <v>2015</v>
      </c>
      <c r="I14" s="30"/>
      <c r="J14" s="30"/>
      <c r="K14" s="14"/>
      <c r="L14" s="31" t="s">
        <v>51</v>
      </c>
      <c r="M14" s="32" t="s">
        <v>52</v>
      </c>
      <c r="N14" s="33"/>
      <c r="O14" s="14" t="s">
        <v>54</v>
      </c>
      <c r="P14" s="1"/>
    </row>
    <row r="15" spans="1:18" ht="48.75" customHeight="1" x14ac:dyDescent="0.25">
      <c r="A15" s="58" t="s">
        <v>53</v>
      </c>
      <c r="B15" s="34" t="s">
        <v>90</v>
      </c>
      <c r="C15" s="29"/>
      <c r="D15" s="49" t="s">
        <v>20</v>
      </c>
      <c r="E15" s="50" t="s">
        <v>7</v>
      </c>
      <c r="F15" s="30"/>
      <c r="G15" s="29"/>
      <c r="H15" s="30">
        <v>2016</v>
      </c>
      <c r="I15" s="30"/>
      <c r="J15" s="30"/>
      <c r="K15" s="14"/>
      <c r="L15" s="31" t="s">
        <v>51</v>
      </c>
      <c r="M15" s="32" t="s">
        <v>52</v>
      </c>
      <c r="N15" s="33"/>
      <c r="O15" s="14" t="s">
        <v>54</v>
      </c>
      <c r="P15" s="1"/>
    </row>
    <row r="16" spans="1:18" ht="52.5" customHeight="1" x14ac:dyDescent="0.25">
      <c r="A16" s="58" t="s">
        <v>45</v>
      </c>
      <c r="B16" s="28" t="s">
        <v>44</v>
      </c>
      <c r="C16" s="29"/>
      <c r="D16" s="49" t="s">
        <v>20</v>
      </c>
      <c r="E16" s="50" t="s">
        <v>7</v>
      </c>
      <c r="F16" s="30"/>
      <c r="G16" s="29" t="s">
        <v>46</v>
      </c>
      <c r="H16" s="30">
        <v>1993</v>
      </c>
      <c r="I16" s="30"/>
      <c r="J16" s="30"/>
      <c r="K16" s="14"/>
      <c r="L16" s="31" t="s">
        <v>47</v>
      </c>
      <c r="M16" s="32" t="s">
        <v>76</v>
      </c>
      <c r="N16" s="33" t="s">
        <v>70</v>
      </c>
      <c r="O16" s="14"/>
      <c r="P16" s="1"/>
    </row>
    <row r="17" spans="1:19" ht="52.5" customHeight="1" x14ac:dyDescent="0.25">
      <c r="A17" s="58" t="s">
        <v>45</v>
      </c>
      <c r="B17" s="34" t="s">
        <v>19</v>
      </c>
      <c r="C17" s="29"/>
      <c r="D17" s="49" t="s">
        <v>20</v>
      </c>
      <c r="E17" s="50" t="s">
        <v>7</v>
      </c>
      <c r="F17" s="30"/>
      <c r="G17" s="29" t="s">
        <v>33</v>
      </c>
      <c r="H17" s="30"/>
      <c r="I17" s="30"/>
      <c r="J17" s="30">
        <v>2019</v>
      </c>
      <c r="K17" s="14"/>
      <c r="L17" s="31" t="s">
        <v>48</v>
      </c>
      <c r="M17" s="32" t="s">
        <v>13</v>
      </c>
      <c r="N17" s="33" t="s">
        <v>59</v>
      </c>
      <c r="O17" s="41" t="s">
        <v>49</v>
      </c>
      <c r="P17" s="82"/>
      <c r="Q17" s="82"/>
      <c r="R17" s="82"/>
    </row>
    <row r="18" spans="1:19" x14ac:dyDescent="0.25">
      <c r="A18" s="66"/>
      <c r="B18" s="67"/>
      <c r="C18" s="68"/>
      <c r="D18" s="69"/>
      <c r="E18" s="70"/>
      <c r="F18" s="71"/>
      <c r="G18" s="68"/>
      <c r="H18" s="72"/>
      <c r="I18" s="72"/>
      <c r="J18" s="72"/>
      <c r="K18" s="73"/>
      <c r="L18" s="74"/>
      <c r="M18" s="75"/>
      <c r="N18" s="77"/>
      <c r="O18" s="65"/>
      <c r="P18" s="78" t="s">
        <v>93</v>
      </c>
      <c r="Q18" s="79" t="s">
        <v>94</v>
      </c>
      <c r="R18" s="79" t="s">
        <v>97</v>
      </c>
      <c r="S18" s="78" t="s">
        <v>92</v>
      </c>
    </row>
    <row r="19" spans="1:19" x14ac:dyDescent="0.25">
      <c r="O19" s="14" t="s">
        <v>69</v>
      </c>
      <c r="P19" s="80">
        <f>IF(SUBTOTAL(3,H6:H17),0)</f>
        <v>0</v>
      </c>
      <c r="Q19" s="81">
        <f>SUBTOTAL(103,I6:I17)</f>
        <v>2</v>
      </c>
      <c r="R19" s="81">
        <f>SUBTOTAL(103,J6:J17)</f>
        <v>1</v>
      </c>
      <c r="S19" s="81">
        <f>COUNTIF(D6:D17,"Argentina")</f>
        <v>1</v>
      </c>
    </row>
    <row r="20" spans="1:19" x14ac:dyDescent="0.25">
      <c r="C20" s="52"/>
      <c r="G20" s="52"/>
      <c r="O20" s="14" t="s">
        <v>27</v>
      </c>
      <c r="P20" s="80">
        <v>1</v>
      </c>
      <c r="Q20" s="81">
        <v>1</v>
      </c>
      <c r="R20" s="81">
        <v>0</v>
      </c>
      <c r="S20" s="81">
        <f t="shared" ref="S20:S23" si="0">SUM(P20:R20)</f>
        <v>2</v>
      </c>
    </row>
    <row r="21" spans="1:19" x14ac:dyDescent="0.25">
      <c r="O21" s="14" t="s">
        <v>23</v>
      </c>
      <c r="P21" s="80">
        <v>3</v>
      </c>
      <c r="Q21" s="81">
        <v>0</v>
      </c>
      <c r="R21" s="81">
        <v>0</v>
      </c>
      <c r="S21" s="81">
        <f t="shared" si="0"/>
        <v>3</v>
      </c>
    </row>
    <row r="22" spans="1:19" x14ac:dyDescent="0.25">
      <c r="O22" s="14" t="s">
        <v>56</v>
      </c>
      <c r="P22" s="80">
        <v>1</v>
      </c>
      <c r="Q22" s="81">
        <v>1</v>
      </c>
      <c r="R22" s="81">
        <v>0</v>
      </c>
      <c r="S22" s="81">
        <f t="shared" si="0"/>
        <v>2</v>
      </c>
    </row>
    <row r="23" spans="1:19" x14ac:dyDescent="0.25">
      <c r="O23" s="14" t="s">
        <v>20</v>
      </c>
      <c r="P23" s="80">
        <v>3</v>
      </c>
      <c r="Q23" s="81">
        <v>0</v>
      </c>
      <c r="R23" s="81">
        <v>1</v>
      </c>
      <c r="S23" s="81">
        <f t="shared" si="0"/>
        <v>4</v>
      </c>
    </row>
  </sheetData>
  <mergeCells count="1">
    <mergeCell ref="A1:O1"/>
  </mergeCells>
  <phoneticPr fontId="8" type="noConversion"/>
  <printOptions horizontalCentered="1"/>
  <pageMargins left="0.25" right="0.25" top="0.75" bottom="0.75" header="0.3" footer="0.3"/>
  <pageSetup paperSize="9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total</vt:lpstr>
      <vt:lpstr>total!Zone_d_impression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</dc:creator>
  <cp:lastModifiedBy>Hervé</cp:lastModifiedBy>
  <cp:lastPrinted>2019-12-14T11:55:33Z</cp:lastPrinted>
  <dcterms:created xsi:type="dcterms:W3CDTF">2017-11-27T17:44:53Z</dcterms:created>
  <dcterms:modified xsi:type="dcterms:W3CDTF">2020-06-15T14:04:17Z</dcterms:modified>
</cp:coreProperties>
</file>