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https://ebl6-my.sharepoint.com/personal/16567_365site_me/Documents/-- FINANCE/Trésories/"/>
    </mc:Choice>
  </mc:AlternateContent>
  <xr:revisionPtr revIDLastSave="3" documentId="8_{8AF29DC1-555D-4E83-A7AF-0348BF586EAC}" xr6:coauthVersionLast="47" xr6:coauthVersionMax="47" xr10:uidLastSave="{43108AA4-2B19-49CA-A41C-4CE26CF0E157}"/>
  <bookViews>
    <workbookView xWindow="-120" yWindow="-120" windowWidth="29040" windowHeight="15840" activeTab="4" xr2:uid="{00000000-000D-0000-FFFF-FFFF00000000}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91029"/>
  <pivotCaches>
    <pivotCache cacheId="18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3" l="1"/>
  <c r="D1" i="3" l="1"/>
  <c r="H3" i="3" l="1"/>
  <c r="G3" i="3"/>
  <c r="F3" i="3"/>
  <c r="F7" i="6" l="1"/>
  <c r="C2" i="6" l="1"/>
  <c r="A4" i="3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sharedStrings.xml><?xml version="1.0" encoding="utf-8"?>
<sst xmlns="http://schemas.openxmlformats.org/spreadsheetml/2006/main" count="960" uniqueCount="295">
  <si>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</si>
  <si>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</si>
  <si>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</si>
  <si>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</si>
  <si>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</si>
  <si>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</si>
  <si>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</si>
  <si>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</si>
  <si>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</si>
  <si>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</si>
  <si>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</si>
  <si>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</si>
  <si>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</si>
  <si>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</si>
  <si>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</si>
  <si>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</si>
  <si>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</si>
  <si>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</si>
  <si>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</si>
  <si>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</si>
  <si>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</si>
  <si>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</si>
  <si>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</si>
  <si>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</si>
  <si>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</si>
  <si>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</si>
  <si>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</si>
  <si>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</si>
  <si>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</si>
  <si>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</si>
  <si>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</si>
  <si>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</si>
  <si>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</si>
  <si>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</si>
  <si>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</si>
  <si>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</si>
  <si>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</si>
  <si>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</si>
  <si>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</si>
  <si>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</si>
  <si>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</si>
  <si>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</si>
  <si>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</si>
  <si>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</si>
  <si>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</si>
  <si>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</si>
  <si>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</si>
  <si>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</si>
  <si>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</si>
  <si>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</si>
  <si>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</si>
  <si>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</si>
  <si>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</si>
  <si>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</si>
  <si>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</si>
  <si>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</si>
  <si>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</si>
  <si>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</si>
  <si>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</si>
  <si>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</si>
  <si>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</si>
  <si>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</si>
  <si>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</si>
  <si>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</si>
  <si>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</si>
  <si>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</si>
  <si>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</si>
  <si>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</si>
  <si>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</si>
  <si>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</si>
  <si>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</si>
  <si>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</si>
  <si>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</si>
  <si>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</si>
  <si>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</si>
  <si>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</si>
  <si>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</si>
  <si>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</si>
  <si>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</si>
  <si>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</si>
  <si>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</si>
  <si>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</si>
  <si>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</si>
  <si>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</si>
  <si>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</si>
  <si>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</si>
  <si>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</si>
  <si>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</si>
  <si>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Apport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</si>
  <si>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</si>
  <si>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</si>
  <si>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</si>
  <si>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</si>
  <si>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</si>
  <si>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</si>
  <si>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</si>
  <si>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</si>
  <si>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</si>
  <si>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</si>
  <si>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</si>
  <si>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</si>
  <si>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</si>
  <si>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</si>
  <si>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</si>
  <si>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</si>
  <si>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</si>
  <si>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</si>
  <si>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</si>
  <si>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</si>
  <si>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</si>
  <si>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</si>
  <si>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</si>
  <si>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</si>
  <si>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</si>
  <si>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</si>
  <si>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</si>
  <si>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</si>
  <si>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</si>
  <si>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</si>
  <si>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</si>
  <si>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</si>
  <si>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</si>
  <si>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</si>
  <si>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Transfert</t>
  </si>
  <si>
    <t>x</t>
  </si>
  <si>
    <t>10</t>
  </si>
  <si>
    <t>11</t>
  </si>
  <si>
    <t>12</t>
  </si>
  <si>
    <t>Autre</t>
  </si>
  <si>
    <t>Nombre 
d'opérations</t>
  </si>
  <si>
    <t>€</t>
  </si>
  <si>
    <t>Mon capital est de :</t>
  </si>
  <si>
    <t>TRESORIE-COMPTES Bilans</t>
  </si>
  <si>
    <t>SOLDES INITIAUX----&gt;</t>
  </si>
  <si>
    <t>ID</t>
  </si>
  <si>
    <t>Catégories</t>
  </si>
  <si>
    <t>@2021_papy-henri</t>
  </si>
  <si>
    <t>Aujourd'hui le :</t>
  </si>
  <si>
    <t>DAB</t>
  </si>
  <si>
    <t>Sortie</t>
  </si>
  <si>
    <t>Solde B_Postale  CJ+CP</t>
  </si>
  <si>
    <t>O</t>
  </si>
  <si>
    <t>E01</t>
  </si>
  <si>
    <t>E02</t>
  </si>
  <si>
    <t>E03</t>
  </si>
  <si>
    <t>E04</t>
  </si>
  <si>
    <t>E05</t>
  </si>
  <si>
    <t>6</t>
  </si>
  <si>
    <t>1</t>
  </si>
  <si>
    <t>2</t>
  </si>
  <si>
    <t>3</t>
  </si>
  <si>
    <t>4</t>
  </si>
  <si>
    <t>5</t>
  </si>
  <si>
    <t>7</t>
  </si>
  <si>
    <t>8</t>
  </si>
  <si>
    <t>9</t>
  </si>
  <si>
    <t>Commentaire</t>
  </si>
  <si>
    <t>(Tous)</t>
  </si>
  <si>
    <t>@2021 Tableau de bord</t>
  </si>
  <si>
    <t>Avance école Adila</t>
  </si>
  <si>
    <t>Vérif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</si>
  <si>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</si>
  <si>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</si>
  <si>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</si>
  <si>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</si>
  <si>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</si>
  <si>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</si>
  <si>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</si>
  <si>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</si>
  <si>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</si>
  <si>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</si>
  <si>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</si>
  <si>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</si>
  <si>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</si>
  <si>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</si>
  <si>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</si>
  <si>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</si>
  <si>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</si>
  <si>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</si>
  <si>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</si>
  <si>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</si>
  <si>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</si>
  <si>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</si>
  <si>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</si>
  <si>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</si>
  <si>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</si>
  <si>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</si>
  <si>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</si>
  <si>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</si>
  <si>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</si>
  <si>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</si>
  <si>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</si>
  <si>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</si>
  <si>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</si>
  <si>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</si>
  <si>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</si>
  <si>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</si>
  <si>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</si>
  <si>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</si>
  <si>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</si>
  <si>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</si>
  <si>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</si>
  <si>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</si>
  <si>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</si>
  <si>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</si>
  <si>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</si>
  <si>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</si>
  <si>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</si>
  <si>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</si>
  <si>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</si>
  <si>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</si>
  <si>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</si>
  <si>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</si>
  <si>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</si>
  <si>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</si>
  <si>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</si>
  <si>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</si>
  <si>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</si>
  <si>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</si>
  <si>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</si>
  <si>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</si>
  <si>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</si>
  <si>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</si>
  <si>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</si>
  <si>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</si>
  <si>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</si>
  <si>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</si>
  <si>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</si>
  <si>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</si>
  <si>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</si>
  <si>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</si>
  <si>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</si>
  <si>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</si>
  <si>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</si>
  <si>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</si>
  <si>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</si>
  <si>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</si>
  <si>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</si>
  <si>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</si>
  <si>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</si>
  <si>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</si>
  <si>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</si>
  <si>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</si>
  <si>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</si>
  <si>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</si>
  <si>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</si>
  <si>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</si>
  <si>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</si>
  <si>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</si>
  <si>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</si>
  <si>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</si>
  <si>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</si>
  <si>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</si>
  <si>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</si>
  <si>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</si>
  <si>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</si>
  <si>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</si>
  <si>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</si>
  <si>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</si>
  <si>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</si>
  <si>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</si>
  <si>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</si>
  <si>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</si>
  <si>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</si>
  <si>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</si>
  <si>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</si>
  <si>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</si>
  <si>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</si>
  <si>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</si>
  <si>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</si>
  <si>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</si>
  <si>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</si>
  <si>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</si>
  <si>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</si>
  <si>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</si>
  <si>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R102</t>
  </si>
  <si>
    <t>R103</t>
  </si>
  <si>
    <t>R104</t>
  </si>
  <si>
    <t>R105</t>
  </si>
  <si>
    <t>Taxe D'Habitation</t>
  </si>
  <si>
    <t>Taxe Foncière</t>
  </si>
  <si>
    <t>R106</t>
  </si>
  <si>
    <t>R107</t>
  </si>
  <si>
    <t>R108</t>
  </si>
  <si>
    <t>R109</t>
  </si>
  <si>
    <t>R110</t>
  </si>
  <si>
    <t>R111</t>
  </si>
  <si>
    <t>R112</t>
  </si>
  <si>
    <t>R101</t>
  </si>
  <si>
    <t>R113</t>
  </si>
  <si>
    <t>E06</t>
  </si>
  <si>
    <t>Cp &gt; Livret A</t>
  </si>
  <si>
    <t>E07</t>
  </si>
  <si>
    <t>Version 9</t>
  </si>
  <si>
    <t>Ph-9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</si>
</sst>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7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  <font>
      <sz val="10"/>
      <color theme="1"/>
      <name val="Consolas"/>
      <family val="3"/>
    </font>
    <font>
      <sz val="10"/>
      <color rgb="FFFFFF00"/>
      <name val="Consolas"/>
      <family val="3"/>
    </font>
  </fonts>
  <fills count="3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7"/>
      </patternFill>
    </fill>
    <fill>
      <patternFill patternType="solid">
        <fgColor rgb="FFFFC000"/>
        <bgColor theme="7" tint="-0.249977111117893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19" fillId="22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3" borderId="0" xfId="0" applyFill="1"/>
    <xf numFmtId="0" fontId="10" fillId="23" borderId="3" xfId="0" applyFont="1" applyFill="1" applyBorder="1" applyAlignment="1">
      <alignment vertical="center"/>
    </xf>
    <xf numFmtId="0" fontId="7" fillId="23" borderId="0" xfId="0" applyFont="1" applyFill="1" applyBorder="1" applyAlignment="1">
      <alignment horizontal="center" vertical="center"/>
    </xf>
    <xf numFmtId="0" fontId="9" fillId="23" borderId="8" xfId="0" applyFont="1" applyFill="1" applyBorder="1" applyAlignment="1">
      <alignment horizontal="center" vertical="center"/>
    </xf>
    <xf numFmtId="165" fontId="22" fillId="23" borderId="0" xfId="0" applyNumberFormat="1" applyFont="1" applyFill="1" applyBorder="1" applyAlignment="1">
      <alignment horizontal="left" vertical="center"/>
    </xf>
    <xf numFmtId="0" fontId="20" fillId="23" borderId="0" xfId="0" applyFont="1" applyFill="1" applyBorder="1" applyAlignment="1">
      <alignment vertical="center"/>
    </xf>
    <xf numFmtId="0" fontId="0" fillId="23" borderId="0" xfId="0" applyFill="1" applyBorder="1"/>
    <xf numFmtId="168" fontId="7" fillId="23" borderId="9" xfId="0" applyNumberFormat="1" applyFont="1" applyFill="1" applyBorder="1"/>
    <xf numFmtId="0" fontId="7" fillId="23" borderId="18" xfId="0" applyFont="1" applyFill="1" applyBorder="1"/>
    <xf numFmtId="0" fontId="6" fillId="23" borderId="0" xfId="0" applyFont="1" applyFill="1" applyBorder="1" applyAlignment="1">
      <alignment vertical="center"/>
    </xf>
    <xf numFmtId="0" fontId="24" fillId="23" borderId="0" xfId="0" quotePrefix="1" applyFont="1" applyFill="1"/>
    <xf numFmtId="0" fontId="18" fillId="15" borderId="4" xfId="0" applyFont="1" applyFill="1" applyBorder="1" applyAlignment="1">
      <alignment horizontal="left" vertical="center"/>
    </xf>
    <xf numFmtId="0" fontId="26" fillId="6" borderId="0" xfId="0" applyFont="1" applyFill="1"/>
    <xf numFmtId="0" fontId="0" fillId="6" borderId="0" xfId="0" applyFill="1"/>
    <xf numFmtId="0" fontId="13" fillId="6" borderId="0" xfId="0" applyFont="1" applyFill="1"/>
    <xf numFmtId="0" fontId="27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8" fillId="23" borderId="1" xfId="0" applyNumberFormat="1" applyFont="1" applyFill="1" applyBorder="1" applyAlignment="1">
      <alignment horizontal="center" vertical="center" wrapText="1"/>
    </xf>
    <xf numFmtId="167" fontId="17" fillId="25" borderId="17" xfId="0" applyNumberFormat="1" applyFont="1" applyFill="1" applyBorder="1" applyAlignment="1">
      <alignment horizontal="center" vertical="center"/>
    </xf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65" fontId="15" fillId="24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top" wrapText="1"/>
    </xf>
    <xf numFmtId="170" fontId="15" fillId="0" borderId="0" xfId="0" applyNumberFormat="1" applyFont="1" applyFill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5" fontId="15" fillId="0" borderId="0" xfId="1" applyNumberFormat="1" applyFont="1" applyFill="1" applyAlignment="1">
      <alignment horizontal="left" vertical="center"/>
    </xf>
    <xf numFmtId="14" fontId="29" fillId="26" borderId="0" xfId="0" quotePrefix="1" applyNumberFormat="1" applyFont="1" applyFill="1" applyAlignment="1">
      <alignment horizontal="left"/>
    </xf>
    <xf numFmtId="165" fontId="30" fillId="26" borderId="0" xfId="0" applyNumberFormat="1" applyFont="1" applyFill="1" applyAlignment="1">
      <alignment horizontal="left"/>
    </xf>
    <xf numFmtId="170" fontId="31" fillId="0" borderId="0" xfId="0" applyNumberFormat="1" applyFont="1" applyFill="1" applyAlignment="1">
      <alignment horizontal="center" vertical="center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0" fontId="10" fillId="23" borderId="0" xfId="0" quotePrefix="1" applyFont="1" applyFill="1"/>
    <xf numFmtId="0" fontId="33" fillId="6" borderId="0" xfId="0" applyFont="1" applyFill="1"/>
    <xf numFmtId="0" fontId="0" fillId="0" borderId="0" xfId="0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9" fillId="17" borderId="24" xfId="0" applyFont="1" applyFill="1" applyBorder="1" applyAlignment="1">
      <alignment horizontal="center" vertical="center"/>
    </xf>
    <xf numFmtId="0" fontId="32" fillId="17" borderId="23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left" vertical="top"/>
    </xf>
    <xf numFmtId="165" fontId="15" fillId="24" borderId="0" xfId="1" applyNumberFormat="1" applyFont="1" applyFill="1" applyBorder="1" applyAlignment="1">
      <alignment horizontal="left" vertical="top" wrapText="1"/>
    </xf>
    <xf numFmtId="165" fontId="15" fillId="0" borderId="19" xfId="1" applyNumberFormat="1" applyFont="1" applyBorder="1" applyAlignment="1">
      <alignment horizontal="left" vertical="center"/>
    </xf>
    <xf numFmtId="0" fontId="15" fillId="27" borderId="0" xfId="0" applyFont="1" applyFill="1"/>
    <xf numFmtId="165" fontId="16" fillId="28" borderId="20" xfId="1" applyNumberFormat="1" applyFont="1" applyFill="1" applyBorder="1" applyAlignment="1"/>
    <xf numFmtId="165" fontId="34" fillId="28" borderId="20" xfId="1" applyNumberFormat="1" applyFont="1" applyFill="1" applyBorder="1" applyAlignment="1"/>
    <xf numFmtId="165" fontId="34" fillId="28" borderId="25" xfId="1" applyNumberFormat="1" applyFont="1" applyFill="1" applyBorder="1" applyAlignment="1"/>
    <xf numFmtId="165" fontId="16" fillId="28" borderId="25" xfId="1" applyNumberFormat="1" applyFont="1" applyFill="1" applyBorder="1" applyAlignment="1"/>
    <xf numFmtId="1" fontId="13" fillId="32" borderId="21" xfId="1" applyNumberFormat="1" applyFont="1" applyFill="1" applyBorder="1" applyAlignment="1"/>
    <xf numFmtId="165" fontId="13" fillId="32" borderId="21" xfId="1" applyNumberFormat="1" applyFont="1" applyFill="1" applyBorder="1" applyAlignment="1"/>
    <xf numFmtId="0" fontId="13" fillId="32" borderId="21" xfId="1" applyNumberFormat="1" applyFont="1" applyFill="1" applyBorder="1" applyAlignment="1"/>
    <xf numFmtId="1" fontId="13" fillId="31" borderId="21" xfId="1" applyNumberFormat="1" applyFont="1" applyFill="1" applyBorder="1" applyAlignment="1"/>
    <xf numFmtId="165" fontId="13" fillId="31" borderId="21" xfId="1" applyNumberFormat="1" applyFont="1" applyFill="1" applyBorder="1" applyAlignment="1"/>
    <xf numFmtId="0" fontId="13" fillId="31" borderId="21" xfId="1" applyNumberFormat="1" applyFont="1" applyFill="1" applyBorder="1" applyAlignment="1"/>
    <xf numFmtId="1" fontId="34" fillId="32" borderId="2" xfId="1" applyNumberFormat="1" applyFont="1" applyFill="1" applyBorder="1" applyAlignment="1"/>
    <xf numFmtId="165" fontId="34" fillId="32" borderId="2" xfId="1" applyNumberFormat="1" applyFont="1" applyFill="1" applyBorder="1" applyAlignment="1"/>
    <xf numFmtId="0" fontId="34" fillId="32" borderId="2" xfId="1" applyNumberFormat="1" applyFont="1" applyFill="1" applyBorder="1" applyAlignment="1"/>
    <xf numFmtId="165" fontId="34" fillId="32" borderId="22" xfId="1" applyNumberFormat="1" applyFont="1" applyFill="1" applyBorder="1" applyAlignment="1"/>
    <xf numFmtId="165" fontId="16" fillId="28" borderId="26" xfId="1" applyNumberFormat="1" applyFont="1" applyFill="1" applyBorder="1" applyAlignment="1"/>
    <xf numFmtId="1" fontId="13" fillId="31" borderId="27" xfId="1" applyNumberFormat="1" applyFont="1" applyFill="1" applyBorder="1"/>
    <xf numFmtId="165" fontId="13" fillId="31" borderId="28" xfId="1" applyNumberFormat="1" applyFont="1" applyFill="1" applyBorder="1"/>
    <xf numFmtId="0" fontId="13" fillId="31" borderId="27" xfId="1" applyFont="1" applyFill="1" applyBorder="1"/>
    <xf numFmtId="165" fontId="13" fillId="31" borderId="27" xfId="1" applyNumberFormat="1" applyFont="1" applyFill="1" applyBorder="1"/>
    <xf numFmtId="0" fontId="35" fillId="29" borderId="29" xfId="0" applyFont="1" applyFill="1" applyBorder="1" applyAlignment="1">
      <alignment horizontal="center" textRotation="90"/>
    </xf>
    <xf numFmtId="0" fontId="35" fillId="29" borderId="30" xfId="0" applyFont="1" applyFill="1" applyBorder="1" applyAlignment="1">
      <alignment horizontal="center" textRotation="90"/>
    </xf>
    <xf numFmtId="0" fontId="35" fillId="29" borderId="1" xfId="0" applyFont="1" applyFill="1" applyBorder="1" applyAlignment="1">
      <alignment horizontal="center" textRotation="90"/>
    </xf>
    <xf numFmtId="0" fontId="36" fillId="30" borderId="31" xfId="0" applyFont="1" applyFill="1" applyBorder="1" applyAlignment="1">
      <alignment horizontal="center" vertical="center"/>
    </xf>
    <xf numFmtId="0" fontId="36" fillId="30" borderId="31" xfId="0" quotePrefix="1" applyFont="1" applyFill="1" applyBorder="1" applyAlignment="1">
      <alignment horizontal="center" vertical="center"/>
    </xf>
    <xf numFmtId="0" fontId="36" fillId="30" borderId="32" xfId="0" quotePrefix="1" applyFont="1" applyFill="1" applyBorder="1" applyAlignment="1">
      <alignment horizontal="center" vertical="center"/>
    </xf>
    <xf numFmtId="0" fontId="0" fillId="26" borderId="3" xfId="0" applyFill="1" applyBorder="1"/>
    <xf numFmtId="0" fontId="0" fillId="26" borderId="4" xfId="0" applyFill="1" applyBorder="1"/>
    <xf numFmtId="0" fontId="0" fillId="26" borderId="11" xfId="0" applyFill="1" applyBorder="1"/>
    <xf numFmtId="0" fontId="0" fillId="26" borderId="5" xfId="0" applyFill="1" applyBorder="1"/>
    <xf numFmtId="0" fontId="0" fillId="26" borderId="0" xfId="0" applyFill="1" applyBorder="1"/>
    <xf numFmtId="0" fontId="0" fillId="26" borderId="10" xfId="0" applyFill="1" applyBorder="1"/>
    <xf numFmtId="0" fontId="0" fillId="26" borderId="12" xfId="0" applyFill="1" applyBorder="1"/>
    <xf numFmtId="0" fontId="0" fillId="26" borderId="13" xfId="0" applyFill="1" applyBorder="1"/>
    <xf numFmtId="0" fontId="25" fillId="6" borderId="0" xfId="0" applyFont="1" applyFill="1" applyAlignment="1">
      <alignment horizontal="center"/>
    </xf>
    <xf numFmtId="0" fontId="27" fillId="26" borderId="13" xfId="0" quotePrefix="1" applyFont="1" applyFill="1" applyBorder="1" applyAlignment="1">
      <alignment horizontal="right"/>
    </xf>
    <xf numFmtId="0" fontId="27" fillId="26" borderId="14" xfId="0" quotePrefix="1" applyFont="1" applyFill="1" applyBorder="1" applyAlignment="1">
      <alignment horizontal="right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3" borderId="0" xfId="0" applyNumberFormat="1" applyFont="1" applyFill="1" applyBorder="1" applyAlignment="1">
      <alignment horizontal="center" vertical="center"/>
    </xf>
    <xf numFmtId="0" fontId="21" fillId="23" borderId="0" xfId="0" applyFont="1" applyFill="1" applyBorder="1" applyAlignment="1">
      <alignment horizontal="center" vertical="center"/>
    </xf>
    <xf numFmtId="0" fontId="7" fillId="23" borderId="0" xfId="0" applyFont="1" applyFill="1" applyBorder="1" applyAlignment="1">
      <alignment horizontal="right" vertical="center"/>
    </xf>
    <xf numFmtId="0" fontId="23" fillId="23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2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rgb="FFFF0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CC99FF"/>
      <color rgb="FF00B0F0"/>
      <color rgb="FFFFC000"/>
      <color rgb="FF260DDB"/>
      <color rgb="FFFF6600"/>
      <color rgb="FFCCECFF"/>
      <color rgb="FF99FFCC"/>
      <color rgb="FF00FFCC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[gestion-multicomptes-vers-9copie.xlsm]TcD!Tableau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6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7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9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0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2"/>
        <c:spPr>
          <a:solidFill>
            <a:schemeClr val="accent2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3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4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6"/>
        <c:spPr>
          <a:solidFill>
            <a:schemeClr val="accent6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7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8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TcD!$A$8:$A$18</c:f>
              <c:strCache>
                <c:ptCount val="10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  <c:pt idx="9">
                  <c:v>ANIMALERIE-JARDINAGE</c:v>
                </c:pt>
              </c:strCache>
            </c:strRef>
          </c:cat>
          <c:val>
            <c:numRef>
              <c:f>TcD!$B$8:$B$18</c:f>
              <c:numCache>
                <c:formatCode>General</c:formatCode>
                <c:ptCount val="10"/>
                <c:pt idx="0">
                  <c:v>-1134.31</c:v>
                </c:pt>
                <c:pt idx="1">
                  <c:v>-3703</c:v>
                </c:pt>
                <c:pt idx="2">
                  <c:v>-46.34</c:v>
                </c:pt>
                <c:pt idx="3">
                  <c:v>-717.66000000000008</c:v>
                </c:pt>
                <c:pt idx="4">
                  <c:v>-526.42999999999995</c:v>
                </c:pt>
                <c:pt idx="5">
                  <c:v>-846.83</c:v>
                </c:pt>
                <c:pt idx="6">
                  <c:v>-50</c:v>
                </c:pt>
                <c:pt idx="7">
                  <c:v>-189.26</c:v>
                </c:pt>
                <c:pt idx="8">
                  <c:v>-120.95</c:v>
                </c:pt>
                <c:pt idx="9">
                  <c:v>-30.4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TcD!$A$8:$A$18</c:f>
              <c:strCache>
                <c:ptCount val="10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  <c:pt idx="9">
                  <c:v>ANIMALERIE-JARDINAGE</c:v>
                </c:pt>
              </c:strCache>
            </c:strRef>
          </c:cat>
          <c:val>
            <c:numRef>
              <c:f>TcD!$C$8:$C$18</c:f>
              <c:numCache>
                <c:formatCode>General</c:formatCode>
                <c:ptCount val="10"/>
                <c:pt idx="1">
                  <c:v>7945.9100000000008</c:v>
                </c:pt>
                <c:pt idx="5">
                  <c:v>244.37</c:v>
                </c:pt>
                <c:pt idx="7">
                  <c:v>147.01999999999998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75937416034860006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TcD!$U$7:$U$13</c:f>
              <c:numCache>
                <c:formatCode>dd/mm/yy;@</c:formatCode>
                <c:ptCount val="7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  <c:pt idx="6">
                  <c:v>44375</c:v>
                </c:pt>
              </c:numCache>
            </c:numRef>
          </c:cat>
          <c:val>
            <c:numRef>
              <c:f>TcD!$V$7:$V$13</c:f>
              <c:numCache>
                <c:formatCode>#\ ##0.00\ "€"</c:formatCode>
                <c:ptCount val="7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5675.68</c:v>
                </c:pt>
                <c:pt idx="6">
                  <c:v>5372.4100000000035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168960"/>
        <c:axId val="86882496"/>
      </c:lineChart>
      <c:dateAx>
        <c:axId val="881689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82496"/>
        <c:crosses val="autoZero"/>
        <c:auto val="1"/>
        <c:lblOffset val="100"/>
        <c:baseTimeUnit val="days"/>
      </c:dateAx>
      <c:valAx>
        <c:axId val="8688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6896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5241.4200000000037</c:v>
                </c:pt>
                <c:pt idx="1">
                  <c:v>172.34000000000015</c:v>
                </c:pt>
                <c:pt idx="2">
                  <c:v>12050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8866688"/>
        <c:axId val="98811904"/>
      </c:barChart>
      <c:catAx>
        <c:axId val="988666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811904"/>
        <c:crosses val="autoZero"/>
        <c:auto val="1"/>
        <c:lblAlgn val="ctr"/>
        <c:lblOffset val="100"/>
        <c:noMultiLvlLbl val="0"/>
      </c:catAx>
      <c:valAx>
        <c:axId val="98811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866688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223564</xdr:colOff>
      <xdr:row>21</xdr:row>
      <xdr:rowOff>104335</xdr:rowOff>
    </xdr:from>
    <xdr:to>
      <xdr:col>8</xdr:col>
      <xdr:colOff>336553</xdr:colOff>
      <xdr:row>25</xdr:row>
      <xdr:rowOff>25313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351439" y="4263585"/>
          <a:ext cx="1636989" cy="555978"/>
        </a:xfrm>
        <a:prstGeom prst="flowChartAlternateProcess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10</xdr:col>
      <xdr:colOff>427749</xdr:colOff>
      <xdr:row>21</xdr:row>
      <xdr:rowOff>57916</xdr:rowOff>
    </xdr:from>
    <xdr:to>
      <xdr:col>12</xdr:col>
      <xdr:colOff>540190</xdr:colOff>
      <xdr:row>24</xdr:row>
      <xdr:rowOff>137644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603624" y="4201291"/>
          <a:ext cx="1636441" cy="555978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solidFill>
          <a:srgbClr val="CC99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9</xdr:col>
      <xdr:colOff>0</xdr:colOff>
      <xdr:row>1</xdr:row>
      <xdr:rowOff>177800</xdr:rowOff>
    </xdr:from>
    <xdr:to>
      <xdr:col>10</xdr:col>
      <xdr:colOff>110375</xdr:colOff>
      <xdr:row>5</xdr:row>
      <xdr:rowOff>10680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13875" y="33655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7241956</xdr:colOff>
      <xdr:row>2</xdr:row>
      <xdr:rowOff>93827</xdr:rowOff>
    </xdr:from>
    <xdr:to>
      <xdr:col>9</xdr:col>
      <xdr:colOff>628869</xdr:colOff>
      <xdr:row>3</xdr:row>
      <xdr:rowOff>23867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898163" y="542706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215709</xdr:colOff>
      <xdr:row>4</xdr:row>
      <xdr:rowOff>101483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420585</xdr:colOff>
      <xdr:row>3</xdr:row>
      <xdr:rowOff>0</xdr:rowOff>
    </xdr:from>
    <xdr:to>
      <xdr:col>21</xdr:col>
      <xdr:colOff>864302</xdr:colOff>
      <xdr:row>4</xdr:row>
      <xdr:rowOff>41088</xdr:rowOff>
    </xdr:to>
    <xdr:sp macro="[0]!Va_Accueil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id="{3B3AE511-4659-4132-89F3-18A17C9EA1B1}"/>
            </a:ext>
          </a:extLst>
        </xdr:cNvPr>
        <xdr:cNvSpPr/>
      </xdr:nvSpPr>
      <xdr:spPr>
        <a:xfrm>
          <a:off x="21944611" y="915390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114300</xdr:colOff>
      <xdr:row>0</xdr:row>
      <xdr:rowOff>398955</xdr:rowOff>
    </xdr:to>
    <xdr:sp macro="[0]!Va_Accueil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E5E8B307-50F6-441D-9F7B-FC783BD64DDA}"/>
            </a:ext>
          </a:extLst>
        </xdr:cNvPr>
        <xdr:cNvSpPr/>
      </xdr:nvSpPr>
      <xdr:spPr>
        <a:xfrm>
          <a:off x="66675" y="85725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77.369648958331" createdVersion="7" refreshedVersion="7" minRefreshableVersion="3" recordCount="113" xr:uid="{00000000-000A-0000-FFFF-FFFF06000000}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9T00:00:00" maxDate="2021-06-30T00:00:00" count="27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8T00:00:00"/>
        <d v="2021-06-29T00:00:00"/>
        <d v="2021-05-29T00:00:00" u="1"/>
        <d v="2021-06-27T00:00:00" u="1"/>
        <d v="2021-06-23T00:00:00" u="1"/>
        <d v="2021-06-26T00:00:00" u="1"/>
      </sharedItems>
    </cacheField>
    <cacheField name="Compte" numFmtId="0">
      <sharedItems count="5">
        <s v="LA BANQUE POSTALE - CP"/>
        <s v="LA BANQUE POSTALE - CJ"/>
        <s v="LIVRET A - CP"/>
        <s v="Prélévement" u="1"/>
        <s v="Virement" u="1"/>
      </sharedItems>
    </cacheField>
    <cacheField name="Mode" numFmtId="0">
      <sharedItems count="15">
        <s v="CB"/>
        <s v="Virement"/>
        <s v="Paypal"/>
        <s v="Apport"/>
        <s v="Chèque"/>
        <s v="Prélèvement"/>
        <s v="Remboursement"/>
        <s v="DAB"/>
        <s v="Ch n° 1405016" u="1"/>
        <s v="FINANCE" u="1"/>
        <s v="Ch N° 1405014" u="1"/>
        <s v="Ch n° 1405015" u="1"/>
        <s v="Renbou" u="1"/>
        <s v="Prélévement" u="1"/>
        <s v="Ch N° 1405013" u="1"/>
      </sharedItems>
    </cacheField>
    <cacheField name="Catégorie" numFmtId="165">
      <sharedItems count="13">
        <s v="BEAUTE-MODE"/>
        <s v="FINANCE"/>
        <s v="TRANSPORT"/>
        <s v="ALIMENTATION"/>
        <s v="LOISIRS"/>
        <s v="HABITATION"/>
        <s v="x"/>
        <s v="FRAIS ANNEXES"/>
        <s v="SANTE"/>
        <s v="HABILLEMENT"/>
        <s v="ANIMALERIE-JARDINAGE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 containsNonDate="0" containsString="0" containsBlank="1"/>
    </cacheField>
    <cacheField name="Vérif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">
  <r>
    <s v="R001"/>
    <x v="0"/>
    <x v="0"/>
    <x v="0"/>
    <x v="0"/>
    <s v="Bijoux"/>
    <n v="-59"/>
    <m/>
    <m/>
    <m/>
  </r>
  <r>
    <s v="R002"/>
    <x v="1"/>
    <x v="1"/>
    <x v="1"/>
    <x v="1"/>
    <s v="Salaire"/>
    <m/>
    <n v="2000"/>
    <m/>
    <m/>
  </r>
  <r>
    <s v="R003"/>
    <x v="1"/>
    <x v="1"/>
    <x v="0"/>
    <x v="2"/>
    <s v="Public"/>
    <n v="-8.4499999999999993"/>
    <m/>
    <m/>
    <m/>
  </r>
  <r>
    <s v="R004"/>
    <x v="1"/>
    <x v="1"/>
    <x v="0"/>
    <x v="3"/>
    <s v="Grande surface"/>
    <n v="-19.52"/>
    <m/>
    <m/>
    <m/>
  </r>
  <r>
    <s v="R005"/>
    <x v="1"/>
    <x v="1"/>
    <x v="0"/>
    <x v="3"/>
    <s v="Restaurant"/>
    <n v="-29.5"/>
    <m/>
    <m/>
    <m/>
  </r>
  <r>
    <s v="R006"/>
    <x v="1"/>
    <x v="1"/>
    <x v="0"/>
    <x v="3"/>
    <s v="Commerce"/>
    <n v="-55.67"/>
    <m/>
    <m/>
    <m/>
  </r>
  <r>
    <s v="R007"/>
    <x v="1"/>
    <x v="0"/>
    <x v="2"/>
    <x v="4"/>
    <s v="Informatique Hight-tech"/>
    <n v="-62.43"/>
    <m/>
    <m/>
    <m/>
  </r>
  <r>
    <s v="R008"/>
    <x v="2"/>
    <x v="1"/>
    <x v="3"/>
    <x v="1"/>
    <s v="Transfert"/>
    <m/>
    <n v="3500.17"/>
    <m/>
    <m/>
  </r>
  <r>
    <s v="R009"/>
    <x v="2"/>
    <x v="1"/>
    <x v="0"/>
    <x v="5"/>
    <s v="Bricolage-Travaux"/>
    <n v="-27.59"/>
    <m/>
    <m/>
    <m/>
  </r>
  <r>
    <s v="R010"/>
    <x v="2"/>
    <x v="1"/>
    <x v="0"/>
    <x v="2"/>
    <s v="Carburant"/>
    <n v="-58.87"/>
    <m/>
    <m/>
    <m/>
  </r>
  <r>
    <s v="R011"/>
    <x v="3"/>
    <x v="1"/>
    <x v="1"/>
    <x v="1"/>
    <s v="Transfert"/>
    <n v="-3500"/>
    <m/>
    <m/>
    <m/>
  </r>
  <r>
    <s v="R012"/>
    <x v="3"/>
    <x v="2"/>
    <x v="1"/>
    <x v="1"/>
    <s v="Transfert"/>
    <m/>
    <n v="3500"/>
    <m/>
    <m/>
  </r>
  <r>
    <s v="R013"/>
    <x v="3"/>
    <x v="0"/>
    <x v="2"/>
    <x v="4"/>
    <s v="Informatique Hight-tech"/>
    <n v="-17"/>
    <m/>
    <m/>
    <m/>
  </r>
  <r>
    <s v="R014"/>
    <x v="3"/>
    <x v="1"/>
    <x v="1"/>
    <x v="1"/>
    <s v="Dépôt"/>
    <m/>
    <n v="16.059999999999999"/>
    <m/>
    <m/>
  </r>
  <r>
    <s v="R015"/>
    <x v="4"/>
    <x v="1"/>
    <x v="1"/>
    <x v="1"/>
    <s v="Retrait"/>
    <n v="-10"/>
    <m/>
    <m/>
    <m/>
  </r>
  <r>
    <s v="R016"/>
    <x v="4"/>
    <x v="2"/>
    <x v="1"/>
    <x v="1"/>
    <s v="Dépôt"/>
    <m/>
    <n v="10"/>
    <m/>
    <m/>
  </r>
  <r>
    <s v="R017"/>
    <x v="4"/>
    <x v="1"/>
    <x v="0"/>
    <x v="3"/>
    <s v="Grande surface"/>
    <n v="-238.9"/>
    <m/>
    <m/>
    <m/>
  </r>
  <r>
    <s v="R018"/>
    <x v="4"/>
    <x v="1"/>
    <x v="0"/>
    <x v="5"/>
    <s v="Bricolage-Travaux"/>
    <n v="-119.99"/>
    <m/>
    <m/>
    <m/>
  </r>
  <r>
    <s v="R019"/>
    <x v="4"/>
    <x v="1"/>
    <x v="0"/>
    <x v="3"/>
    <s v="Restaurant"/>
    <n v="-51.5"/>
    <m/>
    <m/>
    <m/>
  </r>
  <r>
    <s v="R020"/>
    <x v="4"/>
    <x v="0"/>
    <x v="2"/>
    <x v="4"/>
    <s v="Informatique Hight-tech"/>
    <n v="-19.989999999999998"/>
    <m/>
    <m/>
    <m/>
  </r>
  <r>
    <s v="R021"/>
    <x v="4"/>
    <x v="0"/>
    <x v="2"/>
    <x v="4"/>
    <s v="Informatique Hight-tech"/>
    <n v="-9.98"/>
    <m/>
    <m/>
    <m/>
  </r>
  <r>
    <s v="R022"/>
    <x v="5"/>
    <x v="0"/>
    <x v="2"/>
    <x v="4"/>
    <s v="Informatique Hight-tech"/>
    <n v="-0.99"/>
    <m/>
    <m/>
    <m/>
  </r>
  <r>
    <s v="R023"/>
    <x v="5"/>
    <x v="0"/>
    <x v="0"/>
    <x v="0"/>
    <s v="Coiffeur"/>
    <n v="-30"/>
    <m/>
    <m/>
    <m/>
  </r>
  <r>
    <s v="R024"/>
    <x v="5"/>
    <x v="1"/>
    <x v="4"/>
    <x v="6"/>
    <s v="x"/>
    <n v="-50"/>
    <m/>
    <m/>
    <m/>
  </r>
  <r>
    <s v="R025"/>
    <x v="5"/>
    <x v="2"/>
    <x v="1"/>
    <x v="1"/>
    <s v="Dépôt"/>
    <m/>
    <n v="100"/>
    <m/>
    <m/>
  </r>
  <r>
    <s v="R026"/>
    <x v="5"/>
    <x v="0"/>
    <x v="1"/>
    <x v="1"/>
    <s v="Retrait"/>
    <n v="-100"/>
    <m/>
    <m/>
    <m/>
  </r>
  <r>
    <s v="R027"/>
    <x v="6"/>
    <x v="1"/>
    <x v="5"/>
    <x v="7"/>
    <s v="Forfait mobile"/>
    <n v="-11.99"/>
    <m/>
    <m/>
    <m/>
  </r>
  <r>
    <s v="R028"/>
    <x v="6"/>
    <x v="1"/>
    <x v="5"/>
    <x v="7"/>
    <s v="Forfait mobile"/>
    <n v="-11.99"/>
    <m/>
    <m/>
    <m/>
  </r>
  <r>
    <s v="R029"/>
    <x v="6"/>
    <x v="1"/>
    <x v="5"/>
    <x v="2"/>
    <s v="Assurance auto-scooter"/>
    <n v="-165.27"/>
    <m/>
    <m/>
    <m/>
  </r>
  <r>
    <s v="R030"/>
    <x v="6"/>
    <x v="1"/>
    <x v="5"/>
    <x v="2"/>
    <s v="Crédit auto"/>
    <n v="-321.61"/>
    <m/>
    <m/>
    <m/>
  </r>
  <r>
    <s v="R031"/>
    <x v="6"/>
    <x v="1"/>
    <x v="5"/>
    <x v="5"/>
    <s v="Electricité"/>
    <n v="-339.49"/>
    <m/>
    <m/>
    <m/>
  </r>
  <r>
    <s v="R032"/>
    <x v="6"/>
    <x v="1"/>
    <x v="5"/>
    <x v="7"/>
    <s v="Scolarité"/>
    <n v="-209.44"/>
    <m/>
    <m/>
    <m/>
  </r>
  <r>
    <s v="R033"/>
    <x v="6"/>
    <x v="1"/>
    <x v="5"/>
    <x v="5"/>
    <s v="Assurance crédit"/>
    <n v="-164.16"/>
    <m/>
    <m/>
    <m/>
  </r>
  <r>
    <s v="R034"/>
    <x v="6"/>
    <x v="1"/>
    <x v="4"/>
    <x v="8"/>
    <s v="Médecin"/>
    <n v="-50"/>
    <m/>
    <m/>
    <m/>
  </r>
  <r>
    <s v="R035"/>
    <x v="6"/>
    <x v="1"/>
    <x v="0"/>
    <x v="7"/>
    <s v="Scolarité"/>
    <n v="-146.66"/>
    <m/>
    <m/>
    <m/>
  </r>
  <r>
    <s v="R036"/>
    <x v="6"/>
    <x v="1"/>
    <x v="0"/>
    <x v="5"/>
    <s v="Bricolage-Travaux"/>
    <n v="-135.6"/>
    <m/>
    <m/>
    <m/>
  </r>
  <r>
    <s v="R037"/>
    <x v="6"/>
    <x v="1"/>
    <x v="0"/>
    <x v="5"/>
    <s v="Bricolage-Travaux"/>
    <m/>
    <n v="86.5"/>
    <m/>
    <m/>
  </r>
  <r>
    <s v="R038"/>
    <x v="6"/>
    <x v="1"/>
    <x v="0"/>
    <x v="3"/>
    <s v="Commerce"/>
    <n v="-5"/>
    <m/>
    <m/>
    <m/>
  </r>
  <r>
    <s v="R039"/>
    <x v="6"/>
    <x v="0"/>
    <x v="0"/>
    <x v="7"/>
    <s v="Forfait mobile"/>
    <n v="-12"/>
    <m/>
    <m/>
    <m/>
  </r>
  <r>
    <s v="R040"/>
    <x v="6"/>
    <x v="0"/>
    <x v="2"/>
    <x v="4"/>
    <s v="Informatique Hight-tech"/>
    <n v="-14.99"/>
    <m/>
    <m/>
    <m/>
  </r>
  <r>
    <s v="R041"/>
    <x v="7"/>
    <x v="1"/>
    <x v="0"/>
    <x v="3"/>
    <s v="Grande surface"/>
    <n v="-41.61"/>
    <m/>
    <m/>
    <m/>
  </r>
  <r>
    <s v="R042"/>
    <x v="7"/>
    <x v="1"/>
    <x v="1"/>
    <x v="5"/>
    <s v="Autre"/>
    <m/>
    <n v="157.87"/>
    <m/>
    <m/>
  </r>
  <r>
    <s v="R043"/>
    <x v="7"/>
    <x v="1"/>
    <x v="6"/>
    <x v="8"/>
    <s v="Mutuelle"/>
    <m/>
    <n v="21"/>
    <m/>
    <m/>
  </r>
  <r>
    <s v="R044"/>
    <x v="8"/>
    <x v="0"/>
    <x v="2"/>
    <x v="4"/>
    <s v="Sport"/>
    <n v="-83.97"/>
    <m/>
    <m/>
    <m/>
  </r>
  <r>
    <s v="R045"/>
    <x v="8"/>
    <x v="1"/>
    <x v="0"/>
    <x v="3"/>
    <s v="Commerce"/>
    <n v="-13.39"/>
    <m/>
    <m/>
    <m/>
  </r>
  <r>
    <s v="R046"/>
    <x v="8"/>
    <x v="1"/>
    <x v="0"/>
    <x v="3"/>
    <s v="Commerce"/>
    <n v="-3.4"/>
    <m/>
    <m/>
    <m/>
  </r>
  <r>
    <s v="R047"/>
    <x v="9"/>
    <x v="1"/>
    <x v="5"/>
    <x v="5"/>
    <s v="Fibre"/>
    <n v="-60"/>
    <m/>
    <m/>
    <m/>
  </r>
  <r>
    <s v="R048"/>
    <x v="9"/>
    <x v="1"/>
    <x v="5"/>
    <x v="4"/>
    <s v="Sport"/>
    <n v="-25.31"/>
    <m/>
    <m/>
    <m/>
  </r>
  <r>
    <s v="R049"/>
    <x v="9"/>
    <x v="1"/>
    <x v="0"/>
    <x v="2"/>
    <s v="Public"/>
    <n v="-42.25"/>
    <m/>
    <m/>
    <m/>
  </r>
  <r>
    <s v="R050"/>
    <x v="10"/>
    <x v="2"/>
    <x v="1"/>
    <x v="1"/>
    <s v="Transfert"/>
    <n v="-300"/>
    <m/>
    <m/>
    <m/>
  </r>
  <r>
    <s v="R051"/>
    <x v="10"/>
    <x v="0"/>
    <x v="1"/>
    <x v="1"/>
    <s v="Transfert"/>
    <m/>
    <n v="300"/>
    <m/>
    <m/>
  </r>
  <r>
    <s v="R052"/>
    <x v="11"/>
    <x v="1"/>
    <x v="0"/>
    <x v="3"/>
    <s v="Commerce"/>
    <n v="-49.11"/>
    <m/>
    <m/>
    <m/>
  </r>
  <r>
    <s v="R053"/>
    <x v="11"/>
    <x v="0"/>
    <x v="0"/>
    <x v="7"/>
    <s v="Forfait mobile"/>
    <n v="-10"/>
    <m/>
    <m/>
    <m/>
  </r>
  <r>
    <s v="R054"/>
    <x v="11"/>
    <x v="1"/>
    <x v="6"/>
    <x v="8"/>
    <s v="Sécurité sociale"/>
    <m/>
    <n v="16"/>
    <m/>
    <m/>
  </r>
  <r>
    <s v="R055"/>
    <x v="11"/>
    <x v="1"/>
    <x v="6"/>
    <x v="8"/>
    <s v="Sécurité sociale"/>
    <m/>
    <n v="8.76"/>
    <m/>
    <m/>
  </r>
  <r>
    <s v="R056"/>
    <x v="12"/>
    <x v="0"/>
    <x v="0"/>
    <x v="4"/>
    <s v="Sport"/>
    <n v="-55"/>
    <m/>
    <m/>
    <m/>
  </r>
  <r>
    <s v="R057"/>
    <x v="12"/>
    <x v="1"/>
    <x v="0"/>
    <x v="3"/>
    <s v="Grande surface"/>
    <n v="-50.48"/>
    <m/>
    <m/>
    <m/>
  </r>
  <r>
    <s v="R058"/>
    <x v="12"/>
    <x v="0"/>
    <x v="0"/>
    <x v="4"/>
    <s v="Sport"/>
    <n v="-16.899999999999999"/>
    <m/>
    <m/>
    <m/>
  </r>
  <r>
    <s v="R059"/>
    <x v="12"/>
    <x v="1"/>
    <x v="0"/>
    <x v="4"/>
    <s v="Sortie"/>
    <n v="-7.5"/>
    <m/>
    <m/>
    <m/>
  </r>
  <r>
    <s v="R060"/>
    <x v="12"/>
    <x v="1"/>
    <x v="0"/>
    <x v="3"/>
    <s v="Grande surface"/>
    <n v="-7.29"/>
    <m/>
    <m/>
    <m/>
  </r>
  <r>
    <s v="R061"/>
    <x v="12"/>
    <x v="0"/>
    <x v="0"/>
    <x v="4"/>
    <s v="Sortie"/>
    <n v="-6.4"/>
    <m/>
    <m/>
    <m/>
  </r>
  <r>
    <s v="R062"/>
    <x v="12"/>
    <x v="0"/>
    <x v="7"/>
    <x v="1"/>
    <s v="Retrait"/>
    <n v="-30"/>
    <m/>
    <m/>
    <m/>
  </r>
  <r>
    <s v="R063"/>
    <x v="12"/>
    <x v="1"/>
    <x v="6"/>
    <x v="8"/>
    <s v="Mutuelle"/>
    <m/>
    <n v="15"/>
    <m/>
    <m/>
  </r>
  <r>
    <s v="R064"/>
    <x v="12"/>
    <x v="0"/>
    <x v="2"/>
    <x v="4"/>
    <s v="Sport"/>
    <n v="-47.98"/>
    <m/>
    <m/>
    <m/>
  </r>
  <r>
    <s v="R065"/>
    <x v="13"/>
    <x v="0"/>
    <x v="5"/>
    <x v="7"/>
    <s v="Forfait mobile"/>
    <n v="-12.99"/>
    <m/>
    <m/>
    <m/>
  </r>
  <r>
    <s v="R066"/>
    <x v="13"/>
    <x v="1"/>
    <x v="5"/>
    <x v="1"/>
    <s v="Impôt"/>
    <n v="-13"/>
    <m/>
    <m/>
    <m/>
  </r>
  <r>
    <s v="R067"/>
    <x v="13"/>
    <x v="1"/>
    <x v="5"/>
    <x v="1"/>
    <s v="Impôt"/>
    <n v="-180"/>
    <m/>
    <m/>
    <m/>
  </r>
  <r>
    <s v="R068"/>
    <x v="13"/>
    <x v="0"/>
    <x v="2"/>
    <x v="4"/>
    <s v="Informatique Hight-tech"/>
    <n v="-5.99"/>
    <m/>
    <m/>
    <m/>
  </r>
  <r>
    <s v="R069"/>
    <x v="13"/>
    <x v="0"/>
    <x v="0"/>
    <x v="4"/>
    <s v="Sport"/>
    <n v="-59.39"/>
    <m/>
    <m/>
    <m/>
  </r>
  <r>
    <s v="R070"/>
    <x v="14"/>
    <x v="1"/>
    <x v="0"/>
    <x v="2"/>
    <s v="Public"/>
    <n v="-75.2"/>
    <m/>
    <m/>
    <m/>
  </r>
  <r>
    <s v="R071"/>
    <x v="15"/>
    <x v="0"/>
    <x v="0"/>
    <x v="4"/>
    <s v="Informatique Hight-tech"/>
    <n v="-8.99"/>
    <m/>
    <m/>
    <m/>
  </r>
  <r>
    <s v="R072"/>
    <x v="16"/>
    <x v="1"/>
    <x v="0"/>
    <x v="3"/>
    <s v="Commerce"/>
    <n v="-78.7"/>
    <m/>
    <m/>
    <m/>
  </r>
  <r>
    <s v="R073"/>
    <x v="17"/>
    <x v="1"/>
    <x v="4"/>
    <x v="8"/>
    <s v="Spécialiste"/>
    <n v="-64.260000000000005"/>
    <m/>
    <m/>
    <m/>
  </r>
  <r>
    <s v="R074"/>
    <x v="17"/>
    <x v="1"/>
    <x v="4"/>
    <x v="8"/>
    <s v="Médecin"/>
    <n v="-50"/>
    <m/>
    <m/>
    <m/>
  </r>
  <r>
    <s v="R075"/>
    <x v="17"/>
    <x v="1"/>
    <x v="0"/>
    <x v="3"/>
    <s v="Grande surface"/>
    <n v="-141.78"/>
    <m/>
    <m/>
    <m/>
  </r>
  <r>
    <s v="R076"/>
    <x v="17"/>
    <x v="1"/>
    <x v="0"/>
    <x v="9"/>
    <s v="Vêtement"/>
    <n v="-60.96"/>
    <m/>
    <m/>
    <m/>
  </r>
  <r>
    <s v="R077"/>
    <x v="17"/>
    <x v="1"/>
    <x v="0"/>
    <x v="9"/>
    <s v="Vêtement"/>
    <n v="-59.99"/>
    <m/>
    <m/>
    <m/>
  </r>
  <r>
    <s v="R078"/>
    <x v="17"/>
    <x v="1"/>
    <x v="0"/>
    <x v="7"/>
    <s v="Autres"/>
    <n v="-15.36"/>
    <m/>
    <m/>
    <m/>
  </r>
  <r>
    <s v="R079"/>
    <x v="17"/>
    <x v="1"/>
    <x v="0"/>
    <x v="3"/>
    <s v="Commerce"/>
    <n v="-12.65"/>
    <m/>
    <m/>
    <m/>
  </r>
  <r>
    <s v="R080"/>
    <x v="17"/>
    <x v="1"/>
    <x v="6"/>
    <x v="1"/>
    <s v="Dépôt"/>
    <m/>
    <n v="429.68"/>
    <m/>
    <m/>
  </r>
  <r>
    <s v="R081"/>
    <x v="17"/>
    <x v="1"/>
    <x v="0"/>
    <x v="8"/>
    <s v="Sécurité sociale"/>
    <m/>
    <n v="42.98"/>
    <m/>
    <m/>
  </r>
  <r>
    <s v="R082"/>
    <x v="18"/>
    <x v="0"/>
    <x v="0"/>
    <x v="0"/>
    <s v="Bijoux"/>
    <n v="-56.99"/>
    <m/>
    <m/>
    <m/>
  </r>
  <r>
    <s v="R083"/>
    <x v="18"/>
    <x v="1"/>
    <x v="0"/>
    <x v="4"/>
    <s v="Shopping"/>
    <n v="-13.53"/>
    <m/>
    <m/>
    <m/>
  </r>
  <r>
    <s v="R084"/>
    <x v="18"/>
    <x v="1"/>
    <x v="6"/>
    <x v="8"/>
    <s v="Mutuelle"/>
    <m/>
    <n v="19.28"/>
    <m/>
    <m/>
  </r>
  <r>
    <s v="R085"/>
    <x v="19"/>
    <x v="1"/>
    <x v="6"/>
    <x v="8"/>
    <s v="Sécurité sociale"/>
    <m/>
    <n v="16.5"/>
    <m/>
    <m/>
  </r>
  <r>
    <s v="R086"/>
    <x v="19"/>
    <x v="1"/>
    <x v="1"/>
    <x v="1"/>
    <s v="Salaire"/>
    <m/>
    <n v="2000"/>
    <m/>
    <m/>
  </r>
  <r>
    <s v="R087"/>
    <x v="19"/>
    <x v="0"/>
    <x v="1"/>
    <x v="1"/>
    <s v="Salaire"/>
    <m/>
    <n v="1629.05"/>
    <m/>
    <m/>
  </r>
  <r>
    <s v="R088"/>
    <x v="19"/>
    <x v="1"/>
    <x v="0"/>
    <x v="3"/>
    <s v="Commerce"/>
    <n v="-6.73"/>
    <m/>
    <m/>
    <m/>
  </r>
  <r>
    <s v="R089"/>
    <x v="19"/>
    <x v="1"/>
    <x v="0"/>
    <x v="3"/>
    <s v="Commerce"/>
    <n v="-13.7"/>
    <m/>
    <m/>
    <m/>
  </r>
  <r>
    <s v="R090"/>
    <x v="19"/>
    <x v="1"/>
    <x v="0"/>
    <x v="3"/>
    <s v="Commerce"/>
    <n v="-22.51"/>
    <m/>
    <m/>
    <m/>
  </r>
  <r>
    <s v="R091"/>
    <x v="19"/>
    <x v="1"/>
    <x v="0"/>
    <x v="2"/>
    <s v="Carburant"/>
    <n v="-46.01"/>
    <m/>
    <m/>
    <m/>
  </r>
  <r>
    <s v="R092"/>
    <x v="19"/>
    <x v="0"/>
    <x v="0"/>
    <x v="7"/>
    <s v="Autres"/>
    <n v="-69.989999999999995"/>
    <m/>
    <m/>
    <m/>
  </r>
  <r>
    <s v="R093"/>
    <x v="19"/>
    <x v="1"/>
    <x v="0"/>
    <x v="7"/>
    <s v="Avance école Adila"/>
    <n v="-70"/>
    <m/>
    <m/>
    <s v="X"/>
  </r>
  <r>
    <s v="R094"/>
    <x v="20"/>
    <x v="1"/>
    <x v="6"/>
    <x v="8"/>
    <s v="Mutuelle"/>
    <m/>
    <n v="7.5"/>
    <m/>
    <m/>
  </r>
  <r>
    <s v="R095"/>
    <x v="20"/>
    <x v="1"/>
    <x v="0"/>
    <x v="3"/>
    <s v="Commerce"/>
    <n v="-2.15"/>
    <m/>
    <m/>
    <m/>
  </r>
  <r>
    <s v="R096"/>
    <x v="20"/>
    <x v="1"/>
    <x v="0"/>
    <x v="3"/>
    <s v="Commerce"/>
    <n v="-20.149999999999999"/>
    <m/>
    <m/>
    <m/>
  </r>
  <r>
    <s v="R097"/>
    <x v="20"/>
    <x v="1"/>
    <x v="0"/>
    <x v="3"/>
    <s v="Commerce"/>
    <n v="-22.7"/>
    <m/>
    <m/>
    <m/>
  </r>
  <r>
    <s v="R098"/>
    <x v="20"/>
    <x v="1"/>
    <x v="2"/>
    <x v="7"/>
    <s v="Avance école Adila"/>
    <n v="-60.99"/>
    <m/>
    <m/>
    <s v="X"/>
  </r>
  <r>
    <s v="R099"/>
    <x v="20"/>
    <x v="0"/>
    <x v="1"/>
    <x v="1"/>
    <s v="Retrait"/>
    <n v="-1300"/>
    <m/>
    <m/>
    <m/>
  </r>
  <r>
    <s v="R100"/>
    <x v="20"/>
    <x v="2"/>
    <x v="1"/>
    <x v="1"/>
    <s v="Dépôt"/>
    <m/>
    <n v="1300"/>
    <m/>
    <m/>
  </r>
  <r>
    <s v="R101"/>
    <x v="21"/>
    <x v="1"/>
    <x v="0"/>
    <x v="3"/>
    <s v="Commerce"/>
    <n v="-4.05"/>
    <m/>
    <m/>
    <m/>
  </r>
  <r>
    <s v="R102"/>
    <x v="21"/>
    <x v="1"/>
    <x v="0"/>
    <x v="3"/>
    <s v="Commerce"/>
    <n v="-9.9700000000000006"/>
    <m/>
    <m/>
    <m/>
  </r>
  <r>
    <s v="R103"/>
    <x v="21"/>
    <x v="1"/>
    <x v="0"/>
    <x v="3"/>
    <s v="Commerce"/>
    <n v="-12.65"/>
    <m/>
    <m/>
    <m/>
  </r>
  <r>
    <s v="R104"/>
    <x v="21"/>
    <x v="1"/>
    <x v="0"/>
    <x v="3"/>
    <s v="Restaurant"/>
    <n v="-13.5"/>
    <m/>
    <m/>
    <m/>
  </r>
  <r>
    <s v="R105"/>
    <x v="21"/>
    <x v="0"/>
    <x v="0"/>
    <x v="0"/>
    <s v="Bijoux"/>
    <n v="-15.99"/>
    <m/>
    <m/>
    <m/>
  </r>
  <r>
    <s v="R106"/>
    <x v="21"/>
    <x v="0"/>
    <x v="0"/>
    <x v="0"/>
    <s v="Coiffeur"/>
    <n v="-30"/>
    <m/>
    <m/>
    <m/>
  </r>
  <r>
    <s v="R107"/>
    <x v="21"/>
    <x v="1"/>
    <x v="0"/>
    <x v="10"/>
    <s v="Matériel"/>
    <n v="-30.4"/>
    <m/>
    <m/>
    <m/>
  </r>
  <r>
    <s v="R108"/>
    <x v="21"/>
    <x v="0"/>
    <x v="2"/>
    <x v="9"/>
    <s v="Chaussure"/>
    <n v="-34.9"/>
    <m/>
    <m/>
    <m/>
  </r>
  <r>
    <s v="R109"/>
    <x v="21"/>
    <x v="1"/>
    <x v="0"/>
    <x v="3"/>
    <s v="Grande surface"/>
    <n v="-207.7"/>
    <m/>
    <m/>
    <m/>
  </r>
  <r>
    <s v="R110"/>
    <x v="21"/>
    <x v="1"/>
    <x v="4"/>
    <x v="8"/>
    <s v="Médecin"/>
    <n v="-25"/>
    <m/>
    <m/>
    <m/>
  </r>
  <r>
    <s v="R111"/>
    <x v="21"/>
    <x v="0"/>
    <x v="1"/>
    <x v="1"/>
    <s v="Retrait"/>
    <n v="-50"/>
    <m/>
    <m/>
    <m/>
  </r>
  <r>
    <s v="R112"/>
    <x v="21"/>
    <x v="2"/>
    <x v="1"/>
    <x v="1"/>
    <s v="Dépôt"/>
    <m/>
    <n v="50"/>
    <m/>
    <m/>
  </r>
  <r>
    <s v="R113"/>
    <x v="22"/>
    <x v="0"/>
    <x v="5"/>
    <x v="7"/>
    <s v="Forfait mobile"/>
    <n v="-13.99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18" firstHeaderRow="1" firstDataRow="2" firstDataCol="1" rowPageCount="2" colPageCount="1"/>
  <pivotFields count="10">
    <pivotField showAll="0" defaultSubtotal="0"/>
    <pivotField axis="axisPage" numFmtId="17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25"/>
        <item x="19"/>
        <item x="20"/>
        <item m="1" x="26"/>
        <item m="1" x="24"/>
        <item x="21"/>
        <item m="1" x="23"/>
        <item x="22"/>
      </items>
    </pivotField>
    <pivotField axis="axisPage" showAll="0" defaultSubtotal="0">
      <items count="5">
        <item x="1"/>
        <item x="0"/>
        <item x="2"/>
        <item m="1" x="4"/>
        <item m="1" x="3"/>
      </items>
    </pivotField>
    <pivotField showAll="0" defaultSubtotal="0"/>
    <pivotField axis="axisRow" showAll="0" defaultSubtotal="0">
      <items count="13">
        <item x="3"/>
        <item x="0"/>
        <item x="1"/>
        <item x="4"/>
        <item x="2"/>
        <item x="7"/>
        <item x="5"/>
        <item x="6"/>
        <item x="8"/>
        <item m="1" x="12"/>
        <item m="1" x="11"/>
        <item x="9"/>
        <item x="10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11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65">
      <pivotArea type="origin" dataOnly="0" labelOnly="1" outline="0" fieldPosition="0"/>
    </format>
    <format dxfId="64">
      <pivotArea field="-2" type="button" dataOnly="0" labelOnly="1" outline="0" axis="axisCol" fieldPosition="0"/>
    </format>
    <format dxfId="63">
      <pivotArea type="topRight" dataOnly="0" labelOnly="1" outline="0" fieldPosition="0"/>
    </format>
  </formats>
  <chartFormats count="18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18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7:F23" firstHeaderRow="1" firstDataRow="1" firstDataCol="1"/>
  <pivotFields count="10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4"/>
        <item m="1" x="3"/>
      </items>
    </pivotField>
    <pivotField axis="axisRow" dataField="1" showAll="0" defaultSubtotal="0">
      <items count="15">
        <item x="0"/>
        <item x="2"/>
        <item m="1" x="13"/>
        <item x="1"/>
        <item x="3"/>
        <item m="1" x="14"/>
        <item x="5"/>
        <item m="1" x="10"/>
        <item x="7"/>
        <item m="1" x="9"/>
        <item m="1" x="12"/>
        <item x="6"/>
        <item m="1" x="8"/>
        <item m="1" x="11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16">
    <i>
      <x/>
    </i>
    <i r="1">
      <x/>
    </i>
    <i r="1">
      <x v="1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_Données" displayName="T_Données" ref="A5:J118" totalsRowShown="0" headerRowDxfId="78" dataDxfId="76" headerRowBorderDxfId="77">
  <sortState xmlns:xlrd2="http://schemas.microsoft.com/office/spreadsheetml/2017/richdata2" ref="A6:I6">
    <sortCondition ref="B6"/>
  </sortState>
  <tableColumns count="10">
    <tableColumn id="7" xr3:uid="{00000000-0010-0000-0000-000007000000}" name="NID" dataDxfId="75"/>
    <tableColumn id="1" xr3:uid="{00000000-0010-0000-0000-000001000000}" name="Date" dataDxfId="74"/>
    <tableColumn id="2" xr3:uid="{00000000-0010-0000-0000-000002000000}" name="Compte" dataDxfId="73"/>
    <tableColumn id="3" xr3:uid="{00000000-0010-0000-0000-000003000000}" name="Mode" dataDxfId="72"/>
    <tableColumn id="9" xr3:uid="{00000000-0010-0000-0000-000009000000}" name="Catégorie" dataDxfId="71"/>
    <tableColumn id="8" xr3:uid="{00000000-0010-0000-0000-000008000000}" name="S/Catégorie" dataDxfId="70"/>
    <tableColumn id="4" xr3:uid="{00000000-0010-0000-0000-000004000000}" name="Débit" dataDxfId="69"/>
    <tableColumn id="5" xr3:uid="{00000000-0010-0000-0000-000005000000}" name="Crédit" dataDxfId="68"/>
    <tableColumn id="6" xr3:uid="{00000000-0010-0000-0000-000006000000}" name="Commentaire" dataDxfId="67" dataCellStyle="Normal 2"/>
    <tableColumn id="10" xr3:uid="{00000000-0010-0000-0000-00000A000000}" name="Vérif" dataDxfId="66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Recap" displayName="T_Recap" ref="U6:V13" totalsRowShown="0" headerRowDxfId="62" headerRowBorderDxfId="61" tableBorderDxfId="60" totalsRowBorderDxfId="59">
  <autoFilter ref="U6:V13" xr:uid="{00000000-0009-0000-0100-000006000000}"/>
  <tableColumns count="2">
    <tableColumn id="1" xr3:uid="{00000000-0010-0000-0100-000001000000}" name="Date " dataDxfId="58"/>
    <tableColumn id="2" xr3:uid="{00000000-0010-0000-0100-000002000000}" name="Bpostale-CJ" dataDxfId="5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atégories" displayName="T_Catégories" ref="A1:B58" totalsRowShown="0" headerRowDxfId="56" dataDxfId="55" tableBorderDxfId="54">
  <autoFilter ref="A1:B58" xr:uid="{00000000-0009-0000-0100-000004000000}">
    <filterColumn colId="0" hiddenButton="1"/>
  </autoFilter>
  <tableColumns count="2">
    <tableColumn id="1" xr3:uid="{00000000-0010-0000-0200-000001000000}" name="Catégorie" dataDxfId="53"/>
    <tableColumn id="2" xr3:uid="{00000000-0010-0000-0200-000002000000}" name="Sous-catégories" dataDxfId="5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Mode" displayName="T_Mode" ref="C1:C9" totalsRowShown="0" tableBorderDxfId="51">
  <autoFilter ref="C1:C9" xr:uid="{00000000-0009-0000-0100-000002000000}"/>
  <sortState xmlns:xlrd2="http://schemas.microsoft.com/office/spreadsheetml/2017/richdata2" ref="C2:C7">
    <sortCondition ref="C2"/>
  </sortState>
  <tableColumns count="1">
    <tableColumn id="1" xr3:uid="{00000000-0010-0000-0300-000001000000}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Compte" displayName="T_Compte" ref="E1:E4" totalsRowShown="0" tableBorderDxfId="50">
  <autoFilter ref="E1:E4" xr:uid="{00000000-0009-0000-0100-000007000000}"/>
  <sortState xmlns:xlrd2="http://schemas.microsoft.com/office/spreadsheetml/2017/richdata2" ref="E2:E4">
    <sortCondition ref="E4"/>
  </sortState>
  <tableColumns count="1">
    <tableColumn id="1" xr3:uid="{00000000-0010-0000-0400-000001000000}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_Filtre" displayName="T_Filtre" ref="H1:I7" totalsRowShown="0">
  <autoFilter ref="H1:I7" xr:uid="{00000000-0009-0000-0100-000003000000}"/>
  <tableColumns count="2">
    <tableColumn id="1" xr3:uid="{00000000-0010-0000-0500-000001000000}" name="Filtrage"/>
    <tableColumn id="2" xr3:uid="{00000000-0010-0000-0500-000002000000}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_Mois" displayName="T_Mois" ref="K1:K13" totalsRowShown="0">
  <autoFilter ref="K1:K13" xr:uid="{00000000-0009-0000-0100-000001000000}"/>
  <tableColumns count="1">
    <tableColumn id="1" xr3:uid="{00000000-0010-0000-0600-000001000000}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Mvt" displayName="T_Mvt" ref="A1:AG8" totalsRowShown="0" headerRowDxfId="34" headerRowBorderDxfId="33">
  <autoFilter ref="A1:AG8" xr:uid="{00000000-0009-0000-0100-000009000000}"/>
  <tableColumns count="33">
    <tableColumn id="1" xr3:uid="{00000000-0010-0000-0700-000001000000}" name="ID" dataDxfId="32" dataCellStyle="Normal 2"/>
    <tableColumn id="2" xr3:uid="{00000000-0010-0000-0700-000002000000}" name="Jour" dataDxfId="31" dataCellStyle="Normal 2"/>
    <tableColumn id="3" xr3:uid="{00000000-0010-0000-0700-000003000000}" name="Compte" dataDxfId="30" dataCellStyle="Normal 2"/>
    <tableColumn id="4" xr3:uid="{00000000-0010-0000-0700-000004000000}" name="Mode" dataDxfId="29" dataCellStyle="Normal 2"/>
    <tableColumn id="5" xr3:uid="{00000000-0010-0000-0700-000005000000}" name="Catégorie" dataDxfId="28" dataCellStyle="Normal 2"/>
    <tableColumn id="6" xr3:uid="{00000000-0010-0000-0700-000006000000}" name="S/Catégorie " dataDxfId="27" dataCellStyle="Normal 2"/>
    <tableColumn id="7" xr3:uid="{00000000-0010-0000-0700-000007000000}" name="Débit" dataDxfId="26" dataCellStyle="Normal 2"/>
    <tableColumn id="8" xr3:uid="{00000000-0010-0000-0700-000008000000}" name="Crédit" dataDxfId="25" dataCellStyle="Normal 2"/>
    <tableColumn id="9" xr3:uid="{00000000-0010-0000-0700-000009000000}" name="Commentaires" dataDxfId="24" dataCellStyle="Normal 2"/>
    <tableColumn id="10" xr3:uid="{00000000-0010-0000-0700-00000A000000}" name="O" dataDxfId="23"/>
    <tableColumn id="11" xr3:uid="{00000000-0010-0000-0700-00000B000000}" name="1" dataDxfId="22"/>
    <tableColumn id="12" xr3:uid="{00000000-0010-0000-0700-00000C000000}" name="O2" dataDxfId="21"/>
    <tableColumn id="13" xr3:uid="{00000000-0010-0000-0700-00000D000000}" name="2" dataDxfId="20"/>
    <tableColumn id="14" xr3:uid="{00000000-0010-0000-0700-00000E000000}" name="O3" dataDxfId="19"/>
    <tableColumn id="15" xr3:uid="{00000000-0010-0000-0700-00000F000000}" name="3" dataDxfId="18"/>
    <tableColumn id="16" xr3:uid="{00000000-0010-0000-0700-000010000000}" name="O4" dataDxfId="17"/>
    <tableColumn id="17" xr3:uid="{00000000-0010-0000-0700-000011000000}" name="4" dataDxfId="16"/>
    <tableColumn id="18" xr3:uid="{00000000-0010-0000-0700-000012000000}" name="O5" dataDxfId="15"/>
    <tableColumn id="19" xr3:uid="{00000000-0010-0000-0700-000013000000}" name="5" dataDxfId="14"/>
    <tableColumn id="20" xr3:uid="{00000000-0010-0000-0700-000014000000}" name="O6" dataDxfId="13"/>
    <tableColumn id="21" xr3:uid="{00000000-0010-0000-0700-000015000000}" name="6" dataDxfId="12"/>
    <tableColumn id="22" xr3:uid="{00000000-0010-0000-0700-000016000000}" name="O7" dataDxfId="11"/>
    <tableColumn id="23" xr3:uid="{00000000-0010-0000-0700-000017000000}" name="7" dataDxfId="10"/>
    <tableColumn id="24" xr3:uid="{00000000-0010-0000-0700-000018000000}" name="O8" dataDxfId="9"/>
    <tableColumn id="25" xr3:uid="{00000000-0010-0000-0700-000019000000}" name="8" dataDxfId="8"/>
    <tableColumn id="26" xr3:uid="{00000000-0010-0000-0700-00001A000000}" name="O9" dataDxfId="7"/>
    <tableColumn id="27" xr3:uid="{00000000-0010-0000-0700-00001B000000}" name="9" dataDxfId="6"/>
    <tableColumn id="28" xr3:uid="{00000000-0010-0000-0700-00001C000000}" name="O10" dataDxfId="5"/>
    <tableColumn id="29" xr3:uid="{00000000-0010-0000-0700-00001D000000}" name="10" dataDxfId="4"/>
    <tableColumn id="30" xr3:uid="{00000000-0010-0000-0700-00001E000000}" name="O11" dataDxfId="3"/>
    <tableColumn id="31" xr3:uid="{00000000-0010-0000-0700-00001F000000}" name="11" dataDxfId="2"/>
    <tableColumn id="32" xr3:uid="{00000000-0010-0000-0700-000020000000}" name="O12" dataDxfId="1"/>
    <tableColumn id="33" xr3:uid="{00000000-0010-0000-0700-000021000000}" name="12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B0F0"/>
  </sheetPr>
  <dimension ref="A1:P48"/>
  <sheetViews>
    <sheetView showGridLines="0" showRowColHeaders="0" zoomScale="80" zoomScaleNormal="80" workbookViewId="0">
      <selection activeCell="O19" sqref="O19"/>
    </sheetView>
  </sheetViews>
  <sheetFormatPr baseColWidth="10" defaultColWidth="11.42578125" defaultRowHeight="12.75" x14ac:dyDescent="0.2"/>
  <cols>
    <col min="1" max="2" width="11.42578125" style="57"/>
    <col min="3" max="3" width="28.5703125" style="57" customWidth="1"/>
    <col min="4" max="5" width="11.42578125" style="57"/>
    <col min="6" max="6" width="32.7109375" style="57" customWidth="1"/>
    <col min="7" max="14" width="11.42578125" style="57"/>
    <col min="15" max="15" width="13" style="57" bestFit="1" customWidth="1"/>
    <col min="16" max="16384" width="11.42578125" style="57"/>
  </cols>
  <sheetData>
    <row r="1" spans="1:16" x14ac:dyDescent="0.2">
      <c r="A1" s="56">
        <v>2021</v>
      </c>
    </row>
    <row r="2" spans="1:16" ht="15.75" x14ac:dyDescent="0.25">
      <c r="A2" s="58" t="s">
        <v>137</v>
      </c>
      <c r="B2" s="58"/>
      <c r="C2" s="60">
        <f ca="1">TODAY()</f>
        <v>44377</v>
      </c>
      <c r="D2" s="58"/>
      <c r="E2" s="58"/>
    </row>
    <row r="3" spans="1:16" x14ac:dyDescent="0.2">
      <c r="A3" s="57" t="s">
        <v>294</v>
      </c>
    </row>
    <row r="4" spans="1:16" ht="48" customHeight="1" x14ac:dyDescent="0.2">
      <c r="A4" s="56"/>
    </row>
    <row r="7" spans="1:16" ht="33.75" x14ac:dyDescent="0.5">
      <c r="F7" s="157" t="str">
        <f>"Fichier comptable de l'année " &amp;$A$1</f>
        <v>Fichier comptable de l'année 2021</v>
      </c>
      <c r="G7" s="157"/>
      <c r="H7" s="157"/>
      <c r="I7" s="157"/>
      <c r="J7" s="157"/>
      <c r="K7" s="157"/>
      <c r="L7" s="157"/>
      <c r="M7" s="157"/>
      <c r="N7" s="157"/>
      <c r="O7" s="157"/>
      <c r="P7" s="157"/>
    </row>
    <row r="9" spans="1:16" ht="15.75" x14ac:dyDescent="0.25">
      <c r="J9" s="114" t="s">
        <v>293</v>
      </c>
    </row>
    <row r="15" spans="1:16" ht="13.5" thickBot="1" x14ac:dyDescent="0.25"/>
    <row r="16" spans="1:16" x14ac:dyDescent="0.2">
      <c r="G16" s="149"/>
      <c r="H16" s="150"/>
      <c r="I16" s="150"/>
      <c r="J16" s="150"/>
      <c r="K16" s="150"/>
      <c r="L16" s="150"/>
      <c r="M16" s="151"/>
    </row>
    <row r="17" spans="7:13" x14ac:dyDescent="0.2">
      <c r="G17" s="152"/>
      <c r="H17" s="153"/>
      <c r="I17" s="153"/>
      <c r="J17" s="153"/>
      <c r="K17" s="153"/>
      <c r="L17" s="153"/>
      <c r="M17" s="154"/>
    </row>
    <row r="18" spans="7:13" x14ac:dyDescent="0.2">
      <c r="G18" s="152"/>
      <c r="H18" s="153"/>
      <c r="I18" s="153"/>
      <c r="J18" s="153"/>
      <c r="K18" s="153"/>
      <c r="L18" s="153"/>
      <c r="M18" s="154"/>
    </row>
    <row r="19" spans="7:13" x14ac:dyDescent="0.2">
      <c r="G19" s="152"/>
      <c r="H19" s="153"/>
      <c r="I19" s="153"/>
      <c r="J19" s="153"/>
      <c r="K19" s="153"/>
      <c r="L19" s="153"/>
      <c r="M19" s="154"/>
    </row>
    <row r="20" spans="7:13" x14ac:dyDescent="0.2">
      <c r="G20" s="152"/>
      <c r="H20" s="153"/>
      <c r="I20" s="153"/>
      <c r="J20" s="153"/>
      <c r="K20" s="153"/>
      <c r="L20" s="153"/>
      <c r="M20" s="154"/>
    </row>
    <row r="21" spans="7:13" x14ac:dyDescent="0.2">
      <c r="G21" s="152"/>
      <c r="H21" s="153"/>
      <c r="I21" s="153"/>
      <c r="J21" s="153"/>
      <c r="K21" s="153"/>
      <c r="L21" s="153"/>
      <c r="M21" s="154"/>
    </row>
    <row r="22" spans="7:13" x14ac:dyDescent="0.2">
      <c r="G22" s="152"/>
      <c r="H22" s="153"/>
      <c r="I22" s="153"/>
      <c r="J22" s="153"/>
      <c r="K22" s="153"/>
      <c r="L22" s="153"/>
      <c r="M22" s="154"/>
    </row>
    <row r="23" spans="7:13" x14ac:dyDescent="0.2">
      <c r="G23" s="152"/>
      <c r="H23" s="153"/>
      <c r="I23" s="153"/>
      <c r="J23" s="153"/>
      <c r="K23" s="153"/>
      <c r="L23" s="153"/>
      <c r="M23" s="154"/>
    </row>
    <row r="24" spans="7:13" x14ac:dyDescent="0.2">
      <c r="G24" s="152"/>
      <c r="H24" s="153"/>
      <c r="I24" s="153"/>
      <c r="J24" s="153"/>
      <c r="K24" s="153"/>
      <c r="L24" s="153"/>
      <c r="M24" s="154"/>
    </row>
    <row r="25" spans="7:13" x14ac:dyDescent="0.2">
      <c r="G25" s="152"/>
      <c r="H25" s="153"/>
      <c r="I25" s="153"/>
      <c r="J25" s="153"/>
      <c r="K25" s="153"/>
      <c r="L25" s="153"/>
      <c r="M25" s="154"/>
    </row>
    <row r="26" spans="7:13" x14ac:dyDescent="0.2">
      <c r="G26" s="152"/>
      <c r="H26" s="153"/>
      <c r="I26" s="153"/>
      <c r="J26" s="153"/>
      <c r="K26" s="153"/>
      <c r="L26" s="153"/>
      <c r="M26" s="154"/>
    </row>
    <row r="27" spans="7:13" x14ac:dyDescent="0.2">
      <c r="G27" s="152"/>
      <c r="H27" s="153"/>
      <c r="I27" s="153"/>
      <c r="J27" s="153"/>
      <c r="K27" s="153"/>
      <c r="L27" s="153"/>
      <c r="M27" s="154"/>
    </row>
    <row r="28" spans="7:13" x14ac:dyDescent="0.2">
      <c r="G28" s="152"/>
      <c r="H28" s="153"/>
      <c r="I28" s="153"/>
      <c r="J28" s="153"/>
      <c r="K28" s="153"/>
      <c r="L28" s="153"/>
      <c r="M28" s="154"/>
    </row>
    <row r="29" spans="7:13" x14ac:dyDescent="0.2">
      <c r="G29" s="152"/>
      <c r="H29" s="153"/>
      <c r="I29" s="153"/>
      <c r="J29" s="153"/>
      <c r="K29" s="153"/>
      <c r="L29" s="153"/>
      <c r="M29" s="154"/>
    </row>
    <row r="30" spans="7:13" x14ac:dyDescent="0.2">
      <c r="G30" s="152"/>
      <c r="H30" s="153"/>
      <c r="I30" s="153"/>
      <c r="J30" s="153"/>
      <c r="K30" s="153"/>
      <c r="L30" s="153"/>
      <c r="M30" s="154"/>
    </row>
    <row r="31" spans="7:13" x14ac:dyDescent="0.2">
      <c r="G31" s="152"/>
      <c r="H31" s="153"/>
      <c r="I31" s="153"/>
      <c r="J31" s="153"/>
      <c r="K31" s="153"/>
      <c r="L31" s="153"/>
      <c r="M31" s="154"/>
    </row>
    <row r="32" spans="7:13" x14ac:dyDescent="0.2">
      <c r="G32" s="152"/>
      <c r="H32" s="153"/>
      <c r="I32" s="153"/>
      <c r="J32" s="153"/>
      <c r="K32" s="153"/>
      <c r="L32" s="153"/>
      <c r="M32" s="154"/>
    </row>
    <row r="33" spans="7:15" x14ac:dyDescent="0.2">
      <c r="G33" s="152"/>
      <c r="H33" s="153"/>
      <c r="I33" s="153"/>
      <c r="J33" s="153"/>
      <c r="K33" s="153"/>
      <c r="L33" s="153"/>
      <c r="M33" s="154"/>
    </row>
    <row r="34" spans="7:15" x14ac:dyDescent="0.2">
      <c r="G34" s="152"/>
      <c r="H34" s="153"/>
      <c r="I34" s="153"/>
      <c r="J34" s="153"/>
      <c r="K34" s="153"/>
      <c r="L34" s="153"/>
      <c r="M34" s="154"/>
    </row>
    <row r="35" spans="7:15" x14ac:dyDescent="0.2">
      <c r="G35" s="152"/>
      <c r="H35" s="153"/>
      <c r="I35" s="153"/>
      <c r="J35" s="153"/>
      <c r="K35" s="153"/>
      <c r="L35" s="153"/>
      <c r="M35" s="154"/>
    </row>
    <row r="36" spans="7:15" x14ac:dyDescent="0.2">
      <c r="G36" s="152"/>
      <c r="H36" s="153"/>
      <c r="I36" s="153"/>
      <c r="J36" s="153"/>
      <c r="K36" s="153"/>
      <c r="L36" s="153"/>
      <c r="M36" s="154"/>
    </row>
    <row r="37" spans="7:15" x14ac:dyDescent="0.2">
      <c r="G37" s="152"/>
      <c r="H37" s="153"/>
      <c r="I37" s="153"/>
      <c r="J37" s="153"/>
      <c r="K37" s="153"/>
      <c r="L37" s="153"/>
      <c r="M37" s="154"/>
    </row>
    <row r="38" spans="7:15" x14ac:dyDescent="0.2">
      <c r="G38" s="152"/>
      <c r="H38" s="153"/>
      <c r="I38" s="153"/>
      <c r="J38" s="153"/>
      <c r="K38" s="153"/>
      <c r="L38" s="153"/>
      <c r="M38" s="154"/>
    </row>
    <row r="39" spans="7:15" x14ac:dyDescent="0.2">
      <c r="G39" s="152"/>
      <c r="H39" s="153"/>
      <c r="I39" s="153"/>
      <c r="J39" s="153"/>
      <c r="K39" s="153"/>
      <c r="L39" s="153"/>
      <c r="M39" s="154"/>
    </row>
    <row r="40" spans="7:15" x14ac:dyDescent="0.2">
      <c r="G40" s="152"/>
      <c r="H40" s="153"/>
      <c r="I40" s="153"/>
      <c r="J40" s="153"/>
      <c r="K40" s="153"/>
      <c r="L40" s="153"/>
      <c r="M40" s="154"/>
    </row>
    <row r="41" spans="7:15" ht="13.5" thickBot="1" x14ac:dyDescent="0.25">
      <c r="G41" s="155"/>
      <c r="H41" s="156"/>
      <c r="I41" s="156"/>
      <c r="J41" s="156"/>
      <c r="K41" s="156"/>
      <c r="L41" s="158" t="s">
        <v>136</v>
      </c>
      <c r="M41" s="159"/>
    </row>
    <row r="48" spans="7:15" x14ac:dyDescent="0.2">
      <c r="O48" s="59"/>
    </row>
  </sheetData>
  <mergeCells count="2">
    <mergeCell ref="F7:P7"/>
    <mergeCell ref="L41:M41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2060"/>
  </sheetPr>
  <dimension ref="A1:O118"/>
  <sheetViews>
    <sheetView zoomScale="87" zoomScaleNormal="87" workbookViewId="0">
      <pane ySplit="5" topLeftCell="A73" activePane="bottomLeft" state="frozen"/>
      <selection pane="bottomLeft" activeCell="I108" sqref="I108"/>
    </sheetView>
  </sheetViews>
  <sheetFormatPr baseColWidth="10" defaultColWidth="11.42578125" defaultRowHeight="12.75" x14ac:dyDescent="0.2"/>
  <cols>
    <col min="1" max="1" width="5.140625" style="18" bestFit="1" customWidth="1"/>
    <col min="2" max="2" width="20.140625" style="1" bestFit="1" customWidth="1"/>
    <col min="3" max="5" width="26.7109375" style="2" customWidth="1"/>
    <col min="6" max="8" width="28.140625" style="2" customWidth="1"/>
    <col min="9" max="9" width="117.85546875" style="8" customWidth="1"/>
    <col min="10" max="10" width="11" bestFit="1" customWidth="1"/>
    <col min="11" max="11" width="18.28515625" customWidth="1"/>
    <col min="12" max="12" width="18.28515625" hidden="1" customWidth="1"/>
    <col min="13" max="13" width="18.28515625" customWidth="1"/>
  </cols>
  <sheetData>
    <row r="1" spans="1:15" ht="22.5" customHeight="1" x14ac:dyDescent="0.2">
      <c r="A1" s="160" t="s">
        <v>78</v>
      </c>
      <c r="B1" s="161"/>
      <c r="C1" s="41" t="s">
        <v>129</v>
      </c>
      <c r="D1" s="55">
        <f>COUNTA(T_Données[NID])</f>
        <v>113</v>
      </c>
      <c r="E1" s="28"/>
      <c r="F1" s="29" t="s">
        <v>140</v>
      </c>
      <c r="G1" s="30">
        <f>F3+G3</f>
        <v>5413.7600000000039</v>
      </c>
      <c r="H1" s="7"/>
      <c r="I1" s="116"/>
      <c r="J1" s="120" t="s">
        <v>293</v>
      </c>
      <c r="L1">
        <f>SUMIF(T_Données[S/Catégorie],"Avance école Adila",T_Données[Crédit])+SUMIF(T_Données[S/Catégorie],"Avance école Adila",T_Données[Débit])</f>
        <v>-130.99</v>
      </c>
      <c r="N1" s="4"/>
      <c r="O1" s="4"/>
    </row>
    <row r="2" spans="1:15" ht="12.75" customHeight="1" x14ac:dyDescent="0.2">
      <c r="A2" s="162"/>
      <c r="B2" s="163"/>
      <c r="C2" s="31"/>
      <c r="D2" s="6"/>
      <c r="E2" s="6"/>
      <c r="F2" s="9" t="s">
        <v>94</v>
      </c>
      <c r="G2" s="10" t="s">
        <v>95</v>
      </c>
      <c r="H2" s="11" t="s">
        <v>96</v>
      </c>
      <c r="I2" s="6"/>
      <c r="J2" s="119"/>
      <c r="N2" s="4"/>
      <c r="O2" s="4"/>
    </row>
    <row r="3" spans="1:15" ht="30" customHeight="1" thickBot="1" x14ac:dyDescent="0.25">
      <c r="A3" s="36"/>
      <c r="B3" s="37"/>
      <c r="C3" s="31"/>
      <c r="D3" s="6"/>
      <c r="E3" s="6"/>
      <c r="F3" s="94">
        <f>F4+SUMPRODUCT((T_Données[Compte]=Listes!E2)*T_Données[Crédit])+SUMPRODUCT((T_Données[Compte]=Listes!E2)*T_Données[Débit])</f>
        <v>5241.4200000000037</v>
      </c>
      <c r="G3" s="38">
        <f>G4+SUMPRODUCT((T_Données[Compte]=Listes!E4)*T_Données[Crédit])+SUMPRODUCT((T_Données[Compte]=Listes!E4)*T_Données[Débit])</f>
        <v>172.34000000000015</v>
      </c>
      <c r="H3" s="38">
        <f>H4+SUMPRODUCT((T_Données[Compte]=Listes!E3)*T_Données[Crédit])+SUMPRODUCT((T_Données[Compte]=Listes!E3)*T_Données[Débit])</f>
        <v>12050</v>
      </c>
      <c r="I3" s="6"/>
      <c r="J3" s="32"/>
      <c r="N3" s="4"/>
      <c r="O3" s="4"/>
    </row>
    <row r="4" spans="1:15" ht="12.75" customHeight="1" thickBot="1" x14ac:dyDescent="0.25">
      <c r="A4" s="164">
        <f ca="1">TODAY()</f>
        <v>44377</v>
      </c>
      <c r="B4" s="165"/>
      <c r="C4" s="33"/>
      <c r="D4" s="34"/>
      <c r="E4" s="39" t="s">
        <v>133</v>
      </c>
      <c r="F4" s="95">
        <v>4269.3</v>
      </c>
      <c r="G4" s="95">
        <v>479.14</v>
      </c>
      <c r="H4" s="95">
        <v>7390</v>
      </c>
      <c r="I4" s="34"/>
      <c r="J4" s="35"/>
      <c r="N4" s="4"/>
      <c r="O4" s="4"/>
    </row>
    <row r="5" spans="1:15" ht="12.75" customHeight="1" thickBot="1" x14ac:dyDescent="0.25">
      <c r="A5" s="40" t="s">
        <v>89</v>
      </c>
      <c r="B5" s="96" t="s">
        <v>85</v>
      </c>
      <c r="C5" s="27" t="s">
        <v>9</v>
      </c>
      <c r="D5" s="27" t="s">
        <v>2</v>
      </c>
      <c r="E5" s="27" t="s">
        <v>0</v>
      </c>
      <c r="F5" s="27" t="s">
        <v>1</v>
      </c>
      <c r="G5" s="27" t="s">
        <v>91</v>
      </c>
      <c r="H5" s="27" t="s">
        <v>92</v>
      </c>
      <c r="I5" s="117" t="s">
        <v>156</v>
      </c>
      <c r="J5" s="118" t="s">
        <v>160</v>
      </c>
      <c r="K5" s="4"/>
      <c r="L5" s="4"/>
      <c r="M5" s="4"/>
      <c r="N5" s="4"/>
    </row>
    <row r="6" spans="1:15" x14ac:dyDescent="0.2">
      <c r="A6" s="18" t="s">
        <v>175</v>
      </c>
      <c r="B6" s="97">
        <v>44346</v>
      </c>
      <c r="C6" s="20" t="s">
        <v>79</v>
      </c>
      <c r="D6" s="21" t="s">
        <v>4</v>
      </c>
      <c r="E6" s="22" t="s">
        <v>38</v>
      </c>
      <c r="F6" s="22" t="s">
        <v>25</v>
      </c>
      <c r="G6" s="22">
        <v>-59</v>
      </c>
      <c r="H6" s="22"/>
      <c r="I6" s="23"/>
      <c r="J6" s="111"/>
    </row>
    <row r="7" spans="1:15" x14ac:dyDescent="0.2">
      <c r="A7" s="18" t="s">
        <v>176</v>
      </c>
      <c r="B7" s="97">
        <v>44347</v>
      </c>
      <c r="C7" s="20" t="s">
        <v>50</v>
      </c>
      <c r="D7" s="21" t="s">
        <v>7</v>
      </c>
      <c r="E7" s="22" t="s">
        <v>34</v>
      </c>
      <c r="F7" s="22" t="s">
        <v>61</v>
      </c>
      <c r="G7" s="22"/>
      <c r="H7" s="22">
        <v>2000</v>
      </c>
      <c r="I7" s="23"/>
      <c r="J7" s="111"/>
    </row>
    <row r="8" spans="1:15" x14ac:dyDescent="0.2">
      <c r="A8" s="18" t="s">
        <v>177</v>
      </c>
      <c r="B8" s="97">
        <v>44347</v>
      </c>
      <c r="C8" s="20" t="s">
        <v>50</v>
      </c>
      <c r="D8" s="21" t="s">
        <v>4</v>
      </c>
      <c r="E8" s="22" t="s">
        <v>35</v>
      </c>
      <c r="F8" s="22" t="s">
        <v>36</v>
      </c>
      <c r="G8" s="22">
        <v>-8.4499999999999993</v>
      </c>
      <c r="H8" s="22"/>
      <c r="I8" s="23"/>
      <c r="J8" s="111"/>
    </row>
    <row r="9" spans="1:15" x14ac:dyDescent="0.2">
      <c r="A9" s="18" t="s">
        <v>178</v>
      </c>
      <c r="B9" s="97">
        <v>44347</v>
      </c>
      <c r="C9" s="20" t="s">
        <v>50</v>
      </c>
      <c r="D9" s="21" t="s">
        <v>4</v>
      </c>
      <c r="E9" s="22" t="s">
        <v>32</v>
      </c>
      <c r="F9" s="22" t="s">
        <v>40</v>
      </c>
      <c r="G9" s="22">
        <v>-19.52</v>
      </c>
      <c r="H9" s="22"/>
      <c r="I9" s="23"/>
      <c r="J9" s="111"/>
    </row>
    <row r="10" spans="1:15" x14ac:dyDescent="0.2">
      <c r="A10" s="18" t="s">
        <v>179</v>
      </c>
      <c r="B10" s="97">
        <v>44347</v>
      </c>
      <c r="C10" s="20" t="s">
        <v>50</v>
      </c>
      <c r="D10" s="21" t="s">
        <v>4</v>
      </c>
      <c r="E10" s="22" t="s">
        <v>32</v>
      </c>
      <c r="F10" s="22" t="s">
        <v>20</v>
      </c>
      <c r="G10" s="22">
        <v>-29.5</v>
      </c>
      <c r="H10" s="22"/>
      <c r="I10" s="23"/>
      <c r="J10" s="111"/>
    </row>
    <row r="11" spans="1:15" x14ac:dyDescent="0.2">
      <c r="A11" s="18" t="s">
        <v>180</v>
      </c>
      <c r="B11" s="97">
        <v>44347</v>
      </c>
      <c r="C11" s="20" t="s">
        <v>50</v>
      </c>
      <c r="D11" s="21" t="s">
        <v>4</v>
      </c>
      <c r="E11" s="22" t="s">
        <v>32</v>
      </c>
      <c r="F11" s="22" t="s">
        <v>37</v>
      </c>
      <c r="G11" s="22">
        <v>-55.67</v>
      </c>
      <c r="H11" s="22"/>
      <c r="I11" s="23"/>
      <c r="J11" s="111"/>
    </row>
    <row r="12" spans="1:15" x14ac:dyDescent="0.2">
      <c r="A12" s="18" t="s">
        <v>181</v>
      </c>
      <c r="B12" s="97">
        <v>44347</v>
      </c>
      <c r="C12" s="20" t="s">
        <v>79</v>
      </c>
      <c r="D12" s="21" t="s">
        <v>11</v>
      </c>
      <c r="E12" s="22" t="s">
        <v>39</v>
      </c>
      <c r="F12" s="22" t="s">
        <v>74</v>
      </c>
      <c r="G12" s="22">
        <v>-62.43</v>
      </c>
      <c r="H12" s="22"/>
      <c r="I12" s="24"/>
      <c r="J12" s="111"/>
    </row>
    <row r="13" spans="1:15" x14ac:dyDescent="0.2">
      <c r="A13" s="18" t="s">
        <v>182</v>
      </c>
      <c r="B13" s="97">
        <v>44348</v>
      </c>
      <c r="C13" s="20" t="s">
        <v>50</v>
      </c>
      <c r="D13" s="21" t="s">
        <v>88</v>
      </c>
      <c r="E13" s="22" t="s">
        <v>34</v>
      </c>
      <c r="F13" s="22" t="s">
        <v>123</v>
      </c>
      <c r="G13" s="22"/>
      <c r="H13" s="22">
        <v>3500.17</v>
      </c>
      <c r="I13" s="24"/>
      <c r="J13" s="111"/>
    </row>
    <row r="14" spans="1:15" x14ac:dyDescent="0.2">
      <c r="A14" s="18" t="s">
        <v>183</v>
      </c>
      <c r="B14" s="97">
        <v>44348</v>
      </c>
      <c r="C14" s="20" t="s">
        <v>50</v>
      </c>
      <c r="D14" s="21" t="s">
        <v>4</v>
      </c>
      <c r="E14" s="22" t="s">
        <v>28</v>
      </c>
      <c r="F14" s="22" t="s">
        <v>67</v>
      </c>
      <c r="G14" s="22">
        <v>-27.59</v>
      </c>
      <c r="H14" s="22"/>
      <c r="I14" s="24"/>
      <c r="J14" s="111"/>
    </row>
    <row r="15" spans="1:15" x14ac:dyDescent="0.2">
      <c r="A15" s="18" t="s">
        <v>184</v>
      </c>
      <c r="B15" s="97">
        <v>44348</v>
      </c>
      <c r="C15" s="20" t="s">
        <v>50</v>
      </c>
      <c r="D15" s="21" t="s">
        <v>4</v>
      </c>
      <c r="E15" s="22" t="s">
        <v>35</v>
      </c>
      <c r="F15" s="22" t="s">
        <v>12</v>
      </c>
      <c r="G15" s="22">
        <v>-58.87</v>
      </c>
      <c r="H15" s="22"/>
      <c r="I15" s="24"/>
      <c r="J15" s="111"/>
    </row>
    <row r="16" spans="1:15" x14ac:dyDescent="0.2">
      <c r="A16" s="18" t="s">
        <v>185</v>
      </c>
      <c r="B16" s="97">
        <v>44349</v>
      </c>
      <c r="C16" s="20" t="s">
        <v>50</v>
      </c>
      <c r="D16" s="21" t="s">
        <v>7</v>
      </c>
      <c r="E16" s="22" t="s">
        <v>34</v>
      </c>
      <c r="F16" s="22" t="s">
        <v>123</v>
      </c>
      <c r="G16" s="22">
        <v>-3500</v>
      </c>
      <c r="H16" s="22"/>
      <c r="I16" s="24"/>
      <c r="J16" s="111"/>
    </row>
    <row r="17" spans="1:10" x14ac:dyDescent="0.2">
      <c r="A17" s="18" t="s">
        <v>186</v>
      </c>
      <c r="B17" s="97">
        <v>44349</v>
      </c>
      <c r="C17" s="20" t="s">
        <v>55</v>
      </c>
      <c r="D17" s="21" t="s">
        <v>7</v>
      </c>
      <c r="E17" s="22" t="s">
        <v>34</v>
      </c>
      <c r="F17" s="22" t="s">
        <v>123</v>
      </c>
      <c r="G17" s="22"/>
      <c r="H17" s="22">
        <v>3500</v>
      </c>
      <c r="I17" s="24"/>
      <c r="J17" s="111"/>
    </row>
    <row r="18" spans="1:10" x14ac:dyDescent="0.2">
      <c r="A18" s="18" t="s">
        <v>187</v>
      </c>
      <c r="B18" s="97">
        <v>44349</v>
      </c>
      <c r="C18" s="20" t="s">
        <v>79</v>
      </c>
      <c r="D18" s="21" t="s">
        <v>11</v>
      </c>
      <c r="E18" s="22" t="s">
        <v>39</v>
      </c>
      <c r="F18" s="22" t="s">
        <v>74</v>
      </c>
      <c r="G18" s="22">
        <v>-17</v>
      </c>
      <c r="H18" s="22"/>
      <c r="I18" s="24"/>
      <c r="J18" s="111"/>
    </row>
    <row r="19" spans="1:10" x14ac:dyDescent="0.2">
      <c r="A19" s="18" t="s">
        <v>188</v>
      </c>
      <c r="B19" s="97">
        <v>44349</v>
      </c>
      <c r="C19" s="20" t="s">
        <v>50</v>
      </c>
      <c r="D19" s="21" t="s">
        <v>7</v>
      </c>
      <c r="E19" s="22" t="s">
        <v>34</v>
      </c>
      <c r="F19" s="22" t="s">
        <v>51</v>
      </c>
      <c r="G19" s="22"/>
      <c r="H19" s="22">
        <v>16.059999999999999</v>
      </c>
      <c r="I19" s="24"/>
      <c r="J19" s="111"/>
    </row>
    <row r="20" spans="1:10" x14ac:dyDescent="0.2">
      <c r="A20" s="18" t="s">
        <v>189</v>
      </c>
      <c r="B20" s="97">
        <v>44350</v>
      </c>
      <c r="C20" s="20" t="s">
        <v>50</v>
      </c>
      <c r="D20" s="21" t="s">
        <v>7</v>
      </c>
      <c r="E20" s="22" t="s">
        <v>34</v>
      </c>
      <c r="F20" s="22" t="s">
        <v>52</v>
      </c>
      <c r="G20" s="22">
        <v>-10</v>
      </c>
      <c r="H20" s="22"/>
      <c r="I20" s="24"/>
      <c r="J20" s="111"/>
    </row>
    <row r="21" spans="1:10" x14ac:dyDescent="0.2">
      <c r="A21" s="18" t="s">
        <v>190</v>
      </c>
      <c r="B21" s="97">
        <v>44350</v>
      </c>
      <c r="C21" s="20" t="s">
        <v>55</v>
      </c>
      <c r="D21" s="21" t="s">
        <v>7</v>
      </c>
      <c r="E21" s="22" t="s">
        <v>34</v>
      </c>
      <c r="F21" s="22" t="s">
        <v>51</v>
      </c>
      <c r="G21" s="22"/>
      <c r="H21" s="22">
        <v>10</v>
      </c>
      <c r="I21" s="24"/>
      <c r="J21" s="111"/>
    </row>
    <row r="22" spans="1:10" x14ac:dyDescent="0.2">
      <c r="A22" s="18" t="s">
        <v>191</v>
      </c>
      <c r="B22" s="97">
        <v>44350</v>
      </c>
      <c r="C22" s="20" t="s">
        <v>50</v>
      </c>
      <c r="D22" s="21" t="s">
        <v>4</v>
      </c>
      <c r="E22" s="22" t="s">
        <v>32</v>
      </c>
      <c r="F22" s="22" t="s">
        <v>40</v>
      </c>
      <c r="G22" s="22">
        <v>-238.9</v>
      </c>
      <c r="H22" s="22"/>
      <c r="I22" s="24"/>
      <c r="J22" s="111"/>
    </row>
    <row r="23" spans="1:10" x14ac:dyDescent="0.2">
      <c r="A23" s="18" t="s">
        <v>192</v>
      </c>
      <c r="B23" s="97">
        <v>44350</v>
      </c>
      <c r="C23" s="20" t="s">
        <v>50</v>
      </c>
      <c r="D23" s="21" t="s">
        <v>4</v>
      </c>
      <c r="E23" s="22" t="s">
        <v>28</v>
      </c>
      <c r="F23" s="22" t="s">
        <v>67</v>
      </c>
      <c r="G23" s="22">
        <v>-119.99</v>
      </c>
      <c r="H23" s="22"/>
      <c r="I23" s="24"/>
      <c r="J23" s="111"/>
    </row>
    <row r="24" spans="1:10" x14ac:dyDescent="0.2">
      <c r="A24" s="18" t="s">
        <v>193</v>
      </c>
      <c r="B24" s="97">
        <v>44350</v>
      </c>
      <c r="C24" s="20" t="s">
        <v>50</v>
      </c>
      <c r="D24" s="21" t="s">
        <v>4</v>
      </c>
      <c r="E24" s="22" t="s">
        <v>32</v>
      </c>
      <c r="F24" s="22" t="s">
        <v>20</v>
      </c>
      <c r="G24" s="22">
        <v>-51.5</v>
      </c>
      <c r="H24" s="22"/>
      <c r="I24" s="24"/>
      <c r="J24" s="111"/>
    </row>
    <row r="25" spans="1:10" x14ac:dyDescent="0.2">
      <c r="A25" s="18" t="s">
        <v>194</v>
      </c>
      <c r="B25" s="97">
        <v>44350</v>
      </c>
      <c r="C25" s="20" t="s">
        <v>79</v>
      </c>
      <c r="D25" s="21" t="s">
        <v>11</v>
      </c>
      <c r="E25" s="22" t="s">
        <v>39</v>
      </c>
      <c r="F25" s="22" t="s">
        <v>74</v>
      </c>
      <c r="G25" s="22">
        <v>-19.989999999999998</v>
      </c>
      <c r="H25" s="22"/>
      <c r="I25" s="24"/>
      <c r="J25" s="111"/>
    </row>
    <row r="26" spans="1:10" x14ac:dyDescent="0.2">
      <c r="A26" s="18" t="s">
        <v>195</v>
      </c>
      <c r="B26" s="97">
        <v>44350</v>
      </c>
      <c r="C26" s="20" t="s">
        <v>79</v>
      </c>
      <c r="D26" s="21" t="s">
        <v>11</v>
      </c>
      <c r="E26" s="22" t="s">
        <v>39</v>
      </c>
      <c r="F26" s="22" t="s">
        <v>74</v>
      </c>
      <c r="G26" s="22">
        <v>-9.98</v>
      </c>
      <c r="H26" s="22"/>
      <c r="I26" s="24"/>
      <c r="J26" s="111"/>
    </row>
    <row r="27" spans="1:10" x14ac:dyDescent="0.2">
      <c r="A27" s="18" t="s">
        <v>196</v>
      </c>
      <c r="B27" s="97">
        <v>44351</v>
      </c>
      <c r="C27" s="20" t="s">
        <v>79</v>
      </c>
      <c r="D27" s="21" t="s">
        <v>11</v>
      </c>
      <c r="E27" s="22" t="s">
        <v>39</v>
      </c>
      <c r="F27" s="22" t="s">
        <v>74</v>
      </c>
      <c r="G27" s="22">
        <v>-0.99</v>
      </c>
      <c r="H27" s="22"/>
      <c r="I27" s="24"/>
      <c r="J27" s="111"/>
    </row>
    <row r="28" spans="1:10" x14ac:dyDescent="0.2">
      <c r="A28" s="18" t="s">
        <v>197</v>
      </c>
      <c r="B28" s="97">
        <v>44351</v>
      </c>
      <c r="C28" s="20" t="s">
        <v>79</v>
      </c>
      <c r="D28" s="21" t="s">
        <v>4</v>
      </c>
      <c r="E28" s="22" t="s">
        <v>38</v>
      </c>
      <c r="F28" s="22" t="s">
        <v>10</v>
      </c>
      <c r="G28" s="22">
        <v>-30</v>
      </c>
      <c r="H28" s="22"/>
      <c r="I28" s="24"/>
      <c r="J28" s="111"/>
    </row>
    <row r="29" spans="1:10" x14ac:dyDescent="0.2">
      <c r="A29" s="18" t="s">
        <v>198</v>
      </c>
      <c r="B29" s="97">
        <v>44351</v>
      </c>
      <c r="C29" s="20" t="s">
        <v>50</v>
      </c>
      <c r="D29" s="21" t="s">
        <v>5</v>
      </c>
      <c r="E29" s="22" t="s">
        <v>124</v>
      </c>
      <c r="F29" s="22" t="s">
        <v>124</v>
      </c>
      <c r="G29" s="22">
        <v>-50</v>
      </c>
      <c r="H29" s="22"/>
      <c r="I29" s="24"/>
      <c r="J29" s="111"/>
    </row>
    <row r="30" spans="1:10" x14ac:dyDescent="0.2">
      <c r="A30" s="18" t="s">
        <v>199</v>
      </c>
      <c r="B30" s="97">
        <v>44351</v>
      </c>
      <c r="C30" s="20" t="s">
        <v>55</v>
      </c>
      <c r="D30" s="21" t="s">
        <v>7</v>
      </c>
      <c r="E30" s="22" t="s">
        <v>34</v>
      </c>
      <c r="F30" s="22" t="s">
        <v>51</v>
      </c>
      <c r="G30" s="22"/>
      <c r="H30" s="22">
        <v>100</v>
      </c>
      <c r="I30" s="24"/>
      <c r="J30" s="111"/>
    </row>
    <row r="31" spans="1:10" x14ac:dyDescent="0.2">
      <c r="A31" s="18" t="s">
        <v>200</v>
      </c>
      <c r="B31" s="97">
        <v>44351</v>
      </c>
      <c r="C31" s="20" t="s">
        <v>79</v>
      </c>
      <c r="D31" s="21" t="s">
        <v>7</v>
      </c>
      <c r="E31" s="22" t="s">
        <v>34</v>
      </c>
      <c r="F31" s="22" t="s">
        <v>52</v>
      </c>
      <c r="G31" s="22">
        <v>-100</v>
      </c>
      <c r="H31" s="22"/>
      <c r="I31" s="24"/>
      <c r="J31" s="111"/>
    </row>
    <row r="32" spans="1:10" x14ac:dyDescent="0.2">
      <c r="A32" s="18" t="s">
        <v>201</v>
      </c>
      <c r="B32" s="97">
        <v>44354</v>
      </c>
      <c r="C32" s="20" t="s">
        <v>50</v>
      </c>
      <c r="D32" s="21" t="s">
        <v>6</v>
      </c>
      <c r="E32" s="22" t="s">
        <v>70</v>
      </c>
      <c r="F32" s="22" t="s">
        <v>80</v>
      </c>
      <c r="G32" s="22">
        <v>-11.99</v>
      </c>
      <c r="H32" s="22"/>
      <c r="I32" s="24"/>
      <c r="J32" s="111"/>
    </row>
    <row r="33" spans="1:10" x14ac:dyDescent="0.2">
      <c r="A33" s="18" t="s">
        <v>202</v>
      </c>
      <c r="B33" s="97">
        <v>44354</v>
      </c>
      <c r="C33" s="20" t="s">
        <v>50</v>
      </c>
      <c r="D33" s="21" t="s">
        <v>6</v>
      </c>
      <c r="E33" s="22" t="s">
        <v>70</v>
      </c>
      <c r="F33" s="22" t="s">
        <v>80</v>
      </c>
      <c r="G33" s="22">
        <v>-11.99</v>
      </c>
      <c r="H33" s="22"/>
      <c r="I33" s="24"/>
      <c r="J33" s="111"/>
    </row>
    <row r="34" spans="1:10" x14ac:dyDescent="0.2">
      <c r="A34" s="18" t="s">
        <v>203</v>
      </c>
      <c r="B34" s="97">
        <v>44354</v>
      </c>
      <c r="C34" s="20" t="s">
        <v>50</v>
      </c>
      <c r="D34" s="25" t="s">
        <v>6</v>
      </c>
      <c r="E34" s="22" t="s">
        <v>35</v>
      </c>
      <c r="F34" s="22" t="s">
        <v>47</v>
      </c>
      <c r="G34" s="22">
        <v>-165.27</v>
      </c>
      <c r="H34" s="22"/>
      <c r="I34" s="24"/>
      <c r="J34" s="111"/>
    </row>
    <row r="35" spans="1:10" x14ac:dyDescent="0.2">
      <c r="A35" s="18" t="s">
        <v>204</v>
      </c>
      <c r="B35" s="97">
        <v>44354</v>
      </c>
      <c r="C35" s="20" t="s">
        <v>50</v>
      </c>
      <c r="D35" s="21" t="s">
        <v>6</v>
      </c>
      <c r="E35" s="22" t="s">
        <v>35</v>
      </c>
      <c r="F35" s="22" t="s">
        <v>23</v>
      </c>
      <c r="G35" s="22">
        <v>-321.61</v>
      </c>
      <c r="H35" s="22"/>
      <c r="I35" s="24"/>
      <c r="J35" s="111"/>
    </row>
    <row r="36" spans="1:10" x14ac:dyDescent="0.2">
      <c r="A36" s="18" t="s">
        <v>205</v>
      </c>
      <c r="B36" s="97">
        <v>44354</v>
      </c>
      <c r="C36" s="20" t="s">
        <v>50</v>
      </c>
      <c r="D36" s="21" t="s">
        <v>6</v>
      </c>
      <c r="E36" s="22" t="s">
        <v>28</v>
      </c>
      <c r="F36" s="22" t="s">
        <v>29</v>
      </c>
      <c r="G36" s="22">
        <v>-339.49</v>
      </c>
      <c r="H36" s="22"/>
      <c r="I36" s="24"/>
      <c r="J36" s="111"/>
    </row>
    <row r="37" spans="1:10" x14ac:dyDescent="0.2">
      <c r="A37" s="18" t="s">
        <v>206</v>
      </c>
      <c r="B37" s="97">
        <v>44354</v>
      </c>
      <c r="C37" s="20" t="s">
        <v>50</v>
      </c>
      <c r="D37" s="21" t="s">
        <v>6</v>
      </c>
      <c r="E37" s="22" t="s">
        <v>70</v>
      </c>
      <c r="F37" s="22" t="s">
        <v>24</v>
      </c>
      <c r="G37" s="22">
        <v>-209.44</v>
      </c>
      <c r="H37" s="22"/>
      <c r="I37" s="24"/>
      <c r="J37" s="111"/>
    </row>
    <row r="38" spans="1:10" x14ac:dyDescent="0.2">
      <c r="A38" s="18" t="s">
        <v>207</v>
      </c>
      <c r="B38" s="97">
        <v>44354</v>
      </c>
      <c r="C38" s="20" t="s">
        <v>50</v>
      </c>
      <c r="D38" s="21" t="s">
        <v>6</v>
      </c>
      <c r="E38" s="22" t="s">
        <v>28</v>
      </c>
      <c r="F38" s="22" t="s">
        <v>56</v>
      </c>
      <c r="G38" s="22">
        <v>-164.16</v>
      </c>
      <c r="H38" s="22"/>
      <c r="I38" s="24"/>
      <c r="J38" s="111"/>
    </row>
    <row r="39" spans="1:10" x14ac:dyDescent="0.2">
      <c r="A39" s="18" t="s">
        <v>208</v>
      </c>
      <c r="B39" s="97">
        <v>44354</v>
      </c>
      <c r="C39" s="20" t="s">
        <v>50</v>
      </c>
      <c r="D39" s="21" t="s">
        <v>5</v>
      </c>
      <c r="E39" s="22" t="s">
        <v>31</v>
      </c>
      <c r="F39" s="22" t="s">
        <v>13</v>
      </c>
      <c r="G39" s="22">
        <v>-50</v>
      </c>
      <c r="H39" s="22"/>
      <c r="I39" s="24"/>
      <c r="J39" s="111"/>
    </row>
    <row r="40" spans="1:10" x14ac:dyDescent="0.2">
      <c r="A40" s="18" t="s">
        <v>209</v>
      </c>
      <c r="B40" s="97">
        <v>44354</v>
      </c>
      <c r="C40" s="20" t="s">
        <v>50</v>
      </c>
      <c r="D40" s="21" t="s">
        <v>4</v>
      </c>
      <c r="E40" s="22" t="s">
        <v>70</v>
      </c>
      <c r="F40" s="22" t="s">
        <v>24</v>
      </c>
      <c r="G40" s="22">
        <v>-146.66</v>
      </c>
      <c r="H40" s="22"/>
      <c r="I40" s="24"/>
      <c r="J40" s="111"/>
    </row>
    <row r="41" spans="1:10" x14ac:dyDescent="0.2">
      <c r="A41" s="18" t="s">
        <v>210</v>
      </c>
      <c r="B41" s="97">
        <v>44354</v>
      </c>
      <c r="C41" s="20" t="s">
        <v>50</v>
      </c>
      <c r="D41" s="21" t="s">
        <v>4</v>
      </c>
      <c r="E41" s="22" t="s">
        <v>28</v>
      </c>
      <c r="F41" s="22" t="s">
        <v>67</v>
      </c>
      <c r="G41" s="22">
        <v>-135.6</v>
      </c>
      <c r="H41" s="22"/>
      <c r="I41" s="24"/>
      <c r="J41" s="111"/>
    </row>
    <row r="42" spans="1:10" x14ac:dyDescent="0.2">
      <c r="A42" s="18" t="s">
        <v>211</v>
      </c>
      <c r="B42" s="97">
        <v>44354</v>
      </c>
      <c r="C42" s="20" t="s">
        <v>50</v>
      </c>
      <c r="D42" s="21" t="s">
        <v>4</v>
      </c>
      <c r="E42" s="22" t="s">
        <v>28</v>
      </c>
      <c r="F42" s="22" t="s">
        <v>67</v>
      </c>
      <c r="G42" s="22"/>
      <c r="H42" s="22">
        <v>86.5</v>
      </c>
      <c r="I42" s="24"/>
      <c r="J42" s="111"/>
    </row>
    <row r="43" spans="1:10" x14ac:dyDescent="0.2">
      <c r="A43" s="18" t="s">
        <v>212</v>
      </c>
      <c r="B43" s="97">
        <v>44354</v>
      </c>
      <c r="C43" s="20" t="s">
        <v>50</v>
      </c>
      <c r="D43" s="21" t="s">
        <v>4</v>
      </c>
      <c r="E43" s="22" t="s">
        <v>32</v>
      </c>
      <c r="F43" s="22" t="s">
        <v>37</v>
      </c>
      <c r="G43" s="22">
        <v>-5</v>
      </c>
      <c r="H43" s="22"/>
      <c r="I43" s="24"/>
      <c r="J43" s="111"/>
    </row>
    <row r="44" spans="1:10" x14ac:dyDescent="0.2">
      <c r="A44" s="18" t="s">
        <v>213</v>
      </c>
      <c r="B44" s="97">
        <v>44354</v>
      </c>
      <c r="C44" s="20" t="s">
        <v>79</v>
      </c>
      <c r="D44" s="21" t="s">
        <v>4</v>
      </c>
      <c r="E44" s="22" t="s">
        <v>70</v>
      </c>
      <c r="F44" s="22" t="s">
        <v>80</v>
      </c>
      <c r="G44" s="22">
        <v>-12</v>
      </c>
      <c r="H44" s="22"/>
      <c r="I44" s="24"/>
      <c r="J44" s="111"/>
    </row>
    <row r="45" spans="1:10" x14ac:dyDescent="0.2">
      <c r="A45" s="18" t="s">
        <v>214</v>
      </c>
      <c r="B45" s="97">
        <v>44354</v>
      </c>
      <c r="C45" s="20" t="s">
        <v>79</v>
      </c>
      <c r="D45" s="21" t="s">
        <v>11</v>
      </c>
      <c r="E45" s="22" t="s">
        <v>39</v>
      </c>
      <c r="F45" s="22" t="s">
        <v>74</v>
      </c>
      <c r="G45" s="22">
        <v>-14.99</v>
      </c>
      <c r="H45" s="22"/>
      <c r="I45" s="24"/>
      <c r="J45" s="111"/>
    </row>
    <row r="46" spans="1:10" x14ac:dyDescent="0.2">
      <c r="A46" s="18" t="s">
        <v>215</v>
      </c>
      <c r="B46" s="97">
        <v>44355</v>
      </c>
      <c r="C46" s="20" t="s">
        <v>50</v>
      </c>
      <c r="D46" s="21" t="s">
        <v>4</v>
      </c>
      <c r="E46" s="22" t="s">
        <v>32</v>
      </c>
      <c r="F46" s="22" t="s">
        <v>40</v>
      </c>
      <c r="G46" s="22">
        <v>-41.61</v>
      </c>
      <c r="H46" s="22"/>
      <c r="I46" s="24"/>
      <c r="J46" s="111"/>
    </row>
    <row r="47" spans="1:10" ht="14.25" customHeight="1" x14ac:dyDescent="0.2">
      <c r="A47" s="18" t="s">
        <v>216</v>
      </c>
      <c r="B47" s="97">
        <v>44355</v>
      </c>
      <c r="C47" s="20" t="s">
        <v>50</v>
      </c>
      <c r="D47" s="21" t="s">
        <v>7</v>
      </c>
      <c r="E47" s="22" t="s">
        <v>28</v>
      </c>
      <c r="F47" s="22" t="s">
        <v>128</v>
      </c>
      <c r="G47" s="22"/>
      <c r="H47" s="22">
        <v>157.87</v>
      </c>
      <c r="I47" s="93"/>
      <c r="J47" s="111"/>
    </row>
    <row r="48" spans="1:10" x14ac:dyDescent="0.2">
      <c r="A48" s="18" t="s">
        <v>217</v>
      </c>
      <c r="B48" s="97">
        <v>44355</v>
      </c>
      <c r="C48" s="20" t="s">
        <v>50</v>
      </c>
      <c r="D48" s="21" t="s">
        <v>76</v>
      </c>
      <c r="E48" s="22" t="s">
        <v>31</v>
      </c>
      <c r="F48" s="22" t="s">
        <v>27</v>
      </c>
      <c r="G48" s="22"/>
      <c r="H48" s="22">
        <v>21</v>
      </c>
      <c r="I48" s="24"/>
      <c r="J48" s="111"/>
    </row>
    <row r="49" spans="1:10" x14ac:dyDescent="0.2">
      <c r="A49" s="18" t="s">
        <v>218</v>
      </c>
      <c r="B49" s="97">
        <v>44356</v>
      </c>
      <c r="C49" s="20" t="s">
        <v>79</v>
      </c>
      <c r="D49" s="21" t="s">
        <v>11</v>
      </c>
      <c r="E49" s="22" t="s">
        <v>39</v>
      </c>
      <c r="F49" s="22" t="s">
        <v>15</v>
      </c>
      <c r="G49" s="22">
        <v>-83.97</v>
      </c>
      <c r="H49" s="22"/>
      <c r="I49" s="24"/>
      <c r="J49" s="111"/>
    </row>
    <row r="50" spans="1:10" x14ac:dyDescent="0.2">
      <c r="A50" s="18" t="s">
        <v>219</v>
      </c>
      <c r="B50" s="97">
        <v>44356</v>
      </c>
      <c r="C50" s="20" t="s">
        <v>50</v>
      </c>
      <c r="D50" s="21" t="s">
        <v>4</v>
      </c>
      <c r="E50" s="22" t="s">
        <v>32</v>
      </c>
      <c r="F50" s="22" t="s">
        <v>37</v>
      </c>
      <c r="G50" s="22">
        <v>-13.39</v>
      </c>
      <c r="H50" s="22"/>
      <c r="I50" s="24"/>
      <c r="J50" s="111"/>
    </row>
    <row r="51" spans="1:10" x14ac:dyDescent="0.2">
      <c r="A51" s="18" t="s">
        <v>220</v>
      </c>
      <c r="B51" s="97">
        <v>44356</v>
      </c>
      <c r="C51" s="20" t="s">
        <v>50</v>
      </c>
      <c r="D51" s="21" t="s">
        <v>4</v>
      </c>
      <c r="E51" s="22" t="s">
        <v>32</v>
      </c>
      <c r="F51" s="22" t="s">
        <v>37</v>
      </c>
      <c r="G51" s="22">
        <v>-3.4</v>
      </c>
      <c r="H51" s="22"/>
      <c r="I51" s="24"/>
      <c r="J51" s="111"/>
    </row>
    <row r="52" spans="1:10" x14ac:dyDescent="0.2">
      <c r="A52" s="18" t="s">
        <v>221</v>
      </c>
      <c r="B52" s="97">
        <v>44357</v>
      </c>
      <c r="C52" s="20" t="s">
        <v>50</v>
      </c>
      <c r="D52" s="21" t="s">
        <v>6</v>
      </c>
      <c r="E52" s="22" t="s">
        <v>28</v>
      </c>
      <c r="F52" s="22" t="s">
        <v>81</v>
      </c>
      <c r="G52" s="22">
        <v>-60</v>
      </c>
      <c r="H52" s="22"/>
      <c r="I52" s="24"/>
      <c r="J52" s="111"/>
    </row>
    <row r="53" spans="1:10" x14ac:dyDescent="0.2">
      <c r="A53" s="18" t="s">
        <v>222</v>
      </c>
      <c r="B53" s="97">
        <v>44357</v>
      </c>
      <c r="C53" s="20" t="s">
        <v>50</v>
      </c>
      <c r="D53" s="21" t="s">
        <v>6</v>
      </c>
      <c r="E53" s="22" t="s">
        <v>39</v>
      </c>
      <c r="F53" s="22" t="s">
        <v>15</v>
      </c>
      <c r="G53" s="22">
        <v>-25.31</v>
      </c>
      <c r="H53" s="22"/>
      <c r="I53" s="24"/>
      <c r="J53" s="111"/>
    </row>
    <row r="54" spans="1:10" ht="16.5" customHeight="1" x14ac:dyDescent="0.2">
      <c r="A54" s="18" t="s">
        <v>223</v>
      </c>
      <c r="B54" s="97">
        <v>44357</v>
      </c>
      <c r="C54" s="20" t="s">
        <v>50</v>
      </c>
      <c r="D54" s="21" t="s">
        <v>4</v>
      </c>
      <c r="E54" s="22" t="s">
        <v>35</v>
      </c>
      <c r="F54" s="22" t="s">
        <v>36</v>
      </c>
      <c r="G54" s="22">
        <v>-42.25</v>
      </c>
      <c r="H54" s="22"/>
      <c r="I54" s="26"/>
      <c r="J54" s="111"/>
    </row>
    <row r="55" spans="1:10" x14ac:dyDescent="0.2">
      <c r="A55" s="18" t="s">
        <v>224</v>
      </c>
      <c r="B55" s="97">
        <v>44358</v>
      </c>
      <c r="C55" s="20" t="s">
        <v>55</v>
      </c>
      <c r="D55" s="21" t="s">
        <v>7</v>
      </c>
      <c r="E55" s="22" t="s">
        <v>34</v>
      </c>
      <c r="F55" s="22" t="s">
        <v>123</v>
      </c>
      <c r="G55" s="22">
        <v>-300</v>
      </c>
      <c r="H55" s="22"/>
      <c r="I55" s="24"/>
      <c r="J55" s="111"/>
    </row>
    <row r="56" spans="1:10" x14ac:dyDescent="0.2">
      <c r="A56" s="18" t="s">
        <v>225</v>
      </c>
      <c r="B56" s="97">
        <v>44358</v>
      </c>
      <c r="C56" s="20" t="s">
        <v>79</v>
      </c>
      <c r="D56" s="21" t="s">
        <v>7</v>
      </c>
      <c r="E56" s="22" t="s">
        <v>34</v>
      </c>
      <c r="F56" s="22" t="s">
        <v>123</v>
      </c>
      <c r="G56" s="22"/>
      <c r="H56" s="22">
        <v>300</v>
      </c>
      <c r="I56" s="24"/>
      <c r="J56" s="111"/>
    </row>
    <row r="57" spans="1:10" x14ac:dyDescent="0.2">
      <c r="A57" s="18" t="s">
        <v>226</v>
      </c>
      <c r="B57" s="101">
        <v>44359</v>
      </c>
      <c r="C57" s="102" t="s">
        <v>50</v>
      </c>
      <c r="D57" s="103" t="s">
        <v>4</v>
      </c>
      <c r="E57" s="104" t="s">
        <v>32</v>
      </c>
      <c r="F57" s="104" t="s">
        <v>37</v>
      </c>
      <c r="G57" s="104">
        <v>-49.11</v>
      </c>
      <c r="H57" s="104"/>
      <c r="I57" s="105"/>
      <c r="J57" s="111"/>
    </row>
    <row r="58" spans="1:10" x14ac:dyDescent="0.2">
      <c r="A58" s="18" t="s">
        <v>227</v>
      </c>
      <c r="B58" s="101">
        <v>44359</v>
      </c>
      <c r="C58" s="102" t="s">
        <v>79</v>
      </c>
      <c r="D58" s="103" t="s">
        <v>4</v>
      </c>
      <c r="E58" s="104" t="s">
        <v>70</v>
      </c>
      <c r="F58" s="104" t="s">
        <v>80</v>
      </c>
      <c r="G58" s="104">
        <v>-10</v>
      </c>
      <c r="H58" s="104"/>
      <c r="I58" s="105"/>
      <c r="J58" s="111"/>
    </row>
    <row r="59" spans="1:10" x14ac:dyDescent="0.2">
      <c r="A59" s="18" t="s">
        <v>228</v>
      </c>
      <c r="B59" s="101">
        <v>44359</v>
      </c>
      <c r="C59" s="102" t="s">
        <v>50</v>
      </c>
      <c r="D59" s="103" t="s">
        <v>76</v>
      </c>
      <c r="E59" s="104" t="s">
        <v>31</v>
      </c>
      <c r="F59" s="104" t="s">
        <v>75</v>
      </c>
      <c r="G59" s="104"/>
      <c r="H59" s="104">
        <v>16</v>
      </c>
      <c r="I59" s="99"/>
      <c r="J59" s="111"/>
    </row>
    <row r="60" spans="1:10" x14ac:dyDescent="0.2">
      <c r="A60" s="18" t="s">
        <v>229</v>
      </c>
      <c r="B60" s="101">
        <v>44359</v>
      </c>
      <c r="C60" s="102" t="s">
        <v>50</v>
      </c>
      <c r="D60" s="103" t="s">
        <v>76</v>
      </c>
      <c r="E60" s="104" t="s">
        <v>31</v>
      </c>
      <c r="F60" s="104" t="s">
        <v>75</v>
      </c>
      <c r="G60" s="104"/>
      <c r="H60" s="104">
        <v>8.76</v>
      </c>
      <c r="I60" s="98"/>
      <c r="J60" s="111"/>
    </row>
    <row r="61" spans="1:10" ht="12.75" customHeight="1" x14ac:dyDescent="0.2">
      <c r="A61" s="18" t="s">
        <v>230</v>
      </c>
      <c r="B61" s="101">
        <v>44361</v>
      </c>
      <c r="C61" s="102" t="s">
        <v>79</v>
      </c>
      <c r="D61" s="103" t="s">
        <v>4</v>
      </c>
      <c r="E61" s="104" t="s">
        <v>39</v>
      </c>
      <c r="F61" s="104" t="s">
        <v>15</v>
      </c>
      <c r="G61" s="104">
        <v>-55</v>
      </c>
      <c r="H61" s="104"/>
      <c r="I61" s="100"/>
      <c r="J61" s="111"/>
    </row>
    <row r="62" spans="1:10" x14ac:dyDescent="0.2">
      <c r="A62" s="18" t="s">
        <v>231</v>
      </c>
      <c r="B62" s="101">
        <v>44361</v>
      </c>
      <c r="C62" s="102" t="s">
        <v>50</v>
      </c>
      <c r="D62" s="103" t="s">
        <v>4</v>
      </c>
      <c r="E62" s="104" t="s">
        <v>32</v>
      </c>
      <c r="F62" s="104" t="s">
        <v>40</v>
      </c>
      <c r="G62" s="104">
        <v>-50.48</v>
      </c>
      <c r="H62" s="104"/>
      <c r="I62" s="98"/>
      <c r="J62" s="111"/>
    </row>
    <row r="63" spans="1:10" x14ac:dyDescent="0.2">
      <c r="A63" s="18" t="s">
        <v>232</v>
      </c>
      <c r="B63" s="101">
        <v>44361</v>
      </c>
      <c r="C63" s="102" t="s">
        <v>79</v>
      </c>
      <c r="D63" s="103" t="s">
        <v>4</v>
      </c>
      <c r="E63" s="104" t="s">
        <v>39</v>
      </c>
      <c r="F63" s="104" t="s">
        <v>15</v>
      </c>
      <c r="G63" s="104">
        <v>-16.899999999999999</v>
      </c>
      <c r="H63" s="104"/>
      <c r="I63" s="99"/>
      <c r="J63" s="111"/>
    </row>
    <row r="64" spans="1:10" x14ac:dyDescent="0.2">
      <c r="A64" s="18" t="s">
        <v>233</v>
      </c>
      <c r="B64" s="101">
        <v>44361</v>
      </c>
      <c r="C64" s="102" t="s">
        <v>50</v>
      </c>
      <c r="D64" s="103" t="s">
        <v>4</v>
      </c>
      <c r="E64" s="104" t="s">
        <v>39</v>
      </c>
      <c r="F64" s="104" t="s">
        <v>139</v>
      </c>
      <c r="G64" s="104">
        <v>-7.5</v>
      </c>
      <c r="H64" s="104"/>
      <c r="I64" s="98"/>
      <c r="J64" s="111"/>
    </row>
    <row r="65" spans="1:10" x14ac:dyDescent="0.2">
      <c r="A65" s="18" t="s">
        <v>234</v>
      </c>
      <c r="B65" s="101">
        <v>44361</v>
      </c>
      <c r="C65" s="102" t="s">
        <v>50</v>
      </c>
      <c r="D65" s="103" t="s">
        <v>4</v>
      </c>
      <c r="E65" s="104" t="s">
        <v>32</v>
      </c>
      <c r="F65" s="104" t="s">
        <v>40</v>
      </c>
      <c r="G65" s="104">
        <v>-7.29</v>
      </c>
      <c r="H65" s="104"/>
      <c r="I65" s="122"/>
      <c r="J65" s="111"/>
    </row>
    <row r="66" spans="1:10" s="2" customFormat="1" ht="12.75" customHeight="1" x14ac:dyDescent="0.2">
      <c r="A66" s="18" t="s">
        <v>235</v>
      </c>
      <c r="B66" s="101">
        <v>44361</v>
      </c>
      <c r="C66" s="102" t="s">
        <v>79</v>
      </c>
      <c r="D66" s="103" t="s">
        <v>4</v>
      </c>
      <c r="E66" s="104" t="s">
        <v>39</v>
      </c>
      <c r="F66" s="104" t="s">
        <v>139</v>
      </c>
      <c r="G66" s="104">
        <v>-6.4</v>
      </c>
      <c r="H66" s="104"/>
      <c r="I66" s="121"/>
      <c r="J66" s="111"/>
    </row>
    <row r="67" spans="1:10" x14ac:dyDescent="0.2">
      <c r="A67" s="18" t="s">
        <v>236</v>
      </c>
      <c r="B67" s="101">
        <v>44361</v>
      </c>
      <c r="C67" s="102" t="s">
        <v>79</v>
      </c>
      <c r="D67" s="103" t="s">
        <v>138</v>
      </c>
      <c r="E67" s="104" t="s">
        <v>34</v>
      </c>
      <c r="F67" s="104" t="s">
        <v>52</v>
      </c>
      <c r="G67" s="104">
        <v>-30</v>
      </c>
      <c r="H67" s="104"/>
      <c r="I67" s="105"/>
      <c r="J67" s="111"/>
    </row>
    <row r="68" spans="1:10" x14ac:dyDescent="0.2">
      <c r="A68" s="18" t="s">
        <v>237</v>
      </c>
      <c r="B68" s="101">
        <v>44361</v>
      </c>
      <c r="C68" s="102" t="s">
        <v>50</v>
      </c>
      <c r="D68" s="103" t="s">
        <v>76</v>
      </c>
      <c r="E68" s="104" t="s">
        <v>31</v>
      </c>
      <c r="F68" s="104" t="s">
        <v>27</v>
      </c>
      <c r="G68" s="104"/>
      <c r="H68" s="104">
        <v>15</v>
      </c>
      <c r="I68" s="105"/>
      <c r="J68" s="111"/>
    </row>
    <row r="69" spans="1:10" x14ac:dyDescent="0.2">
      <c r="A69" s="18" t="s">
        <v>238</v>
      </c>
      <c r="B69" s="101">
        <v>44361</v>
      </c>
      <c r="C69" s="102" t="s">
        <v>79</v>
      </c>
      <c r="D69" s="103" t="s">
        <v>11</v>
      </c>
      <c r="E69" s="104" t="s">
        <v>39</v>
      </c>
      <c r="F69" s="104" t="s">
        <v>15</v>
      </c>
      <c r="G69" s="104">
        <v>-47.98</v>
      </c>
      <c r="H69" s="104"/>
      <c r="I69" s="105"/>
      <c r="J69" s="111"/>
    </row>
    <row r="70" spans="1:10" x14ac:dyDescent="0.2">
      <c r="A70" s="18" t="s">
        <v>239</v>
      </c>
      <c r="B70" s="101">
        <v>44362</v>
      </c>
      <c r="C70" s="102" t="s">
        <v>79</v>
      </c>
      <c r="D70" s="103" t="s">
        <v>6</v>
      </c>
      <c r="E70" s="104" t="s">
        <v>70</v>
      </c>
      <c r="F70" s="104" t="s">
        <v>80</v>
      </c>
      <c r="G70" s="104">
        <v>-12.99</v>
      </c>
      <c r="H70" s="104"/>
      <c r="I70" s="105"/>
      <c r="J70" s="111"/>
    </row>
    <row r="71" spans="1:10" x14ac:dyDescent="0.2">
      <c r="A71" s="18" t="s">
        <v>240</v>
      </c>
      <c r="B71" s="101">
        <v>44362</v>
      </c>
      <c r="C71" s="102" t="s">
        <v>50</v>
      </c>
      <c r="D71" s="103" t="s">
        <v>6</v>
      </c>
      <c r="E71" s="104" t="s">
        <v>34</v>
      </c>
      <c r="F71" s="104" t="s">
        <v>26</v>
      </c>
      <c r="G71" s="104">
        <v>-13</v>
      </c>
      <c r="H71" s="104"/>
      <c r="I71" s="105"/>
      <c r="J71" s="111"/>
    </row>
    <row r="72" spans="1:10" x14ac:dyDescent="0.2">
      <c r="A72" s="18" t="s">
        <v>241</v>
      </c>
      <c r="B72" s="101">
        <v>44362</v>
      </c>
      <c r="C72" s="102" t="s">
        <v>50</v>
      </c>
      <c r="D72" s="103" t="s">
        <v>6</v>
      </c>
      <c r="E72" s="104" t="s">
        <v>34</v>
      </c>
      <c r="F72" s="104" t="s">
        <v>26</v>
      </c>
      <c r="G72" s="104">
        <v>-180</v>
      </c>
      <c r="H72" s="104"/>
      <c r="I72" s="105"/>
      <c r="J72" s="111"/>
    </row>
    <row r="73" spans="1:10" x14ac:dyDescent="0.2">
      <c r="A73" s="18" t="s">
        <v>242</v>
      </c>
      <c r="B73" s="101">
        <v>44362</v>
      </c>
      <c r="C73" s="102" t="s">
        <v>79</v>
      </c>
      <c r="D73" s="103" t="s">
        <v>11</v>
      </c>
      <c r="E73" s="104" t="s">
        <v>39</v>
      </c>
      <c r="F73" s="104" t="s">
        <v>74</v>
      </c>
      <c r="G73" s="104">
        <v>-5.99</v>
      </c>
      <c r="H73" s="104"/>
      <c r="I73" s="105"/>
      <c r="J73" s="111"/>
    </row>
    <row r="74" spans="1:10" x14ac:dyDescent="0.2">
      <c r="A74" s="18" t="s">
        <v>243</v>
      </c>
      <c r="B74" s="101">
        <v>44362</v>
      </c>
      <c r="C74" s="102" t="s">
        <v>79</v>
      </c>
      <c r="D74" s="103" t="s">
        <v>4</v>
      </c>
      <c r="E74" s="104" t="s">
        <v>39</v>
      </c>
      <c r="F74" s="104" t="s">
        <v>15</v>
      </c>
      <c r="G74" s="104">
        <v>-59.39</v>
      </c>
      <c r="H74" s="104"/>
      <c r="I74" s="105"/>
      <c r="J74" s="111"/>
    </row>
    <row r="75" spans="1:10" x14ac:dyDescent="0.2">
      <c r="A75" s="18" t="s">
        <v>244</v>
      </c>
      <c r="B75" s="101">
        <v>44363</v>
      </c>
      <c r="C75" s="102" t="s">
        <v>50</v>
      </c>
      <c r="D75" s="103" t="s">
        <v>4</v>
      </c>
      <c r="E75" s="104" t="s">
        <v>35</v>
      </c>
      <c r="F75" s="104" t="s">
        <v>36</v>
      </c>
      <c r="G75" s="104">
        <v>-75.2</v>
      </c>
      <c r="H75" s="104"/>
      <c r="I75" s="105"/>
      <c r="J75" s="111"/>
    </row>
    <row r="76" spans="1:10" x14ac:dyDescent="0.2">
      <c r="A76" s="18" t="s">
        <v>245</v>
      </c>
      <c r="B76" s="108">
        <v>44364</v>
      </c>
      <c r="C76" s="109" t="s">
        <v>79</v>
      </c>
      <c r="D76" s="110" t="s">
        <v>4</v>
      </c>
      <c r="E76" s="111" t="s">
        <v>39</v>
      </c>
      <c r="F76" s="111" t="s">
        <v>74</v>
      </c>
      <c r="G76" s="111">
        <v>-8.99</v>
      </c>
      <c r="H76" s="111"/>
      <c r="I76" s="112"/>
      <c r="J76" s="111"/>
    </row>
    <row r="77" spans="1:10" x14ac:dyDescent="0.2">
      <c r="A77" s="18" t="s">
        <v>246</v>
      </c>
      <c r="B77" s="108">
        <v>44365</v>
      </c>
      <c r="C77" s="109" t="s">
        <v>50</v>
      </c>
      <c r="D77" s="110" t="s">
        <v>4</v>
      </c>
      <c r="E77" s="111" t="s">
        <v>32</v>
      </c>
      <c r="F77" s="111" t="s">
        <v>37</v>
      </c>
      <c r="G77" s="111">
        <v>-78.7</v>
      </c>
      <c r="H77" s="111"/>
      <c r="I77" s="112"/>
      <c r="J77" s="111"/>
    </row>
    <row r="78" spans="1:10" x14ac:dyDescent="0.2">
      <c r="A78" s="18" t="s">
        <v>247</v>
      </c>
      <c r="B78" s="108">
        <v>44368</v>
      </c>
      <c r="C78" s="109" t="s">
        <v>50</v>
      </c>
      <c r="D78" s="110" t="s">
        <v>5</v>
      </c>
      <c r="E78" s="111" t="s">
        <v>31</v>
      </c>
      <c r="F78" s="111" t="s">
        <v>14</v>
      </c>
      <c r="G78" s="111">
        <v>-64.260000000000005</v>
      </c>
      <c r="H78" s="111"/>
      <c r="I78" s="112"/>
      <c r="J78" s="111"/>
    </row>
    <row r="79" spans="1:10" x14ac:dyDescent="0.2">
      <c r="A79" s="18" t="s">
        <v>248</v>
      </c>
      <c r="B79" s="108">
        <v>44368</v>
      </c>
      <c r="C79" s="109" t="s">
        <v>50</v>
      </c>
      <c r="D79" s="110" t="s">
        <v>5</v>
      </c>
      <c r="E79" s="111" t="s">
        <v>31</v>
      </c>
      <c r="F79" s="111" t="s">
        <v>13</v>
      </c>
      <c r="G79" s="111">
        <v>-50</v>
      </c>
      <c r="H79" s="111"/>
      <c r="I79" s="112"/>
      <c r="J79" s="111"/>
    </row>
    <row r="80" spans="1:10" x14ac:dyDescent="0.2">
      <c r="A80" s="18" t="s">
        <v>249</v>
      </c>
      <c r="B80" s="108">
        <v>44368</v>
      </c>
      <c r="C80" s="109" t="s">
        <v>50</v>
      </c>
      <c r="D80" s="110" t="s">
        <v>4</v>
      </c>
      <c r="E80" s="111" t="s">
        <v>32</v>
      </c>
      <c r="F80" s="111" t="s">
        <v>40</v>
      </c>
      <c r="G80" s="111">
        <v>-141.78</v>
      </c>
      <c r="H80" s="111"/>
      <c r="I80" s="112"/>
      <c r="J80" s="111"/>
    </row>
    <row r="81" spans="1:10" x14ac:dyDescent="0.2">
      <c r="A81" s="18" t="s">
        <v>250</v>
      </c>
      <c r="B81" s="108">
        <v>44368</v>
      </c>
      <c r="C81" s="109" t="s">
        <v>50</v>
      </c>
      <c r="D81" s="110" t="s">
        <v>4</v>
      </c>
      <c r="E81" s="111" t="s">
        <v>33</v>
      </c>
      <c r="F81" s="111" t="s">
        <v>41</v>
      </c>
      <c r="G81" s="111">
        <v>-60.96</v>
      </c>
      <c r="H81" s="111"/>
      <c r="I81" s="112"/>
      <c r="J81" s="111"/>
    </row>
    <row r="82" spans="1:10" x14ac:dyDescent="0.2">
      <c r="A82" s="18" t="s">
        <v>251</v>
      </c>
      <c r="B82" s="108">
        <v>44368</v>
      </c>
      <c r="C82" s="109" t="s">
        <v>50</v>
      </c>
      <c r="D82" s="110" t="s">
        <v>4</v>
      </c>
      <c r="E82" s="111" t="s">
        <v>33</v>
      </c>
      <c r="F82" s="111" t="s">
        <v>41</v>
      </c>
      <c r="G82" s="111">
        <v>-59.99</v>
      </c>
      <c r="H82" s="111"/>
      <c r="I82" s="112"/>
      <c r="J82" s="111"/>
    </row>
    <row r="83" spans="1:10" x14ac:dyDescent="0.2">
      <c r="A83" s="18" t="s">
        <v>252</v>
      </c>
      <c r="B83" s="108">
        <v>44368</v>
      </c>
      <c r="C83" s="109" t="s">
        <v>50</v>
      </c>
      <c r="D83" s="110" t="s">
        <v>4</v>
      </c>
      <c r="E83" s="111" t="s">
        <v>70</v>
      </c>
      <c r="F83" s="111" t="s">
        <v>57</v>
      </c>
      <c r="G83" s="111">
        <v>-15.36</v>
      </c>
      <c r="H83" s="111"/>
      <c r="I83" s="112"/>
      <c r="J83" s="111"/>
    </row>
    <row r="84" spans="1:10" x14ac:dyDescent="0.2">
      <c r="A84" s="18" t="s">
        <v>253</v>
      </c>
      <c r="B84" s="108">
        <v>44368</v>
      </c>
      <c r="C84" s="109" t="s">
        <v>50</v>
      </c>
      <c r="D84" s="110" t="s">
        <v>4</v>
      </c>
      <c r="E84" s="111" t="s">
        <v>32</v>
      </c>
      <c r="F84" s="111" t="s">
        <v>37</v>
      </c>
      <c r="G84" s="111">
        <v>-12.65</v>
      </c>
      <c r="H84" s="111"/>
      <c r="I84" s="112"/>
      <c r="J84" s="111"/>
    </row>
    <row r="85" spans="1:10" x14ac:dyDescent="0.2">
      <c r="A85" s="18" t="s">
        <v>254</v>
      </c>
      <c r="B85" s="108">
        <v>44368</v>
      </c>
      <c r="C85" s="109" t="s">
        <v>50</v>
      </c>
      <c r="D85" s="110" t="s">
        <v>76</v>
      </c>
      <c r="E85" s="111" t="s">
        <v>34</v>
      </c>
      <c r="F85" s="111" t="s">
        <v>51</v>
      </c>
      <c r="G85" s="111"/>
      <c r="H85" s="111">
        <v>429.68</v>
      </c>
      <c r="I85" s="112"/>
      <c r="J85" s="111"/>
    </row>
    <row r="86" spans="1:10" x14ac:dyDescent="0.2">
      <c r="A86" s="18" t="s">
        <v>255</v>
      </c>
      <c r="B86" s="108">
        <v>44368</v>
      </c>
      <c r="C86" s="109" t="s">
        <v>50</v>
      </c>
      <c r="D86" s="110" t="s">
        <v>4</v>
      </c>
      <c r="E86" s="111" t="s">
        <v>31</v>
      </c>
      <c r="F86" s="111" t="s">
        <v>75</v>
      </c>
      <c r="G86" s="111"/>
      <c r="H86" s="111">
        <v>42.98</v>
      </c>
      <c r="I86" s="112"/>
      <c r="J86" s="111"/>
    </row>
    <row r="87" spans="1:10" x14ac:dyDescent="0.2">
      <c r="A87" s="18" t="s">
        <v>256</v>
      </c>
      <c r="B87" s="108">
        <v>44369</v>
      </c>
      <c r="C87" s="109" t="s">
        <v>79</v>
      </c>
      <c r="D87" s="110" t="s">
        <v>4</v>
      </c>
      <c r="E87" s="111" t="s">
        <v>38</v>
      </c>
      <c r="F87" s="111" t="s">
        <v>25</v>
      </c>
      <c r="G87" s="111">
        <v>-56.99</v>
      </c>
      <c r="H87" s="111"/>
      <c r="I87" s="112"/>
      <c r="J87" s="111"/>
    </row>
    <row r="88" spans="1:10" x14ac:dyDescent="0.2">
      <c r="A88" s="18" t="s">
        <v>257</v>
      </c>
      <c r="B88" s="108">
        <v>44369</v>
      </c>
      <c r="C88" s="109" t="s">
        <v>50</v>
      </c>
      <c r="D88" s="110" t="s">
        <v>4</v>
      </c>
      <c r="E88" s="111" t="s">
        <v>39</v>
      </c>
      <c r="F88" s="111" t="s">
        <v>45</v>
      </c>
      <c r="G88" s="111">
        <v>-13.53</v>
      </c>
      <c r="H88" s="111"/>
      <c r="I88" s="112"/>
      <c r="J88" s="111"/>
    </row>
    <row r="89" spans="1:10" x14ac:dyDescent="0.2">
      <c r="A89" s="18" t="s">
        <v>258</v>
      </c>
      <c r="B89" s="108">
        <v>44369</v>
      </c>
      <c r="C89" s="109" t="s">
        <v>50</v>
      </c>
      <c r="D89" s="110" t="s">
        <v>76</v>
      </c>
      <c r="E89" s="111" t="s">
        <v>31</v>
      </c>
      <c r="F89" s="111" t="s">
        <v>27</v>
      </c>
      <c r="G89" s="111"/>
      <c r="H89" s="111">
        <v>19.28</v>
      </c>
      <c r="I89" s="112"/>
      <c r="J89" s="111"/>
    </row>
    <row r="90" spans="1:10" x14ac:dyDescent="0.2">
      <c r="A90" s="18" t="s">
        <v>259</v>
      </c>
      <c r="B90" s="101">
        <v>44371</v>
      </c>
      <c r="C90" s="102" t="s">
        <v>50</v>
      </c>
      <c r="D90" s="103" t="s">
        <v>76</v>
      </c>
      <c r="E90" s="104" t="s">
        <v>31</v>
      </c>
      <c r="F90" s="104" t="s">
        <v>75</v>
      </c>
      <c r="G90" s="104"/>
      <c r="H90" s="104">
        <v>16.5</v>
      </c>
      <c r="I90" s="105"/>
      <c r="J90" s="104"/>
    </row>
    <row r="91" spans="1:10" x14ac:dyDescent="0.2">
      <c r="A91" s="18" t="s">
        <v>260</v>
      </c>
      <c r="B91" s="101">
        <v>44371</v>
      </c>
      <c r="C91" s="102" t="s">
        <v>50</v>
      </c>
      <c r="D91" s="103" t="s">
        <v>7</v>
      </c>
      <c r="E91" s="104" t="s">
        <v>34</v>
      </c>
      <c r="F91" s="104" t="s">
        <v>61</v>
      </c>
      <c r="G91" s="104"/>
      <c r="H91" s="104">
        <v>2000</v>
      </c>
      <c r="I91" s="105"/>
      <c r="J91" s="104"/>
    </row>
    <row r="92" spans="1:10" x14ac:dyDescent="0.2">
      <c r="A92" s="18" t="s">
        <v>261</v>
      </c>
      <c r="B92" s="101">
        <v>44371</v>
      </c>
      <c r="C92" s="102" t="s">
        <v>79</v>
      </c>
      <c r="D92" s="103" t="s">
        <v>7</v>
      </c>
      <c r="E92" s="104" t="s">
        <v>34</v>
      </c>
      <c r="F92" s="104" t="s">
        <v>61</v>
      </c>
      <c r="G92" s="104"/>
      <c r="H92" s="104">
        <v>1629.05</v>
      </c>
      <c r="I92" s="105"/>
      <c r="J92" s="104"/>
    </row>
    <row r="93" spans="1:10" x14ac:dyDescent="0.2">
      <c r="A93" s="18" t="s">
        <v>262</v>
      </c>
      <c r="B93" s="101">
        <v>44371</v>
      </c>
      <c r="C93" s="102" t="s">
        <v>50</v>
      </c>
      <c r="D93" s="103" t="s">
        <v>4</v>
      </c>
      <c r="E93" s="104" t="s">
        <v>32</v>
      </c>
      <c r="F93" s="104" t="s">
        <v>37</v>
      </c>
      <c r="G93" s="104">
        <v>-6.73</v>
      </c>
      <c r="H93" s="104"/>
      <c r="I93" s="105"/>
      <c r="J93" s="104"/>
    </row>
    <row r="94" spans="1:10" x14ac:dyDescent="0.2">
      <c r="A94" s="18" t="s">
        <v>263</v>
      </c>
      <c r="B94" s="101">
        <v>44371</v>
      </c>
      <c r="C94" s="102" t="s">
        <v>50</v>
      </c>
      <c r="D94" s="103" t="s">
        <v>4</v>
      </c>
      <c r="E94" s="104" t="s">
        <v>32</v>
      </c>
      <c r="F94" s="104" t="s">
        <v>37</v>
      </c>
      <c r="G94" s="104">
        <v>-13.7</v>
      </c>
      <c r="H94" s="104"/>
      <c r="I94" s="105"/>
      <c r="J94" s="104"/>
    </row>
    <row r="95" spans="1:10" x14ac:dyDescent="0.2">
      <c r="A95" s="18" t="s">
        <v>264</v>
      </c>
      <c r="B95" s="101">
        <v>44371</v>
      </c>
      <c r="C95" s="102" t="s">
        <v>50</v>
      </c>
      <c r="D95" s="103" t="s">
        <v>4</v>
      </c>
      <c r="E95" s="104" t="s">
        <v>32</v>
      </c>
      <c r="F95" s="104" t="s">
        <v>37</v>
      </c>
      <c r="G95" s="104">
        <v>-22.51</v>
      </c>
      <c r="H95" s="104"/>
      <c r="I95" s="105"/>
      <c r="J95" s="104"/>
    </row>
    <row r="96" spans="1:10" x14ac:dyDescent="0.2">
      <c r="A96" s="18" t="s">
        <v>265</v>
      </c>
      <c r="B96" s="101">
        <v>44371</v>
      </c>
      <c r="C96" s="102" t="s">
        <v>50</v>
      </c>
      <c r="D96" s="103" t="s">
        <v>4</v>
      </c>
      <c r="E96" s="104" t="s">
        <v>35</v>
      </c>
      <c r="F96" s="104" t="s">
        <v>12</v>
      </c>
      <c r="G96" s="104">
        <v>-46.01</v>
      </c>
      <c r="H96" s="104"/>
      <c r="I96" s="105"/>
      <c r="J96" s="104"/>
    </row>
    <row r="97" spans="1:10" x14ac:dyDescent="0.2">
      <c r="A97" s="18" t="s">
        <v>266</v>
      </c>
      <c r="B97" s="101">
        <v>44371</v>
      </c>
      <c r="C97" s="102" t="s">
        <v>79</v>
      </c>
      <c r="D97" s="103" t="s">
        <v>4</v>
      </c>
      <c r="E97" s="104" t="s">
        <v>70</v>
      </c>
      <c r="F97" s="104" t="s">
        <v>57</v>
      </c>
      <c r="G97" s="104">
        <v>-69.989999999999995</v>
      </c>
      <c r="H97" s="104"/>
      <c r="I97" s="105"/>
      <c r="J97" s="104"/>
    </row>
    <row r="98" spans="1:10" x14ac:dyDescent="0.2">
      <c r="A98" s="18" t="s">
        <v>267</v>
      </c>
      <c r="B98" s="101">
        <v>44371</v>
      </c>
      <c r="C98" s="102" t="s">
        <v>50</v>
      </c>
      <c r="D98" s="103" t="s">
        <v>4</v>
      </c>
      <c r="E98" s="104" t="s">
        <v>70</v>
      </c>
      <c r="F98" s="104" t="s">
        <v>159</v>
      </c>
      <c r="G98" s="104">
        <v>-70</v>
      </c>
      <c r="H98" s="104"/>
      <c r="I98" s="105"/>
      <c r="J98" s="104" t="s">
        <v>122</v>
      </c>
    </row>
    <row r="99" spans="1:10" x14ac:dyDescent="0.2">
      <c r="A99" s="18" t="s">
        <v>268</v>
      </c>
      <c r="B99" s="101">
        <v>44372</v>
      </c>
      <c r="C99" s="102" t="s">
        <v>50</v>
      </c>
      <c r="D99" s="103" t="s">
        <v>76</v>
      </c>
      <c r="E99" s="104" t="s">
        <v>31</v>
      </c>
      <c r="F99" s="104" t="s">
        <v>27</v>
      </c>
      <c r="G99" s="104"/>
      <c r="H99" s="104">
        <v>7.5</v>
      </c>
      <c r="I99" s="105"/>
      <c r="J99" s="104"/>
    </row>
    <row r="100" spans="1:10" x14ac:dyDescent="0.2">
      <c r="A100" s="18" t="s">
        <v>269</v>
      </c>
      <c r="B100" s="101">
        <v>44372</v>
      </c>
      <c r="C100" s="102" t="s">
        <v>50</v>
      </c>
      <c r="D100" s="103" t="s">
        <v>4</v>
      </c>
      <c r="E100" s="104" t="s">
        <v>32</v>
      </c>
      <c r="F100" s="104" t="s">
        <v>37</v>
      </c>
      <c r="G100" s="104">
        <v>-2.15</v>
      </c>
      <c r="H100" s="104"/>
      <c r="I100" s="105"/>
      <c r="J100" s="104"/>
    </row>
    <row r="101" spans="1:10" x14ac:dyDescent="0.2">
      <c r="A101" s="18" t="s">
        <v>270</v>
      </c>
      <c r="B101" s="101">
        <v>44372</v>
      </c>
      <c r="C101" s="102" t="s">
        <v>50</v>
      </c>
      <c r="D101" s="103" t="s">
        <v>4</v>
      </c>
      <c r="E101" s="104" t="s">
        <v>32</v>
      </c>
      <c r="F101" s="104" t="s">
        <v>37</v>
      </c>
      <c r="G101" s="104">
        <v>-20.149999999999999</v>
      </c>
      <c r="H101" s="104"/>
      <c r="I101" s="105"/>
      <c r="J101" s="104"/>
    </row>
    <row r="102" spans="1:10" x14ac:dyDescent="0.2">
      <c r="A102" s="18" t="s">
        <v>271</v>
      </c>
      <c r="B102" s="101">
        <v>44372</v>
      </c>
      <c r="C102" s="102" t="s">
        <v>50</v>
      </c>
      <c r="D102" s="103" t="s">
        <v>4</v>
      </c>
      <c r="E102" s="104" t="s">
        <v>32</v>
      </c>
      <c r="F102" s="104" t="s">
        <v>37</v>
      </c>
      <c r="G102" s="104">
        <v>-22.7</v>
      </c>
      <c r="H102" s="104"/>
      <c r="I102" s="105"/>
      <c r="J102" s="104"/>
    </row>
    <row r="103" spans="1:10" x14ac:dyDescent="0.2">
      <c r="A103" s="18" t="s">
        <v>272</v>
      </c>
      <c r="B103" s="101">
        <v>44372</v>
      </c>
      <c r="C103" s="102" t="s">
        <v>50</v>
      </c>
      <c r="D103" s="103" t="s">
        <v>11</v>
      </c>
      <c r="E103" s="104" t="s">
        <v>70</v>
      </c>
      <c r="F103" s="104" t="s">
        <v>159</v>
      </c>
      <c r="G103" s="104">
        <v>-60.99</v>
      </c>
      <c r="H103" s="104"/>
      <c r="I103" s="105"/>
      <c r="J103" s="104" t="s">
        <v>122</v>
      </c>
    </row>
    <row r="104" spans="1:10" x14ac:dyDescent="0.2">
      <c r="A104" s="18" t="s">
        <v>273</v>
      </c>
      <c r="B104" s="101">
        <v>44372</v>
      </c>
      <c r="C104" s="102" t="s">
        <v>79</v>
      </c>
      <c r="D104" s="103" t="s">
        <v>7</v>
      </c>
      <c r="E104" s="104" t="s">
        <v>34</v>
      </c>
      <c r="F104" s="104" t="s">
        <v>52</v>
      </c>
      <c r="G104" s="104">
        <v>-1300</v>
      </c>
      <c r="H104" s="104"/>
      <c r="I104" s="105"/>
      <c r="J104" s="104"/>
    </row>
    <row r="105" spans="1:10" x14ac:dyDescent="0.2">
      <c r="A105" s="18" t="s">
        <v>274</v>
      </c>
      <c r="B105" s="101">
        <v>44372</v>
      </c>
      <c r="C105" s="102" t="s">
        <v>55</v>
      </c>
      <c r="D105" s="103" t="s">
        <v>7</v>
      </c>
      <c r="E105" s="104" t="s">
        <v>34</v>
      </c>
      <c r="F105" s="104" t="s">
        <v>51</v>
      </c>
      <c r="G105" s="104"/>
      <c r="H105" s="104">
        <v>1300</v>
      </c>
      <c r="I105" s="105"/>
      <c r="J105" s="104"/>
    </row>
    <row r="106" spans="1:10" x14ac:dyDescent="0.2">
      <c r="A106" s="18" t="s">
        <v>288</v>
      </c>
      <c r="B106" s="108">
        <v>44375</v>
      </c>
      <c r="C106" s="109" t="s">
        <v>50</v>
      </c>
      <c r="D106" s="110" t="s">
        <v>4</v>
      </c>
      <c r="E106" s="111" t="s">
        <v>32</v>
      </c>
      <c r="F106" s="111" t="s">
        <v>37</v>
      </c>
      <c r="G106" s="111">
        <v>-4.05</v>
      </c>
      <c r="H106" s="111"/>
      <c r="I106" s="112"/>
      <c r="J106" s="111"/>
    </row>
    <row r="107" spans="1:10" x14ac:dyDescent="0.2">
      <c r="A107" s="18" t="s">
        <v>275</v>
      </c>
      <c r="B107" s="108">
        <v>44375</v>
      </c>
      <c r="C107" s="109" t="s">
        <v>50</v>
      </c>
      <c r="D107" s="110" t="s">
        <v>4</v>
      </c>
      <c r="E107" s="111" t="s">
        <v>32</v>
      </c>
      <c r="F107" s="111" t="s">
        <v>37</v>
      </c>
      <c r="G107" s="111">
        <v>-9.9700000000000006</v>
      </c>
      <c r="H107" s="111"/>
      <c r="I107" s="112"/>
      <c r="J107" s="111"/>
    </row>
    <row r="108" spans="1:10" x14ac:dyDescent="0.2">
      <c r="A108" s="18" t="s">
        <v>276</v>
      </c>
      <c r="B108" s="108">
        <v>44375</v>
      </c>
      <c r="C108" s="109" t="s">
        <v>50</v>
      </c>
      <c r="D108" s="110" t="s">
        <v>4</v>
      </c>
      <c r="E108" s="111" t="s">
        <v>32</v>
      </c>
      <c r="F108" s="111" t="s">
        <v>37</v>
      </c>
      <c r="G108" s="111">
        <v>-12.65</v>
      </c>
      <c r="H108" s="111"/>
      <c r="I108" s="112"/>
      <c r="J108" s="111"/>
    </row>
    <row r="109" spans="1:10" x14ac:dyDescent="0.2">
      <c r="A109" s="18" t="s">
        <v>277</v>
      </c>
      <c r="B109" s="108">
        <v>44375</v>
      </c>
      <c r="C109" s="109" t="s">
        <v>50</v>
      </c>
      <c r="D109" s="110" t="s">
        <v>4</v>
      </c>
      <c r="E109" s="111" t="s">
        <v>32</v>
      </c>
      <c r="F109" s="111" t="s">
        <v>20</v>
      </c>
      <c r="G109" s="111">
        <v>-13.5</v>
      </c>
      <c r="H109" s="111"/>
      <c r="I109" s="112"/>
      <c r="J109" s="111"/>
    </row>
    <row r="110" spans="1:10" x14ac:dyDescent="0.2">
      <c r="A110" s="18" t="s">
        <v>278</v>
      </c>
      <c r="B110" s="108">
        <v>44375</v>
      </c>
      <c r="C110" s="109" t="s">
        <v>79</v>
      </c>
      <c r="D110" s="110" t="s">
        <v>4</v>
      </c>
      <c r="E110" s="111" t="s">
        <v>38</v>
      </c>
      <c r="F110" s="111" t="s">
        <v>25</v>
      </c>
      <c r="G110" s="111">
        <v>-15.99</v>
      </c>
      <c r="H110" s="111"/>
      <c r="I110" s="112"/>
      <c r="J110" s="111"/>
    </row>
    <row r="111" spans="1:10" x14ac:dyDescent="0.2">
      <c r="A111" s="18" t="s">
        <v>281</v>
      </c>
      <c r="B111" s="108">
        <v>44375</v>
      </c>
      <c r="C111" s="109" t="s">
        <v>79</v>
      </c>
      <c r="D111" s="110" t="s">
        <v>4</v>
      </c>
      <c r="E111" s="111" t="s">
        <v>38</v>
      </c>
      <c r="F111" s="111" t="s">
        <v>10</v>
      </c>
      <c r="G111" s="111">
        <v>-30</v>
      </c>
      <c r="H111" s="111"/>
      <c r="I111" s="112"/>
      <c r="J111" s="111"/>
    </row>
    <row r="112" spans="1:10" x14ac:dyDescent="0.2">
      <c r="A112" s="18" t="s">
        <v>282</v>
      </c>
      <c r="B112" s="108">
        <v>44375</v>
      </c>
      <c r="C112" s="109" t="s">
        <v>50</v>
      </c>
      <c r="D112" s="110" t="s">
        <v>4</v>
      </c>
      <c r="E112" s="111" t="s">
        <v>66</v>
      </c>
      <c r="F112" s="111" t="s">
        <v>64</v>
      </c>
      <c r="G112" s="111">
        <v>-30.4</v>
      </c>
      <c r="H112" s="111"/>
      <c r="I112" s="112"/>
      <c r="J112" s="111"/>
    </row>
    <row r="113" spans="1:10" x14ac:dyDescent="0.2">
      <c r="A113" s="18" t="s">
        <v>283</v>
      </c>
      <c r="B113" s="108">
        <v>44375</v>
      </c>
      <c r="C113" s="109" t="s">
        <v>79</v>
      </c>
      <c r="D113" s="110" t="s">
        <v>11</v>
      </c>
      <c r="E113" s="111" t="s">
        <v>33</v>
      </c>
      <c r="F113" s="111" t="s">
        <v>42</v>
      </c>
      <c r="G113" s="111">
        <v>-34.9</v>
      </c>
      <c r="H113" s="111"/>
      <c r="I113" s="112"/>
      <c r="J113" s="111"/>
    </row>
    <row r="114" spans="1:10" x14ac:dyDescent="0.2">
      <c r="A114" s="18" t="s">
        <v>284</v>
      </c>
      <c r="B114" s="108">
        <v>44375</v>
      </c>
      <c r="C114" s="109" t="s">
        <v>50</v>
      </c>
      <c r="D114" s="110" t="s">
        <v>4</v>
      </c>
      <c r="E114" s="111" t="s">
        <v>32</v>
      </c>
      <c r="F114" s="111" t="s">
        <v>40</v>
      </c>
      <c r="G114" s="111">
        <v>-207.7</v>
      </c>
      <c r="H114" s="111"/>
      <c r="I114" s="112"/>
      <c r="J114" s="111"/>
    </row>
    <row r="115" spans="1:10" x14ac:dyDescent="0.2">
      <c r="A115" s="18" t="s">
        <v>285</v>
      </c>
      <c r="B115" s="108">
        <v>44375</v>
      </c>
      <c r="C115" s="109" t="s">
        <v>50</v>
      </c>
      <c r="D115" s="110" t="s">
        <v>5</v>
      </c>
      <c r="E115" s="111" t="s">
        <v>31</v>
      </c>
      <c r="F115" s="111" t="s">
        <v>13</v>
      </c>
      <c r="G115" s="111">
        <v>-25</v>
      </c>
      <c r="H115" s="111"/>
      <c r="I115" s="112"/>
      <c r="J115" s="111"/>
    </row>
    <row r="116" spans="1:10" x14ac:dyDescent="0.2">
      <c r="A116" s="18" t="s">
        <v>286</v>
      </c>
      <c r="B116" s="108">
        <v>44375</v>
      </c>
      <c r="C116" s="109" t="s">
        <v>79</v>
      </c>
      <c r="D116" s="110" t="s">
        <v>7</v>
      </c>
      <c r="E116" s="111" t="s">
        <v>34</v>
      </c>
      <c r="F116" s="111" t="s">
        <v>52</v>
      </c>
      <c r="G116" s="111">
        <v>-50</v>
      </c>
      <c r="H116" s="111"/>
      <c r="I116" s="112"/>
      <c r="J116" s="111"/>
    </row>
    <row r="117" spans="1:10" x14ac:dyDescent="0.2">
      <c r="A117" s="18" t="s">
        <v>287</v>
      </c>
      <c r="B117" s="108">
        <v>44375</v>
      </c>
      <c r="C117" s="109" t="s">
        <v>55</v>
      </c>
      <c r="D117" s="110" t="s">
        <v>7</v>
      </c>
      <c r="E117" s="111" t="s">
        <v>34</v>
      </c>
      <c r="F117" s="111" t="s">
        <v>51</v>
      </c>
      <c r="G117" s="111"/>
      <c r="H117" s="111">
        <v>50</v>
      </c>
      <c r="I117" s="112"/>
      <c r="J117" s="111"/>
    </row>
    <row r="118" spans="1:10" x14ac:dyDescent="0.2">
      <c r="A118" s="18" t="s">
        <v>289</v>
      </c>
      <c r="B118" s="108">
        <v>44376</v>
      </c>
      <c r="C118" s="109" t="s">
        <v>79</v>
      </c>
      <c r="D118" s="110" t="s">
        <v>6</v>
      </c>
      <c r="E118" s="111" t="s">
        <v>70</v>
      </c>
      <c r="F118" s="111" t="s">
        <v>80</v>
      </c>
      <c r="G118" s="111">
        <v>-13.99</v>
      </c>
      <c r="H118" s="111"/>
      <c r="I118" s="112"/>
      <c r="J118" s="111"/>
    </row>
  </sheetData>
  <sortState xmlns:xlrd2="http://schemas.microsoft.com/office/spreadsheetml/2017/richdata2" ref="A6:J118">
    <sortCondition ref="B6"/>
  </sortState>
  <mergeCells count="2">
    <mergeCell ref="A1:B2"/>
    <mergeCell ref="A4:B4"/>
  </mergeCells>
  <phoneticPr fontId="12" type="noConversion"/>
  <conditionalFormatting sqref="G1 G3:H4 F4">
    <cfRule type="cellIs" dxfId="122" priority="75" operator="lessThan">
      <formula>0</formula>
    </cfRule>
    <cfRule type="cellIs" dxfId="121" priority="76" operator="greaterThanOrEqual">
      <formula>0</formula>
    </cfRule>
  </conditionalFormatting>
  <conditionalFormatting sqref="B74:H74 B66:I73 B77:H9669">
    <cfRule type="expression" dxfId="120" priority="72">
      <formula>$E66="LA BANQUE POSTALE - CP"</formula>
    </cfRule>
    <cfRule type="expression" dxfId="119" priority="73">
      <formula>$E66="LA BANQUE POSTALE - CJ"</formula>
    </cfRule>
    <cfRule type="expression" dxfId="118" priority="74">
      <formula>$E66="LIVRET A - CP"</formula>
    </cfRule>
  </conditionalFormatting>
  <conditionalFormatting sqref="I78:I88 I90:I102 I104 I107:I9670">
    <cfRule type="expression" dxfId="117" priority="313">
      <formula>$E77="LA BANQUE POSTALE - CP"</formula>
    </cfRule>
    <cfRule type="expression" dxfId="116" priority="314">
      <formula>$E77="LA BANQUE POSTALE - CJ"</formula>
    </cfRule>
    <cfRule type="expression" dxfId="115" priority="315">
      <formula>$E77="LIVRET A - CP"</formula>
    </cfRule>
  </conditionalFormatting>
  <conditionalFormatting sqref="B56:I57 B58:H65">
    <cfRule type="expression" dxfId="114" priority="19">
      <formula>$E56="LA BANQUE POSTALE - CP"</formula>
    </cfRule>
    <cfRule type="expression" dxfId="113" priority="20">
      <formula>$E56="LA BANQUE POSTALE - CJ"</formula>
    </cfRule>
    <cfRule type="expression" dxfId="112" priority="21">
      <formula>$E56="LIVRET A - CP"</formula>
    </cfRule>
  </conditionalFormatting>
  <conditionalFormatting sqref="B6:I55">
    <cfRule type="expression" dxfId="111" priority="16">
      <formula>$D6="LA BANQUE POSTALE - CP"</formula>
    </cfRule>
    <cfRule type="expression" dxfId="110" priority="17">
      <formula>$D6="LA BANQUE POSTALE - CJ"</formula>
    </cfRule>
    <cfRule type="expression" dxfId="109" priority="18">
      <formula>$D6="LIVRET A - CP"</formula>
    </cfRule>
  </conditionalFormatting>
  <conditionalFormatting sqref="I58">
    <cfRule type="expression" dxfId="108" priority="7">
      <formula>$E58="LA BANQUE POSTALE - CP"</formula>
    </cfRule>
    <cfRule type="expression" dxfId="107" priority="8">
      <formula>$E58="LA BANQUE POSTALE - CJ"</formula>
    </cfRule>
    <cfRule type="expression" dxfId="106" priority="9">
      <formula>$E58="LIVRET A - CP"</formula>
    </cfRule>
  </conditionalFormatting>
  <conditionalFormatting sqref="I59:I65">
    <cfRule type="expression" dxfId="105" priority="10">
      <formula>$E59="LA BANQUE POSTALE - CP"</formula>
    </cfRule>
    <cfRule type="expression" dxfId="104" priority="11">
      <formula>$E59="LA BANQUE POSTALE - CJ"</formula>
    </cfRule>
    <cfRule type="expression" dxfId="103" priority="12">
      <formula>$E59="LIVRET A - CP"</formula>
    </cfRule>
  </conditionalFormatting>
  <conditionalFormatting sqref="I74">
    <cfRule type="expression" dxfId="102" priority="340">
      <formula>#REF!="LA BANQUE POSTALE - CP"</formula>
    </cfRule>
    <cfRule type="expression" dxfId="101" priority="341">
      <formula>#REF!="LA BANQUE POSTALE - CJ"</formula>
    </cfRule>
    <cfRule type="expression" dxfId="100" priority="342">
      <formula>#REF!="LIVRET A - CP"</formula>
    </cfRule>
  </conditionalFormatting>
  <conditionalFormatting sqref="B75:H76">
    <cfRule type="expression" dxfId="99" priority="4">
      <formula>$E75="LA BANQUE POSTALE - CP"</formula>
    </cfRule>
    <cfRule type="expression" dxfId="98" priority="5">
      <formula>$E75="LA BANQUE POSTALE - CJ"</formula>
    </cfRule>
    <cfRule type="expression" dxfId="97" priority="6">
      <formula>$E75="LIVRET A - CP"</formula>
    </cfRule>
  </conditionalFormatting>
  <conditionalFormatting sqref="I75:I76">
    <cfRule type="expression" dxfId="96" priority="1">
      <formula>$E74="LA BANQUE POSTALE - CP"</formula>
    </cfRule>
    <cfRule type="expression" dxfId="95" priority="2">
      <formula>$E74="LA BANQUE POSTALE - CJ"</formula>
    </cfRule>
    <cfRule type="expression" dxfId="94" priority="3">
      <formula>$E74="LIVRET A - CP"</formula>
    </cfRule>
  </conditionalFormatting>
  <conditionalFormatting sqref="I77">
    <cfRule type="expression" dxfId="93" priority="352">
      <formula>#REF!="LA BANQUE POSTALE - CP"</formula>
    </cfRule>
    <cfRule type="expression" dxfId="92" priority="353">
      <formula>#REF!="LA BANQUE POSTALE - CJ"</formula>
    </cfRule>
    <cfRule type="expression" dxfId="91" priority="354">
      <formula>#REF!="LIVRET A - CP"</formula>
    </cfRule>
  </conditionalFormatting>
  <conditionalFormatting sqref="I89">
    <cfRule type="expression" dxfId="90" priority="397">
      <formula>#REF!="LA BANQUE POSTALE - CP"</formula>
    </cfRule>
    <cfRule type="expression" dxfId="89" priority="398">
      <formula>#REF!="LA BANQUE POSTALE - CJ"</formula>
    </cfRule>
    <cfRule type="expression" dxfId="88" priority="399">
      <formula>#REF!="LIVRET A - CP"</formula>
    </cfRule>
  </conditionalFormatting>
  <conditionalFormatting sqref="I103">
    <cfRule type="expression" dxfId="87" priority="409">
      <formula>#REF!="LA BANQUE POSTALE - CP"</formula>
    </cfRule>
    <cfRule type="expression" dxfId="86" priority="410">
      <formula>#REF!="LA BANQUE POSTALE - CJ"</formula>
    </cfRule>
    <cfRule type="expression" dxfId="85" priority="411">
      <formula>#REF!="LIVRET A - CP"</formula>
    </cfRule>
  </conditionalFormatting>
  <conditionalFormatting sqref="I105">
    <cfRule type="expression" dxfId="84" priority="448">
      <formula>#REF!="LA BANQUE POSTALE - CP"</formula>
    </cfRule>
    <cfRule type="expression" dxfId="83" priority="449">
      <formula>#REF!="LA BANQUE POSTALE - CJ"</formula>
    </cfRule>
    <cfRule type="expression" dxfId="82" priority="450">
      <formula>#REF!="LIVRET A - CP"</formula>
    </cfRule>
  </conditionalFormatting>
  <conditionalFormatting sqref="I106">
    <cfRule type="expression" dxfId="81" priority="496">
      <formula>#REF!="LA BANQUE POSTALE - CP"</formula>
    </cfRule>
    <cfRule type="expression" dxfId="80" priority="497">
      <formula>#REF!="LA BANQUE POSTALE - CJ"</formula>
    </cfRule>
    <cfRule type="expression" dxfId="79" priority="498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A1:X23"/>
  <sheetViews>
    <sheetView showGridLines="0" showRowColHeaders="0" zoomScale="77" zoomScaleNormal="77" workbookViewId="0">
      <pane ySplit="7" topLeftCell="A17" activePane="bottomLeft" state="frozen"/>
      <selection pane="bottomLeft" activeCell="U3" sqref="U3"/>
    </sheetView>
  </sheetViews>
  <sheetFormatPr baseColWidth="10" defaultRowHeight="12.75" x14ac:dyDescent="0.2"/>
  <cols>
    <col min="1" max="1" width="23.5703125" bestFit="1" customWidth="1"/>
    <col min="2" max="2" width="28.140625" bestFit="1" customWidth="1"/>
    <col min="3" max="3" width="16.140625" customWidth="1"/>
    <col min="4" max="4" width="1" customWidth="1"/>
    <col min="5" max="5" width="27.28515625" bestFit="1" customWidth="1"/>
    <col min="6" max="6" width="15.710937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3">
      <c r="A1" s="45" t="s">
        <v>132</v>
      </c>
      <c r="B1" s="44"/>
      <c r="C1" s="44"/>
      <c r="D1" s="44"/>
      <c r="E1" s="44"/>
      <c r="F1" s="113" t="s">
        <v>158</v>
      </c>
      <c r="G1" s="44"/>
      <c r="H1" s="46"/>
      <c r="I1" s="169"/>
      <c r="J1" s="169"/>
      <c r="K1" s="169"/>
      <c r="L1" s="169"/>
      <c r="M1" s="169"/>
      <c r="N1" s="169"/>
      <c r="O1" s="46"/>
      <c r="P1" s="46"/>
      <c r="Q1" s="46"/>
      <c r="R1" s="46"/>
      <c r="S1" s="46"/>
      <c r="T1" s="46"/>
      <c r="U1" s="46"/>
      <c r="V1" s="46" t="s">
        <v>293</v>
      </c>
    </row>
    <row r="2" spans="1:24" ht="33.75" customHeight="1" x14ac:dyDescent="0.2">
      <c r="A2" s="166">
        <f ca="1">TODAY()</f>
        <v>44377</v>
      </c>
      <c r="B2" s="166"/>
      <c r="C2" s="53"/>
      <c r="D2" s="53"/>
      <c r="E2" s="53"/>
      <c r="F2" s="53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</row>
    <row r="3" spans="1:24" ht="15.75" x14ac:dyDescent="0.2">
      <c r="A3" s="13" t="s">
        <v>85</v>
      </c>
      <c r="B3" t="s">
        <v>157</v>
      </c>
      <c r="C3" s="53"/>
      <c r="D3" s="53"/>
      <c r="E3" s="53"/>
      <c r="F3" s="53"/>
      <c r="G3" s="46"/>
      <c r="H3" s="46"/>
      <c r="I3" s="46"/>
      <c r="J3" s="46"/>
      <c r="K3" s="46"/>
      <c r="L3" s="47" t="s">
        <v>82</v>
      </c>
      <c r="M3" s="47" t="s">
        <v>83</v>
      </c>
      <c r="N3" s="47" t="s">
        <v>84</v>
      </c>
      <c r="O3" s="167" t="s">
        <v>130</v>
      </c>
      <c r="P3" s="46"/>
      <c r="Q3" s="46"/>
      <c r="R3" s="46"/>
      <c r="S3" s="46"/>
      <c r="T3" s="46"/>
      <c r="U3" s="46"/>
      <c r="V3" s="46"/>
    </row>
    <row r="4" spans="1:24" ht="21.75" customHeight="1" x14ac:dyDescent="0.2">
      <c r="A4" s="13" t="s">
        <v>9</v>
      </c>
      <c r="B4" t="s">
        <v>50</v>
      </c>
      <c r="C4" s="53"/>
      <c r="D4" s="53"/>
      <c r="E4" s="53"/>
      <c r="F4" s="53"/>
      <c r="G4" s="46"/>
      <c r="H4" s="46"/>
      <c r="I4" s="46"/>
      <c r="J4" s="46"/>
      <c r="K4" s="46"/>
      <c r="L4" s="42">
        <f>Données!F3</f>
        <v>5241.4200000000037</v>
      </c>
      <c r="M4" s="42">
        <f>Données!G3</f>
        <v>172.34000000000015</v>
      </c>
      <c r="N4" s="42">
        <f>Données!H3</f>
        <v>12050</v>
      </c>
      <c r="O4" s="167"/>
      <c r="P4" s="46"/>
      <c r="Q4" s="46"/>
      <c r="R4" s="46"/>
      <c r="S4" s="46"/>
      <c r="T4" s="46"/>
      <c r="U4" s="46"/>
      <c r="V4" s="46"/>
    </row>
    <row r="5" spans="1:24" ht="23.25" customHeight="1" x14ac:dyDescent="0.2">
      <c r="A5" s="53"/>
      <c r="B5" s="53"/>
      <c r="C5" s="53"/>
      <c r="D5" s="53"/>
      <c r="E5" s="53"/>
      <c r="F5" s="53"/>
      <c r="G5" s="44"/>
      <c r="H5" s="44"/>
      <c r="I5" s="44"/>
      <c r="J5" s="46"/>
      <c r="K5" s="46"/>
      <c r="L5" s="46"/>
      <c r="M5" s="46"/>
      <c r="N5" s="46"/>
      <c r="O5" s="49"/>
      <c r="P5" s="46"/>
      <c r="Q5" s="46"/>
      <c r="R5" s="46"/>
      <c r="S5" s="46"/>
      <c r="T5" s="46"/>
      <c r="U5" s="46"/>
      <c r="V5" s="46"/>
    </row>
    <row r="6" spans="1:24" ht="12.75" customHeight="1" x14ac:dyDescent="0.2">
      <c r="A6" s="44"/>
      <c r="B6" s="44" t="s">
        <v>99</v>
      </c>
      <c r="C6" s="44"/>
      <c r="D6" s="44"/>
      <c r="E6" s="44"/>
      <c r="F6" s="44"/>
      <c r="G6" s="168" t="s">
        <v>131</v>
      </c>
      <c r="H6" s="168"/>
      <c r="I6" s="48">
        <f>M4+N4</f>
        <v>12222.34</v>
      </c>
      <c r="J6" s="44"/>
      <c r="K6" s="44"/>
      <c r="L6" s="44"/>
      <c r="M6" s="44"/>
      <c r="N6" s="50"/>
      <c r="O6" s="49"/>
      <c r="P6" s="44"/>
      <c r="Q6" s="44"/>
      <c r="R6" s="44"/>
      <c r="S6" s="44"/>
      <c r="T6" s="50"/>
      <c r="U6" s="51" t="s">
        <v>86</v>
      </c>
      <c r="V6" s="52" t="s">
        <v>87</v>
      </c>
      <c r="W6" s="12"/>
      <c r="X6"/>
    </row>
    <row r="7" spans="1:24" x14ac:dyDescent="0.2">
      <c r="A7" s="13" t="s">
        <v>97</v>
      </c>
      <c r="B7" t="s">
        <v>100</v>
      </c>
      <c r="C7" t="s">
        <v>101</v>
      </c>
      <c r="E7" s="13" t="s">
        <v>8</v>
      </c>
      <c r="F7" t="s">
        <v>102</v>
      </c>
      <c r="G7" s="44"/>
      <c r="H7" s="44"/>
      <c r="I7" s="44"/>
      <c r="J7" s="44"/>
      <c r="K7" s="44"/>
      <c r="L7" s="44"/>
      <c r="M7" s="44"/>
      <c r="N7" s="50"/>
      <c r="O7" s="44"/>
      <c r="P7" s="54"/>
      <c r="Q7" s="44"/>
      <c r="R7" s="44"/>
      <c r="S7" s="54"/>
      <c r="T7" s="50"/>
      <c r="U7" s="106">
        <v>44362</v>
      </c>
      <c r="V7" s="107">
        <v>3866.12</v>
      </c>
      <c r="W7" s="12"/>
      <c r="X7"/>
    </row>
    <row r="8" spans="1:24" x14ac:dyDescent="0.2">
      <c r="A8" s="15" t="s">
        <v>32</v>
      </c>
      <c r="B8" s="16">
        <v>-1134.31</v>
      </c>
      <c r="C8" s="16"/>
      <c r="E8" s="15" t="s">
        <v>50</v>
      </c>
      <c r="F8" s="16"/>
      <c r="U8" s="43">
        <v>44363</v>
      </c>
      <c r="V8" s="61">
        <v>3790.9200000000019</v>
      </c>
      <c r="W8" s="19"/>
      <c r="X8"/>
    </row>
    <row r="9" spans="1:24" x14ac:dyDescent="0.2">
      <c r="A9" s="15" t="s">
        <v>34</v>
      </c>
      <c r="B9" s="16">
        <v>-3703</v>
      </c>
      <c r="C9" s="16">
        <v>7945.9100000000008</v>
      </c>
      <c r="E9" s="14" t="s">
        <v>4</v>
      </c>
      <c r="F9" s="16">
        <v>44</v>
      </c>
      <c r="U9" s="43">
        <v>44368</v>
      </c>
      <c r="V9" s="61">
        <v>3779.8800000000028</v>
      </c>
      <c r="W9" s="19"/>
      <c r="X9"/>
    </row>
    <row r="10" spans="1:24" x14ac:dyDescent="0.2">
      <c r="A10" s="15" t="s">
        <v>39</v>
      </c>
      <c r="B10" s="16">
        <v>-46.34</v>
      </c>
      <c r="C10" s="16"/>
      <c r="E10" s="14" t="s">
        <v>11</v>
      </c>
      <c r="F10" s="16">
        <v>1</v>
      </c>
      <c r="U10" s="43">
        <v>44369</v>
      </c>
      <c r="V10" s="61">
        <v>3766.3500000000031</v>
      </c>
      <c r="W10" s="19"/>
      <c r="X10"/>
    </row>
    <row r="11" spans="1:24" x14ac:dyDescent="0.2">
      <c r="A11" s="15" t="s">
        <v>35</v>
      </c>
      <c r="B11" s="16">
        <v>-717.66000000000008</v>
      </c>
      <c r="C11" s="16"/>
      <c r="E11" s="14" t="s">
        <v>7</v>
      </c>
      <c r="F11" s="16">
        <v>6</v>
      </c>
      <c r="U11" s="43">
        <v>44371</v>
      </c>
      <c r="V11" s="61">
        <v>5643.1800000000021</v>
      </c>
      <c r="W11" s="19"/>
      <c r="X11"/>
    </row>
    <row r="12" spans="1:24" x14ac:dyDescent="0.2">
      <c r="A12" s="15" t="s">
        <v>70</v>
      </c>
      <c r="B12" s="16">
        <v>-526.42999999999995</v>
      </c>
      <c r="C12" s="16"/>
      <c r="E12" s="14" t="s">
        <v>88</v>
      </c>
      <c r="F12" s="16">
        <v>1</v>
      </c>
      <c r="U12" s="43">
        <v>44372</v>
      </c>
      <c r="V12" s="61">
        <v>5675.68</v>
      </c>
      <c r="W12" s="19"/>
      <c r="X12"/>
    </row>
    <row r="13" spans="1:24" x14ac:dyDescent="0.2">
      <c r="A13" s="15" t="s">
        <v>28</v>
      </c>
      <c r="B13" s="16">
        <v>-846.83</v>
      </c>
      <c r="C13" s="16">
        <v>244.37</v>
      </c>
      <c r="E13" s="14" t="s">
        <v>6</v>
      </c>
      <c r="F13" s="16">
        <v>11</v>
      </c>
      <c r="U13" s="43">
        <v>44375</v>
      </c>
      <c r="V13" s="61">
        <v>5372.4100000000035</v>
      </c>
      <c r="W13" s="19"/>
      <c r="X13"/>
    </row>
    <row r="14" spans="1:24" x14ac:dyDescent="0.2">
      <c r="A14" s="15" t="s">
        <v>124</v>
      </c>
      <c r="B14" s="16">
        <v>-50</v>
      </c>
      <c r="C14" s="16"/>
      <c r="E14" s="14" t="s">
        <v>76</v>
      </c>
      <c r="F14" s="16">
        <v>8</v>
      </c>
    </row>
    <row r="15" spans="1:24" x14ac:dyDescent="0.2">
      <c r="A15" s="15" t="s">
        <v>31</v>
      </c>
      <c r="B15" s="16">
        <v>-189.26</v>
      </c>
      <c r="C15" s="16">
        <v>147.01999999999998</v>
      </c>
      <c r="E15" s="14" t="s">
        <v>5</v>
      </c>
      <c r="F15" s="16">
        <v>5</v>
      </c>
    </row>
    <row r="16" spans="1:24" x14ac:dyDescent="0.2">
      <c r="A16" s="15" t="s">
        <v>33</v>
      </c>
      <c r="B16" s="16">
        <v>-120.95</v>
      </c>
      <c r="C16" s="16"/>
      <c r="E16" s="15" t="s">
        <v>79</v>
      </c>
      <c r="F16" s="16"/>
    </row>
    <row r="17" spans="1:6" x14ac:dyDescent="0.2">
      <c r="A17" s="15" t="s">
        <v>66</v>
      </c>
      <c r="B17" s="16">
        <v>-30.4</v>
      </c>
      <c r="C17" s="16"/>
      <c r="E17" s="14" t="s">
        <v>4</v>
      </c>
      <c r="F17" s="16">
        <v>13</v>
      </c>
    </row>
    <row r="18" spans="1:6" x14ac:dyDescent="0.2">
      <c r="A18" s="15" t="s">
        <v>98</v>
      </c>
      <c r="B18" s="16">
        <v>-7365.1799999999994</v>
      </c>
      <c r="C18" s="16">
        <v>8337.3000000000011</v>
      </c>
      <c r="E18" s="14" t="s">
        <v>11</v>
      </c>
      <c r="F18" s="16">
        <v>10</v>
      </c>
    </row>
    <row r="19" spans="1:6" x14ac:dyDescent="0.2">
      <c r="E19" s="14" t="s">
        <v>7</v>
      </c>
      <c r="F19" s="16">
        <v>5</v>
      </c>
    </row>
    <row r="20" spans="1:6" x14ac:dyDescent="0.2">
      <c r="E20" s="14" t="s">
        <v>6</v>
      </c>
      <c r="F20" s="16">
        <v>2</v>
      </c>
    </row>
    <row r="21" spans="1:6" x14ac:dyDescent="0.2">
      <c r="E21" s="14" t="s">
        <v>138</v>
      </c>
      <c r="F21" s="16">
        <v>1</v>
      </c>
    </row>
    <row r="22" spans="1:6" x14ac:dyDescent="0.2">
      <c r="E22" s="15" t="s">
        <v>55</v>
      </c>
      <c r="F22" s="16"/>
    </row>
    <row r="23" spans="1:6" x14ac:dyDescent="0.2">
      <c r="E23" s="14" t="s">
        <v>7</v>
      </c>
      <c r="F23" s="16">
        <v>6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X58"/>
  <sheetViews>
    <sheetView showGridLines="0" zoomScale="80" zoomScaleNormal="80" workbookViewId="0">
      <pane ySplit="1" topLeftCell="A14" activePane="bottomLeft" state="frozen"/>
      <selection pane="bottomLeft" activeCell="B13" sqref="B13"/>
    </sheetView>
  </sheetViews>
  <sheetFormatPr baseColWidth="10" defaultColWidth="9.140625" defaultRowHeight="12.75" x14ac:dyDescent="0.2"/>
  <cols>
    <col min="1" max="1" width="23" style="92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62" t="s">
        <v>90</v>
      </c>
      <c r="C1" s="3" t="s">
        <v>3</v>
      </c>
      <c r="E1" s="3" t="s">
        <v>8</v>
      </c>
      <c r="G1" s="63" t="s">
        <v>1</v>
      </c>
      <c r="H1" s="17" t="s">
        <v>103</v>
      </c>
      <c r="I1" s="3" t="s">
        <v>104</v>
      </c>
      <c r="K1" s="3" t="s">
        <v>120</v>
      </c>
      <c r="M1" s="64" t="s">
        <v>135</v>
      </c>
      <c r="X1" s="65"/>
    </row>
    <row r="2" spans="1:24" x14ac:dyDescent="0.2">
      <c r="A2" s="66" t="s">
        <v>34</v>
      </c>
      <c r="B2" s="67" t="s">
        <v>51</v>
      </c>
      <c r="C2" s="3" t="s">
        <v>4</v>
      </c>
      <c r="E2" s="3" t="s">
        <v>50</v>
      </c>
      <c r="G2" s="68" t="e">
        <f>INDEX(#REF!,ROW()-1,MATCH(c_c,#REF!,0))</f>
        <v>#REF!</v>
      </c>
      <c r="H2" s="3" t="s">
        <v>85</v>
      </c>
      <c r="I2" s="3">
        <v>2</v>
      </c>
      <c r="K2" s="3" t="s">
        <v>108</v>
      </c>
      <c r="M2" s="66" t="s">
        <v>34</v>
      </c>
    </row>
    <row r="3" spans="1:24" x14ac:dyDescent="0.2">
      <c r="A3" s="66" t="s">
        <v>34</v>
      </c>
      <c r="B3" s="67" t="s">
        <v>52</v>
      </c>
      <c r="C3" s="3" t="s">
        <v>5</v>
      </c>
      <c r="E3" s="3" t="s">
        <v>55</v>
      </c>
      <c r="G3" s="68" t="e">
        <f>INDEX(#REF!,ROW()-1,MATCH(c_c,#REF!,0))</f>
        <v>#REF!</v>
      </c>
      <c r="H3" s="3" t="s">
        <v>8</v>
      </c>
      <c r="I3" s="3">
        <v>3</v>
      </c>
      <c r="K3" s="3" t="s">
        <v>109</v>
      </c>
      <c r="M3" s="69" t="s">
        <v>70</v>
      </c>
    </row>
    <row r="4" spans="1:24" x14ac:dyDescent="0.2">
      <c r="A4" s="66" t="s">
        <v>34</v>
      </c>
      <c r="B4" s="67" t="s">
        <v>61</v>
      </c>
      <c r="C4" s="3" t="s">
        <v>138</v>
      </c>
      <c r="E4" s="70" t="s">
        <v>79</v>
      </c>
      <c r="G4" s="68" t="e">
        <f>INDEX(#REF!,ROW()-1,MATCH(c_c,#REF!,0))</f>
        <v>#REF!</v>
      </c>
      <c r="H4" s="3" t="s">
        <v>2</v>
      </c>
      <c r="I4" s="3">
        <v>4</v>
      </c>
      <c r="K4" s="3" t="s">
        <v>110</v>
      </c>
      <c r="M4" s="71" t="s">
        <v>28</v>
      </c>
    </row>
    <row r="5" spans="1:24" x14ac:dyDescent="0.2">
      <c r="A5" s="66" t="s">
        <v>34</v>
      </c>
      <c r="B5" s="67" t="s">
        <v>22</v>
      </c>
      <c r="C5" s="3" t="s">
        <v>11</v>
      </c>
      <c r="G5" s="68" t="e">
        <f>INDEX(#REF!,ROW()-1,MATCH(c_c,#REF!,0))</f>
        <v>#REF!</v>
      </c>
      <c r="H5" s="3" t="s">
        <v>0</v>
      </c>
      <c r="I5" s="3">
        <v>5</v>
      </c>
      <c r="K5" s="3" t="s">
        <v>111</v>
      </c>
      <c r="M5" s="72" t="s">
        <v>35</v>
      </c>
    </row>
    <row r="6" spans="1:24" x14ac:dyDescent="0.2">
      <c r="A6" s="66" t="s">
        <v>34</v>
      </c>
      <c r="B6" s="67" t="s">
        <v>26</v>
      </c>
      <c r="C6" s="3" t="s">
        <v>6</v>
      </c>
      <c r="G6" s="68" t="e">
        <f>INDEX(#REF!,ROW()-1,MATCH(c_c,#REF!,0))</f>
        <v>#REF!</v>
      </c>
      <c r="H6" s="3" t="s">
        <v>105</v>
      </c>
      <c r="I6" s="3">
        <v>6</v>
      </c>
      <c r="K6" s="3" t="s">
        <v>112</v>
      </c>
      <c r="M6" s="73" t="s">
        <v>31</v>
      </c>
    </row>
    <row r="7" spans="1:24" x14ac:dyDescent="0.2">
      <c r="A7" s="66" t="s">
        <v>34</v>
      </c>
      <c r="B7" s="67" t="s">
        <v>54</v>
      </c>
      <c r="C7" s="3" t="s">
        <v>7</v>
      </c>
      <c r="G7" s="68" t="e">
        <f>INDEX(#REF!,ROW()-1,MATCH(c_c,#REF!,0))</f>
        <v>#REF!</v>
      </c>
      <c r="H7" s="3" t="s">
        <v>93</v>
      </c>
      <c r="I7" s="3">
        <v>9</v>
      </c>
      <c r="K7" s="3" t="s">
        <v>113</v>
      </c>
      <c r="M7" s="74" t="s">
        <v>32</v>
      </c>
    </row>
    <row r="8" spans="1:24" x14ac:dyDescent="0.2">
      <c r="A8" s="66" t="s">
        <v>34</v>
      </c>
      <c r="B8" s="67" t="s">
        <v>71</v>
      </c>
      <c r="C8" s="3" t="s">
        <v>76</v>
      </c>
      <c r="G8" s="68" t="e">
        <f>INDEX(#REF!,ROW()-1,MATCH(c_c,#REF!,0))</f>
        <v>#REF!</v>
      </c>
      <c r="K8" s="3" t="s">
        <v>114</v>
      </c>
      <c r="M8" s="75" t="s">
        <v>38</v>
      </c>
    </row>
    <row r="9" spans="1:24" x14ac:dyDescent="0.2">
      <c r="A9" s="69" t="s">
        <v>70</v>
      </c>
      <c r="B9" s="76" t="s">
        <v>80</v>
      </c>
      <c r="C9" s="3" t="s">
        <v>88</v>
      </c>
      <c r="G9" s="68" t="e">
        <f>INDEX(#REF!,ROW()-1,MATCH(c_c,#REF!,0))</f>
        <v>#REF!</v>
      </c>
      <c r="K9" s="3" t="s">
        <v>115</v>
      </c>
      <c r="M9" s="77" t="s">
        <v>33</v>
      </c>
    </row>
    <row r="10" spans="1:24" x14ac:dyDescent="0.2">
      <c r="A10" s="69" t="s">
        <v>70</v>
      </c>
      <c r="B10" s="76" t="s">
        <v>24</v>
      </c>
      <c r="G10" s="68" t="e">
        <f>INDEX(#REF!,ROW()-1,MATCH(c_c,#REF!,0))</f>
        <v>#REF!</v>
      </c>
      <c r="K10" s="3" t="s">
        <v>116</v>
      </c>
      <c r="M10" s="78" t="s">
        <v>39</v>
      </c>
    </row>
    <row r="11" spans="1:24" x14ac:dyDescent="0.2">
      <c r="A11" s="69" t="s">
        <v>70</v>
      </c>
      <c r="B11" s="76" t="s">
        <v>58</v>
      </c>
      <c r="G11" s="68" t="e">
        <f>INDEX(#REF!,ROW()-1,MATCH(c_c,#REF!,0))</f>
        <v>#REF!</v>
      </c>
      <c r="K11" s="3" t="s">
        <v>117</v>
      </c>
      <c r="M11" s="79" t="s">
        <v>66</v>
      </c>
    </row>
    <row r="12" spans="1:24" x14ac:dyDescent="0.2">
      <c r="A12" s="69" t="s">
        <v>70</v>
      </c>
      <c r="B12" s="76" t="s">
        <v>57</v>
      </c>
      <c r="G12" s="68" t="e">
        <f>INDEX(#REF!,ROW()-1,MATCH(c_c,#REF!,0))</f>
        <v>#REF!</v>
      </c>
      <c r="K12" s="3" t="s">
        <v>118</v>
      </c>
    </row>
    <row r="13" spans="1:24" x14ac:dyDescent="0.2">
      <c r="A13" s="69" t="s">
        <v>70</v>
      </c>
      <c r="B13" s="76" t="s">
        <v>159</v>
      </c>
      <c r="G13" s="68" t="e">
        <f>INDEX(#REF!,ROW()-1,MATCH(c_c,#REF!,0))</f>
        <v>#REF!</v>
      </c>
      <c r="K13" s="3" t="s">
        <v>119</v>
      </c>
    </row>
    <row r="14" spans="1:24" x14ac:dyDescent="0.2">
      <c r="A14" s="71" t="s">
        <v>28</v>
      </c>
      <c r="B14" s="80" t="s">
        <v>56</v>
      </c>
      <c r="G14" s="68" t="e">
        <f>INDEX(#REF!,ROW()-1,MATCH(c_c,#REF!,0))</f>
        <v>#REF!</v>
      </c>
    </row>
    <row r="15" spans="1:24" x14ac:dyDescent="0.2">
      <c r="A15" s="71" t="s">
        <v>28</v>
      </c>
      <c r="B15" s="81" t="s">
        <v>48</v>
      </c>
      <c r="G15" s="68" t="e">
        <f>INDEX(#REF!,ROW()-1,MATCH(c_c,#REF!,0))</f>
        <v>#REF!</v>
      </c>
    </row>
    <row r="16" spans="1:24" x14ac:dyDescent="0.2">
      <c r="A16" s="71" t="s">
        <v>28</v>
      </c>
      <c r="B16" s="81" t="s">
        <v>46</v>
      </c>
      <c r="G16" s="68" t="e">
        <f>INDEX(#REF!,ROW()-1,MATCH(c_c,#REF!,0))</f>
        <v>#REF!</v>
      </c>
    </row>
    <row r="17" spans="1:7" x14ac:dyDescent="0.2">
      <c r="A17" s="71" t="s">
        <v>28</v>
      </c>
      <c r="B17" s="80" t="s">
        <v>60</v>
      </c>
      <c r="G17" s="68" t="e">
        <f>INDEX(#REF!,ROW()-1,MATCH(c_c,#REF!,0))</f>
        <v>#REF!</v>
      </c>
    </row>
    <row r="18" spans="1:7" x14ac:dyDescent="0.2">
      <c r="A18" s="71" t="s">
        <v>28</v>
      </c>
      <c r="B18" s="80" t="s">
        <v>30</v>
      </c>
      <c r="G18" s="68" t="e">
        <f>INDEX(#REF!,ROW()-1,MATCH(c_c,#REF!,0))</f>
        <v>#REF!</v>
      </c>
    </row>
    <row r="19" spans="1:7" x14ac:dyDescent="0.2">
      <c r="A19" s="71" t="s">
        <v>28</v>
      </c>
      <c r="B19" s="80" t="s">
        <v>29</v>
      </c>
      <c r="G19" s="68" t="e">
        <f>INDEX(#REF!,ROW()-1,MATCH(c_c,#REF!,0))</f>
        <v>#REF!</v>
      </c>
    </row>
    <row r="20" spans="1:7" x14ac:dyDescent="0.2">
      <c r="A20" s="71" t="s">
        <v>28</v>
      </c>
      <c r="B20" s="80" t="s">
        <v>81</v>
      </c>
      <c r="G20" s="68" t="e">
        <f>INDEX(#REF!,ROW()-1,MATCH(c_c,#REF!,0))</f>
        <v>#REF!</v>
      </c>
    </row>
    <row r="21" spans="1:7" x14ac:dyDescent="0.2">
      <c r="A21" s="71" t="s">
        <v>28</v>
      </c>
      <c r="B21" s="80" t="s">
        <v>67</v>
      </c>
      <c r="G21" s="68" t="e">
        <f>INDEX(#REF!,ROW()-1,MATCH(c_c,#REF!,0))</f>
        <v>#REF!</v>
      </c>
    </row>
    <row r="22" spans="1:7" x14ac:dyDescent="0.2">
      <c r="A22" s="72" t="s">
        <v>35</v>
      </c>
      <c r="B22" s="82" t="s">
        <v>47</v>
      </c>
      <c r="G22" s="68" t="e">
        <f>INDEX(#REF!,ROW()-1,MATCH(c_c,#REF!,0))</f>
        <v>#REF!</v>
      </c>
    </row>
    <row r="23" spans="1:7" x14ac:dyDescent="0.2">
      <c r="A23" s="72" t="s">
        <v>35</v>
      </c>
      <c r="B23" s="83" t="s">
        <v>12</v>
      </c>
      <c r="G23" s="68" t="e">
        <f>INDEX(#REF!,ROW()-1,MATCH(c_c,#REF!,0))</f>
        <v>#REF!</v>
      </c>
    </row>
    <row r="24" spans="1:7" x14ac:dyDescent="0.2">
      <c r="A24" s="72" t="s">
        <v>35</v>
      </c>
      <c r="B24" s="83" t="s">
        <v>23</v>
      </c>
      <c r="G24" s="84" t="s">
        <v>21</v>
      </c>
    </row>
    <row r="25" spans="1:7" x14ac:dyDescent="0.2">
      <c r="A25" s="72" t="s">
        <v>35</v>
      </c>
      <c r="B25" s="82" t="s">
        <v>49</v>
      </c>
    </row>
    <row r="26" spans="1:7" x14ac:dyDescent="0.2">
      <c r="A26" s="72" t="s">
        <v>35</v>
      </c>
      <c r="B26" s="82" t="s">
        <v>36</v>
      </c>
    </row>
    <row r="27" spans="1:7" x14ac:dyDescent="0.2">
      <c r="A27" s="72" t="s">
        <v>35</v>
      </c>
      <c r="B27" s="82" t="s">
        <v>72</v>
      </c>
    </row>
    <row r="28" spans="1:7" x14ac:dyDescent="0.2">
      <c r="A28" s="73" t="s">
        <v>31</v>
      </c>
      <c r="B28" s="85" t="s">
        <v>75</v>
      </c>
    </row>
    <row r="29" spans="1:7" x14ac:dyDescent="0.2">
      <c r="A29" s="73" t="s">
        <v>31</v>
      </c>
      <c r="B29" s="85" t="s">
        <v>13</v>
      </c>
    </row>
    <row r="30" spans="1:7" x14ac:dyDescent="0.2">
      <c r="A30" s="73" t="s">
        <v>31</v>
      </c>
      <c r="B30" s="85" t="s">
        <v>27</v>
      </c>
    </row>
    <row r="31" spans="1:7" x14ac:dyDescent="0.2">
      <c r="A31" s="73" t="s">
        <v>31</v>
      </c>
      <c r="B31" s="85" t="s">
        <v>19</v>
      </c>
    </row>
    <row r="32" spans="1:7" x14ac:dyDescent="0.2">
      <c r="A32" s="73" t="s">
        <v>31</v>
      </c>
      <c r="B32" s="85" t="s">
        <v>14</v>
      </c>
    </row>
    <row r="33" spans="1:2" x14ac:dyDescent="0.2">
      <c r="A33" s="73" t="s">
        <v>31</v>
      </c>
      <c r="B33" s="85" t="s">
        <v>73</v>
      </c>
    </row>
    <row r="34" spans="1:2" x14ac:dyDescent="0.2">
      <c r="A34" s="74" t="s">
        <v>32</v>
      </c>
      <c r="B34" s="86" t="s">
        <v>37</v>
      </c>
    </row>
    <row r="35" spans="1:2" x14ac:dyDescent="0.2">
      <c r="A35" s="74" t="s">
        <v>32</v>
      </c>
      <c r="B35" s="87" t="s">
        <v>40</v>
      </c>
    </row>
    <row r="36" spans="1:2" x14ac:dyDescent="0.2">
      <c r="A36" s="74" t="s">
        <v>32</v>
      </c>
      <c r="B36" s="86" t="s">
        <v>20</v>
      </c>
    </row>
    <row r="37" spans="1:2" x14ac:dyDescent="0.2">
      <c r="A37" s="75" t="s">
        <v>38</v>
      </c>
      <c r="B37" s="88" t="s">
        <v>25</v>
      </c>
    </row>
    <row r="38" spans="1:2" x14ac:dyDescent="0.2">
      <c r="A38" s="75" t="s">
        <v>38</v>
      </c>
      <c r="B38" s="88" t="s">
        <v>10</v>
      </c>
    </row>
    <row r="39" spans="1:2" x14ac:dyDescent="0.2">
      <c r="A39" s="75" t="s">
        <v>38</v>
      </c>
      <c r="B39" s="88" t="s">
        <v>53</v>
      </c>
    </row>
    <row r="40" spans="1:2" x14ac:dyDescent="0.2">
      <c r="A40" s="75" t="s">
        <v>38</v>
      </c>
      <c r="B40" s="88" t="s">
        <v>59</v>
      </c>
    </row>
    <row r="41" spans="1:2" x14ac:dyDescent="0.2">
      <c r="A41" s="75" t="s">
        <v>38</v>
      </c>
      <c r="B41" s="88" t="s">
        <v>77</v>
      </c>
    </row>
    <row r="42" spans="1:2" x14ac:dyDescent="0.2">
      <c r="A42" s="77" t="s">
        <v>33</v>
      </c>
      <c r="B42" s="89" t="s">
        <v>42</v>
      </c>
    </row>
    <row r="43" spans="1:2" x14ac:dyDescent="0.2">
      <c r="A43" s="77" t="s">
        <v>33</v>
      </c>
      <c r="B43" s="89" t="s">
        <v>41</v>
      </c>
    </row>
    <row r="44" spans="1:2" x14ac:dyDescent="0.2">
      <c r="A44" s="78" t="s">
        <v>39</v>
      </c>
      <c r="B44" s="90" t="s">
        <v>43</v>
      </c>
    </row>
    <row r="45" spans="1:2" x14ac:dyDescent="0.2">
      <c r="A45" s="78" t="s">
        <v>39</v>
      </c>
      <c r="B45" s="90" t="s">
        <v>16</v>
      </c>
    </row>
    <row r="46" spans="1:2" x14ac:dyDescent="0.2">
      <c r="A46" s="78" t="s">
        <v>39</v>
      </c>
      <c r="B46" s="90" t="s">
        <v>74</v>
      </c>
    </row>
    <row r="47" spans="1:2" x14ac:dyDescent="0.2">
      <c r="A47" s="78" t="s">
        <v>39</v>
      </c>
      <c r="B47" s="90" t="s">
        <v>69</v>
      </c>
    </row>
    <row r="48" spans="1:2" x14ac:dyDescent="0.2">
      <c r="A48" s="78" t="s">
        <v>39</v>
      </c>
      <c r="B48" s="90" t="s">
        <v>44</v>
      </c>
    </row>
    <row r="49" spans="1:2" x14ac:dyDescent="0.2">
      <c r="A49" s="78" t="s">
        <v>39</v>
      </c>
      <c r="B49" s="90" t="s">
        <v>45</v>
      </c>
    </row>
    <row r="50" spans="1:2" x14ac:dyDescent="0.2">
      <c r="A50" s="78" t="s">
        <v>39</v>
      </c>
      <c r="B50" s="90" t="s">
        <v>17</v>
      </c>
    </row>
    <row r="51" spans="1:2" x14ac:dyDescent="0.2">
      <c r="A51" s="78" t="s">
        <v>39</v>
      </c>
      <c r="B51" s="90" t="s">
        <v>15</v>
      </c>
    </row>
    <row r="52" spans="1:2" x14ac:dyDescent="0.2">
      <c r="A52" s="78" t="s">
        <v>39</v>
      </c>
      <c r="B52" s="90" t="s">
        <v>18</v>
      </c>
    </row>
    <row r="53" spans="1:2" x14ac:dyDescent="0.2">
      <c r="A53" s="78" t="s">
        <v>39</v>
      </c>
      <c r="B53" s="90" t="s">
        <v>65</v>
      </c>
    </row>
    <row r="54" spans="1:2" x14ac:dyDescent="0.2">
      <c r="A54" s="78" t="s">
        <v>39</v>
      </c>
      <c r="B54" s="90" t="s">
        <v>139</v>
      </c>
    </row>
    <row r="55" spans="1:2" x14ac:dyDescent="0.2">
      <c r="A55" s="79" t="s">
        <v>66</v>
      </c>
      <c r="B55" s="91" t="s">
        <v>62</v>
      </c>
    </row>
    <row r="56" spans="1:2" x14ac:dyDescent="0.2">
      <c r="A56" s="79" t="s">
        <v>66</v>
      </c>
      <c r="B56" s="91" t="s">
        <v>63</v>
      </c>
    </row>
    <row r="57" spans="1:2" x14ac:dyDescent="0.2">
      <c r="A57" s="79" t="s">
        <v>66</v>
      </c>
      <c r="B57" s="91" t="s">
        <v>68</v>
      </c>
    </row>
    <row r="58" spans="1:2" x14ac:dyDescent="0.2">
      <c r="A58" s="79" t="s">
        <v>66</v>
      </c>
      <c r="B58" s="91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FFC000"/>
  </sheetPr>
  <dimension ref="A1:AG8"/>
  <sheetViews>
    <sheetView showGridLines="0" showRowColHeaders="0" tabSelected="1" workbookViewId="0">
      <pane xSplit="9" ySplit="1" topLeftCell="T2" activePane="bottomRight" state="frozen"/>
      <selection pane="topRight" activeCell="J1" sqref="J1"/>
      <selection pane="bottomLeft" activeCell="A2" sqref="A2"/>
      <selection pane="bottomRight" activeCell="C11" sqref="C11"/>
    </sheetView>
  </sheetViews>
  <sheetFormatPr baseColWidth="10" defaultRowHeight="12.75" x14ac:dyDescent="0.2"/>
  <cols>
    <col min="1" max="2" width="9" bestFit="1" customWidth="1"/>
    <col min="3" max="3" width="23.28515625" bestFit="1" customWidth="1"/>
    <col min="4" max="4" width="12" bestFit="1" customWidth="1"/>
    <col min="5" max="5" width="14" bestFit="1" customWidth="1"/>
    <col min="6" max="6" width="15" bestFit="1" customWidth="1"/>
    <col min="7" max="7" width="10" bestFit="1" customWidth="1"/>
    <col min="9" max="9" width="18.140625" bestFit="1" customWidth="1"/>
    <col min="10" max="11" width="6.5703125" bestFit="1" customWidth="1"/>
    <col min="12" max="12" width="7.5703125" bestFit="1" customWidth="1"/>
    <col min="13" max="13" width="6.5703125" bestFit="1" customWidth="1"/>
    <col min="14" max="14" width="7.5703125" bestFit="1" customWidth="1"/>
    <col min="15" max="15" width="6.5703125" bestFit="1" customWidth="1"/>
    <col min="16" max="16" width="7.5703125" bestFit="1" customWidth="1"/>
    <col min="17" max="17" width="5.7109375" customWidth="1"/>
    <col min="18" max="18" width="7.5703125" bestFit="1" customWidth="1"/>
    <col min="19" max="19" width="6.5703125" bestFit="1" customWidth="1"/>
    <col min="20" max="20" width="7.5703125" bestFit="1" customWidth="1"/>
    <col min="21" max="21" width="6.5703125" bestFit="1" customWidth="1"/>
    <col min="22" max="22" width="7.5703125" bestFit="1" customWidth="1"/>
    <col min="23" max="23" width="6.5703125" bestFit="1" customWidth="1"/>
    <col min="24" max="24" width="7.5703125" bestFit="1" customWidth="1"/>
    <col min="25" max="25" width="6.5703125" bestFit="1" customWidth="1"/>
    <col min="26" max="26" width="7.5703125" bestFit="1" customWidth="1"/>
    <col min="27" max="27" width="5.7109375" customWidth="1"/>
    <col min="28" max="28" width="8.5703125" bestFit="1" customWidth="1"/>
    <col min="29" max="29" width="7.5703125" bestFit="1" customWidth="1"/>
    <col min="30" max="30" width="8.5703125" bestFit="1" customWidth="1"/>
    <col min="31" max="31" width="7.5703125" bestFit="1" customWidth="1"/>
    <col min="32" max="32" width="8.5703125" bestFit="1" customWidth="1"/>
    <col min="33" max="33" width="7.5703125" bestFit="1" customWidth="1"/>
  </cols>
  <sheetData>
    <row r="1" spans="1:33" s="123" customFormat="1" ht="70.5" customHeight="1" x14ac:dyDescent="0.2">
      <c r="A1" s="143" t="s">
        <v>134</v>
      </c>
      <c r="B1" s="144" t="s">
        <v>121</v>
      </c>
      <c r="C1" s="144" t="s">
        <v>9</v>
      </c>
      <c r="D1" s="145" t="s">
        <v>2</v>
      </c>
      <c r="E1" s="145" t="s">
        <v>0</v>
      </c>
      <c r="F1" s="145" t="s">
        <v>106</v>
      </c>
      <c r="G1" s="144" t="s">
        <v>91</v>
      </c>
      <c r="H1" s="144" t="s">
        <v>92</v>
      </c>
      <c r="I1" s="144" t="s">
        <v>93</v>
      </c>
      <c r="J1" s="146" t="s">
        <v>141</v>
      </c>
      <c r="K1" s="147" t="s">
        <v>148</v>
      </c>
      <c r="L1" s="146" t="s">
        <v>162</v>
      </c>
      <c r="M1" s="147" t="s">
        <v>149</v>
      </c>
      <c r="N1" s="146" t="s">
        <v>163</v>
      </c>
      <c r="O1" s="147" t="s">
        <v>150</v>
      </c>
      <c r="P1" s="146" t="s">
        <v>164</v>
      </c>
      <c r="Q1" s="147" t="s">
        <v>151</v>
      </c>
      <c r="R1" s="146" t="s">
        <v>165</v>
      </c>
      <c r="S1" s="147" t="s">
        <v>152</v>
      </c>
      <c r="T1" s="146" t="s">
        <v>166</v>
      </c>
      <c r="U1" s="147" t="s">
        <v>147</v>
      </c>
      <c r="V1" s="146" t="s">
        <v>167</v>
      </c>
      <c r="W1" s="147" t="s">
        <v>153</v>
      </c>
      <c r="X1" s="146" t="s">
        <v>168</v>
      </c>
      <c r="Y1" s="147" t="s">
        <v>154</v>
      </c>
      <c r="Z1" s="146" t="s">
        <v>169</v>
      </c>
      <c r="AA1" s="147" t="s">
        <v>155</v>
      </c>
      <c r="AB1" s="146" t="s">
        <v>170</v>
      </c>
      <c r="AC1" s="147" t="s">
        <v>125</v>
      </c>
      <c r="AD1" s="146" t="s">
        <v>171</v>
      </c>
      <c r="AE1" s="147" t="s">
        <v>126</v>
      </c>
      <c r="AF1" s="146" t="s">
        <v>172</v>
      </c>
      <c r="AG1" s="148" t="s">
        <v>127</v>
      </c>
    </row>
    <row r="2" spans="1:33" x14ac:dyDescent="0.2">
      <c r="A2" s="138" t="s">
        <v>142</v>
      </c>
      <c r="B2" s="139">
        <v>7</v>
      </c>
      <c r="C2" s="140" t="s">
        <v>50</v>
      </c>
      <c r="D2" s="141" t="s">
        <v>107</v>
      </c>
      <c r="E2" s="141" t="s">
        <v>70</v>
      </c>
      <c r="F2" s="141" t="s">
        <v>80</v>
      </c>
      <c r="G2" s="142">
        <v>-11.99</v>
      </c>
      <c r="H2" s="142"/>
      <c r="I2" s="140" t="s">
        <v>173</v>
      </c>
      <c r="J2" s="18" t="s">
        <v>141</v>
      </c>
      <c r="K2" s="18" t="s">
        <v>122</v>
      </c>
      <c r="L2" s="18" t="s">
        <v>141</v>
      </c>
      <c r="M2" s="18" t="s">
        <v>122</v>
      </c>
      <c r="N2" s="18" t="s">
        <v>141</v>
      </c>
      <c r="O2" s="18" t="s">
        <v>122</v>
      </c>
      <c r="P2" s="18" t="s">
        <v>141</v>
      </c>
      <c r="Q2" s="18" t="s">
        <v>122</v>
      </c>
      <c r="R2" s="18" t="s">
        <v>141</v>
      </c>
      <c r="S2" s="18" t="s">
        <v>122</v>
      </c>
      <c r="T2" s="18" t="s">
        <v>141</v>
      </c>
      <c r="U2" s="18" t="s">
        <v>122</v>
      </c>
      <c r="V2" s="18" t="s">
        <v>141</v>
      </c>
      <c r="W2" s="18"/>
      <c r="X2" s="18" t="s">
        <v>141</v>
      </c>
      <c r="Y2" s="18"/>
      <c r="Z2" s="18" t="s">
        <v>141</v>
      </c>
      <c r="AA2" s="18"/>
      <c r="AB2" s="18" t="s">
        <v>141</v>
      </c>
      <c r="AC2" s="18"/>
      <c r="AD2" s="18" t="s">
        <v>141</v>
      </c>
      <c r="AE2" s="18"/>
      <c r="AF2" s="18" t="s">
        <v>141</v>
      </c>
      <c r="AG2" s="18"/>
    </row>
    <row r="3" spans="1:33" x14ac:dyDescent="0.2">
      <c r="A3" s="124" t="s">
        <v>143</v>
      </c>
      <c r="B3" s="128">
        <v>7</v>
      </c>
      <c r="C3" s="129" t="s">
        <v>50</v>
      </c>
      <c r="D3" s="130" t="s">
        <v>107</v>
      </c>
      <c r="E3" s="130" t="s">
        <v>70</v>
      </c>
      <c r="F3" s="130" t="s">
        <v>80</v>
      </c>
      <c r="G3" s="129">
        <v>-11.99</v>
      </c>
      <c r="H3" s="129"/>
      <c r="I3" s="129" t="s">
        <v>174</v>
      </c>
      <c r="J3" s="18" t="s">
        <v>141</v>
      </c>
      <c r="K3" s="18" t="s">
        <v>122</v>
      </c>
      <c r="L3" s="18" t="s">
        <v>141</v>
      </c>
      <c r="M3" s="18" t="s">
        <v>122</v>
      </c>
      <c r="N3" s="18" t="s">
        <v>141</v>
      </c>
      <c r="O3" s="18" t="s">
        <v>122</v>
      </c>
      <c r="P3" s="18" t="s">
        <v>141</v>
      </c>
      <c r="Q3" s="18" t="s">
        <v>122</v>
      </c>
      <c r="R3" s="18" t="s">
        <v>141</v>
      </c>
      <c r="S3" s="18" t="s">
        <v>122</v>
      </c>
      <c r="T3" s="18" t="s">
        <v>141</v>
      </c>
      <c r="U3" s="18" t="s">
        <v>122</v>
      </c>
      <c r="V3" s="18" t="s">
        <v>141</v>
      </c>
      <c r="W3" s="18"/>
      <c r="X3" s="18" t="s">
        <v>141</v>
      </c>
      <c r="Y3" s="18"/>
      <c r="Z3" s="18" t="s">
        <v>141</v>
      </c>
      <c r="AA3" s="18"/>
      <c r="AB3" s="18" t="s">
        <v>141</v>
      </c>
      <c r="AC3" s="18"/>
      <c r="AD3" s="18" t="s">
        <v>141</v>
      </c>
      <c r="AE3" s="18"/>
      <c r="AF3" s="18" t="s">
        <v>141</v>
      </c>
      <c r="AG3" s="18"/>
    </row>
    <row r="4" spans="1:33" x14ac:dyDescent="0.2">
      <c r="A4" s="124" t="s">
        <v>144</v>
      </c>
      <c r="B4" s="128">
        <v>15</v>
      </c>
      <c r="C4" s="129" t="s">
        <v>50</v>
      </c>
      <c r="D4" s="130" t="s">
        <v>107</v>
      </c>
      <c r="E4" s="130" t="s">
        <v>34</v>
      </c>
      <c r="F4" s="130" t="s">
        <v>26</v>
      </c>
      <c r="G4" s="129">
        <v>-13</v>
      </c>
      <c r="H4" s="129"/>
      <c r="I4" s="129" t="s">
        <v>279</v>
      </c>
      <c r="J4" s="18" t="s">
        <v>141</v>
      </c>
      <c r="K4" s="18" t="s">
        <v>122</v>
      </c>
      <c r="L4" s="18" t="s">
        <v>141</v>
      </c>
      <c r="M4" s="18" t="s">
        <v>122</v>
      </c>
      <c r="N4" s="18" t="s">
        <v>141</v>
      </c>
      <c r="O4" s="18" t="s">
        <v>122</v>
      </c>
      <c r="P4" s="18" t="s">
        <v>141</v>
      </c>
      <c r="Q4" s="18" t="s">
        <v>122</v>
      </c>
      <c r="R4" s="18" t="s">
        <v>141</v>
      </c>
      <c r="S4" s="18" t="s">
        <v>122</v>
      </c>
      <c r="T4" s="18" t="s">
        <v>141</v>
      </c>
      <c r="U4" s="18" t="s">
        <v>122</v>
      </c>
      <c r="V4" s="18" t="s">
        <v>141</v>
      </c>
      <c r="W4" s="18"/>
      <c r="X4" s="18" t="s">
        <v>141</v>
      </c>
      <c r="Y4" s="18"/>
      <c r="Z4" s="18" t="s">
        <v>141</v>
      </c>
      <c r="AA4" s="18"/>
      <c r="AB4" s="18" t="s">
        <v>141</v>
      </c>
      <c r="AC4" s="18"/>
      <c r="AD4" s="18"/>
      <c r="AE4" s="18"/>
      <c r="AF4" s="18"/>
      <c r="AG4" s="18"/>
    </row>
    <row r="5" spans="1:33" x14ac:dyDescent="0.2">
      <c r="A5" s="124" t="s">
        <v>145</v>
      </c>
      <c r="B5" s="131">
        <v>15</v>
      </c>
      <c r="C5" s="132" t="s">
        <v>50</v>
      </c>
      <c r="D5" s="133" t="s">
        <v>107</v>
      </c>
      <c r="E5" s="133" t="s">
        <v>34</v>
      </c>
      <c r="F5" s="133" t="s">
        <v>26</v>
      </c>
      <c r="G5" s="132">
        <v>-180</v>
      </c>
      <c r="H5" s="132"/>
      <c r="I5" s="132" t="s">
        <v>280</v>
      </c>
      <c r="J5" s="18" t="s">
        <v>141</v>
      </c>
      <c r="K5" s="18" t="s">
        <v>122</v>
      </c>
      <c r="L5" s="18" t="s">
        <v>141</v>
      </c>
      <c r="M5" s="18" t="s">
        <v>122</v>
      </c>
      <c r="N5" s="18" t="s">
        <v>141</v>
      </c>
      <c r="O5" s="18" t="s">
        <v>122</v>
      </c>
      <c r="P5" s="18" t="s">
        <v>141</v>
      </c>
      <c r="Q5" s="18" t="s">
        <v>122</v>
      </c>
      <c r="R5" s="18" t="s">
        <v>141</v>
      </c>
      <c r="S5" s="18" t="s">
        <v>122</v>
      </c>
      <c r="T5" s="18" t="s">
        <v>141</v>
      </c>
      <c r="U5" s="18" t="s">
        <v>122</v>
      </c>
      <c r="V5" s="18" t="s">
        <v>141</v>
      </c>
      <c r="W5" s="18"/>
      <c r="X5" s="18" t="s">
        <v>141</v>
      </c>
      <c r="Y5" s="18"/>
      <c r="Z5" s="18" t="s">
        <v>141</v>
      </c>
      <c r="AA5" s="18"/>
      <c r="AB5" s="18" t="s">
        <v>141</v>
      </c>
      <c r="AC5" s="18"/>
      <c r="AD5" s="18"/>
      <c r="AE5" s="18"/>
      <c r="AF5" s="18"/>
      <c r="AG5" s="18"/>
    </row>
    <row r="6" spans="1:33" x14ac:dyDescent="0.2">
      <c r="A6" s="125" t="s">
        <v>290</v>
      </c>
      <c r="B6" s="134">
        <v>28</v>
      </c>
      <c r="C6" s="135" t="s">
        <v>79</v>
      </c>
      <c r="D6" s="136" t="s">
        <v>7</v>
      </c>
      <c r="E6" s="136" t="s">
        <v>34</v>
      </c>
      <c r="F6" s="136" t="s">
        <v>52</v>
      </c>
      <c r="G6" s="135">
        <v>-50</v>
      </c>
      <c r="H6" s="135"/>
      <c r="I6" s="137" t="s">
        <v>291</v>
      </c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</row>
    <row r="7" spans="1:33" x14ac:dyDescent="0.2">
      <c r="A7" s="126" t="s">
        <v>292</v>
      </c>
      <c r="B7" s="134">
        <v>28</v>
      </c>
      <c r="C7" s="135" t="s">
        <v>55</v>
      </c>
      <c r="D7" s="136" t="s">
        <v>7</v>
      </c>
      <c r="E7" s="136" t="s">
        <v>34</v>
      </c>
      <c r="F7" s="136" t="s">
        <v>51</v>
      </c>
      <c r="G7" s="135"/>
      <c r="H7" s="135">
        <v>50</v>
      </c>
      <c r="I7" s="137" t="s">
        <v>291</v>
      </c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</row>
    <row r="8" spans="1:33" x14ac:dyDescent="0.2">
      <c r="A8" s="127" t="s">
        <v>146</v>
      </c>
      <c r="B8" s="134">
        <v>29</v>
      </c>
      <c r="C8" s="135" t="s">
        <v>79</v>
      </c>
      <c r="D8" s="136" t="s">
        <v>6</v>
      </c>
      <c r="E8" s="136" t="s">
        <v>70</v>
      </c>
      <c r="F8" s="136" t="s">
        <v>80</v>
      </c>
      <c r="G8" s="135">
        <v>-13.99</v>
      </c>
      <c r="H8" s="135"/>
      <c r="I8" s="137" t="s">
        <v>161</v>
      </c>
      <c r="J8" s="115" t="s">
        <v>141</v>
      </c>
      <c r="K8" s="115" t="s">
        <v>122</v>
      </c>
      <c r="L8" s="115" t="s">
        <v>141</v>
      </c>
      <c r="M8" s="115" t="s">
        <v>122</v>
      </c>
      <c r="N8" s="115" t="s">
        <v>141</v>
      </c>
      <c r="O8" s="115" t="s">
        <v>122</v>
      </c>
      <c r="P8" s="115" t="s">
        <v>141</v>
      </c>
      <c r="Q8" s="115" t="s">
        <v>122</v>
      </c>
      <c r="R8" s="115" t="s">
        <v>141</v>
      </c>
      <c r="S8" s="115" t="s">
        <v>122</v>
      </c>
      <c r="T8" s="115" t="s">
        <v>141</v>
      </c>
      <c r="U8" s="115" t="s">
        <v>122</v>
      </c>
      <c r="V8" s="115" t="s">
        <v>141</v>
      </c>
      <c r="W8" s="115"/>
      <c r="X8" s="115" t="s">
        <v>141</v>
      </c>
      <c r="Y8" s="115"/>
      <c r="Z8" s="115" t="s">
        <v>141</v>
      </c>
      <c r="AA8" s="115"/>
      <c r="AB8" s="115" t="s">
        <v>141</v>
      </c>
      <c r="AC8" s="115"/>
      <c r="AD8" s="115" t="s">
        <v>141</v>
      </c>
      <c r="AE8" s="115"/>
      <c r="AF8" s="115" t="s">
        <v>141</v>
      </c>
      <c r="AG8" s="115"/>
    </row>
  </sheetData>
  <sortState xmlns:xlrd2="http://schemas.microsoft.com/office/spreadsheetml/2017/richdata2" ref="A2:AG8">
    <sortCondition ref="B2"/>
  </sortState>
  <phoneticPr fontId="12" type="noConversion"/>
  <conditionalFormatting sqref="B3:B5 E3:F5">
    <cfRule type="expression" dxfId="49" priority="22">
      <formula>$G3="LA BANQUE POSTALE - CP"</formula>
    </cfRule>
    <cfRule type="expression" dxfId="48" priority="23">
      <formula>$G3="LA BANQUE POSTALE - CJ"</formula>
    </cfRule>
    <cfRule type="expression" dxfId="47" priority="24">
      <formula>$G3="LIVRET A - CP"</formula>
    </cfRule>
  </conditionalFormatting>
  <conditionalFormatting sqref="B2">
    <cfRule type="expression" dxfId="46" priority="10">
      <formula>$H2="LA BANQUE POSTALE - CP"</formula>
    </cfRule>
    <cfRule type="expression" dxfId="45" priority="11">
      <formula>$H2="LA BANQUE POSTALE - CJ"</formula>
    </cfRule>
    <cfRule type="expression" dxfId="44" priority="12">
      <formula>$H2="LIVRET A - CP"</formula>
    </cfRule>
  </conditionalFormatting>
  <conditionalFormatting sqref="C2">
    <cfRule type="expression" dxfId="43" priority="7">
      <formula>$D2="LA BANQUE POSTALE - CP"</formula>
    </cfRule>
    <cfRule type="expression" dxfId="42" priority="8">
      <formula>$D2="LA BANQUE POSTALE - CJ"</formula>
    </cfRule>
    <cfRule type="expression" dxfId="41" priority="9">
      <formula>$D2="LIVRET A - CP"</formula>
    </cfRule>
  </conditionalFormatting>
  <conditionalFormatting sqref="E2">
    <cfRule type="expression" dxfId="40" priority="4">
      <formula>$H2="LA BANQUE POSTALE - CP"</formula>
    </cfRule>
    <cfRule type="expression" dxfId="39" priority="5">
      <formula>$H2="LA BANQUE POSTALE - CJ"</formula>
    </cfRule>
    <cfRule type="expression" dxfId="38" priority="6">
      <formula>$H2="LIVRET A - CP"</formula>
    </cfRule>
  </conditionalFormatting>
  <conditionalFormatting sqref="E2:F2">
    <cfRule type="expression" dxfId="37" priority="1">
      <formula>$H2="LA BANQUE POSTALE - CP"</formula>
    </cfRule>
    <cfRule type="expression" dxfId="36" priority="2">
      <formula>$H2="LA BANQUE POSTALE - CJ"</formula>
    </cfRule>
    <cfRule type="expression" dxfId="35" priority="3">
      <formula>$H2="LIVRET A - CP"</formula>
    </cfRule>
  </conditionalFormatting>
  <dataValidations count="3">
    <dataValidation type="list" allowBlank="1" showInputMessage="1" showErrorMessage="1" sqref="E1" xr:uid="{00000000-0002-0000-0400-000000000000}">
      <formula1>s_Catégories</formula1>
    </dataValidation>
    <dataValidation type="list" allowBlank="1" showInputMessage="1" showErrorMessage="1" sqref="E2:E8" xr:uid="{00000000-0002-0000-0400-000001000000}">
      <formula1>Categories_sans_doublons</formula1>
    </dataValidation>
    <dataValidation type="list" allowBlank="1" showInputMessage="1" showErrorMessage="1" sqref="C2:C8" xr:uid="{00000000-0002-0000-0400-000002000000}">
      <formula1>T_Comptes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Michel Esteban</cp:lastModifiedBy>
  <dcterms:created xsi:type="dcterms:W3CDTF">2021-01-11T21:12:12Z</dcterms:created>
  <dcterms:modified xsi:type="dcterms:W3CDTF">2021-06-30T08:32:18Z</dcterms:modified>
</cp:coreProperties>
</file>