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https://ebl6-my.sharepoint.com/personal/16567_365site_me/Documents/-- ADMINISTRATIF/-- Trésories/"/>
    </mc:Choice>
  </mc:AlternateContent>
  <xr:revisionPtr revIDLastSave="1" documentId="14_{1035EEF3-80D0-46C8-8AB5-FB8E8655768B}" xr6:coauthVersionLast="47" xr6:coauthVersionMax="47" xr10:uidLastSave="{B9FD2B1B-4D98-43C6-9DB4-916127E90F32}"/>
  <bookViews>
    <workbookView xWindow="-120" yWindow="-120" windowWidth="29040" windowHeight="15840" firstSheet="1" activeTab="1" xr2:uid="{00000000-000D-0000-FFFF-FFFF00000000}"/>
  </bookViews>
  <sheets>
    <sheet name="Formulaire" sheetId="1" state="hidden" r:id="rId1"/>
    <sheet name="Données" sheetId="3" r:id="rId2"/>
    <sheet name="TcD" sheetId="4" r:id="rId3"/>
    <sheet name="Listes" sheetId="2" state="hidden" r:id="rId4"/>
  </sheets>
  <functionGroups builtInGroupCount="19"/>
  <definedNames>
    <definedName name="c_année">Formulaire!$C$4</definedName>
    <definedName name="c_c">Formulaire!$C$14</definedName>
    <definedName name="c_compte">Formulaire!$C$10</definedName>
    <definedName name="c_crédit">Formulaire!$C$20</definedName>
    <definedName name="c_débit">Formulaire!$C$22</definedName>
    <definedName name="c_jour">Formulaire!$C$8</definedName>
    <definedName name="c_modes">Formulaire!$C$12</definedName>
    <definedName name="c_mois">Formulaire!$C$6</definedName>
    <definedName name="c_montant">Formulaire!$J$19</definedName>
    <definedName name="c_sc">Formulaire!$C$16</definedName>
    <definedName name="Détails">Formulaire!$C$18</definedName>
    <definedName name="Formulaire">Formulaire!$C$4:$C$22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91029"/>
  <pivotCaches>
    <pivotCache cacheId="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3" l="1"/>
  <c r="E3" i="3"/>
  <c r="K1" i="3"/>
  <c r="G3" i="3"/>
  <c r="F3" i="3"/>
  <c r="K3" i="3" l="1"/>
  <c r="U1" i="4"/>
  <c r="D3" i="1"/>
  <c r="S4" i="4" l="1"/>
  <c r="R4" i="4"/>
  <c r="F1" i="3" l="1"/>
  <c r="O1" i="2"/>
  <c r="Z1" i="2"/>
  <c r="Y1" i="2"/>
  <c r="X1" i="2"/>
  <c r="W1" i="2"/>
  <c r="V1" i="2"/>
  <c r="U1" i="2"/>
  <c r="T1" i="2"/>
  <c r="S1" i="2"/>
  <c r="R1" i="2"/>
  <c r="Q1" i="2"/>
  <c r="P1" i="2"/>
  <c r="T4" i="4" l="1"/>
  <c r="M3" i="2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I5" authorId="0" shapeId="0" xr:uid="{798D6251-C08E-45D6-8C28-CAF17A2AADB4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du compte CJ en cours</t>
        </r>
      </text>
    </comment>
    <comment ref="J5" authorId="0" shapeId="0" xr:uid="{EEB449B9-594E-4441-B504-843246BBD1AE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Virement Cagricole &gt; CJ(CP) pour test</t>
        </r>
      </text>
    </comment>
    <comment ref="K5" authorId="0" shapeId="0" xr:uid="{E3B6A475-0731-4313-A3FE-7C974F28E342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50euros&gt;virement permanent Cagricole, 6000euros capital en cours,450,500,380euros vidange CAgricole</t>
        </r>
      </text>
    </comment>
  </commentList>
</comments>
</file>

<file path=xl/sharedStrings.xml><?xml version="1.0" encoding="utf-8"?>
<sst xmlns="http://schemas.openxmlformats.org/spreadsheetml/2006/main" count="150" uniqueCount="128">
  <si>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</si>
  <si>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</si>
  <si>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</si>
  <si>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</si>
  <si>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</si>
  <si>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</si>
  <si>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</si>
  <si>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</si>
  <si>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</si>
  <si>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</si>
  <si>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</si>
  <si>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</si>
  <si>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</si>
  <si>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</si>
  <si>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</si>
  <si>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</si>
  <si>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</si>
  <si>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</si>
  <si>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</si>
  <si>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</si>
  <si>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</si>
  <si>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</si>
  <si>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</si>
  <si>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</si>
  <si>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</si>
  <si>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</si>
  <si>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</si>
  <si>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</si>
  <si>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</si>
  <si>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</si>
  <si>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</si>
  <si>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</si>
  <si>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</si>
  <si>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</si>
  <si>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</si>
  <si>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</si>
  <si>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</si>
  <si>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</si>
  <si>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</si>
  <si>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</si>
  <si>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</si>
  <si>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</si>
  <si>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</si>
  <si>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</si>
  <si>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Cotisation</t>
  </si>
  <si>
    <t>Crédit auto</t>
  </si>
  <si>
    <t>Scolarité</t>
  </si>
  <si>
    <t>Bijoux</t>
  </si>
  <si>
    <t>Impôt</t>
  </si>
  <si>
    <t>Mutuelle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</si>
  <si>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</si>
  <si>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</si>
  <si>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</si>
  <si>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</si>
  <si>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</si>
  <si>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</si>
  <si>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</si>
  <si>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</si>
  <si>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</si>
  <si>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</si>
  <si>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</si>
  <si>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</si>
  <si>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</si>
  <si>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</si>
  <si>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</si>
  <si>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</si>
  <si>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</si>
  <si>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</si>
  <si>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</si>
  <si>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</si>
  <si>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</si>
  <si>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</si>
  <si>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</si>
  <si>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</si>
  <si>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</si>
  <si>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</si>
  <si>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</si>
  <si>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</si>
  <si>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</si>
  <si>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</si>
  <si>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</si>
  <si>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</si>
  <si>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</si>
  <si>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</si>
  <si>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</si>
  <si>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</si>
  <si>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</si>
  <si>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</si>
  <si>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</si>
  <si>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</si>
  <si>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</si>
  <si>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</si>
  <si>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</si>
  <si>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</si>
  <si>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</si>
  <si>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</si>
  <si>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</si>
  <si>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</si>
  <si>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</si>
  <si>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</si>
  <si>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</si>
  <si>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</si>
  <si>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</si>
  <si>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BPostale-CJ</t>
  </si>
  <si>
    <t>Bpostale-CP</t>
  </si>
  <si>
    <t>Livret A-CP</t>
  </si>
  <si>
    <t>LA BANQUE POSTALE - CP</t>
  </si>
  <si>
    <t>Solde total 
B_Postale</t>
  </si>
  <si>
    <t>Forfait mobile</t>
  </si>
  <si>
    <t>Fibre</t>
  </si>
  <si>
    <t>Mon capital est de :</t>
  </si>
  <si>
    <t>Solde BP-CJ
 B_Postale-CJ</t>
  </si>
  <si>
    <t>Solde BP-CP
B_Postale-CP
B_Postale-CJ
B_Postale-CP
BPostale-CP
Bpostale-CP
 La banque postale</t>
  </si>
  <si>
    <t>Solde Livret A
Livret A-CP
 Livret A</t>
  </si>
  <si>
    <t>Total général</t>
  </si>
  <si>
    <t xml:space="preserve"> Débit(€)</t>
  </si>
  <si>
    <t xml:space="preserve"> Crédit(€)</t>
  </si>
  <si>
    <t>GESTION COMPTE</t>
  </si>
  <si>
    <t xml:space="preserve"> Mode</t>
  </si>
  <si>
    <t>Compte joint</t>
  </si>
  <si>
    <t>Compte perso</t>
  </si>
  <si>
    <t>Livret A</t>
  </si>
  <si>
    <t>N° du chèque</t>
  </si>
  <si>
    <t>https://www.excel-downloads.com/threads/aide-vba.20057578/</t>
  </si>
  <si>
    <t>Date</t>
  </si>
  <si>
    <t xml:space="preserve">Au: </t>
  </si>
  <si>
    <t>30-05-21</t>
  </si>
  <si>
    <t>Nombre 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</si>
</sst>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F800]dddd\,\ mmmm\ dd\,\ yyyy"/>
    <numFmt numFmtId="166" formatCode="dd\-mm\-yy"/>
  </numFmts>
  <fonts count="26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u/>
      <sz val="12"/>
      <color theme="1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i/>
      <sz val="8"/>
      <color theme="1"/>
      <name val="Consolas"/>
      <family val="3"/>
    </font>
    <font>
      <b/>
      <sz val="16"/>
      <color theme="0"/>
      <name val="Consolas"/>
      <family val="3"/>
    </font>
    <font>
      <b/>
      <sz val="8"/>
      <color theme="0"/>
      <name val="Consolas"/>
      <family val="3"/>
    </font>
    <font>
      <u/>
      <sz val="10"/>
      <color theme="10"/>
      <name val="Consola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onsolas"/>
      <family val="3"/>
    </font>
    <font>
      <b/>
      <sz val="10"/>
      <color theme="1" tint="4.9989318521683403E-2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</fonts>
  <fills count="3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4" borderId="3" xfId="0" applyFont="1" applyFill="1" applyBorder="1"/>
    <xf numFmtId="0" fontId="7" fillId="0" borderId="0" xfId="0" applyFont="1"/>
    <xf numFmtId="0" fontId="0" fillId="5" borderId="1" xfId="0" applyFont="1" applyFill="1" applyBorder="1"/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14" borderId="1" xfId="0" applyFill="1" applyBorder="1"/>
    <xf numFmtId="0" fontId="0" fillId="7" borderId="1" xfId="0" applyFill="1" applyBorder="1"/>
    <xf numFmtId="0" fontId="0" fillId="9" borderId="1" xfId="0" applyFont="1" applyFill="1" applyBorder="1"/>
    <xf numFmtId="0" fontId="0" fillId="12" borderId="1" xfId="0" applyFont="1" applyFill="1" applyBorder="1"/>
    <xf numFmtId="0" fontId="0" fillId="11" borderId="1" xfId="0" applyFont="1" applyFill="1" applyBorder="1"/>
    <xf numFmtId="0" fontId="0" fillId="14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16" borderId="1" xfId="0" applyFont="1" applyFill="1" applyBorder="1"/>
    <xf numFmtId="0" fontId="0" fillId="6" borderId="8" xfId="0" applyFont="1" applyFill="1" applyBorder="1"/>
    <xf numFmtId="0" fontId="0" fillId="16" borderId="9" xfId="0" applyFill="1" applyBorder="1"/>
    <xf numFmtId="0" fontId="0" fillId="16" borderId="9" xfId="0" applyFont="1" applyFill="1" applyBorder="1"/>
    <xf numFmtId="0" fontId="0" fillId="16" borderId="8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2" xfId="0" applyFill="1" applyBorder="1"/>
    <xf numFmtId="0" fontId="6" fillId="18" borderId="5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0" fillId="12" borderId="14" xfId="0" applyFont="1" applyFill="1" applyBorder="1"/>
    <xf numFmtId="0" fontId="0" fillId="15" borderId="4" xfId="0" applyFill="1" applyBorder="1"/>
    <xf numFmtId="0" fontId="0" fillId="8" borderId="2" xfId="0" applyFont="1" applyFill="1" applyBorder="1"/>
    <xf numFmtId="0" fontId="0" fillId="8" borderId="16" xfId="0" applyFont="1" applyFill="1" applyBorder="1"/>
    <xf numFmtId="0" fontId="0" fillId="8" borderId="15" xfId="0" applyFill="1" applyBorder="1"/>
    <xf numFmtId="0" fontId="0" fillId="9" borderId="1" xfId="0" applyFill="1" applyBorder="1"/>
    <xf numFmtId="0" fontId="11" fillId="0" borderId="0" xfId="0" applyFont="1"/>
    <xf numFmtId="0" fontId="11" fillId="16" borderId="13" xfId="0" applyFont="1" applyFill="1" applyBorder="1"/>
    <xf numFmtId="0" fontId="11" fillId="6" borderId="13" xfId="0" applyFont="1" applyFill="1" applyBorder="1"/>
    <xf numFmtId="0" fontId="11" fillId="7" borderId="13" xfId="0" applyFont="1" applyFill="1" applyBorder="1"/>
    <xf numFmtId="0" fontId="11" fillId="9" borderId="13" xfId="0" applyFont="1" applyFill="1" applyBorder="1"/>
    <xf numFmtId="0" fontId="11" fillId="14" borderId="13" xfId="0" applyFont="1" applyFill="1" applyBorder="1"/>
    <xf numFmtId="0" fontId="11" fillId="12" borderId="13" xfId="0" applyFont="1" applyFill="1" applyBorder="1"/>
    <xf numFmtId="0" fontId="11" fillId="8" borderId="13" xfId="0" applyFont="1" applyFill="1" applyBorder="1"/>
    <xf numFmtId="0" fontId="11" fillId="10" borderId="13" xfId="0" applyFont="1" applyFill="1" applyBorder="1"/>
    <xf numFmtId="0" fontId="11" fillId="17" borderId="13" xfId="0" applyFont="1" applyFill="1" applyBorder="1"/>
    <xf numFmtId="0" fontId="11" fillId="11" borderId="13" xfId="0" applyFont="1" applyFill="1" applyBorder="1"/>
    <xf numFmtId="0" fontId="10" fillId="13" borderId="0" xfId="0" applyFont="1" applyFill="1" applyBorder="1"/>
    <xf numFmtId="0" fontId="0" fillId="7" borderId="18" xfId="0" applyFill="1" applyBorder="1"/>
    <xf numFmtId="0" fontId="11" fillId="19" borderId="13" xfId="0" applyFont="1" applyFill="1" applyBorder="1"/>
    <xf numFmtId="0" fontId="0" fillId="19" borderId="1" xfId="0" applyFont="1" applyFill="1" applyBorder="1"/>
    <xf numFmtId="0" fontId="0" fillId="20" borderId="0" xfId="0" applyFill="1" applyBorder="1" applyAlignment="1">
      <alignment horizontal="left"/>
    </xf>
    <xf numFmtId="0" fontId="0" fillId="20" borderId="20" xfId="0" applyFill="1" applyBorder="1" applyAlignment="1">
      <alignment horizontal="center" vertical="center"/>
    </xf>
    <xf numFmtId="0" fontId="0" fillId="20" borderId="20" xfId="0" applyFill="1" applyBorder="1" applyAlignment="1">
      <alignment horizontal="left"/>
    </xf>
    <xf numFmtId="164" fontId="0" fillId="0" borderId="0" xfId="0" applyNumberFormat="1" applyFill="1" applyAlignment="1">
      <alignment horizontal="center" vertical="center"/>
    </xf>
    <xf numFmtId="0" fontId="10" fillId="22" borderId="26" xfId="0" applyFont="1" applyFill="1" applyBorder="1"/>
    <xf numFmtId="0" fontId="9" fillId="20" borderId="20" xfId="0" applyFont="1" applyFill="1" applyBorder="1" applyAlignment="1">
      <alignment horizontal="center" vertical="center"/>
    </xf>
    <xf numFmtId="0" fontId="10" fillId="20" borderId="0" xfId="0" applyFont="1" applyFill="1" applyBorder="1" applyAlignment="1">
      <alignment horizontal="right" vertical="center"/>
    </xf>
    <xf numFmtId="0" fontId="0" fillId="20" borderId="0" xfId="0" applyFill="1" applyBorder="1" applyAlignment="1">
      <alignment horizontal="center" vertical="center"/>
    </xf>
    <xf numFmtId="165" fontId="12" fillId="20" borderId="24" xfId="0" applyNumberFormat="1" applyFont="1" applyFill="1" applyBorder="1" applyAlignment="1">
      <alignment vertical="center"/>
    </xf>
    <xf numFmtId="0" fontId="12" fillId="20" borderId="27" xfId="0" applyFont="1" applyFill="1" applyBorder="1" applyAlignment="1">
      <alignment horizontal="center" vertical="center" wrapText="1"/>
    </xf>
    <xf numFmtId="0" fontId="0" fillId="23" borderId="0" xfId="0" applyFill="1"/>
    <xf numFmtId="0" fontId="4" fillId="23" borderId="0" xfId="0" applyFont="1" applyFill="1" applyAlignment="1">
      <alignment horizontal="right"/>
    </xf>
    <xf numFmtId="0" fontId="5" fillId="23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 applyBorder="1"/>
    <xf numFmtId="0" fontId="13" fillId="3" borderId="19" xfId="0" applyFont="1" applyFill="1" applyBorder="1"/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7" xfId="0" applyFill="1" applyBorder="1"/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right"/>
    </xf>
    <xf numFmtId="0" fontId="8" fillId="3" borderId="22" xfId="0" applyFont="1" applyFill="1" applyBorder="1" applyAlignment="1">
      <alignment horizontal="center" vertical="center"/>
    </xf>
    <xf numFmtId="0" fontId="8" fillId="3" borderId="22" xfId="0" applyFont="1" applyFill="1" applyBorder="1"/>
    <xf numFmtId="0" fontId="0" fillId="3" borderId="23" xfId="0" applyFill="1" applyBorder="1"/>
    <xf numFmtId="0" fontId="0" fillId="3" borderId="24" xfId="0" applyFill="1" applyBorder="1" applyAlignment="1">
      <alignment horizontal="center"/>
    </xf>
    <xf numFmtId="0" fontId="0" fillId="3" borderId="24" xfId="0" applyFill="1" applyBorder="1"/>
    <xf numFmtId="0" fontId="0" fillId="3" borderId="25" xfId="0" applyFill="1" applyBorder="1"/>
    <xf numFmtId="164" fontId="15" fillId="26" borderId="6" xfId="0" applyNumberFormat="1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wrapText="1"/>
    </xf>
    <xf numFmtId="0" fontId="8" fillId="15" borderId="1" xfId="0" applyFont="1" applyFill="1" applyBorder="1" applyAlignment="1">
      <alignment horizontal="center" wrapText="1"/>
    </xf>
    <xf numFmtId="0" fontId="8" fillId="28" borderId="1" xfId="0" applyFont="1" applyFill="1" applyBorder="1" applyAlignment="1">
      <alignment horizontal="center" wrapText="1"/>
    </xf>
    <xf numFmtId="0" fontId="0" fillId="0" borderId="0" xfId="0" pivotButton="1"/>
    <xf numFmtId="164" fontId="0" fillId="0" borderId="0" xfId="0" applyNumberFormat="1"/>
    <xf numFmtId="0" fontId="8" fillId="0" borderId="0" xfId="0" pivotButton="1" applyFont="1" applyAlignment="1">
      <alignment horizontal="left" vertical="center"/>
    </xf>
    <xf numFmtId="0" fontId="0" fillId="2" borderId="29" xfId="0" applyFill="1" applyBorder="1" applyAlignment="1" applyProtection="1">
      <alignment horizontal="center" vertical="center"/>
      <protection locked="0"/>
    </xf>
    <xf numFmtId="164" fontId="0" fillId="24" borderId="28" xfId="0" applyNumberFormat="1" applyFill="1" applyBorder="1" applyAlignment="1" applyProtection="1">
      <alignment horizontal="center" vertical="center"/>
      <protection locked="0"/>
    </xf>
    <xf numFmtId="164" fontId="10" fillId="21" borderId="29" xfId="0" applyNumberFormat="1" applyFont="1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left" vertical="top" wrapText="1"/>
      <protection locked="0"/>
    </xf>
    <xf numFmtId="0" fontId="0" fillId="0" borderId="0" xfId="0" applyFont="1" applyFill="1" applyAlignment="1"/>
    <xf numFmtId="0" fontId="0" fillId="0" borderId="0" xfId="0" applyAlignment="1">
      <alignment horizontal="left" indent="1"/>
    </xf>
    <xf numFmtId="0" fontId="12" fillId="29" borderId="30" xfId="0" applyFon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>
      <alignment horizontal="center" vertical="top"/>
    </xf>
    <xf numFmtId="0" fontId="16" fillId="3" borderId="0" xfId="0" applyFont="1" applyFill="1" applyBorder="1" applyAlignment="1"/>
    <xf numFmtId="0" fontId="0" fillId="0" borderId="0" xfId="0" applyNumberFormat="1"/>
    <xf numFmtId="164" fontId="8" fillId="17" borderId="1" xfId="0" applyNumberFormat="1" applyFont="1" applyFill="1" applyBorder="1"/>
    <xf numFmtId="165" fontId="18" fillId="20" borderId="17" xfId="0" applyNumberFormat="1" applyFont="1" applyFill="1" applyBorder="1" applyAlignment="1">
      <alignment horizontal="left" vertical="center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0" fontId="19" fillId="23" borderId="0" xfId="2" applyFill="1"/>
    <xf numFmtId="0" fontId="10" fillId="20" borderId="20" xfId="0" applyFont="1" applyFill="1" applyBorder="1" applyAlignment="1">
      <alignment horizontal="right" vertical="center"/>
    </xf>
    <xf numFmtId="164" fontId="15" fillId="26" borderId="33" xfId="0" applyNumberFormat="1" applyFont="1" applyFill="1" applyBorder="1" applyAlignment="1">
      <alignment horizontal="center" vertical="center"/>
    </xf>
    <xf numFmtId="165" fontId="12" fillId="20" borderId="0" xfId="0" applyNumberFormat="1" applyFont="1" applyFill="1" applyBorder="1" applyAlignment="1">
      <alignment vertical="center"/>
    </xf>
    <xf numFmtId="164" fontId="17" fillId="20" borderId="0" xfId="0" applyNumberFormat="1" applyFont="1" applyFill="1" applyBorder="1" applyAlignment="1">
      <alignment vertical="center"/>
    </xf>
    <xf numFmtId="166" fontId="3" fillId="3" borderId="0" xfId="0" applyNumberFormat="1" applyFont="1" applyFill="1" applyAlignment="1">
      <alignment horizontal="center" vertical="center"/>
    </xf>
    <xf numFmtId="16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left" vertical="center"/>
    </xf>
    <xf numFmtId="0" fontId="14" fillId="30" borderId="19" xfId="0" applyFont="1" applyFill="1" applyBorder="1" applyAlignment="1">
      <alignment vertical="center"/>
    </xf>
    <xf numFmtId="0" fontId="9" fillId="30" borderId="20" xfId="0" applyFont="1" applyFill="1" applyBorder="1" applyAlignment="1">
      <alignment vertical="center"/>
    </xf>
    <xf numFmtId="0" fontId="0" fillId="30" borderId="22" xfId="0" applyNumberFormat="1" applyFill="1" applyBorder="1" applyAlignment="1">
      <alignment horizontal="center" vertical="center"/>
    </xf>
    <xf numFmtId="0" fontId="10" fillId="30" borderId="0" xfId="0" applyNumberFormat="1" applyFont="1" applyFill="1" applyBorder="1" applyAlignment="1">
      <alignment horizontal="right" vertical="center"/>
    </xf>
    <xf numFmtId="0" fontId="0" fillId="30" borderId="0" xfId="0" applyFill="1" applyBorder="1" applyAlignment="1">
      <alignment horizontal="center" vertical="center"/>
    </xf>
    <xf numFmtId="166" fontId="0" fillId="23" borderId="0" xfId="0" applyNumberForma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0" fillId="23" borderId="0" xfId="0" applyFill="1" applyBorder="1" applyAlignment="1">
      <alignment horizontal="center" vertical="center"/>
    </xf>
    <xf numFmtId="164" fontId="3" fillId="23" borderId="0" xfId="0" applyNumberFormat="1" applyFont="1" applyFill="1" applyBorder="1" applyAlignment="1">
      <alignment horizontal="center" vertical="center"/>
    </xf>
    <xf numFmtId="164" fontId="3" fillId="23" borderId="0" xfId="0" applyNumberFormat="1" applyFont="1" applyFill="1" applyBorder="1" applyAlignment="1">
      <alignment horizontal="left" vertical="center"/>
    </xf>
    <xf numFmtId="0" fontId="22" fillId="30" borderId="0" xfId="0" applyFont="1" applyFill="1" applyBorder="1" applyAlignment="1">
      <alignment horizontal="left" vertical="center"/>
    </xf>
    <xf numFmtId="0" fontId="9" fillId="25" borderId="34" xfId="0" applyNumberFormat="1" applyFont="1" applyFill="1" applyBorder="1" applyAlignment="1">
      <alignment horizontal="center" vertical="center"/>
    </xf>
    <xf numFmtId="0" fontId="9" fillId="25" borderId="35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 wrapText="1"/>
    </xf>
    <xf numFmtId="0" fontId="23" fillId="28" borderId="1" xfId="0" applyFont="1" applyFill="1" applyBorder="1" applyAlignment="1">
      <alignment horizontal="center" vertical="center" wrapText="1"/>
    </xf>
    <xf numFmtId="0" fontId="23" fillId="27" borderId="1" xfId="0" applyFont="1" applyFill="1" applyBorder="1" applyAlignment="1">
      <alignment horizontal="center" vertical="center" wrapText="1"/>
    </xf>
    <xf numFmtId="164" fontId="25" fillId="27" borderId="1" xfId="0" applyNumberFormat="1" applyFont="1" applyFill="1" applyBorder="1" applyAlignment="1">
      <alignment horizontal="center" vertical="center" wrapText="1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72">
    <dxf>
      <alignment vertical="center"/>
    </dxf>
    <dxf>
      <alignment horizontal="center"/>
    </dxf>
    <dxf>
      <font>
        <b/>
        <family val="3"/>
      </font>
    </dxf>
    <dxf>
      <font>
        <b/>
        <family val="3"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 patternType="solid">
          <bgColor theme="6"/>
        </patternFill>
      </fill>
    </dxf>
    <dxf>
      <font>
        <color theme="0"/>
      </font>
    </dxf>
    <dxf>
      <font>
        <b val="0"/>
      </font>
    </dxf>
    <dxf>
      <numFmt numFmtId="164" formatCode="#,##0.00\ &quot;€&quot;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solid">
          <bgColor rgb="FFC00000"/>
        </patternFill>
      </fill>
    </dxf>
    <dxf>
      <font>
        <color theme="0"/>
      </font>
    </dxf>
    <dxf>
      <alignment horizontal="left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numFmt numFmtId="164" formatCode="#,##0.00\ &quot;€&quot;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none">
          <bgColor auto="1"/>
        </patternFill>
      </fill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alignment horizontal="general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numFmt numFmtId="164" formatCode="#,##0.00\ &quot;€&quot;"/>
    </dxf>
    <dxf>
      <font>
        <b val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  <family val="3"/>
      </font>
      <fill>
        <patternFill patternType="none">
          <fgColor indexed="64"/>
          <bgColor indexed="65"/>
        </patternFill>
      </fill>
      <alignment horizontal="center" vertical="center"/>
    </dxf>
    <dxf>
      <font>
        <b/>
        <family val="3"/>
      </font>
    </dxf>
    <dxf>
      <alignment horizont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6" formatCode="dd\-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family val="3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FF9933"/>
      <color rgb="FFFFCC00"/>
      <color rgb="FFCCECFF"/>
      <color rgb="FFDDDDDD"/>
      <color rgb="FF3608E0"/>
      <color rgb="FF66FF99"/>
      <color rgb="FFFF5A33"/>
      <color rgb="FFFFFF99"/>
      <color rgb="FFFFCC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Répartition</a:t>
            </a:r>
            <a:r>
              <a:rPr lang="fr-FR">
                <a:latin typeface="Consolas" panose="020B0609020204030204" pitchFamily="49" charset="0"/>
              </a:rPr>
              <a:t> </a:t>
            </a: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comptes</a:t>
            </a:r>
            <a:r>
              <a:rPr lang="fr-FR" sz="1000"/>
              <a:t> </a:t>
            </a:r>
          </a:p>
        </c:rich>
      </c:tx>
      <c:layout>
        <c:manualLayout>
          <c:xMode val="edge"/>
          <c:yMode val="edge"/>
          <c:x val="0.34355555555555556"/>
          <c:y val="6.0185185185185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0125662500341037E-2"/>
          <c:y val="0.50951901057391646"/>
          <c:w val="0.93684399208932512"/>
          <c:h val="0.34578747142639638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Données!$E$3</c:f>
              <c:numCache>
                <c:formatCode>#\ ##0.00\ "€"</c:formatCode>
                <c:ptCount val="1"/>
                <c:pt idx="0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B0-408E-B918-7C8565578BDB}"/>
            </c:ext>
          </c:extLst>
        </c:ser>
        <c:ser>
          <c:idx val="1"/>
          <c:order val="1"/>
          <c:spPr>
            <a:solidFill>
              <a:srgbClr val="FFCC66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0403566647196889E-17"/>
                  <c:y val="-1.1982432384018818E-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17F-4E35-9B98-9B274A1370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Données!$F$3</c:f>
              <c:numCache>
                <c:formatCode>#\ ##0.00\ "€"</c:formatCode>
                <c:ptCount val="1"/>
                <c:pt idx="0">
                  <c:v>-59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B0-408E-B918-7C8565578BDB}"/>
            </c:ext>
          </c:extLst>
        </c:ser>
        <c:ser>
          <c:idx val="2"/>
          <c:order val="2"/>
          <c:spPr>
            <a:solidFill>
              <a:srgbClr val="9999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17F-4E35-9B98-9B274A13707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Données!$G$3</c:f>
              <c:numCache>
                <c:formatCode>#\ ##0.00\ "€"</c:formatCode>
                <c:ptCount val="1"/>
                <c:pt idx="0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B0-408E-B918-7C8565578BD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708126383"/>
        <c:axId val="1707054351"/>
      </c:barChart>
      <c:valAx>
        <c:axId val="1707054351"/>
        <c:scaling>
          <c:orientation val="minMax"/>
        </c:scaling>
        <c:delete val="1"/>
        <c:axPos val="b"/>
        <c:numFmt formatCode="#\ ##0.00\ &quot;€&quot;" sourceLinked="1"/>
        <c:majorTickMark val="none"/>
        <c:minorTickMark val="none"/>
        <c:tickLblPos val="nextTo"/>
        <c:crossAx val="1708126383"/>
        <c:crosses val="autoZero"/>
        <c:crossBetween val="between"/>
      </c:valAx>
      <c:catAx>
        <c:axId val="17081263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70543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[GestionComptes-vers.1.a.xlsm]TcD!Tableau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FF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tx1"/>
              </a:solidFill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E338-4DED-83E1-FCE6E638D022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E338-4DED-83E1-FCE6E638D022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E338-4DED-83E1-FCE6E638D022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E338-4DED-83E1-FCE6E638D022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E338-4DED-83E1-FCE6E638D022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E338-4DED-83E1-FCE6E638D022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E338-4DED-83E1-FCE6E638D022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E338-4DED-83E1-FCE6E638D022}"/>
              </c:ext>
            </c:extLst>
          </c:dPt>
          <c:dLbls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TcD!$A$7:$A$9</c:f>
              <c:multiLvlStrCache>
                <c:ptCount val="1"/>
                <c:lvl>
                  <c:pt idx="0">
                    <c:v>BEAUTE-MODE</c:v>
                  </c:pt>
                </c:lvl>
                <c:lvl>
                  <c:pt idx="0">
                    <c:v>CB</c:v>
                  </c:pt>
                </c:lvl>
              </c:multiLvlStrCache>
            </c:multiLvlStrRef>
          </c:cat>
          <c:val>
            <c:numRef>
              <c:f>TcD!$B$7:$B$9</c:f>
              <c:numCache>
                <c:formatCode>#\ ##0.00\ "€"</c:formatCode>
                <c:ptCount val="1"/>
                <c:pt idx="0">
                  <c:v>-59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chemeClr val="tx1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545-4200-B6A3-7B384252E097}"/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338-4DED-83E1-FCE6E638D02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338-4DED-83E1-FCE6E638D02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338-4DED-83E1-FCE6E638D02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338-4DED-83E1-FCE6E638D02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338-4DED-83E1-FCE6E638D02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338-4DED-83E1-FCE6E638D02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E338-4DED-83E1-FCE6E638D02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E338-4DED-83E1-FCE6E638D022}"/>
              </c:ext>
            </c:extLst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TcD!$A$7:$A$9</c:f>
              <c:multiLvlStrCache>
                <c:ptCount val="1"/>
                <c:lvl>
                  <c:pt idx="0">
                    <c:v>BEAUTE-MODE</c:v>
                  </c:pt>
                </c:lvl>
                <c:lvl>
                  <c:pt idx="0">
                    <c:v>CB</c:v>
                  </c:pt>
                </c:lvl>
              </c:multiLvlStrCache>
            </c:multiLvlStrRef>
          </c:cat>
          <c:val>
            <c:numRef>
              <c:f>TcD!$C$7:$C$9</c:f>
              <c:numCache>
                <c:formatCode>#\ ##0.00\ "€"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1545-4200-B6A3-7B384252E0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052203760"/>
        <c:axId val="1052207088"/>
      </c:barChart>
      <c:catAx>
        <c:axId val="105220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52207088"/>
        <c:crosses val="autoZero"/>
        <c:auto val="1"/>
        <c:lblAlgn val="ctr"/>
        <c:lblOffset val="100"/>
        <c:noMultiLvlLbl val="0"/>
      </c:catAx>
      <c:valAx>
        <c:axId val="1052207088"/>
        <c:scaling>
          <c:orientation val="minMax"/>
        </c:scaling>
        <c:delete val="0"/>
        <c:axPos val="l"/>
        <c:numFmt formatCode="#\ ##0.00\ &quot;€&quot;" sourceLinked="1"/>
        <c:majorTickMark val="out"/>
        <c:minorTickMark val="none"/>
        <c:tickLblPos val="nextTo"/>
        <c:crossAx val="1052203760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comptes en %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7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/>
                    </a:pPr>
                    <a:fld id="{6708381F-4C64-412C-BEA4-CD25A2BE7F6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TcD!$R$4:$T$4</c:f>
              <c:numCache>
                <c:formatCode>#\ ##0.00\ "€"</c:formatCode>
                <c:ptCount val="3"/>
                <c:pt idx="0">
                  <c:v>1000</c:v>
                </c:pt>
                <c:pt idx="1">
                  <c:v>-59</c:v>
                </c:pt>
                <c:pt idx="2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AB-4C53-985D-972C78CBC78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19</xdr:row>
          <xdr:rowOff>133350</xdr:rowOff>
        </xdr:from>
        <xdr:to>
          <xdr:col>4</xdr:col>
          <xdr:colOff>457200</xdr:colOff>
          <xdr:row>21</xdr:row>
          <xdr:rowOff>161925</xdr:rowOff>
        </xdr:to>
        <xdr:sp macro="" textlink="">
          <xdr:nvSpPr>
            <xdr:cNvPr id="1028" name="Valid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228600</xdr:colOff>
          <xdr:row>2</xdr:row>
          <xdr:rowOff>104775</xdr:rowOff>
        </xdr:from>
        <xdr:to>
          <xdr:col>2</xdr:col>
          <xdr:colOff>1657350</xdr:colOff>
          <xdr:row>2</xdr:row>
          <xdr:rowOff>428625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381000</xdr:colOff>
      <xdr:row>0</xdr:row>
      <xdr:rowOff>0</xdr:rowOff>
    </xdr:from>
    <xdr:to>
      <xdr:col>9</xdr:col>
      <xdr:colOff>3974524</xdr:colOff>
      <xdr:row>2</xdr:row>
      <xdr:rowOff>523875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305236</xdr:colOff>
      <xdr:row>2</xdr:row>
      <xdr:rowOff>23813</xdr:rowOff>
    </xdr:from>
    <xdr:to>
      <xdr:col>0</xdr:col>
      <xdr:colOff>1547813</xdr:colOff>
      <xdr:row>2</xdr:row>
      <xdr:rowOff>326881</xdr:rowOff>
    </xdr:to>
    <xdr:sp macro="[0]!Module2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5236" y="467591"/>
          <a:ext cx="1242577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5</xdr:row>
      <xdr:rowOff>64295</xdr:rowOff>
    </xdr:from>
    <xdr:to>
      <xdr:col>21</xdr:col>
      <xdr:colOff>1369219</xdr:colOff>
      <xdr:row>53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1762125</xdr:colOff>
      <xdr:row>29</xdr:row>
      <xdr:rowOff>107164</xdr:rowOff>
    </xdr:from>
    <xdr:to>
      <xdr:col>4</xdr:col>
      <xdr:colOff>1643062</xdr:colOff>
      <xdr:row>46</xdr:row>
      <xdr:rowOff>16677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47.336607523146" createdVersion="7" refreshedVersion="7" minRefreshableVersion="3" recordCount="3" xr:uid="{E5B7C247-3810-4D45-A70D-49FE244C2BF9}">
  <cacheSource type="worksheet">
    <worksheetSource name="T_Données"/>
  </cacheSource>
  <cacheFields count="11">
    <cacheField name="Date" numFmtId="166">
      <sharedItems containsDate="1" containsBlank="1" containsMixedTypes="1" minDate="2021-05-30T00:00:00" maxDate="2021-05-31T00:00:00"/>
    </cacheField>
    <cacheField name="Compte" numFmtId="0">
      <sharedItems containsBlank="1" count="4">
        <m/>
        <s v="LA BANQUE POSTALE - CP"/>
        <s v="LIVRET A - CP" u="1"/>
        <s v="LA BANQUE POSTALE - CJ" u="1"/>
      </sharedItems>
    </cacheField>
    <cacheField name="Mode" numFmtId="0">
      <sharedItems containsBlank="1" count="9">
        <m/>
        <s v="CB"/>
        <s v="Liquide" u="1"/>
        <s v="Paypal" u="1"/>
        <s v="Prélèvement" u="1"/>
        <s v="Report" u="1"/>
        <s v="Chèque" u="1"/>
        <s v="Virement" u="1"/>
        <s v="Ch N° 123456" u="1"/>
      </sharedItems>
    </cacheField>
    <cacheField name="Catégorie" numFmtId="164">
      <sharedItems containsBlank="1" count="11">
        <m/>
        <s v="BEAUTE-MODE"/>
        <s v="SANTE" u="1"/>
        <s v="ANIMALERIE-JARDINAGE" u="1"/>
        <s v="FINANCE" u="1"/>
        <s v="ALIMENTATION" u="1"/>
        <s v="HABILLEMENT" u="1"/>
        <s v="TRANSPORT" u="1"/>
        <s v="HABITATION" u="1"/>
        <s v="LOISIRS" u="1"/>
        <s v="FRAIS ANNEXES" u="1"/>
      </sharedItems>
    </cacheField>
    <cacheField name="S/Catégorie " numFmtId="164">
      <sharedItems containsBlank="1"/>
    </cacheField>
    <cacheField name="Débit(€)" numFmtId="164">
      <sharedItems containsString="0" containsBlank="1" containsNumber="1" containsInteger="1" minValue="-59" maxValue="-59"/>
    </cacheField>
    <cacheField name="Crédit(€)" numFmtId="164">
      <sharedItems containsNonDate="0" containsString="0" containsBlank="1"/>
    </cacheField>
    <cacheField name="Commentaires" numFmtId="164">
      <sharedItems containsNonDate="0" containsString="0" containsBlank="1"/>
    </cacheField>
    <cacheField name="BPostale-CJ" numFmtId="164">
      <sharedItems containsString="0" containsBlank="1" containsNumber="1" containsInteger="1" minValue="1000" maxValue="1000"/>
    </cacheField>
    <cacheField name="Bpostale-CP" numFmtId="164">
      <sharedItems containsString="0" containsBlank="1" containsNumber="1" containsInteger="1" minValue="-59" maxValue="1000"/>
    </cacheField>
    <cacheField name="Livret A-CP" numFmtId="164">
      <sharedItems containsString="0" containsBlank="1" containsNumber="1" containsInteger="1" minValue="10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d v="2021-05-30T00:00:00"/>
    <x v="0"/>
    <x v="0"/>
    <x v="0"/>
    <m/>
    <m/>
    <m/>
    <m/>
    <n v="1000"/>
    <n v="1000"/>
    <n v="1000"/>
  </r>
  <r>
    <m/>
    <x v="0"/>
    <x v="0"/>
    <x v="0"/>
    <m/>
    <m/>
    <m/>
    <m/>
    <m/>
    <m/>
    <m/>
  </r>
  <r>
    <s v="30-05-21"/>
    <x v="1"/>
    <x v="1"/>
    <x v="1"/>
    <s v="Bijoux"/>
    <n v="-59"/>
    <m/>
    <m/>
    <m/>
    <n v="-5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2B72E8-0005-4BB0-B4C1-6D765FB6DBEA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9" firstHeaderRow="0" firstDataRow="1" firstDataCol="1" rowPageCount="1" colPageCount="1"/>
  <pivotFields count="11">
    <pivotField numFmtId="14" showAll="0"/>
    <pivotField axis="axisPage" multipleItemSelectionAllowed="1" showAll="0">
      <items count="5">
        <item m="1" x="3"/>
        <item x="1"/>
        <item h="1" m="1" x="2"/>
        <item h="1" x="0"/>
        <item t="default"/>
      </items>
    </pivotField>
    <pivotField axis="axisRow" showAll="0">
      <items count="10">
        <item x="1"/>
        <item m="1" x="6"/>
        <item m="1" x="4"/>
        <item m="1" x="5"/>
        <item m="1" x="7"/>
        <item m="1" x="3"/>
        <item m="1" x="2"/>
        <item m="1" x="8"/>
        <item x="0"/>
        <item t="default"/>
      </items>
    </pivotField>
    <pivotField axis="axisRow" showAll="0">
      <items count="12">
        <item m="1" x="5"/>
        <item m="1" x="3"/>
        <item m="1" x="4"/>
        <item m="1" x="10"/>
        <item m="1" x="8"/>
        <item m="1" x="9"/>
        <item m="1" x="2"/>
        <item m="1" x="7"/>
        <item x="0"/>
        <item x="1"/>
        <item m="1" x="6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</pivotFields>
  <rowFields count="2">
    <field x="2"/>
    <field x="3"/>
  </rowFields>
  <rowItems count="3">
    <i>
      <x/>
    </i>
    <i r="1">
      <x v="9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 Débit(€)" fld="5" baseField="5" baseItem="1" numFmtId="164"/>
    <dataField name=" Crédit(€)" fld="6" baseField="5" baseItem="0" numFmtId="164"/>
  </dataFields>
  <formats count="20">
    <format dxfId="48">
      <pivotArea field="2" type="button" dataOnly="0" labelOnly="1" outline="0" axis="axisRow" fieldPosition="0"/>
    </format>
    <format dxfId="47">
      <pivotArea field="2" type="button" dataOnly="0" labelOnly="1" outline="0" axis="axisRow" fieldPosition="0"/>
    </format>
    <format dxfId="46">
      <pivotArea field="2" type="button" dataOnly="0" labelOnly="1" outline="0" axis="axisRow" fieldPosition="0"/>
    </format>
    <format dxfId="45">
      <pivotArea field="1" type="button" dataOnly="0" labelOnly="1" outline="0" axis="axisPage" fieldPosition="0"/>
    </format>
    <format dxfId="44">
      <pivotArea field="1" type="button" dataOnly="0" labelOnly="1" outline="0" axis="axisPage" fieldPosition="0"/>
    </format>
    <format dxfId="43">
      <pivotArea field="1" type="button" dataOnly="0" labelOnly="1" outline="0" axis="axisPage" fieldPosition="0"/>
    </format>
    <format dxfId="42">
      <pivotArea field="1" type="button" dataOnly="0" labelOnly="1" outline="0" axis="axisPage" fieldPosition="0"/>
    </format>
    <format dxfId="41">
      <pivotArea outline="0" fieldPosition="0">
        <references count="1">
          <reference field="4294967294" count="1">
            <x v="0"/>
          </reference>
        </references>
      </pivotArea>
    </format>
    <format dxfId="40">
      <pivotArea field="1" type="button" dataOnly="0" labelOnly="1" outline="0" axis="axisPage" fieldPosition="0"/>
    </format>
    <format dxfId="39">
      <pivotArea field="1" type="button" dataOnly="0" labelOnly="1" outline="0" axis="axisPage" fieldPosition="0"/>
    </format>
    <format dxfId="38">
      <pivotArea field="1" type="button" dataOnly="0" labelOnly="1" outline="0" axis="axisPage" fieldPosition="0"/>
    </format>
    <format dxfId="37">
      <pivotArea field="1" type="button" dataOnly="0" labelOnly="1" outline="0" axis="axisPage" fieldPosition="0"/>
    </format>
    <format dxfId="36">
      <pivotArea field="1" type="button" dataOnly="0" labelOnly="1" outline="0" axis="axisPage" fieldPosition="0"/>
    </format>
    <format dxfId="35">
      <pivotArea field="1" type="button" dataOnly="0" labelOnly="1" outline="0" axis="axisPage" fieldPosition="0"/>
    </format>
    <format dxfId="34">
      <pivotArea field="1" type="button" dataOnly="0" labelOnly="1" outline="0" axis="axisPage" fieldPosition="0"/>
    </format>
    <format dxfId="33">
      <pivotArea field="1" type="button" dataOnly="0" labelOnly="1" outline="0" axis="axisPage" fieldPosition="0"/>
    </format>
    <format dxfId="32">
      <pivotArea field="2" type="button" dataOnly="0" labelOnly="1" outline="0" axis="axisRow" fieldPosition="0"/>
    </format>
    <format dxfId="31">
      <pivotArea field="1" type="button" dataOnly="0" labelOnly="1" outline="0" axis="axisPage" fieldPosition="0"/>
    </format>
    <format dxfId="30">
      <pivotArea field="1" type="button" dataOnly="0" labelOnly="1" outline="0" axis="axisPage" fieldPosition="0"/>
    </format>
    <format dxfId="29">
      <pivotArea outline="0" fieldPosition="0">
        <references count="1">
          <reference field="4294967294" count="1">
            <x v="1"/>
          </reference>
        </references>
      </pivotArea>
    </format>
  </formats>
  <chartFormats count="4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3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4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4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AC9E4B-0224-4AED-800D-675FD8EB160D}" name="Tableau croisé dynamique2" cacheId="5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6:F8" firstHeaderRow="1" firstDataRow="1" firstDataCol="1"/>
  <pivotFields count="11">
    <pivotField numFmtId="14" showAll="0"/>
    <pivotField axis="axisRow" showAll="0">
      <items count="5">
        <item m="1" x="3"/>
        <item x="1"/>
        <item m="1" x="2"/>
        <item h="1" x="0"/>
        <item t="default"/>
      </items>
    </pivotField>
    <pivotField axis="axisRow" dataField="1" showAll="0">
      <items count="10">
        <item x="1"/>
        <item m="1" x="6"/>
        <item m="1" x="4"/>
        <item m="1" x="5"/>
        <item m="1" x="7"/>
        <item m="1" x="3"/>
        <item m="1" x="2"/>
        <item m="1"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2">
    <i>
      <x v="1"/>
    </i>
    <i r="1">
      <x/>
    </i>
  </rowItems>
  <colItems count="1">
    <i/>
  </colItems>
  <dataFields count="1">
    <dataField name=" Mode" fld="2" subtotal="count" baseField="3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4:K7" totalsRowShown="0" headerRowDxfId="64" headerRowBorderDxfId="63">
  <sortState xmlns:xlrd2="http://schemas.microsoft.com/office/spreadsheetml/2017/richdata2" ref="A5:K5">
    <sortCondition ref="A4:A5"/>
  </sortState>
  <tableColumns count="11">
    <tableColumn id="1" xr3:uid="{00000000-0010-0000-0000-000001000000}" name="Date" dataDxfId="62"/>
    <tableColumn id="2" xr3:uid="{00000000-0010-0000-0000-000002000000}" name="Compte" dataDxfId="61"/>
    <tableColumn id="3" xr3:uid="{00000000-0010-0000-0000-000003000000}" name="Mode" dataDxfId="60"/>
    <tableColumn id="9" xr3:uid="{00000000-0010-0000-0000-000009000000}" name="Catégorie" dataDxfId="59"/>
    <tableColumn id="8" xr3:uid="{00000000-0010-0000-0000-000008000000}" name="S/Catégorie " dataDxfId="58"/>
    <tableColumn id="4" xr3:uid="{00000000-0010-0000-0000-000004000000}" name="Débit(€)" dataDxfId="57"/>
    <tableColumn id="5" xr3:uid="{00000000-0010-0000-0000-000005000000}" name="Crédit(€)" dataDxfId="56"/>
    <tableColumn id="6" xr3:uid="{00000000-0010-0000-0000-000006000000}" name="Commentaires" dataDxfId="55" totalsRowDxfId="54"/>
    <tableColumn id="7" xr3:uid="{00000000-0010-0000-0000-000007000000}" name="BPostale-CJ" dataDxfId="53" totalsRowDxfId="52"/>
    <tableColumn id="10" xr3:uid="{00000000-0010-0000-0000-00000A000000}" name="Bpostale-CP" dataDxfId="51"/>
    <tableColumn id="13" xr3:uid="{00000000-0010-0000-0000-00000D000000}" name="Livret A-CP" dataDxfId="50" totalsRowDxfId="4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nnées" displayName="T_Années" ref="A1:A2" totalsRowShown="0" tableBorderDxfId="28">
  <autoFilter ref="A1:A2" xr:uid="{00000000-0009-0000-0100-000001000000}">
    <filterColumn colId="0" hiddenButton="1"/>
  </autoFilter>
  <tableColumns count="1">
    <tableColumn id="1" xr3:uid="{00000000-0010-0000-0100-000001000000}" name="Année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Jours" displayName="T_Jours" ref="E1:E32" totalsRowShown="0" tableBorderDxfId="27">
  <autoFilter ref="E1:E32" xr:uid="{00000000-0009-0000-0100-000003000000}">
    <filterColumn colId="0" hiddenButton="1"/>
  </autoFilter>
  <tableColumns count="1">
    <tableColumn id="1" xr3:uid="{00000000-0010-0000-0200-000001000000}" name="Jour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Catégories" displayName="T_Catégories" ref="G1:G13" totalsRowShown="0" headerRowDxfId="26" dataDxfId="25" tableBorderDxfId="24">
  <autoFilter ref="G1:G13" xr:uid="{00000000-0009-0000-0100-000004000000}">
    <filterColumn colId="0" hiddenButton="1"/>
  </autoFilter>
  <tableColumns count="1">
    <tableColumn id="1" xr3:uid="{00000000-0010-0000-0300-000001000000}" name="Catégorie" dataDxfId="2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 tableBorderDxfId="22">
  <autoFilter ref="C1:C13" xr:uid="{00000000-0009-0000-0100-000008000000}"/>
  <tableColumns count="1">
    <tableColumn id="1" xr3:uid="{00000000-0010-0000-0400-000001000000}" name="Mois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I1:I8" totalsRowShown="0" tableBorderDxfId="21">
  <autoFilter ref="I1:I8" xr:uid="{00000000-0009-0000-0100-000002000000}"/>
  <sortState xmlns:xlrd2="http://schemas.microsoft.com/office/spreadsheetml/2017/richdata2" ref="I2:I7">
    <sortCondition ref="I2"/>
  </sortState>
  <tableColumns count="1">
    <tableColumn id="1" xr3:uid="{00000000-0010-0000-0500-000001000000}" name="Modes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K1:K4" totalsRowShown="0" tableBorderDxfId="20">
  <autoFilter ref="K1:K4" xr:uid="{00000000-0009-0000-0100-000007000000}"/>
  <sortState xmlns:xlrd2="http://schemas.microsoft.com/office/spreadsheetml/2017/richdata2" ref="K2:K4">
    <sortCondition ref="K4"/>
  </sortState>
  <tableColumns count="1">
    <tableColumn id="1" xr3:uid="{00000000-0010-0000-06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aide-vba.20057578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4"/>
  <sheetViews>
    <sheetView showGridLines="0" showRowColHeaders="0" zoomScale="80" zoomScaleNormal="80" workbookViewId="0">
      <selection activeCell="I16" sqref="I16"/>
    </sheetView>
  </sheetViews>
  <sheetFormatPr baseColWidth="10" defaultColWidth="9.140625" defaultRowHeight="12.75" x14ac:dyDescent="0.2"/>
  <cols>
    <col min="1" max="1" width="5.7109375" style="60" customWidth="1"/>
    <col min="2" max="2" width="16.85546875" style="60" customWidth="1"/>
    <col min="3" max="3" width="32.28515625" style="63" customWidth="1"/>
    <col min="4" max="4" width="19.5703125" style="60" customWidth="1"/>
    <col min="5" max="16384" width="9.140625" style="60"/>
  </cols>
  <sheetData>
    <row r="1" spans="1:9" ht="23.25" customHeight="1" thickBot="1" x14ac:dyDescent="0.25"/>
    <row r="2" spans="1:9" ht="15.75" x14ac:dyDescent="0.25">
      <c r="B2" s="65" t="s">
        <v>15</v>
      </c>
      <c r="C2" s="66"/>
      <c r="D2" s="67"/>
      <c r="E2" s="68"/>
    </row>
    <row r="3" spans="1:9" x14ac:dyDescent="0.2">
      <c r="B3" s="69"/>
      <c r="C3" s="70"/>
      <c r="D3" s="130">
        <f ca="1">TODAY()</f>
        <v>44347</v>
      </c>
      <c r="E3" s="131"/>
    </row>
    <row r="4" spans="1:9" ht="21.95" customHeight="1" x14ac:dyDescent="0.2">
      <c r="B4" s="73" t="s">
        <v>0</v>
      </c>
      <c r="C4" s="95"/>
      <c r="D4" s="71"/>
      <c r="E4" s="72"/>
    </row>
    <row r="5" spans="1:9" ht="6.4" customHeight="1" x14ac:dyDescent="0.2">
      <c r="B5" s="74"/>
      <c r="C5" s="70"/>
      <c r="D5" s="71"/>
      <c r="E5" s="72"/>
    </row>
    <row r="6" spans="1:9" ht="21.95" customHeight="1" x14ac:dyDescent="0.2">
      <c r="B6" s="73" t="s">
        <v>14</v>
      </c>
      <c r="C6" s="95"/>
      <c r="D6" s="71"/>
      <c r="E6" s="72"/>
    </row>
    <row r="7" spans="1:9" ht="6.4" customHeight="1" x14ac:dyDescent="0.2">
      <c r="B7" s="74"/>
      <c r="C7" s="70"/>
      <c r="D7" s="71"/>
      <c r="E7" s="72"/>
    </row>
    <row r="8" spans="1:9" ht="21.95" customHeight="1" x14ac:dyDescent="0.2">
      <c r="B8" s="73" t="s">
        <v>16</v>
      </c>
      <c r="C8" s="95"/>
      <c r="D8" s="71"/>
      <c r="E8" s="72"/>
    </row>
    <row r="9" spans="1:9" ht="55.5" customHeight="1" x14ac:dyDescent="0.2">
      <c r="B9" s="74"/>
      <c r="C9" s="70"/>
      <c r="D9" s="71"/>
      <c r="E9" s="72"/>
    </row>
    <row r="10" spans="1:9" ht="21.95" customHeight="1" x14ac:dyDescent="0.2">
      <c r="B10" s="73" t="s">
        <v>30</v>
      </c>
      <c r="C10" s="91"/>
      <c r="D10" s="71"/>
      <c r="E10" s="72"/>
    </row>
    <row r="11" spans="1:9" ht="6.4" customHeight="1" x14ac:dyDescent="0.2">
      <c r="B11" s="74"/>
      <c r="C11" s="70"/>
      <c r="D11" s="71"/>
      <c r="E11" s="72"/>
    </row>
    <row r="12" spans="1:9" ht="21.95" customHeight="1" x14ac:dyDescent="0.2">
      <c r="A12" s="61"/>
      <c r="B12" s="73" t="s">
        <v>21</v>
      </c>
      <c r="C12" s="88" t="s">
        <v>25</v>
      </c>
      <c r="D12" s="101" t="s">
        <v>122</v>
      </c>
      <c r="E12" s="72"/>
    </row>
    <row r="13" spans="1:9" ht="6.4" customHeight="1" x14ac:dyDescent="0.2">
      <c r="B13" s="74"/>
      <c r="C13" s="70"/>
      <c r="D13" s="71"/>
      <c r="E13" s="72"/>
    </row>
    <row r="14" spans="1:9" ht="21.95" customHeight="1" x14ac:dyDescent="0.2">
      <c r="A14" s="62"/>
      <c r="B14" s="73" t="s">
        <v>1</v>
      </c>
      <c r="C14" s="91"/>
      <c r="D14" s="71"/>
      <c r="E14" s="72"/>
    </row>
    <row r="15" spans="1:9" ht="6" customHeight="1" x14ac:dyDescent="0.2">
      <c r="B15" s="74"/>
      <c r="C15" s="70"/>
      <c r="D15" s="71"/>
      <c r="E15" s="72"/>
    </row>
    <row r="16" spans="1:9" ht="21.95" customHeight="1" x14ac:dyDescent="0.2">
      <c r="B16" s="73" t="s">
        <v>17</v>
      </c>
      <c r="C16" s="91"/>
      <c r="D16" s="71"/>
      <c r="E16" s="72"/>
      <c r="I16" s="102" t="s">
        <v>123</v>
      </c>
    </row>
    <row r="17" spans="1:10" ht="6" customHeight="1" x14ac:dyDescent="0.2">
      <c r="B17" s="74"/>
      <c r="C17" s="70"/>
      <c r="D17" s="71"/>
      <c r="E17" s="72"/>
    </row>
    <row r="18" spans="1:10" ht="70.5" customHeight="1" x14ac:dyDescent="0.2">
      <c r="A18" s="61"/>
      <c r="B18" s="96" t="s">
        <v>22</v>
      </c>
      <c r="C18" s="92"/>
      <c r="D18" s="97" t="s">
        <v>50</v>
      </c>
      <c r="E18" s="72"/>
    </row>
    <row r="19" spans="1:10" ht="6" customHeight="1" x14ac:dyDescent="0.2">
      <c r="B19" s="69"/>
      <c r="C19" s="70"/>
      <c r="D19" s="71"/>
      <c r="E19" s="72"/>
      <c r="J19" s="64"/>
    </row>
    <row r="20" spans="1:10" ht="21.75" customHeight="1" x14ac:dyDescent="0.2">
      <c r="B20" s="75" t="s">
        <v>18</v>
      </c>
      <c r="C20" s="89"/>
      <c r="D20" s="71"/>
      <c r="E20" s="72"/>
    </row>
    <row r="21" spans="1:10" ht="6" customHeight="1" x14ac:dyDescent="0.2">
      <c r="B21" s="76"/>
      <c r="C21" s="70"/>
      <c r="D21" s="71"/>
      <c r="E21" s="72"/>
    </row>
    <row r="22" spans="1:10" ht="21.75" customHeight="1" x14ac:dyDescent="0.2">
      <c r="B22" s="75" t="s">
        <v>19</v>
      </c>
      <c r="C22" s="90"/>
      <c r="D22" s="71"/>
      <c r="E22" s="72"/>
    </row>
    <row r="23" spans="1:10" ht="6" customHeight="1" x14ac:dyDescent="0.2">
      <c r="B23" s="69"/>
      <c r="C23" s="70"/>
      <c r="D23" s="71"/>
      <c r="E23" s="72"/>
    </row>
    <row r="24" spans="1:10" ht="13.5" thickBot="1" x14ac:dyDescent="0.25">
      <c r="B24" s="77"/>
      <c r="C24" s="78"/>
      <c r="D24" s="79"/>
      <c r="E24" s="80"/>
    </row>
  </sheetData>
  <sheetProtection selectLockedCells="1"/>
  <mergeCells count="1">
    <mergeCell ref="D3:E3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hyperlinks>
    <hyperlink ref="I16" r:id="rId1" xr:uid="{C9504529-BB65-4D78-977E-F6A6F5C2448C}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Valider">
              <controlPr defaultSize="0" print="0" autoFill="0" autoPict="0" macro="[0]!CopyData">
                <anchor moveWithCells="1" sizeWithCells="1">
                  <from>
                    <xdr:col>3</xdr:col>
                    <xdr:colOff>419100</xdr:colOff>
                    <xdr:row>19</xdr:row>
                    <xdr:rowOff>133350</xdr:rowOff>
                  </from>
                  <to>
                    <xdr:col>4</xdr:col>
                    <xdr:colOff>457200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7"/>
  <sheetViews>
    <sheetView tabSelected="1" zoomScale="80" zoomScaleNormal="80" workbookViewId="0">
      <pane ySplit="4" topLeftCell="A5" activePane="bottomLeft" state="frozen"/>
      <selection pane="bottomLeft" activeCell="F28" sqref="F28"/>
    </sheetView>
  </sheetViews>
  <sheetFormatPr baseColWidth="10" defaultColWidth="11.42578125" defaultRowHeight="12.75" x14ac:dyDescent="0.2"/>
  <cols>
    <col min="1" max="1" width="26.7109375" style="1" customWidth="1"/>
    <col min="2" max="7" width="26.7109375" style="2" customWidth="1"/>
    <col min="8" max="8" width="54.7109375" style="53" customWidth="1"/>
    <col min="9" max="9" width="21.42578125" style="53" customWidth="1"/>
    <col min="10" max="10" width="21.42578125" style="8" customWidth="1"/>
    <col min="11" max="11" width="21.42578125" customWidth="1"/>
    <col min="12" max="12" width="11" bestFit="1" customWidth="1"/>
    <col min="13" max="15" width="18.28515625" customWidth="1"/>
  </cols>
  <sheetData>
    <row r="1" spans="1:17" ht="22.5" customHeight="1" x14ac:dyDescent="0.2">
      <c r="A1" s="113" t="s">
        <v>102</v>
      </c>
      <c r="B1" s="114"/>
      <c r="C1" s="114"/>
      <c r="D1" s="55"/>
      <c r="E1" s="59" t="s">
        <v>107</v>
      </c>
      <c r="F1" s="81">
        <f>E3+F3</f>
        <v>941</v>
      </c>
      <c r="G1" s="51"/>
      <c r="H1" s="52"/>
      <c r="I1" s="52"/>
      <c r="J1" s="103" t="s">
        <v>125</v>
      </c>
      <c r="K1" s="100">
        <f ca="1">TODAY()</f>
        <v>44347</v>
      </c>
      <c r="P1" s="4"/>
      <c r="Q1" s="4"/>
    </row>
    <row r="2" spans="1:17" ht="12.75" customHeight="1" thickBot="1" x14ac:dyDescent="0.25">
      <c r="A2" s="115"/>
      <c r="B2" s="116" t="s">
        <v>127</v>
      </c>
      <c r="C2" s="123">
        <f>COUNTA(A6:A9985)</f>
        <v>1</v>
      </c>
      <c r="D2" s="57"/>
      <c r="E2" s="82" t="s">
        <v>111</v>
      </c>
      <c r="F2" s="83" t="s">
        <v>112</v>
      </c>
      <c r="G2" s="84" t="s">
        <v>113</v>
      </c>
      <c r="H2" s="50"/>
      <c r="I2" s="50"/>
      <c r="J2" s="56"/>
      <c r="K2" s="58" t="s">
        <v>110</v>
      </c>
      <c r="L2" s="4"/>
      <c r="P2" s="4"/>
      <c r="Q2" s="4"/>
    </row>
    <row r="3" spans="1:17" ht="42.75" customHeight="1" thickBot="1" x14ac:dyDescent="0.25">
      <c r="A3" s="115"/>
      <c r="B3" s="117"/>
      <c r="C3" s="117"/>
      <c r="D3" s="57"/>
      <c r="E3" s="129">
        <f>VLOOKUP(9^9,I5:I4353,1)</f>
        <v>1000</v>
      </c>
      <c r="F3" s="104">
        <f>VLOOKUP(9^9,J5:J4353,1)</f>
        <v>-59</v>
      </c>
      <c r="G3" s="104">
        <f>VLOOKUP(9^9,K5:K4353,1)</f>
        <v>1000</v>
      </c>
      <c r="H3" s="50"/>
      <c r="I3" s="50"/>
      <c r="J3" s="105"/>
      <c r="K3" s="106">
        <f>G3+F3</f>
        <v>941</v>
      </c>
      <c r="L3" s="4"/>
      <c r="P3" s="4"/>
      <c r="Q3" s="4"/>
    </row>
    <row r="4" spans="1:17" ht="22.5" customHeight="1" thickBot="1" x14ac:dyDescent="0.25">
      <c r="A4" s="124" t="s">
        <v>124</v>
      </c>
      <c r="B4" s="125" t="s">
        <v>30</v>
      </c>
      <c r="C4" s="125" t="s">
        <v>21</v>
      </c>
      <c r="D4" s="125" t="s">
        <v>1</v>
      </c>
      <c r="E4" s="125" t="s">
        <v>20</v>
      </c>
      <c r="F4" s="125" t="s">
        <v>19</v>
      </c>
      <c r="G4" s="125" t="s">
        <v>18</v>
      </c>
      <c r="H4" s="125" t="s">
        <v>28</v>
      </c>
      <c r="I4" s="128" t="s">
        <v>103</v>
      </c>
      <c r="J4" s="126" t="s">
        <v>104</v>
      </c>
      <c r="K4" s="127" t="s">
        <v>105</v>
      </c>
      <c r="L4" s="4"/>
      <c r="M4" s="4"/>
      <c r="N4" s="4"/>
      <c r="O4" s="4"/>
      <c r="P4" s="4"/>
      <c r="Q4" s="4"/>
    </row>
    <row r="5" spans="1:17" x14ac:dyDescent="0.2">
      <c r="A5" s="118">
        <v>44346</v>
      </c>
      <c r="B5" s="119"/>
      <c r="C5" s="120"/>
      <c r="D5" s="121"/>
      <c r="E5" s="121"/>
      <c r="F5" s="121"/>
      <c r="G5" s="121"/>
      <c r="H5" s="122"/>
      <c r="I5" s="121">
        <v>1000</v>
      </c>
      <c r="J5" s="121">
        <v>1000</v>
      </c>
      <c r="K5" s="121">
        <v>1000</v>
      </c>
    </row>
    <row r="6" spans="1:17" x14ac:dyDescent="0.2">
      <c r="A6" s="107"/>
      <c r="B6" s="108"/>
      <c r="C6" s="109"/>
      <c r="D6" s="110"/>
      <c r="E6" s="110"/>
      <c r="F6" s="111"/>
      <c r="G6" s="111"/>
      <c r="H6" s="112"/>
      <c r="I6" s="110"/>
      <c r="J6" s="110"/>
      <c r="K6" s="110"/>
    </row>
    <row r="7" spans="1:17" x14ac:dyDescent="0.2">
      <c r="A7" s="107" t="s">
        <v>126</v>
      </c>
      <c r="B7" s="108" t="s">
        <v>106</v>
      </c>
      <c r="C7" s="109" t="s">
        <v>24</v>
      </c>
      <c r="D7" s="110" t="s">
        <v>61</v>
      </c>
      <c r="E7" s="110" t="s">
        <v>47</v>
      </c>
      <c r="F7" s="111">
        <v>-59</v>
      </c>
      <c r="G7" s="111"/>
      <c r="H7" s="112"/>
      <c r="I7" s="110"/>
      <c r="J7" s="110">
        <v>-59</v>
      </c>
      <c r="K7" s="110"/>
    </row>
  </sheetData>
  <phoneticPr fontId="24" type="noConversion"/>
  <conditionalFormatting sqref="F1">
    <cfRule type="cellIs" dxfId="71" priority="19" operator="lessThan">
      <formula>0</formula>
    </cfRule>
    <cfRule type="cellIs" dxfId="70" priority="20" operator="greaterThanOrEqual">
      <formula>0</formula>
    </cfRule>
  </conditionalFormatting>
  <conditionalFormatting sqref="A6:K9796">
    <cfRule type="expression" dxfId="69" priority="16">
      <formula>$D6="LA BANQUE POSTALE - CP"</formula>
    </cfRule>
    <cfRule type="expression" dxfId="68" priority="17">
      <formula>$D6="LA BANQUE POSTALE - CJ"</formula>
    </cfRule>
    <cfRule type="expression" dxfId="67" priority="18">
      <formula>$D6="LIVRET A - CP"</formula>
    </cfRule>
  </conditionalFormatting>
  <conditionalFormatting sqref="F3:G3">
    <cfRule type="cellIs" dxfId="66" priority="13" operator="lessThan">
      <formula>0</formula>
    </cfRule>
    <cfRule type="cellIs" dxfId="65" priority="14" operator="greaterThanOrEqual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2</xdr:col>
                <xdr:colOff>228600</xdr:colOff>
                <xdr:row>2</xdr:row>
                <xdr:rowOff>104775</xdr:rowOff>
              </from>
              <to>
                <xdr:col>2</xdr:col>
                <xdr:colOff>1657350</xdr:colOff>
                <xdr:row>2</xdr:row>
                <xdr:rowOff>428625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6A7C-7A32-4A56-BB0F-AD579A281570}">
  <sheetPr codeName="Feuil1"/>
  <dimension ref="A1:V9"/>
  <sheetViews>
    <sheetView showGridLines="0" showRowColHeaders="0" zoomScale="80" zoomScaleNormal="80" workbookViewId="0">
      <pane ySplit="5" topLeftCell="A6" activePane="bottomLeft" state="frozen"/>
      <selection pane="bottomLeft" activeCell="A7" sqref="A7"/>
    </sheetView>
  </sheetViews>
  <sheetFormatPr baseColWidth="10" defaultRowHeight="12.75" x14ac:dyDescent="0.2"/>
  <cols>
    <col min="1" max="1" width="19.140625" bestFit="1" customWidth="1"/>
    <col min="2" max="2" width="28" bestFit="1" customWidth="1"/>
    <col min="3" max="3" width="12" bestFit="1" customWidth="1"/>
    <col min="4" max="4" width="1" customWidth="1"/>
    <col min="5" max="5" width="26.85546875" bestFit="1" customWidth="1"/>
    <col min="6" max="6" width="6.5703125" bestFit="1" customWidth="1"/>
    <col min="7" max="8" width="16.140625" customWidth="1"/>
    <col min="9" max="9" width="26.85546875" bestFit="1" customWidth="1"/>
    <col min="10" max="10" width="6.5703125" bestFit="1" customWidth="1"/>
    <col min="11" max="12" width="15" bestFit="1" customWidth="1"/>
    <col min="13" max="13" width="6" bestFit="1" customWidth="1"/>
    <col min="14" max="14" width="10" bestFit="1" customWidth="1"/>
    <col min="15" max="15" width="8" bestFit="1" customWidth="1"/>
    <col min="16" max="16" width="23" bestFit="1" customWidth="1"/>
    <col min="17" max="17" width="11" bestFit="1" customWidth="1"/>
    <col min="18" max="20" width="13.5703125" customWidth="1"/>
    <col min="21" max="21" width="12" bestFit="1" customWidth="1"/>
    <col min="22" max="22" width="23" bestFit="1" customWidth="1"/>
    <col min="23" max="23" width="12" bestFit="1" customWidth="1"/>
    <col min="24" max="24" width="8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2" x14ac:dyDescent="0.2">
      <c r="U1" s="132">
        <f ca="1">TODAY()</f>
        <v>44347</v>
      </c>
      <c r="V1" s="132"/>
    </row>
    <row r="3" spans="1:22" x14ac:dyDescent="0.2">
      <c r="R3" t="s">
        <v>119</v>
      </c>
      <c r="S3" t="s">
        <v>120</v>
      </c>
      <c r="T3" t="s">
        <v>121</v>
      </c>
    </row>
    <row r="4" spans="1:22" x14ac:dyDescent="0.2">
      <c r="A4" s="93" t="s">
        <v>30</v>
      </c>
      <c r="B4" t="s">
        <v>106</v>
      </c>
      <c r="R4" s="99">
        <f>Données!E3</f>
        <v>1000</v>
      </c>
      <c r="S4" s="99">
        <f>Données!F3</f>
        <v>-59</v>
      </c>
      <c r="T4" s="99">
        <f>Données!G3</f>
        <v>1000</v>
      </c>
    </row>
    <row r="5" spans="1:22" x14ac:dyDescent="0.2">
      <c r="A5" s="93"/>
    </row>
    <row r="6" spans="1:22" x14ac:dyDescent="0.2">
      <c r="A6" s="87" t="s">
        <v>117</v>
      </c>
      <c r="B6" t="s">
        <v>115</v>
      </c>
      <c r="C6" t="s">
        <v>116</v>
      </c>
      <c r="E6" s="85" t="s">
        <v>29</v>
      </c>
      <c r="F6" t="s">
        <v>118</v>
      </c>
    </row>
    <row r="7" spans="1:22" x14ac:dyDescent="0.2">
      <c r="A7" s="8" t="s">
        <v>24</v>
      </c>
      <c r="B7" s="86">
        <v>-59</v>
      </c>
      <c r="C7" s="86"/>
      <c r="E7" s="8" t="s">
        <v>106</v>
      </c>
      <c r="F7" s="98">
        <v>1</v>
      </c>
    </row>
    <row r="8" spans="1:22" x14ac:dyDescent="0.2">
      <c r="A8" s="94" t="s">
        <v>61</v>
      </c>
      <c r="B8" s="86">
        <v>-59</v>
      </c>
      <c r="C8" s="86"/>
      <c r="E8" s="94" t="s">
        <v>24</v>
      </c>
      <c r="F8" s="98">
        <v>1</v>
      </c>
    </row>
    <row r="9" spans="1:22" x14ac:dyDescent="0.2">
      <c r="A9" s="8" t="s">
        <v>114</v>
      </c>
      <c r="B9" s="86">
        <v>-59</v>
      </c>
      <c r="C9" s="86"/>
    </row>
  </sheetData>
  <mergeCells count="1">
    <mergeCell ref="U1:V1"/>
  </mergeCells>
  <pageMargins left="0.7" right="0.7" top="0.75" bottom="0.75" header="0.3" footer="0.3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topLeftCell="F1" zoomScale="80" zoomScaleNormal="80" workbookViewId="0">
      <selection activeCell="K34" sqref="K34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35" bestFit="1" customWidth="1"/>
    <col min="8" max="8" width="1.7109375" customWidth="1"/>
    <col min="9" max="9" width="15.140625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3" t="s">
        <v>0</v>
      </c>
      <c r="C1" s="3" t="s">
        <v>14</v>
      </c>
      <c r="E1" s="3" t="s">
        <v>16</v>
      </c>
      <c r="G1" s="46" t="s">
        <v>1</v>
      </c>
      <c r="I1" s="3" t="s">
        <v>23</v>
      </c>
      <c r="K1" s="3" t="s">
        <v>29</v>
      </c>
      <c r="M1" s="5" t="s">
        <v>17</v>
      </c>
      <c r="O1" s="26" t="str">
        <f>G2</f>
        <v>FINANCE</v>
      </c>
      <c r="P1" s="27" t="str">
        <f>G3</f>
        <v>FRAIS ANNEXES</v>
      </c>
      <c r="Q1" s="27" t="str">
        <f>G4</f>
        <v>HABITATION</v>
      </c>
      <c r="R1" s="27" t="str">
        <f>G5</f>
        <v>TRANSPORT</v>
      </c>
      <c r="S1" s="27" t="str">
        <f>G6</f>
        <v>SANTE</v>
      </c>
      <c r="T1" s="27" t="str">
        <f>G7</f>
        <v>ALIMENTATION</v>
      </c>
      <c r="U1" s="27" t="str">
        <f>G8</f>
        <v>BEAUTE-MODE</v>
      </c>
      <c r="V1" s="27" t="str">
        <f>G9</f>
        <v>HABILLEMENT</v>
      </c>
      <c r="W1" s="27" t="str">
        <f>G10</f>
        <v>LOISIRS</v>
      </c>
      <c r="X1" s="27" t="str">
        <f>G11</f>
        <v>ANIMALERIE-JARDINAGE</v>
      </c>
      <c r="Y1" s="27">
        <f>G12</f>
        <v>0</v>
      </c>
      <c r="Z1" s="28">
        <f>G13</f>
        <v>0</v>
      </c>
    </row>
    <row r="2" spans="1:26" x14ac:dyDescent="0.2">
      <c r="A2" s="3">
        <v>2021</v>
      </c>
      <c r="C2" s="3" t="s">
        <v>2</v>
      </c>
      <c r="E2" s="3">
        <v>1</v>
      </c>
      <c r="G2" s="37" t="s">
        <v>57</v>
      </c>
      <c r="I2" s="3" t="s">
        <v>24</v>
      </c>
      <c r="K2" t="s">
        <v>73</v>
      </c>
      <c r="M2" s="7">
        <f t="shared" ref="M2:M23" si="0">INDEX($O$2:$Z$23,ROW()-1,MATCH(c_c,$O$1:$Z$1,0))</f>
        <v>0</v>
      </c>
      <c r="O2" s="19" t="s">
        <v>74</v>
      </c>
      <c r="P2" s="11" t="s">
        <v>108</v>
      </c>
      <c r="Q2" s="12" t="s">
        <v>80</v>
      </c>
      <c r="R2" s="10" t="s">
        <v>70</v>
      </c>
      <c r="S2" s="29" t="s">
        <v>99</v>
      </c>
      <c r="T2" s="31" t="s">
        <v>60</v>
      </c>
      <c r="U2" s="30" t="s">
        <v>47</v>
      </c>
      <c r="V2" s="17" t="s">
        <v>65</v>
      </c>
      <c r="W2" s="14" t="s">
        <v>66</v>
      </c>
      <c r="X2" s="49" t="s">
        <v>86</v>
      </c>
      <c r="Y2" s="16"/>
      <c r="Z2" s="20"/>
    </row>
    <row r="3" spans="1:26" x14ac:dyDescent="0.2">
      <c r="C3" s="3" t="s">
        <v>3</v>
      </c>
      <c r="E3" s="3">
        <v>2</v>
      </c>
      <c r="G3" s="38" t="s">
        <v>94</v>
      </c>
      <c r="I3" s="3" t="s">
        <v>25</v>
      </c>
      <c r="K3" s="3" t="s">
        <v>79</v>
      </c>
      <c r="M3" s="7">
        <f t="shared" si="0"/>
        <v>0</v>
      </c>
      <c r="O3" s="19" t="s">
        <v>75</v>
      </c>
      <c r="P3" s="11" t="s">
        <v>46</v>
      </c>
      <c r="Q3" s="34" t="s">
        <v>71</v>
      </c>
      <c r="R3" s="15" t="s">
        <v>33</v>
      </c>
      <c r="S3" s="29" t="s">
        <v>34</v>
      </c>
      <c r="T3" s="33" t="s">
        <v>63</v>
      </c>
      <c r="U3" s="30" t="s">
        <v>31</v>
      </c>
      <c r="V3" s="17" t="s">
        <v>64</v>
      </c>
      <c r="W3" s="14" t="s">
        <v>37</v>
      </c>
      <c r="X3" s="49" t="s">
        <v>87</v>
      </c>
      <c r="Y3" s="16"/>
      <c r="Z3" s="21"/>
    </row>
    <row r="4" spans="1:26" x14ac:dyDescent="0.2">
      <c r="C4" s="3" t="s">
        <v>4</v>
      </c>
      <c r="E4" s="3">
        <v>3</v>
      </c>
      <c r="G4" s="39" t="s">
        <v>51</v>
      </c>
      <c r="I4" t="s">
        <v>76</v>
      </c>
      <c r="K4" s="54" t="s">
        <v>106</v>
      </c>
      <c r="M4" s="7">
        <f t="shared" si="0"/>
        <v>0</v>
      </c>
      <c r="O4" s="19" t="s">
        <v>85</v>
      </c>
      <c r="P4" s="47" t="s">
        <v>82</v>
      </c>
      <c r="Q4" s="34" t="s">
        <v>69</v>
      </c>
      <c r="R4" s="15" t="s">
        <v>45</v>
      </c>
      <c r="S4" s="13" t="s">
        <v>49</v>
      </c>
      <c r="T4" s="32" t="s">
        <v>41</v>
      </c>
      <c r="U4" s="30" t="s">
        <v>77</v>
      </c>
      <c r="V4" s="16"/>
      <c r="W4" s="14" t="s">
        <v>98</v>
      </c>
      <c r="X4" s="49" t="s">
        <v>92</v>
      </c>
      <c r="Y4" s="16"/>
      <c r="Z4" s="21"/>
    </row>
    <row r="5" spans="1:26" x14ac:dyDescent="0.2">
      <c r="C5" s="3" t="s">
        <v>5</v>
      </c>
      <c r="E5" s="3">
        <v>4</v>
      </c>
      <c r="G5" s="40" t="s">
        <v>58</v>
      </c>
      <c r="I5" s="3" t="s">
        <v>32</v>
      </c>
      <c r="M5" s="7">
        <f t="shared" si="0"/>
        <v>0</v>
      </c>
      <c r="O5" s="19" t="s">
        <v>44</v>
      </c>
      <c r="P5" s="11" t="s">
        <v>81</v>
      </c>
      <c r="Q5" s="12" t="s">
        <v>84</v>
      </c>
      <c r="R5" s="10" t="s">
        <v>72</v>
      </c>
      <c r="S5" s="13" t="s">
        <v>40</v>
      </c>
      <c r="T5" s="18"/>
      <c r="U5" s="30" t="s">
        <v>83</v>
      </c>
      <c r="V5" s="16"/>
      <c r="W5" s="14" t="s">
        <v>93</v>
      </c>
      <c r="X5" s="49" t="s">
        <v>88</v>
      </c>
      <c r="Y5" s="16"/>
      <c r="Z5" s="21"/>
    </row>
    <row r="6" spans="1:26" x14ac:dyDescent="0.2">
      <c r="C6" s="3" t="s">
        <v>6</v>
      </c>
      <c r="E6" s="3">
        <v>5</v>
      </c>
      <c r="G6" s="41" t="s">
        <v>54</v>
      </c>
      <c r="I6" s="3" t="s">
        <v>26</v>
      </c>
      <c r="M6" s="7">
        <f t="shared" si="0"/>
        <v>0</v>
      </c>
      <c r="O6" s="19" t="s">
        <v>48</v>
      </c>
      <c r="P6" s="16"/>
      <c r="Q6" s="12" t="s">
        <v>53</v>
      </c>
      <c r="R6" s="10" t="s">
        <v>59</v>
      </c>
      <c r="S6" s="13" t="s">
        <v>35</v>
      </c>
      <c r="T6" s="18"/>
      <c r="U6" s="30" t="s">
        <v>101</v>
      </c>
      <c r="V6" s="16"/>
      <c r="W6" s="14" t="s">
        <v>67</v>
      </c>
      <c r="Y6" s="16"/>
      <c r="Z6" s="21"/>
    </row>
    <row r="7" spans="1:26" x14ac:dyDescent="0.2">
      <c r="C7" s="3" t="s">
        <v>7</v>
      </c>
      <c r="E7" s="3">
        <v>6</v>
      </c>
      <c r="G7" s="42" t="s">
        <v>55</v>
      </c>
      <c r="I7" s="3" t="s">
        <v>27</v>
      </c>
      <c r="M7" s="7">
        <f t="shared" si="0"/>
        <v>0</v>
      </c>
      <c r="O7" s="19" t="s">
        <v>78</v>
      </c>
      <c r="P7" s="16"/>
      <c r="Q7" s="12" t="s">
        <v>52</v>
      </c>
      <c r="R7" s="10" t="s">
        <v>96</v>
      </c>
      <c r="S7" s="13" t="s">
        <v>97</v>
      </c>
      <c r="T7" s="16"/>
      <c r="U7" s="16"/>
      <c r="V7" s="16"/>
      <c r="W7" s="14" t="s">
        <v>68</v>
      </c>
      <c r="X7" s="18"/>
      <c r="Y7" s="16"/>
      <c r="Z7" s="20"/>
    </row>
    <row r="8" spans="1:26" x14ac:dyDescent="0.2">
      <c r="C8" s="3" t="s">
        <v>8</v>
      </c>
      <c r="E8" s="3">
        <v>7</v>
      </c>
      <c r="G8" s="43" t="s">
        <v>61</v>
      </c>
      <c r="I8" t="s">
        <v>100</v>
      </c>
      <c r="M8" s="7">
        <f t="shared" si="0"/>
        <v>0</v>
      </c>
      <c r="O8" s="19" t="s">
        <v>95</v>
      </c>
      <c r="P8" s="16"/>
      <c r="Q8" s="12" t="s">
        <v>109</v>
      </c>
      <c r="R8" s="16"/>
      <c r="S8" s="16"/>
      <c r="T8" s="16"/>
      <c r="U8" s="16"/>
      <c r="V8" s="16"/>
      <c r="W8" s="14" t="s">
        <v>38</v>
      </c>
      <c r="X8" s="18"/>
      <c r="Y8" s="16"/>
      <c r="Z8" s="20"/>
    </row>
    <row r="9" spans="1:26" x14ac:dyDescent="0.2">
      <c r="C9" s="3" t="s">
        <v>9</v>
      </c>
      <c r="E9" s="3">
        <v>8</v>
      </c>
      <c r="G9" s="44" t="s">
        <v>56</v>
      </c>
      <c r="M9" s="7">
        <f t="shared" si="0"/>
        <v>0</v>
      </c>
      <c r="O9" s="22"/>
      <c r="P9" s="16"/>
      <c r="Q9" s="12" t="s">
        <v>91</v>
      </c>
      <c r="R9" s="16"/>
      <c r="S9" s="16"/>
      <c r="T9" s="16"/>
      <c r="U9" s="16"/>
      <c r="V9" s="16"/>
      <c r="W9" s="14" t="s">
        <v>36</v>
      </c>
      <c r="X9" s="16"/>
      <c r="Y9" s="16"/>
      <c r="Z9" s="20"/>
    </row>
    <row r="10" spans="1:26" x14ac:dyDescent="0.2">
      <c r="C10" s="3" t="s">
        <v>10</v>
      </c>
      <c r="E10" s="3">
        <v>9</v>
      </c>
      <c r="G10" s="45" t="s">
        <v>62</v>
      </c>
      <c r="M10" s="7">
        <f t="shared" si="0"/>
        <v>0</v>
      </c>
      <c r="O10" s="22"/>
      <c r="P10" s="16"/>
      <c r="Q10" s="16"/>
      <c r="R10" s="16"/>
      <c r="S10" s="16"/>
      <c r="T10" s="16"/>
      <c r="U10" s="16"/>
      <c r="V10" s="16"/>
      <c r="W10" s="14" t="s">
        <v>39</v>
      </c>
      <c r="X10" s="16"/>
      <c r="Y10" s="16"/>
      <c r="Z10" s="20"/>
    </row>
    <row r="11" spans="1:26" x14ac:dyDescent="0.2">
      <c r="C11" s="3" t="s">
        <v>11</v>
      </c>
      <c r="E11" s="3">
        <v>10</v>
      </c>
      <c r="G11" s="48" t="s">
        <v>90</v>
      </c>
      <c r="M11" s="7">
        <f t="shared" si="0"/>
        <v>0</v>
      </c>
      <c r="O11" s="22"/>
      <c r="P11" s="16"/>
      <c r="Q11" s="16"/>
      <c r="R11" s="16"/>
      <c r="S11" s="16"/>
      <c r="T11" s="16"/>
      <c r="U11" s="16"/>
      <c r="V11" s="16"/>
      <c r="W11" s="14" t="s">
        <v>89</v>
      </c>
      <c r="X11" s="16"/>
      <c r="Y11" s="16"/>
      <c r="Z11" s="20"/>
    </row>
    <row r="12" spans="1:26" x14ac:dyDescent="0.2">
      <c r="C12" s="3" t="s">
        <v>12</v>
      </c>
      <c r="E12" s="3">
        <v>11</v>
      </c>
      <c r="G12" s="36"/>
      <c r="M12" s="7">
        <f t="shared" si="0"/>
        <v>0</v>
      </c>
      <c r="O12" s="2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0"/>
    </row>
    <row r="13" spans="1:26" x14ac:dyDescent="0.2">
      <c r="C13" s="3" t="s">
        <v>13</v>
      </c>
      <c r="E13" s="3">
        <v>12</v>
      </c>
      <c r="G13" s="36"/>
      <c r="M13" s="7">
        <f t="shared" si="0"/>
        <v>0</v>
      </c>
      <c r="O13" s="2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20"/>
    </row>
    <row r="14" spans="1:26" x14ac:dyDescent="0.2">
      <c r="E14" s="3">
        <v>13</v>
      </c>
      <c r="M14" s="7">
        <f t="shared" si="0"/>
        <v>0</v>
      </c>
      <c r="O14" s="2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0"/>
    </row>
    <row r="15" spans="1:26" x14ac:dyDescent="0.2">
      <c r="E15" s="3">
        <v>14</v>
      </c>
      <c r="M15" s="7">
        <f t="shared" si="0"/>
        <v>0</v>
      </c>
      <c r="O15" s="2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20"/>
    </row>
    <row r="16" spans="1:26" x14ac:dyDescent="0.2">
      <c r="E16" s="3">
        <v>15</v>
      </c>
      <c r="K16" s="9"/>
      <c r="M16" s="7">
        <f t="shared" si="0"/>
        <v>0</v>
      </c>
      <c r="O16" s="2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20"/>
    </row>
    <row r="17" spans="5:26" x14ac:dyDescent="0.2">
      <c r="E17" s="3">
        <v>16</v>
      </c>
      <c r="K17" s="9"/>
      <c r="M17" s="7">
        <f t="shared" si="0"/>
        <v>0</v>
      </c>
      <c r="O17" s="22"/>
      <c r="P17" s="16"/>
      <c r="Q17" s="16"/>
      <c r="R17" s="16"/>
      <c r="S17" s="18"/>
      <c r="T17" s="18"/>
      <c r="U17" s="18"/>
      <c r="V17" s="16"/>
      <c r="W17" s="16"/>
      <c r="X17" s="16"/>
      <c r="Y17" s="16"/>
      <c r="Z17" s="20"/>
    </row>
    <row r="18" spans="5:26" x14ac:dyDescent="0.2">
      <c r="E18" s="3">
        <v>17</v>
      </c>
      <c r="K18" s="9"/>
      <c r="M18" s="7">
        <f t="shared" si="0"/>
        <v>0</v>
      </c>
      <c r="O18" s="22"/>
      <c r="P18" s="16"/>
      <c r="Q18" s="16"/>
      <c r="R18" s="16"/>
      <c r="S18" s="18"/>
      <c r="T18" s="16"/>
      <c r="U18" s="18"/>
      <c r="V18" s="16"/>
      <c r="W18" s="16"/>
      <c r="X18" s="16"/>
      <c r="Y18" s="16"/>
      <c r="Z18" s="20"/>
    </row>
    <row r="19" spans="5:26" x14ac:dyDescent="0.2">
      <c r="E19" s="3">
        <v>18</v>
      </c>
      <c r="K19" s="9"/>
      <c r="M19" s="7">
        <f t="shared" si="0"/>
        <v>0</v>
      </c>
      <c r="O19" s="22"/>
      <c r="P19" s="16"/>
      <c r="Q19" s="16"/>
      <c r="R19" s="16"/>
      <c r="S19" s="18"/>
      <c r="T19" s="16"/>
      <c r="U19" s="16"/>
      <c r="V19" s="16"/>
      <c r="W19" s="16"/>
      <c r="X19" s="16"/>
      <c r="Y19" s="16"/>
      <c r="Z19" s="20"/>
    </row>
    <row r="20" spans="5:26" x14ac:dyDescent="0.2">
      <c r="E20" s="3">
        <v>19</v>
      </c>
      <c r="M20" s="7">
        <f t="shared" si="0"/>
        <v>0</v>
      </c>
      <c r="O20" s="22"/>
      <c r="P20" s="16"/>
      <c r="Q20" s="16"/>
      <c r="R20" s="16"/>
      <c r="S20" s="18"/>
      <c r="T20" s="16"/>
      <c r="U20" s="16"/>
      <c r="V20" s="16"/>
      <c r="W20" s="16"/>
      <c r="X20" s="16"/>
      <c r="Y20" s="16"/>
      <c r="Z20" s="20"/>
    </row>
    <row r="21" spans="5:26" x14ac:dyDescent="0.2">
      <c r="E21" s="3">
        <v>20</v>
      </c>
      <c r="M21" s="7">
        <f t="shared" si="0"/>
        <v>0</v>
      </c>
      <c r="O21" s="22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20"/>
    </row>
    <row r="22" spans="5:26" x14ac:dyDescent="0.2">
      <c r="E22" s="3">
        <v>21</v>
      </c>
      <c r="M22" s="7">
        <f t="shared" si="0"/>
        <v>0</v>
      </c>
      <c r="O22" s="22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20"/>
    </row>
    <row r="23" spans="5:26" ht="13.5" thickBot="1" x14ac:dyDescent="0.25">
      <c r="E23" s="3">
        <v>22</v>
      </c>
      <c r="M23" s="7">
        <f t="shared" si="0"/>
        <v>0</v>
      </c>
      <c r="O23" s="23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</row>
    <row r="24" spans="5:26" x14ac:dyDescent="0.2">
      <c r="E24" s="3">
        <v>23</v>
      </c>
      <c r="M24" s="6" t="s">
        <v>42</v>
      </c>
      <c r="O24" t="s">
        <v>43</v>
      </c>
    </row>
    <row r="25" spans="5:26" x14ac:dyDescent="0.2">
      <c r="E25" s="3">
        <v>24</v>
      </c>
    </row>
    <row r="26" spans="5:26" x14ac:dyDescent="0.2">
      <c r="E26" s="3">
        <v>25</v>
      </c>
    </row>
    <row r="27" spans="5:26" x14ac:dyDescent="0.2">
      <c r="E27" s="3">
        <v>26</v>
      </c>
    </row>
    <row r="28" spans="5:26" x14ac:dyDescent="0.2">
      <c r="E28" s="3">
        <v>27</v>
      </c>
    </row>
    <row r="29" spans="5:26" x14ac:dyDescent="0.2">
      <c r="E29" s="3">
        <v>28</v>
      </c>
    </row>
    <row r="30" spans="5:26" x14ac:dyDescent="0.2">
      <c r="E30" s="3">
        <v>29</v>
      </c>
    </row>
    <row r="31" spans="5:26" x14ac:dyDescent="0.2">
      <c r="E31" s="3">
        <v>30</v>
      </c>
    </row>
    <row r="32" spans="5:26" x14ac:dyDescent="0.2">
      <c r="E32" s="3">
        <v>31</v>
      </c>
    </row>
  </sheetData>
  <sortState xmlns:xlrd2="http://schemas.microsoft.com/office/spreadsheetml/2017/richdata2" ref="Q2:Q9">
    <sortCondition ref="Q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Données</vt:lpstr>
      <vt:lpstr>TcD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Michel Esteban</cp:lastModifiedBy>
  <dcterms:created xsi:type="dcterms:W3CDTF">2021-01-11T21:12:12Z</dcterms:created>
  <dcterms:modified xsi:type="dcterms:W3CDTF">2021-05-31T06:05:17Z</dcterms:modified>
</cp:coreProperties>
</file>