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G:\Synchronisation SOURCES\Gestion PERSO\"/>
    </mc:Choice>
  </mc:AlternateContent>
  <xr:revisionPtr revIDLastSave="0" documentId="8_{5A0D99CB-4E4F-47CD-928F-C7801C50C71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1" r:id="rId1"/>
    <sheet name="Données" sheetId="3" r:id="rId2"/>
    <sheet name="Listes" sheetId="2" state="hidden" r:id="rId3"/>
    <sheet name="Bilans" sheetId="8" r:id="rId4"/>
  </sheets>
  <functionGroups builtInGroupCount="19"/>
  <definedNames>
    <definedName name="c_année">Formulaire!$C$4</definedName>
    <definedName name="c_c" localSheetId="3">Formulaire!$C$14</definedName>
    <definedName name="c_c">Formulaire!$C$14</definedName>
    <definedName name="c_compte">Formulaire!$C$10</definedName>
    <definedName name="c_crédit">Formulaire!$C$23</definedName>
    <definedName name="c_débit">Formulaire!$C$21</definedName>
    <definedName name="c_jour">Formulaire!$C$8</definedName>
    <definedName name="c_modes">Formulaire!$C$12</definedName>
    <definedName name="c_mois">Formulaire!$C$6</definedName>
    <definedName name="c_montant">Formulaire!$K$19</definedName>
    <definedName name="c_sc">Formulaire!$C$16</definedName>
    <definedName name="Détails">Formulaire!$C$18</definedName>
    <definedName name="Formulaire">Formulaire!$C$4:$D$23</definedName>
    <definedName name="s_Années" localSheetId="3">T_Années[Année]</definedName>
    <definedName name="s_Années">T_Années[Année]</definedName>
    <definedName name="s_Catégories" localSheetId="3">T_Catégories[Catégorie]</definedName>
    <definedName name="s_Catégories">T_Catégories[Catégorie]</definedName>
    <definedName name="s_Jours" localSheetId="3">T_Jours[Jour]</definedName>
    <definedName name="s_Jours">T_Jours[Jour]</definedName>
    <definedName name="s_Mois" localSheetId="3">T_Mois[Mois]</definedName>
    <definedName name="s_Mois">T_Mois[Mois]</definedName>
    <definedName name="s_SousCatégories" localSheetId="3">Listes!$M$2:$M$23</definedName>
    <definedName name="s_SousCatégories">Listes!$M$2:$M$23</definedName>
    <definedName name="T_Comptes" localSheetId="3">Listes!$K$2:$K$4</definedName>
    <definedName name="T_Comptes">Listes!$K$2:$K$4</definedName>
    <definedName name="T_Modes" localSheetId="3">T_Sous_Catégories3[Modes]</definedName>
    <definedName name="T_Modes">T_Sous_Catégories3[Modes]</definedName>
  </definedNames>
  <calcPr calcId="191029"/>
  <pivotCaches>
    <pivotCache cacheId="148" r:id="rId5"/>
    <pivotCache cacheId="155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1" i="8" l="1"/>
  <c r="F6" i="8"/>
  <c r="E6" i="8"/>
  <c r="D6" i="8"/>
  <c r="J4" i="8"/>
  <c r="I4" i="8"/>
  <c r="H4" i="8"/>
  <c r="A1" i="8"/>
  <c r="J2" i="3" l="1"/>
  <c r="C3" i="3"/>
  <c r="O1" i="2"/>
  <c r="E3" i="3"/>
  <c r="D5" i="8" s="1"/>
  <c r="G3" i="3"/>
  <c r="F5" i="8" s="1"/>
  <c r="Z1" i="2"/>
  <c r="Y1" i="2"/>
  <c r="X1" i="2"/>
  <c r="W1" i="2"/>
  <c r="V1" i="2"/>
  <c r="U1" i="2"/>
  <c r="T1" i="2"/>
  <c r="S1" i="2"/>
  <c r="R1" i="2"/>
  <c r="Q1" i="2"/>
  <c r="P1" i="2"/>
  <c r="M3" i="2" l="1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sharedStrings.xml><?xml version="1.0" encoding="utf-8"?>
<sst xmlns="http://schemas.openxmlformats.org/spreadsheetml/2006/main" count="184" uniqueCount="126">
  <si>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</si>
  <si>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</si>
  <si>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</si>
  <si>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</si>
  <si>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</si>
  <si>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</si>
  <si>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</si>
  <si>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</si>
  <si>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</si>
  <si>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</si>
  <si>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</si>
  <si>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</si>
  <si>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</si>
  <si>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</si>
  <si>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</si>
  <si>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</si>
  <si>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</si>
  <si>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</si>
  <si>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</si>
  <si>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</si>
  <si>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</si>
  <si>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</si>
  <si>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</si>
  <si>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</si>
  <si>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</si>
  <si>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</si>
  <si>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</si>
  <si>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</si>
  <si>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</si>
  <si>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</si>
  <si>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</si>
  <si>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</si>
  <si>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Informatique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</si>
  <si>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</si>
  <si>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</si>
  <si>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</si>
  <si>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</si>
  <si>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</si>
  <si>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</si>
  <si>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</si>
  <si>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</si>
  <si>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</si>
  <si>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</si>
  <si>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</si>
  <si>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</si>
  <si>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CA</t>
  </si>
  <si>
    <t>BP</t>
  </si>
  <si>
    <t>LA</t>
  </si>
  <si>
    <t>Cotisation</t>
  </si>
  <si>
    <t>Télephonie-internet</t>
  </si>
  <si>
    <t>Crédit auto</t>
  </si>
  <si>
    <t>Scolarité</t>
  </si>
  <si>
    <t>CPAM</t>
  </si>
  <si>
    <t>Bijoux</t>
  </si>
  <si>
    <t>Impôt</t>
  </si>
  <si>
    <t>Mutuelle</t>
  </si>
  <si>
    <t xml:space="preserve"> Crédit(€)</t>
  </si>
  <si>
    <t>(Tous)</t>
  </si>
  <si>
    <t>Solde 
Crédit Agricole</t>
  </si>
  <si>
    <t>Solde
 La banque postale</t>
  </si>
  <si>
    <t>Solde
 Livret A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</si>
  <si>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</si>
  <si>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</si>
  <si>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</si>
  <si>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</si>
  <si>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</si>
  <si>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</si>
  <si>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</si>
  <si>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</si>
  <si>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</si>
  <si>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</si>
  <si>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</si>
  <si>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</si>
  <si>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</si>
  <si>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</si>
  <si>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</si>
  <si>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</si>
  <si>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</si>
  <si>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</si>
  <si>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</si>
  <si>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</si>
  <si>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</si>
  <si>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</si>
  <si>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Nombre de saisie :</t>
  </si>
  <si>
    <t>Enregistrées</t>
  </si>
  <si>
    <t>Entretien-réparation</t>
  </si>
  <si>
    <t>Crédit Agricole</t>
  </si>
  <si>
    <t>La banque postale</t>
  </si>
  <si>
    <t>Livret A</t>
  </si>
  <si>
    <t>Répartition % / comptes</t>
  </si>
  <si>
    <t>CREDIT AGRICOLE - CP</t>
  </si>
  <si>
    <t>LA BANQUE POSTALE - CJ</t>
  </si>
  <si>
    <t>Dépôt</t>
  </si>
  <si>
    <t>Retrait</t>
  </si>
  <si>
    <t>Téléphonie</t>
  </si>
  <si>
    <t>Liquide</t>
  </si>
  <si>
    <t>Maroquinerie</t>
  </si>
  <si>
    <t>Taxe</t>
  </si>
  <si>
    <t xml:space="preserve">
CREDIT AGRICOLE</t>
  </si>
  <si>
    <t xml:space="preserve">
 LA BANQUE POSTALE</t>
  </si>
  <si>
    <t xml:space="preserve">
 LIVRET A</t>
  </si>
  <si>
    <t>BILAN multi-comptes</t>
  </si>
  <si>
    <t xml:space="preserve"> Crédit</t>
  </si>
  <si>
    <t>LIVRET A - CP</t>
  </si>
  <si>
    <t>Bilan multi-comptes</t>
  </si>
  <si>
    <t>Modes de paiement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</si>
  <si>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</si>
  <si>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</si>
  <si>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</si>
  <si>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</si>
  <si>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</si>
  <si>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</si>
  <si>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</si>
  <si>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</si>
  <si>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</si>
  <si>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</si>
  <si>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</si>
  <si>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</si>
  <si>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</si>
  <si>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</si>
  <si>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 xml:space="preserve"> Debit(-)</t>
  </si>
  <si>
    <t>FRAIS ANNEXES</t>
  </si>
  <si>
    <t>Intérêt</t>
  </si>
  <si>
    <t>Somme de Crédit(€)</t>
  </si>
  <si>
    <t>(Plusieurs éléments)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</si>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</sst>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7" formatCode="#,##0.00\ &quot;€&quot;;\-#,##0.00\ &quot;€&quot;"/>
    <numFmt numFmtId="164" formatCode="#,##0.00\ &quot;€&quot;"/>
    <numFmt numFmtId="165" formatCode="[$-F800]dddd\,\ mmmm\ dd\,\ yyyy"/>
  </numFmts>
  <fonts count="27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b/>
      <u/>
      <sz val="11"/>
      <color theme="1"/>
      <name val="Consolas"/>
      <family val="3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i/>
      <sz val="10"/>
      <color theme="1"/>
      <name val="Consolas"/>
      <family val="3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sz val="18"/>
      <color theme="0"/>
      <name val="Arial"/>
      <family val="2"/>
    </font>
    <font>
      <b/>
      <sz val="12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b/>
      <sz val="10"/>
      <color theme="0"/>
      <name val="Arial"/>
      <family val="2"/>
    </font>
    <font>
      <sz val="10"/>
      <color theme="1" tint="4.9989318521683403E-2"/>
      <name val="Consolas"/>
      <family val="2"/>
    </font>
    <font>
      <b/>
      <sz val="14"/>
      <color theme="0"/>
      <name val="Arial Black"/>
      <family val="2"/>
    </font>
    <font>
      <b/>
      <sz val="10"/>
      <color theme="0"/>
      <name val="Consolas"/>
      <family val="3"/>
    </font>
    <font>
      <b/>
      <sz val="10"/>
      <color theme="1" tint="4.9989318521683403E-2"/>
      <name val="Consolas"/>
      <family val="3"/>
    </font>
    <font>
      <b/>
      <sz val="36"/>
      <color rgb="FFFFFF00"/>
      <name val="Consolas"/>
      <family val="3"/>
    </font>
    <font>
      <b/>
      <i/>
      <sz val="12"/>
      <color rgb="FFFFFF66"/>
      <name val="Arial"/>
      <family val="2"/>
    </font>
    <font>
      <sz val="8"/>
      <color theme="1" tint="4.9989318521683403E-2"/>
      <name val="Consolas"/>
      <family val="2"/>
    </font>
    <font>
      <sz val="8"/>
      <color theme="1"/>
      <name val="Consolas"/>
      <family val="2"/>
    </font>
    <font>
      <b/>
      <sz val="8"/>
      <color rgb="FFFF0000"/>
      <name val="Consolas"/>
      <family val="3"/>
    </font>
    <font>
      <b/>
      <sz val="8"/>
      <color theme="1"/>
      <name val="Consolas"/>
      <family val="3"/>
    </font>
    <font>
      <sz val="16"/>
      <color rgb="FFFFC000"/>
      <name val="Arial Black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FF66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25">
    <xf numFmtId="0" fontId="0" fillId="0" borderId="0" xfId="0"/>
    <xf numFmtId="0" fontId="2" fillId="0" borderId="0" xfId="0" applyFo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Border="1"/>
    <xf numFmtId="0" fontId="6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Fill="1" applyBorder="1"/>
    <xf numFmtId="0" fontId="8" fillId="5" borderId="3" xfId="0" applyFont="1" applyFill="1" applyBorder="1"/>
    <xf numFmtId="0" fontId="9" fillId="0" borderId="0" xfId="0" applyFont="1"/>
    <xf numFmtId="0" fontId="0" fillId="6" borderId="1" xfId="0" applyFont="1" applyFill="1" applyBorder="1"/>
    <xf numFmtId="0" fontId="0" fillId="4" borderId="0" xfId="0" applyFill="1"/>
    <xf numFmtId="164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4" fillId="3" borderId="2" xfId="0" applyNumberFormat="1" applyFont="1" applyFill="1" applyBorder="1" applyAlignment="1">
      <alignment horizontal="left" vertical="center"/>
    </xf>
    <xf numFmtId="0" fontId="0" fillId="14" borderId="0" xfId="0" applyFill="1"/>
    <xf numFmtId="0" fontId="0" fillId="4" borderId="0" xfId="0" applyFill="1" applyAlignment="1">
      <alignment horizontal="left"/>
    </xf>
    <xf numFmtId="164" fontId="4" fillId="0" borderId="2" xfId="0" applyNumberFormat="1" applyFont="1" applyFill="1" applyBorder="1" applyAlignment="1">
      <alignment horizontal="left" vertical="center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12" fillId="3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2" borderId="0" xfId="0" applyFill="1" applyAlignment="1">
      <alignment horizontal="center" vertical="center"/>
    </xf>
    <xf numFmtId="164" fontId="13" fillId="15" borderId="1" xfId="0" applyNumberFormat="1" applyFont="1" applyFill="1" applyBorder="1" applyAlignment="1">
      <alignment horizontal="center" vertical="center"/>
    </xf>
    <xf numFmtId="164" fontId="13" fillId="16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17" borderId="1" xfId="0" applyFill="1" applyBorder="1"/>
    <xf numFmtId="0" fontId="0" fillId="8" borderId="1" xfId="0" applyFill="1" applyBorder="1"/>
    <xf numFmtId="0" fontId="0" fillId="10" borderId="1" xfId="0" applyFont="1" applyFill="1" applyBorder="1"/>
    <xf numFmtId="0" fontId="0" fillId="13" borderId="1" xfId="0" applyFont="1" applyFill="1" applyBorder="1"/>
    <xf numFmtId="0" fontId="0" fillId="12" borderId="1" xfId="0" applyFont="1" applyFill="1" applyBorder="1"/>
    <xf numFmtId="0" fontId="0" fillId="17" borderId="1" xfId="0" applyFont="1" applyFill="1" applyBorder="1"/>
    <xf numFmtId="0" fontId="0" fillId="19" borderId="1" xfId="0" applyFill="1" applyBorder="1"/>
    <xf numFmtId="0" fontId="0" fillId="20" borderId="1" xfId="0" applyFill="1" applyBorder="1"/>
    <xf numFmtId="0" fontId="0" fillId="19" borderId="1" xfId="0" applyFont="1" applyFill="1" applyBorder="1"/>
    <xf numFmtId="0" fontId="0" fillId="7" borderId="8" xfId="0" applyFont="1" applyFill="1" applyBorder="1"/>
    <xf numFmtId="0" fontId="0" fillId="19" borderId="9" xfId="0" applyFill="1" applyBorder="1"/>
    <xf numFmtId="0" fontId="0" fillId="19" borderId="9" xfId="0" applyFont="1" applyFill="1" applyBorder="1"/>
    <xf numFmtId="0" fontId="0" fillId="19" borderId="8" xfId="0" applyFill="1" applyBorder="1"/>
    <xf numFmtId="0" fontId="0" fillId="19" borderId="10" xfId="0" applyFill="1" applyBorder="1"/>
    <xf numFmtId="0" fontId="0" fillId="19" borderId="11" xfId="0" applyFill="1" applyBorder="1"/>
    <xf numFmtId="0" fontId="0" fillId="19" borderId="12" xfId="0" applyFill="1" applyBorder="1"/>
    <xf numFmtId="0" fontId="8" fillId="21" borderId="5" xfId="0" applyFont="1" applyFill="1" applyBorder="1" applyAlignment="1">
      <alignment horizontal="center" vertical="center"/>
    </xf>
    <xf numFmtId="0" fontId="8" fillId="21" borderId="6" xfId="0" applyFont="1" applyFill="1" applyBorder="1" applyAlignment="1">
      <alignment horizontal="center" vertical="center"/>
    </xf>
    <xf numFmtId="0" fontId="8" fillId="21" borderId="7" xfId="0" applyFont="1" applyFill="1" applyBorder="1" applyAlignment="1">
      <alignment horizontal="center" vertical="center"/>
    </xf>
    <xf numFmtId="0" fontId="0" fillId="13" borderId="14" xfId="0" applyFont="1" applyFill="1" applyBorder="1"/>
    <xf numFmtId="0" fontId="0" fillId="18" borderId="4" xfId="0" applyFill="1" applyBorder="1"/>
    <xf numFmtId="0" fontId="0" fillId="9" borderId="2" xfId="0" applyFont="1" applyFill="1" applyBorder="1"/>
    <xf numFmtId="0" fontId="0" fillId="9" borderId="16" xfId="0" applyFont="1" applyFill="1" applyBorder="1"/>
    <xf numFmtId="0" fontId="0" fillId="9" borderId="15" xfId="0" applyFill="1" applyBorder="1"/>
    <xf numFmtId="0" fontId="0" fillId="10" borderId="1" xfId="0" applyFill="1" applyBorder="1"/>
    <xf numFmtId="0" fontId="14" fillId="4" borderId="0" xfId="0" applyFont="1" applyFill="1" applyAlignment="1">
      <alignment horizontal="left" vertical="center"/>
    </xf>
    <xf numFmtId="165" fontId="13" fillId="4" borderId="0" xfId="0" applyNumberFormat="1" applyFont="1" applyFill="1" applyAlignment="1">
      <alignment horizontal="center" vertical="center"/>
    </xf>
    <xf numFmtId="0" fontId="16" fillId="0" borderId="0" xfId="0" applyFont="1"/>
    <xf numFmtId="0" fontId="16" fillId="19" borderId="13" xfId="0" applyFont="1" applyFill="1" applyBorder="1"/>
    <xf numFmtId="0" fontId="16" fillId="7" borderId="13" xfId="0" applyFont="1" applyFill="1" applyBorder="1"/>
    <xf numFmtId="0" fontId="16" fillId="8" borderId="13" xfId="0" applyFont="1" applyFill="1" applyBorder="1"/>
    <xf numFmtId="0" fontId="16" fillId="10" borderId="13" xfId="0" applyFont="1" applyFill="1" applyBorder="1"/>
    <xf numFmtId="0" fontId="16" fillId="17" borderId="13" xfId="0" applyFont="1" applyFill="1" applyBorder="1"/>
    <xf numFmtId="0" fontId="16" fillId="13" borderId="13" xfId="0" applyFont="1" applyFill="1" applyBorder="1"/>
    <xf numFmtId="0" fontId="16" fillId="9" borderId="13" xfId="0" applyFont="1" applyFill="1" applyBorder="1"/>
    <xf numFmtId="0" fontId="16" fillId="11" borderId="13" xfId="0" applyFont="1" applyFill="1" applyBorder="1"/>
    <xf numFmtId="0" fontId="16" fillId="20" borderId="13" xfId="0" applyFont="1" applyFill="1" applyBorder="1"/>
    <xf numFmtId="0" fontId="16" fillId="12" borderId="13" xfId="0" applyFont="1" applyFill="1" applyBorder="1"/>
    <xf numFmtId="0" fontId="14" fillId="14" borderId="0" xfId="0" applyFont="1" applyFill="1" applyBorder="1"/>
    <xf numFmtId="0" fontId="18" fillId="23" borderId="1" xfId="0" applyFont="1" applyFill="1" applyBorder="1" applyAlignment="1">
      <alignment horizontal="center" wrapText="1"/>
    </xf>
    <xf numFmtId="0" fontId="18" fillId="9" borderId="1" xfId="0" applyFont="1" applyFill="1" applyBorder="1" applyAlignment="1">
      <alignment horizontal="center" wrapText="1"/>
    </xf>
    <xf numFmtId="0" fontId="18" fillId="22" borderId="1" xfId="0" applyFont="1" applyFill="1" applyBorder="1" applyAlignment="1">
      <alignment horizontal="center" wrapText="1"/>
    </xf>
    <xf numFmtId="5" fontId="0" fillId="14" borderId="0" xfId="0" applyNumberFormat="1" applyFill="1" applyAlignment="1">
      <alignment horizontal="center" vertical="center"/>
    </xf>
    <xf numFmtId="5" fontId="15" fillId="14" borderId="0" xfId="0" applyNumberFormat="1" applyFont="1" applyFill="1" applyAlignment="1">
      <alignment horizontal="center" vertical="center" wrapText="1"/>
    </xf>
    <xf numFmtId="0" fontId="15" fillId="14" borderId="0" xfId="0" applyFont="1" applyFill="1" applyAlignment="1">
      <alignment horizontal="center" vertical="center" wrapText="1"/>
    </xf>
    <xf numFmtId="164" fontId="17" fillId="14" borderId="0" xfId="0" applyNumberFormat="1" applyFont="1" applyFill="1" applyAlignment="1">
      <alignment horizontal="center" vertical="center"/>
    </xf>
    <xf numFmtId="0" fontId="14" fillId="14" borderId="0" xfId="0" applyFont="1" applyFill="1"/>
    <xf numFmtId="165" fontId="15" fillId="14" borderId="0" xfId="0" applyNumberFormat="1" applyFont="1" applyFill="1" applyAlignment="1">
      <alignment horizontal="center" vertical="center"/>
    </xf>
    <xf numFmtId="0" fontId="16" fillId="0" borderId="0" xfId="0" applyFont="1" applyFill="1"/>
    <xf numFmtId="0" fontId="16" fillId="14" borderId="0" xfId="0" applyFont="1" applyFill="1"/>
    <xf numFmtId="0" fontId="19" fillId="14" borderId="0" xfId="0" applyFont="1" applyFill="1"/>
    <xf numFmtId="0" fontId="10" fillId="14" borderId="0" xfId="0" applyFont="1" applyFill="1"/>
    <xf numFmtId="0" fontId="0" fillId="0" borderId="0" xfId="0" applyFill="1"/>
    <xf numFmtId="7" fontId="17" fillId="14" borderId="4" xfId="0" applyNumberFormat="1" applyFont="1" applyFill="1" applyBorder="1" applyAlignment="1">
      <alignment horizontal="center" vertical="center"/>
    </xf>
    <xf numFmtId="164" fontId="17" fillId="14" borderId="1" xfId="0" applyNumberFormat="1" applyFont="1" applyFill="1" applyBorder="1" applyAlignment="1">
      <alignment horizontal="center" vertical="center"/>
    </xf>
    <xf numFmtId="164" fontId="17" fillId="14" borderId="14" xfId="0" applyNumberFormat="1" applyFont="1" applyFill="1" applyBorder="1" applyAlignment="1">
      <alignment horizontal="center" vertical="center"/>
    </xf>
    <xf numFmtId="0" fontId="19" fillId="0" borderId="0" xfId="0" applyFont="1" applyFill="1"/>
    <xf numFmtId="5" fontId="0" fillId="0" borderId="0" xfId="0" applyNumberFormat="1" applyFill="1" applyAlignment="1">
      <alignment horizontal="center" vertical="center"/>
    </xf>
    <xf numFmtId="0" fontId="10" fillId="14" borderId="17" xfId="0" applyFont="1" applyFill="1" applyBorder="1"/>
    <xf numFmtId="0" fontId="0" fillId="0" borderId="0" xfId="0" applyFill="1" applyBorder="1"/>
    <xf numFmtId="0" fontId="11" fillId="14" borderId="0" xfId="0" applyFont="1" applyFill="1" applyAlignment="1">
      <alignment horizontal="right" vertical="center"/>
    </xf>
    <xf numFmtId="0" fontId="20" fillId="14" borderId="0" xfId="0" applyFont="1" applyFill="1" applyAlignment="1">
      <alignment horizontal="left" vertical="center"/>
    </xf>
    <xf numFmtId="165" fontId="21" fillId="14" borderId="0" xfId="0" applyNumberFormat="1" applyFont="1" applyFill="1" applyAlignment="1">
      <alignment horizontal="left" vertical="center"/>
    </xf>
    <xf numFmtId="0" fontId="0" fillId="0" borderId="0" xfId="0" pivotButton="1"/>
    <xf numFmtId="0" fontId="0" fillId="25" borderId="0" xfId="0" applyFill="1"/>
    <xf numFmtId="0" fontId="22" fillId="24" borderId="0" xfId="0" applyFont="1" applyFill="1" applyBorder="1"/>
    <xf numFmtId="0" fontId="22" fillId="24" borderId="1" xfId="0" applyFont="1" applyFill="1" applyBorder="1"/>
    <xf numFmtId="0" fontId="23" fillId="24" borderId="0" xfId="0" applyFont="1" applyFill="1"/>
    <xf numFmtId="0" fontId="0" fillId="8" borderId="18" xfId="0" applyFill="1" applyBorder="1"/>
    <xf numFmtId="0" fontId="16" fillId="26" borderId="13" xfId="0" applyFont="1" applyFill="1" applyBorder="1"/>
    <xf numFmtId="0" fontId="0" fillId="26" borderId="1" xfId="0" applyFont="1" applyFill="1" applyBorder="1"/>
    <xf numFmtId="0" fontId="24" fillId="0" borderId="0" xfId="0" applyNumberFormat="1" applyFont="1"/>
    <xf numFmtId="0" fontId="25" fillId="0" borderId="0" xfId="0" applyNumberFormat="1" applyFont="1"/>
    <xf numFmtId="0" fontId="0" fillId="3" borderId="0" xfId="0" applyFill="1"/>
    <xf numFmtId="164" fontId="0" fillId="27" borderId="0" xfId="0" applyNumberFormat="1" applyFill="1" applyAlignment="1">
      <alignment horizontal="center" vertical="center"/>
    </xf>
    <xf numFmtId="164" fontId="4" fillId="27" borderId="2" xfId="0" applyNumberFormat="1" applyFont="1" applyFill="1" applyBorder="1" applyAlignment="1">
      <alignment horizontal="center" vertical="center"/>
    </xf>
    <xf numFmtId="164" fontId="0" fillId="28" borderId="0" xfId="0" applyNumberFormat="1" applyFill="1" applyAlignment="1">
      <alignment horizontal="center" vertical="center"/>
    </xf>
    <xf numFmtId="164" fontId="4" fillId="28" borderId="2" xfId="0" applyNumberFormat="1" applyFont="1" applyFill="1" applyBorder="1" applyAlignment="1">
      <alignment horizontal="center" vertical="center"/>
    </xf>
    <xf numFmtId="0" fontId="19" fillId="28" borderId="19" xfId="0" applyNumberFormat="1" applyFont="1" applyFill="1" applyBorder="1" applyAlignment="1">
      <alignment horizontal="center" vertical="center"/>
    </xf>
    <xf numFmtId="0" fontId="0" fillId="27" borderId="0" xfId="0" applyFill="1"/>
    <xf numFmtId="0" fontId="16" fillId="28" borderId="0" xfId="0" applyFont="1" applyFill="1"/>
    <xf numFmtId="0" fontId="0" fillId="27" borderId="0" xfId="0" applyFill="1" applyBorder="1"/>
    <xf numFmtId="7" fontId="26" fillId="14" borderId="0" xfId="0" applyNumberFormat="1" applyFont="1" applyFill="1" applyAlignment="1">
      <alignment horizontal="center" vertical="top"/>
    </xf>
    <xf numFmtId="0" fontId="15" fillId="14" borderId="0" xfId="0" applyFont="1" applyFill="1" applyAlignment="1">
      <alignment horizontal="center"/>
    </xf>
    <xf numFmtId="0" fontId="0" fillId="2" borderId="0" xfId="0" applyFill="1" applyAlignment="1">
      <alignment horizontal="left" vertical="top" wrapText="1"/>
    </xf>
    <xf numFmtId="0" fontId="7" fillId="0" borderId="0" xfId="0" applyFont="1" applyAlignment="1">
      <alignment horizontal="right"/>
    </xf>
    <xf numFmtId="0" fontId="14" fillId="4" borderId="0" xfId="0" applyNumberFormat="1" applyFont="1" applyFill="1" applyAlignment="1">
      <alignment horizontal="right" vertical="center"/>
    </xf>
    <xf numFmtId="1" fontId="0" fillId="4" borderId="0" xfId="0" applyNumberFormat="1" applyFill="1" applyAlignment="1">
      <alignment horizontal="center" vertical="center"/>
    </xf>
    <xf numFmtId="1" fontId="12" fillId="3" borderId="1" xfId="0" applyNumberFormat="1" applyFont="1" applyFill="1" applyBorder="1" applyAlignment="1">
      <alignment horizontal="center" vertical="center"/>
    </xf>
    <xf numFmtId="1" fontId="0" fillId="4" borderId="0" xfId="0" applyNumberFormat="1" applyFill="1" applyAlignment="1">
      <alignment horizontal="center"/>
    </xf>
    <xf numFmtId="1" fontId="4" fillId="3" borderId="2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103">
    <dxf>
      <font>
        <b/>
        <i val="0"/>
        <color rgb="FF33996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339966"/>
      </font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family val="3"/>
      </font>
    </dxf>
    <dxf>
      <font>
        <color rgb="FF00B050"/>
      </font>
    </dxf>
    <dxf>
      <font>
        <color theme="0"/>
      </font>
    </dxf>
    <dxf>
      <fill>
        <patternFill patternType="solid">
          <bgColor rgb="FFFF0000"/>
        </patternFill>
      </fill>
    </dxf>
    <dxf>
      <font>
        <b/>
        <family val="3"/>
      </font>
    </dxf>
    <dxf>
      <font>
        <color rgb="FFFF0000"/>
      </font>
    </dxf>
    <dxf>
      <font>
        <b val="0"/>
      </font>
    </dxf>
    <dxf>
      <font>
        <sz val="8"/>
      </font>
    </dxf>
    <dxf>
      <fill>
        <patternFill>
          <bgColor rgb="FF002060"/>
        </patternFill>
      </fill>
    </dxf>
    <dxf>
      <border>
        <left/>
        <vertical/>
        <horizontal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00FF"/>
        </patternFill>
      </fill>
    </dxf>
    <dxf>
      <font>
        <color theme="1" tint="4.9989318521683403E-2"/>
      </font>
    </dxf>
    <dxf>
      <fill>
        <patternFill patternType="solid">
          <bgColor rgb="FFFFFF9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1" tint="4.9989318521683403E-2"/>
      </font>
    </dxf>
    <dxf>
      <fill>
        <patternFill>
          <bgColor rgb="FF66FF33"/>
        </patternFill>
      </fill>
    </dxf>
    <dxf>
      <fill>
        <patternFill patternType="solid">
          <bgColor rgb="FFFF0000"/>
        </patternFill>
      </fill>
    </dxf>
    <dxf>
      <font>
        <b/>
        <family val="3"/>
      </font>
    </dxf>
    <dxf>
      <font>
        <b/>
        <family val="3"/>
      </font>
    </dxf>
    <dxf>
      <font>
        <color rgb="FFFF0000"/>
      </font>
    </dxf>
    <dxf>
      <font>
        <sz val="8"/>
      </font>
    </dxf>
    <dxf>
      <fill>
        <patternFill patternType="solid">
          <bgColor rgb="FFFFFF99"/>
        </patternFill>
      </fill>
    </dxf>
    <dxf>
      <fill>
        <patternFill patternType="solid">
          <bgColor rgb="FF0000FF"/>
        </patternFill>
      </fill>
    </dxf>
    <dxf>
      <fill>
        <patternFill patternType="solid">
          <bgColor rgb="FF002060"/>
        </patternFill>
      </fill>
    </dxf>
    <dxf>
      <border>
        <left/>
        <right/>
        <top/>
        <bottom/>
      </border>
    </dxf>
    <dxf>
      <font>
        <color theme="1" tint="4.9989318521683403E-2"/>
      </font>
    </dxf>
    <dxf>
      <fill>
        <patternFill>
          <bgColor rgb="FF66FF33"/>
        </patternFill>
      </fill>
    </dxf>
    <dxf>
      <fill>
        <patternFill patternType="solid">
          <bgColor rgb="FFFF0000"/>
        </patternFill>
      </fill>
    </dxf>
    <dxf>
      <font>
        <color rgb="FFFF0000"/>
      </font>
    </dxf>
    <dxf>
      <font>
        <b val="0"/>
      </font>
    </dxf>
    <dxf>
      <font>
        <sz val="8"/>
      </font>
    </dxf>
    <dxf>
      <fill>
        <patternFill>
          <bgColor rgb="FF002060"/>
        </patternFill>
      </fill>
    </dxf>
    <dxf>
      <border>
        <right/>
        <bottom/>
      </border>
    </dxf>
    <dxf>
      <border>
        <right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00FF"/>
        </patternFill>
      </fill>
    </dxf>
    <dxf>
      <fill>
        <patternFill patternType="solid">
          <bgColor rgb="FF0000FF"/>
        </patternFill>
      </fill>
    </dxf>
    <dxf>
      <fill>
        <patternFill patternType="solid">
          <bgColor rgb="FFFFFF99"/>
        </patternFill>
      </fill>
    </dxf>
    <dxf>
      <font>
        <color rgb="FF339966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</dxf>
    <dxf>
      <numFmt numFmtId="0" formatCode="General"/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rgb="FF0000FF"/>
        </patternFill>
      </fill>
    </dxf>
    <dxf>
      <font>
        <b/>
      </font>
    </dxf>
    <dxf>
      <font>
        <b/>
        <family val="3"/>
      </font>
    </dxf>
    <dxf>
      <font>
        <color theme="1" tint="4.9989318521683403E-2"/>
      </font>
    </dxf>
    <dxf>
      <border>
        <right style="medium">
          <color auto="1"/>
        </right>
      </border>
    </dxf>
    <dxf>
      <border>
        <right style="medium">
          <color auto="1"/>
        </right>
      </border>
    </dxf>
    <dxf>
      <font>
        <b/>
        <family val="3"/>
      </font>
    </dxf>
    <dxf>
      <font>
        <color theme="1" tint="4.9989318521683403E-2"/>
      </font>
    </dxf>
    <dxf>
      <alignment horizontal="center"/>
    </dxf>
    <dxf>
      <alignment vertical="center"/>
    </dxf>
    <dxf>
      <numFmt numFmtId="164" formatCode="#,##0.00\ &quot;€&quot;"/>
    </dxf>
    <dxf>
      <fill>
        <patternFill patternType="solid">
          <bgColor rgb="FFFFFF99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rgb="FF66FF33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colors>
    <mruColors>
      <color rgb="FF66FF33"/>
      <color rgb="FF0000FF"/>
      <color rgb="FFFF66FF"/>
      <color rgb="FF00FFCC"/>
      <color rgb="FF339966"/>
      <color rgb="FFFFFF99"/>
      <color rgb="FFCC00FF"/>
      <color rgb="FFFF3300"/>
      <color rgb="FF00CC66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multi_comptes TEST.xlsm]Bilans!Tableau croisé dynamique13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tx1">
                    <a:lumMod val="85000"/>
                    <a:lumOff val="15000"/>
                  </a:schemeClr>
                </a:solidFill>
              </a:rPr>
              <a:t>Modes de paiement (€)</a:t>
            </a:r>
          </a:p>
        </c:rich>
      </c:tx>
      <c:layout>
        <c:manualLayout>
          <c:xMode val="edge"/>
          <c:yMode val="edge"/>
          <c:x val="0.30358920816095553"/>
          <c:y val="4.44114580709172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85000"/>
                  <a:lumOff val="1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66FF33"/>
          </a:solidFill>
          <a:ln>
            <a:noFill/>
          </a:ln>
          <a:effectLst>
            <a:innerShdw blurRad="114300">
              <a:schemeClr val="accent1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FF0000"/>
          </a:solidFill>
          <a:ln>
            <a:noFill/>
          </a:ln>
          <a:effectLst>
            <a:innerShdw blurRad="114300">
              <a:schemeClr val="accent1"/>
            </a:inn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22019286732933943"/>
          <c:y val="0.18445323269100969"/>
          <c:w val="0.60264964987232073"/>
          <c:h val="0.75945014307307657"/>
        </c:manualLayout>
      </c:layout>
      <c:barChart>
        <c:barDir val="bar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27"/>
        <c:overlap val="-48"/>
        <c:axId val="1604609151"/>
        <c:axId val="1653253007"/>
      </c:barChart>
      <c:valAx>
        <c:axId val="1653253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4609151"/>
        <c:crosses val="autoZero"/>
        <c:crossBetween val="between"/>
      </c:valAx>
      <c:catAx>
        <c:axId val="16046091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32530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456544096585253"/>
          <c:y val="0.10608619890825229"/>
          <c:w val="0.24030387822016905"/>
          <c:h val="7.22768573802829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Trésorie comptes</a:t>
            </a:r>
          </a:p>
        </c:rich>
      </c:tx>
      <c:layout>
        <c:manualLayout>
          <c:xMode val="edge"/>
          <c:yMode val="edge"/>
          <c:x val="0.69970641525292687"/>
          <c:y val="4.9268976411798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33CCCC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6D5A-48F4-A979-0C1676905FDE}"/>
              </c:ext>
            </c:extLst>
          </c:dPt>
          <c:dPt>
            <c:idx val="1"/>
            <c:bubble3D val="0"/>
            <c:spPr>
              <a:solidFill>
                <a:srgbClr val="0000FF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6D5A-48F4-A979-0C1676905FDE}"/>
              </c:ext>
            </c:extLst>
          </c:dPt>
          <c:dPt>
            <c:idx val="2"/>
            <c:bubble3D val="0"/>
            <c:spPr>
              <a:solidFill>
                <a:srgbClr val="FF66FF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6D5A-48F4-A979-0C1676905FDE}"/>
              </c:ext>
            </c:extLst>
          </c:dPt>
          <c:dLbls>
            <c:dLbl>
              <c:idx val="0"/>
              <c:layout>
                <c:manualLayout>
                  <c:x val="-0.13873836765896702"/>
                  <c:y val="0.1045040322971706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bg1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29249049467345"/>
                      <c:h val="0.2414179844178133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6D5A-48F4-A979-0C1676905FDE}"/>
                </c:ext>
              </c:extLst>
            </c:dLbl>
            <c:dLbl>
              <c:idx val="1"/>
              <c:layout>
                <c:manualLayout>
                  <c:x val="-0.2524456900783853"/>
                  <c:y val="-0.2391821847142124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bg1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235010526232322"/>
                      <c:h val="0.192149008006014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6D5A-48F4-A979-0C1676905FDE}"/>
                </c:ext>
              </c:extLst>
            </c:dLbl>
            <c:dLbl>
              <c:idx val="2"/>
              <c:layout>
                <c:manualLayout>
                  <c:x val="7.7743189974221791E-2"/>
                  <c:y val="3.24895941429196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bg1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962165033878212"/>
                      <c:h val="0.184758661544244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6D5A-48F4-A979-0C1676905FD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Bilans!$D$4:$F$4</c:f>
              <c:strCache>
                <c:ptCount val="3"/>
                <c:pt idx="0">
                  <c:v>
CREDIT AGRICOLE</c:v>
                </c:pt>
                <c:pt idx="1">
                  <c:v>
 LA BANQUE POSTALE</c:v>
                </c:pt>
                <c:pt idx="2">
                  <c:v>
 LIVRET A</c:v>
                </c:pt>
              </c:strCache>
            </c:strRef>
          </c:cat>
          <c:val>
            <c:numRef>
              <c:f>Bilans!$D$5:$F$5</c:f>
              <c:numCache>
                <c:formatCode>#\ ##0.00\ "€"</c:formatCode>
                <c:ptCount val="3"/>
                <c:pt idx="0" formatCode="&quot;€&quot;#,##0.00_);\(&quot;€&quot;#,##0.00\)">
                  <c:v>#N/A</c:v>
                </c:pt>
                <c:pt idx="2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D5A-48F4-A979-0C1676905FDE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8-6D5A-48F4-A979-0C1676905FD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A-6D5A-48F4-A979-0C1676905F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C-6D5A-48F4-A979-0C1676905FDE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6D5A-48F4-A979-0C1676905FDE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6D5A-48F4-A979-0C1676905FDE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6D5A-48F4-A979-0C1676905FDE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Bilans!$D$4:$F$4</c:f>
              <c:strCache>
                <c:ptCount val="3"/>
                <c:pt idx="0">
                  <c:v>
CREDIT AGRICOLE</c:v>
                </c:pt>
                <c:pt idx="1">
                  <c:v>
 LA BANQUE POSTALE</c:v>
                </c:pt>
                <c:pt idx="2">
                  <c:v>
 LIVRET A</c:v>
                </c:pt>
              </c:strCache>
            </c:strRef>
          </c:cat>
          <c:val>
            <c:numRef>
              <c:f>Bilans!$D$6:$F$6</c:f>
              <c:numCache>
                <c:formatCode>General</c:formatCode>
                <c:ptCount val="3"/>
                <c:pt idx="0">
                  <c:v>0</c:v>
                </c:pt>
                <c:pt idx="1">
                  <c:v>6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D5A-48F4-A979-0C1676905FDE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031112266470047"/>
          <c:y val="0.4052134644428711"/>
          <c:w val="0.34243397395370073"/>
          <c:h val="0.321139605560487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multi_comptes TEST.xlsm]Bilans!Tableau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bg2">
                    <a:lumMod val="2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2">
                    <a:lumMod val="25000"/>
                  </a:schemeClr>
                </a:solidFill>
              </a:rPr>
              <a:t>Répartition par catégorie (€)</a:t>
            </a:r>
          </a:p>
        </c:rich>
      </c:tx>
      <c:layout>
        <c:manualLayout>
          <c:xMode val="edge"/>
          <c:yMode val="edge"/>
          <c:x val="0.69698550724637676"/>
          <c:y val="2.18999227237059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bg2">
                  <a:lumMod val="2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  <c:marker>
          <c:symbol val="none"/>
        </c:marker>
        <c:dLbl>
          <c:idx val="0"/>
          <c:spPr>
            <a:solidFill>
              <a:srgbClr val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28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29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0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1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2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3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4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  <c:marker>
          <c:symbol val="none"/>
        </c:marker>
        <c:dLbl>
          <c:idx val="0"/>
          <c:spPr>
            <a:solidFill>
              <a:srgbClr val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5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6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7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8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39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  <c:pivotFmt>
        <c:idx val="40"/>
        <c:spPr>
          <a:solidFill>
            <a:schemeClr val="accent2">
              <a:shade val="75000"/>
              <a:satMod val="160000"/>
            </a:schemeClr>
          </a:solidFill>
          <a:ln>
            <a:noFill/>
          </a:ln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rgbClr r="0" g="0" b="0">
                <a:shade val="25000"/>
                <a:satMod val="140000"/>
              </a:scrgbClr>
            </a:contourClr>
          </a:sp3d>
        </c:spPr>
      </c:pivotFmt>
    </c:pivotFmts>
    <c:plotArea>
      <c:layout>
        <c:manualLayout>
          <c:layoutTarget val="inner"/>
          <c:xMode val="edge"/>
          <c:yMode val="edge"/>
          <c:x val="1.4287922432855904E-2"/>
          <c:y val="0.19110478672235073"/>
          <c:w val="0.97142410050861827"/>
          <c:h val="0.71663267298645172"/>
        </c:manualLayout>
      </c:layout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multi_comptes TEST.xlsm]Bilans!Tableau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tx1">
                    <a:lumMod val="85000"/>
                    <a:lumOff val="1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>
                <a:solidFill>
                  <a:schemeClr val="tx1">
                    <a:lumMod val="85000"/>
                    <a:lumOff val="15000"/>
                  </a:schemeClr>
                </a:solidFill>
              </a:rPr>
              <a:t>Débits-Crédits</a:t>
            </a:r>
          </a:p>
        </c:rich>
      </c:tx>
      <c:layout>
        <c:manualLayout>
          <c:xMode val="edge"/>
          <c:yMode val="edge"/>
          <c:x val="0.8217316051888397"/>
          <c:y val="4.7965266284536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tx1">
                  <a:lumMod val="85000"/>
                  <a:lumOff val="1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ln w="22225" cap="rnd">
            <a:solidFill>
              <a:srgbClr val="66FF33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2"/>
              </a:solidFill>
              <a:round/>
            </a:ln>
            <a:effectLst/>
          </c:spPr>
        </c:marker>
        <c:dLbl>
          <c:idx val="0"/>
          <c:numFmt formatCode="#,##0.00\ &quot;€&quot;" sourceLinked="0"/>
          <c:spPr>
            <a:solidFill>
              <a:srgbClr val="66FF33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2225" cap="rnd">
            <a:solidFill>
              <a:srgbClr val="FF0000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 w="22225" cap="rnd">
            <a:solidFill>
              <a:srgbClr val="FF0000"/>
            </a:solidFill>
            <a:round/>
          </a:ln>
          <a:effectLst/>
        </c:spPr>
        <c:marker>
          <c:symbol val="circle"/>
          <c:size val="6"/>
        </c:marker>
      </c:pivotFmt>
      <c:pivotFmt>
        <c:idx val="8"/>
      </c:pivotFmt>
      <c:pivotFmt>
        <c:idx val="9"/>
      </c:pivotFmt>
      <c:pivotFmt>
        <c:idx val="10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2225" cap="rnd">
            <a:solidFill>
              <a:srgbClr val="FF0000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numFmt formatCode="#,##0.00\ &quot;€&quot;" sourceLinked="0"/>
          <c:spPr>
            <a:solidFill>
              <a:srgbClr val="FF0000"/>
            </a:solidFill>
            <a:ln>
              <a:solidFill>
                <a:schemeClr val="bg1"/>
              </a:solidFill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</c:pivotFmt>
      <c:pivotFmt>
        <c:idx val="14"/>
      </c:pivotFmt>
      <c:pivotFmt>
        <c:idx val="15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b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667378591308293"/>
          <c:y val="0.11207627704550981"/>
          <c:w val="0.84280526320752036"/>
          <c:h val="0.79017959166915075"/>
        </c:manualLayout>
      </c:layout>
      <c:lineChart>
        <c:grouping val="standard"/>
        <c:varyColors val="0"/>
        <c:ser>
          <c:idx val="0"/>
          <c:order val="0"/>
          <c:tx>
            <c:strRef>
              <c:f>Bilans!$E$60</c:f>
              <c:strCache>
                <c:ptCount val="1"/>
                <c:pt idx="0">
                  <c:v> Debit(-)</c:v>
                </c:pt>
              </c:strCache>
            </c:strRef>
          </c:tx>
          <c:spPr>
            <a:ln w="2222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dLbls>
            <c:numFmt formatCode="#,##0.00\ &quot;€&quot;" sourceLinked="0"/>
            <c:spPr>
              <a:solidFill>
                <a:srgbClr val="FF0000"/>
              </a:solidFill>
              <a:ln>
                <a:solidFill>
                  <a:schemeClr val="bg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Bilans!$D$61:$D$65</c:f>
              <c:strCache>
                <c:ptCount val="5"/>
                <c:pt idx="0">
                  <c:v>4</c:v>
                </c:pt>
                <c:pt idx="1">
                  <c:v>5</c:v>
                </c:pt>
                <c:pt idx="2">
                  <c:v>11</c:v>
                </c:pt>
                <c:pt idx="3">
                  <c:v>12</c:v>
                </c:pt>
                <c:pt idx="4">
                  <c:v>3</c:v>
                </c:pt>
              </c:strCache>
            </c:strRef>
          </c:cat>
          <c:val>
            <c:numRef>
              <c:f>Bilans!$E$61:$E$65</c:f>
              <c:numCache>
                <c:formatCode>General</c:formatCode>
                <c:ptCount val="5"/>
                <c:pt idx="0">
                  <c:v>-209.44</c:v>
                </c:pt>
                <c:pt idx="1">
                  <c:v>-485.77</c:v>
                </c:pt>
                <c:pt idx="2">
                  <c:v>-10</c:v>
                </c:pt>
                <c:pt idx="3">
                  <c:v>-100</c:v>
                </c:pt>
                <c:pt idx="4">
                  <c:v>-168.1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2EA-4E3B-87D0-B45D22287F98}"/>
            </c:ext>
          </c:extLst>
        </c:ser>
        <c:ser>
          <c:idx val="1"/>
          <c:order val="1"/>
          <c:tx>
            <c:strRef>
              <c:f>Bilans!$F$60</c:f>
              <c:strCache>
                <c:ptCount val="1"/>
                <c:pt idx="0">
                  <c:v> Crédit(€)</c:v>
                </c:pt>
              </c:strCache>
            </c:strRef>
          </c:tx>
          <c:spPr>
            <a:ln w="22225" cap="rnd">
              <a:solidFill>
                <a:srgbClr val="66FF33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2"/>
                </a:solidFill>
                <a:round/>
              </a:ln>
              <a:effectLst/>
            </c:spPr>
          </c:marker>
          <c:dLbls>
            <c:numFmt formatCode="#,##0.00\ &quot;€&quot;" sourceLinked="0"/>
            <c:spPr>
              <a:solidFill>
                <a:srgbClr val="66FF33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Bilans!$D$61:$D$65</c:f>
              <c:strCache>
                <c:ptCount val="5"/>
                <c:pt idx="0">
                  <c:v>4</c:v>
                </c:pt>
                <c:pt idx="1">
                  <c:v>5</c:v>
                </c:pt>
                <c:pt idx="2">
                  <c:v>11</c:v>
                </c:pt>
                <c:pt idx="3">
                  <c:v>12</c:v>
                </c:pt>
                <c:pt idx="4">
                  <c:v>3</c:v>
                </c:pt>
              </c:strCache>
            </c:strRef>
          </c:cat>
          <c:val>
            <c:numRef>
              <c:f>Bilans!$F$61:$F$65</c:f>
              <c:numCache>
                <c:formatCode>General</c:formatCode>
                <c:ptCount val="5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22EA-4E3B-87D0-B45D22287F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53685952"/>
        <c:axId val="1363131888"/>
      </c:lineChart>
      <c:catAx>
        <c:axId val="1753685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Jour</a:t>
                </a:r>
              </a:p>
            </c:rich>
          </c:tx>
          <c:layout>
            <c:manualLayout>
              <c:xMode val="edge"/>
              <c:yMode val="edge"/>
              <c:x val="5.1092333339649722E-2"/>
              <c:y val="0.897618808542917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3131888"/>
        <c:crosses val="autoZero"/>
        <c:auto val="1"/>
        <c:lblAlgn val="ctr"/>
        <c:lblOffset val="100"/>
        <c:noMultiLvlLbl val="0"/>
      </c:catAx>
      <c:valAx>
        <c:axId val="136313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Montant</a:t>
                </a:r>
              </a:p>
            </c:rich>
          </c:tx>
          <c:layout>
            <c:manualLayout>
              <c:xMode val="edge"/>
              <c:yMode val="edge"/>
              <c:x val="6.6444804693997342E-2"/>
              <c:y val="0.461011838619397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536859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24</xdr:row>
          <xdr:rowOff>76200</xdr:rowOff>
        </xdr:from>
        <xdr:to>
          <xdr:col>3</xdr:col>
          <xdr:colOff>1933575</xdr:colOff>
          <xdr:row>26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0</xdr:row>
          <xdr:rowOff>66675</xdr:rowOff>
        </xdr:from>
        <xdr:to>
          <xdr:col>2</xdr:col>
          <xdr:colOff>133350</xdr:colOff>
          <xdr:row>1</xdr:row>
          <xdr:rowOff>228600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24115</xdr:rowOff>
    </xdr:from>
    <xdr:to>
      <xdr:col>6</xdr:col>
      <xdr:colOff>0</xdr:colOff>
      <xdr:row>50</xdr:row>
      <xdr:rowOff>12058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134581</xdr:colOff>
      <xdr:row>0</xdr:row>
      <xdr:rowOff>0</xdr:rowOff>
    </xdr:from>
    <xdr:to>
      <xdr:col>11</xdr:col>
      <xdr:colOff>1306685</xdr:colOff>
      <xdr:row>9</xdr:row>
      <xdr:rowOff>109687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48227</xdr:colOff>
      <xdr:row>10</xdr:row>
      <xdr:rowOff>542564</xdr:rowOff>
    </xdr:from>
    <xdr:to>
      <xdr:col>11</xdr:col>
      <xdr:colOff>1808544</xdr:colOff>
      <xdr:row>50</xdr:row>
      <xdr:rowOff>24114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48228</xdr:colOff>
      <xdr:row>50</xdr:row>
      <xdr:rowOff>12058</xdr:rowOff>
    </xdr:from>
    <xdr:to>
      <xdr:col>12</xdr:col>
      <xdr:colOff>12056</xdr:colOff>
      <xdr:row>66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Esteban" refreshedDate="44266.502987731481" createdVersion="6" refreshedVersion="6" minRefreshableVersion="3" recordCount="6" xr:uid="{FEDBE548-85A1-4347-A095-CA1FEFA0C96B}">
  <cacheSource type="worksheet">
    <worksheetSource name="T_Données[[Année]:[Commentaires]]"/>
  </cacheSource>
  <cacheFields count="11">
    <cacheField name="Année" numFmtId="0">
      <sharedItems containsSemiMixedTypes="0" containsString="0" containsNumber="1" containsInteger="1" minValue="2020" maxValue="2021" count="2">
        <n v="2021"/>
        <n v="2020" u="1"/>
      </sharedItems>
    </cacheField>
    <cacheField name="Mois" numFmtId="16">
      <sharedItems containsBlank="1" count="5">
        <s v="Mars"/>
        <m u="1"/>
        <s v="Janvier" u="1"/>
        <s v="Décembre" u="1"/>
        <s v="Février" u="1"/>
      </sharedItems>
    </cacheField>
    <cacheField name="Jour" numFmtId="1">
      <sharedItems containsSemiMixedTypes="0" containsString="0" containsNumber="1" containsInteger="1" minValue="3" maxValue="12"/>
    </cacheField>
    <cacheField name="Compte" numFmtId="0">
      <sharedItems containsBlank="1" count="7">
        <s v="LA BANQUE POSTALE - CJ"/>
        <s v="Report" u="1"/>
        <m u="1"/>
        <s v="LIVRET A - CP" u="1"/>
        <s v="CREDIT AGRICOLE - CP" u="1"/>
        <s v="LIVRET A - CP" u="1"/>
        <s v="LIVRET A " u="1"/>
      </sharedItems>
    </cacheField>
    <cacheField name="Mode" numFmtId="0">
      <sharedItems count="7">
        <s v="Prélèvement"/>
        <s v="CB"/>
        <s v="Chèque"/>
        <s v="Report" u="1"/>
        <s v="Paypal" u="1"/>
        <s v="Liquide" u="1"/>
        <s v="Virement" u="1"/>
      </sharedItems>
    </cacheField>
    <cacheField name="Catégorie" numFmtId="164">
      <sharedItems containsBlank="1" count="14">
        <s v="TRANSPORT"/>
        <s v="FRAIS ANNEXES"/>
        <s v="HABITATION"/>
        <s v="SANTE"/>
        <s v="ALIMENTATION"/>
        <m u="1"/>
        <s v="LOISIRS" u="1"/>
        <s v="FINANCE" u="1"/>
        <s v="BRICO-JARDINAGE" u="1"/>
        <s v="ANIMALERIE-JARDINAGE" u="1"/>
        <s v="FRAIS - TAXES" u="1"/>
        <s v="BEAUTE-MODE" u="1"/>
        <s v="HABILLEMENT" u="1"/>
        <s v="FRAIS ANNEXES - TAXES" u="1"/>
      </sharedItems>
    </cacheField>
    <cacheField name="S/Catégorie " numFmtId="164">
      <sharedItems containsBlank="1"/>
    </cacheField>
    <cacheField name="Débit(€)" numFmtId="164">
      <sharedItems containsSemiMixedTypes="0" containsString="0" containsNumber="1" minValue="10" maxValue="321.61"/>
    </cacheField>
    <cacheField name="Crédit(€)" numFmtId="164">
      <sharedItems containsNonDate="0" containsString="0" containsBlank="1"/>
    </cacheField>
    <cacheField name="Commentaires" numFmtId="164">
      <sharedItems containsBlank="1"/>
    </cacheField>
    <cacheField name="Debit(-)" numFmtId="0" formula="'Débit(€)'*-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Esteban" refreshedDate="44266.50298784722" createdVersion="6" refreshedVersion="6" minRefreshableVersion="3" recordCount="6" xr:uid="{98E2347E-BD38-4EE8-BE93-A690FED63CD7}">
  <cacheSource type="worksheet">
    <worksheetSource name="T_Données[[Année]:[Crédit(€)]]"/>
  </cacheSource>
  <cacheFields count="10">
    <cacheField name="Année" numFmtId="0">
      <sharedItems containsSemiMixedTypes="0" containsString="0" containsNumber="1" containsInteger="1" minValue="2020" maxValue="2021" count="2">
        <n v="2021"/>
        <n v="2020" u="1"/>
      </sharedItems>
    </cacheField>
    <cacheField name="Mois" numFmtId="16">
      <sharedItems count="4">
        <s v="Mars"/>
        <s v="Janvier" u="1"/>
        <s v="Décembre" u="1"/>
        <s v="Février" u="1"/>
      </sharedItems>
    </cacheField>
    <cacheField name="Jour" numFmtId="1">
      <sharedItems containsSemiMixedTypes="0" containsString="0" containsNumber="1" containsInteger="1" minValue="0" maxValue="29" count="30">
        <n v="3"/>
        <n v="4"/>
        <n v="5"/>
        <n v="11"/>
        <n v="12"/>
        <n v="0" u="1"/>
        <n v="13" u="1"/>
        <n v="14" u="1"/>
        <n v="15" u="1"/>
        <n v="2" u="1"/>
        <n v="6" u="1"/>
        <n v="16" u="1"/>
        <n v="17" u="1"/>
        <n v="18" u="1"/>
        <n v="19" u="1"/>
        <n v="7" u="1"/>
        <n v="20" u="1"/>
        <n v="21" u="1"/>
        <n v="22" u="1"/>
        <n v="1" u="1"/>
        <n v="23" u="1"/>
        <n v="8" u="1"/>
        <n v="24" u="1"/>
        <n v="25" u="1"/>
        <n v="9" u="1"/>
        <n v="26" u="1"/>
        <n v="27" u="1"/>
        <n v="10" u="1"/>
        <n v="28" u="1"/>
        <n v="29" u="1"/>
      </sharedItems>
    </cacheField>
    <cacheField name="Compte" numFmtId="0">
      <sharedItems containsBlank="1" count="4">
        <s v="LA BANQUE POSTALE - CJ"/>
        <m u="1"/>
        <s v="LIVRET A - CP" u="1"/>
        <s v="CREDIT AGRICOLE - CP" u="1"/>
      </sharedItems>
    </cacheField>
    <cacheField name="Mode" numFmtId="0">
      <sharedItems/>
    </cacheField>
    <cacheField name="Catégorie" numFmtId="164">
      <sharedItems containsBlank="1" count="11">
        <s v="TRANSPORT"/>
        <s v="FRAIS ANNEXES"/>
        <s v="HABITATION"/>
        <s v="SANTE"/>
        <s v="ALIMENTATION"/>
        <m u="1"/>
        <s v="LOISIRS" u="1"/>
        <s v="FINANCE" u="1"/>
        <s v="ANIMALERIE-JARDINAGE" u="1"/>
        <s v="BEAUTE-MODE" u="1"/>
        <s v="HABILLEMENT" u="1"/>
      </sharedItems>
    </cacheField>
    <cacheField name="S/Catégorie " numFmtId="164">
      <sharedItems containsBlank="1"/>
    </cacheField>
    <cacheField name="Débit(€)" numFmtId="164">
      <sharedItems containsSemiMixedTypes="0" containsString="0" containsNumber="1" minValue="10" maxValue="321.61"/>
    </cacheField>
    <cacheField name="Crédit(€)" numFmtId="164">
      <sharedItems containsNonDate="0" containsString="0" containsBlank="1"/>
    </cacheField>
    <cacheField name="Debit(-)" numFmtId="0" formula="'Débit(€)'*-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s v="Prélèvement"/>
    <x v="0"/>
    <m/>
    <n v="168.1"/>
    <m/>
  </r>
  <r>
    <x v="0"/>
    <x v="0"/>
    <x v="1"/>
    <x v="0"/>
    <s v="Prélèvement"/>
    <x v="1"/>
    <m/>
    <n v="209.44"/>
    <m/>
  </r>
  <r>
    <x v="0"/>
    <x v="0"/>
    <x v="2"/>
    <x v="0"/>
    <s v="Prélèvement"/>
    <x v="0"/>
    <m/>
    <n v="321.61"/>
    <m/>
  </r>
  <r>
    <x v="0"/>
    <x v="0"/>
    <x v="2"/>
    <x v="0"/>
    <s v="Prélèvement"/>
    <x v="2"/>
    <m/>
    <n v="164.16"/>
    <m/>
  </r>
  <r>
    <x v="0"/>
    <x v="0"/>
    <x v="3"/>
    <x v="0"/>
    <s v="CB"/>
    <x v="3"/>
    <m/>
    <n v="10"/>
    <m/>
  </r>
  <r>
    <x v="0"/>
    <x v="0"/>
    <x v="4"/>
    <x v="0"/>
    <s v="Chèque"/>
    <x v="4"/>
    <s v="Commerce"/>
    <n v="1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A3411E-61A5-44D3-82CA-4E99B20F34EB}" name="Tableau croisé dynamique1" cacheId="148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outline="1" outlineData="1" multipleFieldFilters="0" chartFormat="1" rowHeaderCaption="Bilan multi-comptes">
  <location ref="A12:C12" firstHeaderRow="0" firstDataRow="1" firstDataCol="1" rowPageCount="3" colPageCount="1"/>
  <pivotFields count="11">
    <pivotField axis="axisPage" showAll="0">
      <items count="3">
        <item m="1" x="1"/>
        <item x="0"/>
        <item t="default"/>
      </items>
    </pivotField>
    <pivotField axis="axisPage" multipleItemSelectionAllowed="1" showAll="0">
      <items count="6">
        <item h="1" m="1" x="2"/>
        <item h="1" m="1" x="4"/>
        <item h="1" m="1" x="3"/>
        <item m="1" x="1"/>
        <item x="0"/>
        <item t="default"/>
      </items>
    </pivotField>
    <pivotField showAll="0"/>
    <pivotField axis="axisPage" multipleItemSelectionAllowed="1" showAll="0">
      <items count="8">
        <item m="1" x="4"/>
        <item h="1" x="0"/>
        <item h="1" m="1" x="3"/>
        <item m="1" x="6"/>
        <item m="1" x="5"/>
        <item m="1" x="1"/>
        <item h="1" m="1" x="2"/>
        <item t="default"/>
      </items>
    </pivotField>
    <pivotField showAll="0"/>
    <pivotField axis="axisRow" showAll="0">
      <items count="15">
        <item sd="0" x="4"/>
        <item sd="0" m="1" x="11"/>
        <item sd="0" m="1" x="7"/>
        <item sd="0" m="1" x="10"/>
        <item sd="0" m="1" x="13"/>
        <item sd="0" m="1" x="12"/>
        <item sd="0" x="2"/>
        <item sd="0" m="1" x="6"/>
        <item sd="0" x="3"/>
        <item sd="0" x="0"/>
        <item sd="0" m="1" x="5"/>
        <item sd="0" m="1" x="8"/>
        <item sd="0" m="1" x="9"/>
        <item x="1"/>
        <item t="default" sd="0"/>
      </items>
    </pivotField>
    <pivotField showAll="0"/>
    <pivotField showAll="0"/>
    <pivotField dataField="1" showAll="0"/>
    <pivotField showAll="0"/>
    <pivotField dataField="1" dragToRow="0" dragToCol="0" dragToPage="0" showAll="0" defaultSubtotal="0"/>
  </pivotFields>
  <rowFields count="1">
    <field x="5"/>
  </rowFields>
  <colFields count="1">
    <field x="-2"/>
  </colFields>
  <colItems count="2">
    <i>
      <x/>
    </i>
    <i i="1">
      <x v="1"/>
    </i>
  </colItems>
  <pageFields count="3">
    <pageField fld="0" hier="-1"/>
    <pageField fld="1" hier="-1"/>
    <pageField fld="3" hier="-1"/>
  </pageFields>
  <dataFields count="2">
    <dataField name=" Debit(-)" fld="10" baseField="5" baseItem="1"/>
    <dataField name="Somme de Crédit(€)" fld="8" baseField="0" baseItem="0"/>
  </dataFields>
  <formats count="19">
    <format dxfId="25">
      <pivotArea type="all" dataOnly="0" outline="0" fieldPosition="0"/>
    </format>
    <format dxfId="24">
      <pivotArea outline="0" collapsedLevelsAreSubtotals="1" fieldPosition="0"/>
    </format>
    <format dxfId="23">
      <pivotArea dataOnly="0" labelOnly="1" outline="0" fieldPosition="0">
        <references count="1">
          <reference field="3" count="0"/>
        </references>
      </pivotArea>
    </format>
    <format dxfId="22">
      <pivotArea dataOnly="0" labelOnly="1" outline="0" fieldPosition="0">
        <references count="1">
          <reference field="3" count="0"/>
        </references>
      </pivotArea>
    </format>
    <format dxfId="21">
      <pivotArea field="5" type="button" dataOnly="0" labelOnly="1" outline="0" axis="axisRow" fieldPosition="0"/>
    </format>
    <format dxfId="20">
      <pivotArea outline="0" collapsedLevelsAreSubtotals="1" fieldPosition="0"/>
    </format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5" type="button" dataOnly="0" labelOnly="1" outline="0" axis="axisRow" fieldPosition="0"/>
    </format>
    <format dxfId="16">
      <pivotArea outline="0" collapsedLevelsAreSubtotals="1" fieldPosition="0"/>
    </format>
    <format dxfId="15">
      <pivotArea field="5" type="button" dataOnly="0" labelOnly="1" outline="0" axis="axisRow" fieldPosition="0"/>
    </format>
    <format dxfId="14">
      <pivotArea dataOnly="0" labelOnly="1" outline="0" fieldPosition="0">
        <references count="1">
          <reference field="3" count="0"/>
        </references>
      </pivotArea>
    </format>
    <format dxfId="13">
      <pivotArea dataOnly="0" labelOnly="1" outline="0" fieldPosition="0">
        <references count="1">
          <reference field="3" count="0"/>
        </references>
      </pivotArea>
    </format>
    <format dxfId="1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">
      <pivotArea dataOnly="0" labelOnly="1" outline="0" axis="axisValues" fieldPosition="0"/>
    </format>
    <format dxfId="9">
      <pivotArea dataOnly="0" labelOnly="1" outline="0" axis="axisValues" fieldPosition="0"/>
    </format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16">
    <chartFormat chart="0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6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27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8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29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30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31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32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3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35">
      <pivotArea type="data" outline="0" fieldPosition="0">
        <references count="2">
          <reference field="4294967294" count="1" selected="0">
            <x v="1"/>
          </reference>
          <reference field="5" count="1" selected="0">
            <x v="1"/>
          </reference>
        </references>
      </pivotArea>
    </chartFormat>
    <chartFormat chart="0" format="36">
      <pivotArea type="data" outline="0" fieldPosition="0">
        <references count="2">
          <reference field="4294967294" count="1" selected="0">
            <x v="1"/>
          </reference>
          <reference field="5" count="1" selected="0">
            <x v="2"/>
          </reference>
        </references>
      </pivotArea>
    </chartFormat>
    <chartFormat chart="0" format="37">
      <pivotArea type="data" outline="0" fieldPosition="0">
        <references count="2">
          <reference field="4294967294" count="1" selected="0">
            <x v="1"/>
          </reference>
          <reference field="5" count="1" selected="0">
            <x v="5"/>
          </reference>
        </references>
      </pivotArea>
    </chartFormat>
    <chartFormat chart="0" format="38">
      <pivotArea type="data" outline="0" fieldPosition="0">
        <references count="2">
          <reference field="4294967294" count="1" selected="0">
            <x v="1"/>
          </reference>
          <reference field="5" count="1" selected="0">
            <x v="12"/>
          </reference>
        </references>
      </pivotArea>
    </chartFormat>
    <chartFormat chart="0" format="39">
      <pivotArea type="data" outline="0" fieldPosition="0">
        <references count="2">
          <reference field="4294967294" count="1" selected="0">
            <x v="0"/>
          </reference>
          <reference field="5" count="1" selected="0">
            <x v="13"/>
          </reference>
        </references>
      </pivotArea>
    </chartFormat>
    <chartFormat chart="0" format="40">
      <pivotArea type="data" outline="0" fieldPosition="0">
        <references count="2">
          <reference field="4294967294" count="1" selected="0">
            <x v="1"/>
          </reference>
          <reference field="5" count="1" selected="0">
            <x v="13"/>
          </reference>
        </references>
      </pivotArea>
    </chartFormat>
  </chartFormats>
  <pivotTableStyleInfo name="PivotStyleDark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CB2370-A55B-40A4-8F82-CE67F220D99F}" name="Tableau croisé dynamique2" cacheId="155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outline="1" outlineData="1" multipleFieldFilters="0" chartFormat="1" rowHeaderCaption="Jour">
  <location ref="D60:F65" firstHeaderRow="0" firstDataRow="1" firstDataCol="1" rowPageCount="4" colPageCount="1"/>
  <pivotFields count="10">
    <pivotField axis="axisPage" multipleItemSelectionAllowed="1" showAll="0">
      <items count="3">
        <item h="1" m="1" x="1"/>
        <item x="0"/>
        <item t="default"/>
      </items>
    </pivotField>
    <pivotField axis="axisPage" multipleItemSelectionAllowed="1" showAll="0">
      <items count="5">
        <item h="1" m="1" x="1"/>
        <item h="1" m="1" x="3"/>
        <item h="1" m="1" x="2"/>
        <item x="0"/>
        <item t="default"/>
      </items>
    </pivotField>
    <pivotField axis="axisRow" showAll="0">
      <items count="31">
        <item sd="0" m="1" x="5"/>
        <item sd="0" m="1" x="19"/>
        <item sd="0" x="1"/>
        <item sd="0" x="2"/>
        <item sd="0" m="1" x="10"/>
        <item sd="0" m="1" x="15"/>
        <item sd="0" m="1" x="21"/>
        <item sd="0" x="3"/>
        <item sd="0" x="4"/>
        <item sd="0" m="1" x="6"/>
        <item sd="0" m="1" x="7"/>
        <item sd="0" m="1" x="8"/>
        <item sd="0" m="1" x="13"/>
        <item sd="0" m="1" x="14"/>
        <item sd="0" m="1" x="16"/>
        <item sd="0" m="1" x="17"/>
        <item sd="0" m="1" x="20"/>
        <item sd="0" m="1" x="23"/>
        <item sd="0" m="1" x="26"/>
        <item sd="0" m="1" x="28"/>
        <item sd="0" m="1" x="29"/>
        <item sd="0" m="1" x="9"/>
        <item sd="0" x="0"/>
        <item sd="0" m="1" x="24"/>
        <item sd="0" m="1" x="27"/>
        <item sd="0" m="1" x="11"/>
        <item sd="0" m="1" x="12"/>
        <item sd="0" m="1" x="18"/>
        <item sd="0" m="1" x="22"/>
        <item sd="0" m="1" x="25"/>
        <item t="default" sd="0"/>
      </items>
    </pivotField>
    <pivotField axis="axisPage" multipleItemSelectionAllowed="1" showAll="0">
      <items count="5">
        <item h="1" m="1" x="3"/>
        <item x="0"/>
        <item h="1" m="1" x="2"/>
        <item h="1" m="1" x="1"/>
        <item t="default"/>
      </items>
    </pivotField>
    <pivotField showAll="0"/>
    <pivotField axis="axisPage" showAll="0">
      <items count="12">
        <item x="4"/>
        <item m="1" x="8"/>
        <item m="1" x="9"/>
        <item m="1" x="7"/>
        <item x="1"/>
        <item m="1" x="10"/>
        <item x="2"/>
        <item m="1" x="6"/>
        <item x="3"/>
        <item x="0"/>
        <item m="1" x="5"/>
        <item t="default"/>
      </items>
    </pivotField>
    <pivotField showAll="0"/>
    <pivotField multipleItemSelectionAllowed="1" showAll="0"/>
    <pivotField dataField="1" showAll="0"/>
    <pivotField dataField="1" dragToRow="0" dragToCol="0" dragToPage="0" showAll="0" defaultSubtotal="0"/>
  </pivotFields>
  <rowFields count="1">
    <field x="2"/>
  </rowFields>
  <rowItems count="5">
    <i>
      <x v="2"/>
    </i>
    <i>
      <x v="3"/>
    </i>
    <i>
      <x v="7"/>
    </i>
    <i>
      <x v="8"/>
    </i>
    <i>
      <x v="22"/>
    </i>
  </rowItems>
  <colFields count="1">
    <field x="-2"/>
  </colFields>
  <colItems count="2">
    <i>
      <x/>
    </i>
    <i i="1">
      <x v="1"/>
    </i>
  </colItems>
  <pageFields count="4">
    <pageField fld="0" hier="-1"/>
    <pageField fld="1" hier="-1"/>
    <pageField fld="3" hier="-1"/>
    <pageField fld="5" hier="-1"/>
  </pageFields>
  <dataFields count="2">
    <dataField name=" Debit(-)" fld="9" baseField="2" baseItem="1"/>
    <dataField name=" Crédit(€)" fld="8" baseField="2" baseItem="2"/>
  </dataFields>
  <formats count="10">
    <format dxfId="35">
      <pivotArea field="2" type="button" dataOnly="0" labelOnly="1" outline="0" axis="axisRow" fieldPosition="0"/>
    </format>
    <format dxfId="3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3">
      <pivotArea dataOnly="0" labelOnly="1" outline="0" fieldPosition="0">
        <references count="1">
          <reference field="3" count="0"/>
        </references>
      </pivotArea>
    </format>
    <format dxfId="32">
      <pivotArea dataOnly="0" outline="0" fieldPosition="0">
        <references count="1">
          <reference field="3" count="0"/>
        </references>
      </pivotArea>
    </format>
    <format dxfId="3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6">
      <pivotArea dataOnly="0" labelOnly="1"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chartFormats count="22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1"/>
          </reference>
          <reference field="2" count="1" selected="0">
            <x v="19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2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1"/>
          </reference>
          <reference field="2" count="1" selected="0">
            <x v="4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28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2" count="1" selected="0">
            <x v="28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0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1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2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3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4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6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7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8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9"/>
          </reference>
        </references>
      </pivotArea>
    </chartFormat>
  </chartFormat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FB6C96-26F3-48FF-A84C-877842E6FB17}" name="Tableau croisé dynamique13" cacheId="148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outline="1" outlineData="1" multipleFieldFilters="0" chartFormat="4" rowHeaderCaption="Modes de paiement">
  <location ref="D12:F12" firstHeaderRow="0" firstDataRow="1" firstDataCol="1" rowPageCount="3" colPageCount="1"/>
  <pivotFields count="11">
    <pivotField axis="axisPage" showAll="0">
      <items count="3">
        <item x="0"/>
        <item m="1" x="1"/>
        <item t="default"/>
      </items>
    </pivotField>
    <pivotField axis="axisPage" multipleItemSelectionAllowed="1" showAll="0">
      <items count="6">
        <item h="1" m="1" x="2"/>
        <item m="1" x="1"/>
        <item h="1" m="1" x="4"/>
        <item h="1" m="1" x="3"/>
        <item x="0"/>
        <item t="default"/>
      </items>
    </pivotField>
    <pivotField showAll="0"/>
    <pivotField axis="axisPage" multipleItemSelectionAllowed="1" showAll="0">
      <items count="8">
        <item m="1" x="4"/>
        <item h="1" x="0"/>
        <item h="1" m="1" x="6"/>
        <item h="1" m="1" x="1"/>
        <item h="1" m="1" x="2"/>
        <item m="1" x="5"/>
        <item h="1" m="1" x="3"/>
        <item t="default"/>
      </items>
    </pivotField>
    <pivotField axis="axisRow" showAll="0">
      <items count="8">
        <item x="1"/>
        <item x="2"/>
        <item m="1" x="5"/>
        <item m="1" x="4"/>
        <item x="0"/>
        <item m="1" x="3"/>
        <item m="1" x="6"/>
        <item t="default"/>
      </items>
    </pivotField>
    <pivotField showAll="0"/>
    <pivotField showAll="0"/>
    <pivotField showAll="0"/>
    <pivotField dataField="1" showAll="0"/>
    <pivotField showAll="0"/>
    <pivotField dataField="1" dragToRow="0" dragToCol="0" dragToPage="0" showAll="0" defaultSubtotal="0"/>
  </pivotFields>
  <rowFields count="1">
    <field x="4"/>
  </rowFields>
  <colFields count="1">
    <field x="-2"/>
  </colFields>
  <colItems count="2">
    <i>
      <x/>
    </i>
    <i i="1">
      <x v="1"/>
    </i>
  </colItems>
  <pageFields count="3">
    <pageField fld="0" hier="-1"/>
    <pageField fld="1" hier="-1"/>
    <pageField fld="3" hier="-1"/>
  </pageFields>
  <dataFields count="2">
    <dataField name=" Crédit" fld="8" baseField="4" baseItem="0"/>
    <dataField name=" Debit(-)" fld="10" baseField="4" baseItem="0"/>
  </dataFields>
  <formats count="41">
    <format dxfId="76">
      <pivotArea dataOnly="0" labelOnly="1" outline="0" fieldPosition="0">
        <references count="1">
          <reference field="3" count="0"/>
        </references>
      </pivotArea>
    </format>
    <format dxfId="75">
      <pivotArea outline="0" collapsedLevelsAreSubtotals="1" fieldPosition="0"/>
    </format>
    <format dxfId="7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7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8">
      <pivotArea dataOnly="0" labelOnly="1" outline="0" fieldPosition="0">
        <references count="1">
          <reference field="3" count="0"/>
        </references>
      </pivotArea>
    </format>
    <format dxfId="67">
      <pivotArea outline="0" collapsedLevelsAreSubtotals="1" fieldPosition="0"/>
    </format>
    <format dxfId="6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2">
      <pivotArea outline="0" collapsedLevelsAreSubtotals="1" fieldPosition="0"/>
    </format>
    <format dxfId="6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0">
      <pivotArea type="all" dataOnly="0" outline="0" fieldPosition="0"/>
    </format>
    <format dxfId="59">
      <pivotArea outline="0" collapsedLevelsAreSubtotals="1" fieldPosition="0"/>
    </format>
    <format dxfId="58">
      <pivotArea dataOnly="0" labelOnly="1" fieldPosition="0">
        <references count="1">
          <reference field="4" count="6">
            <x v="0"/>
            <x v="1"/>
            <x v="2"/>
            <x v="3"/>
            <x v="4"/>
            <x v="6"/>
          </reference>
        </references>
      </pivotArea>
    </format>
    <format dxfId="5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56">
      <pivotArea dataOnly="0" labelOnly="1" outline="0" fieldPosition="0">
        <references count="1">
          <reference field="3" count="0"/>
        </references>
      </pivotArea>
    </format>
    <format dxfId="55">
      <pivotArea field="4" type="button" dataOnly="0" labelOnly="1" outline="0" axis="axisRow" fieldPosition="0"/>
    </format>
    <format dxfId="5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3">
      <pivotArea type="all" dataOnly="0" outline="0" fieldPosition="0"/>
    </format>
    <format dxfId="52">
      <pivotArea outline="0" collapsedLevelsAreSubtotals="1" fieldPosition="0"/>
    </format>
    <format dxfId="51">
      <pivotArea field="4" type="button" dataOnly="0" labelOnly="1" outline="0" axis="axisRow" fieldPosition="0"/>
    </format>
    <format dxfId="50">
      <pivotArea dataOnly="0" labelOnly="1" fieldPosition="0">
        <references count="1">
          <reference field="4" count="6">
            <x v="0"/>
            <x v="1"/>
            <x v="2"/>
            <x v="3"/>
            <x v="4"/>
            <x v="6"/>
          </reference>
        </references>
      </pivotArea>
    </format>
    <format dxfId="49">
      <pivotArea collapsedLevelsAreSubtotals="1" fieldPosition="0">
        <references count="1">
          <reference field="4" count="1">
            <x v="0"/>
          </reference>
        </references>
      </pivotArea>
    </format>
    <format dxfId="48">
      <pivotArea field="4" type="button" dataOnly="0" labelOnly="1" outline="0" axis="axisRow" fieldPosition="0"/>
    </format>
    <format dxfId="47">
      <pivotArea dataOnly="0" labelOnly="1" fieldPosition="0">
        <references count="1">
          <reference field="4" count="1">
            <x v="0"/>
          </reference>
        </references>
      </pivotArea>
    </format>
    <format dxfId="4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5">
      <pivotArea outline="0" collapsedLevelsAreSubtotals="1" fieldPosition="0"/>
    </format>
    <format dxfId="44">
      <pivotArea dataOnly="0" labelOnly="1" fieldPosition="0">
        <references count="1">
          <reference field="4" count="6">
            <x v="0"/>
            <x v="1"/>
            <x v="2"/>
            <x v="3"/>
            <x v="4"/>
            <x v="6"/>
          </reference>
        </references>
      </pivotArea>
    </format>
    <format dxfId="43">
      <pivotArea field="4" type="button" dataOnly="0" labelOnly="1" outline="0" axis="axisRow" fieldPosition="0"/>
    </format>
    <format dxfId="42">
      <pivotArea dataOnly="0" labelOnly="1" outline="0" fieldPosition="0">
        <references count="1">
          <reference field="3" count="0"/>
        </references>
      </pivotArea>
    </format>
    <format dxfId="41">
      <pivotArea dataOnly="0" labelOnly="1" outline="0" fieldPosition="0">
        <references count="1">
          <reference field="3" count="0"/>
        </references>
      </pivotArea>
    </format>
    <format dxfId="4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priority="8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Dark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onnées" displayName="T_Données" ref="A4:M10" totalsRowShown="0" headerRowDxfId="102">
  <autoFilter ref="A4:M10" xr:uid="{00000000-0009-0000-0100-000005000000}"/>
  <sortState xmlns:xlrd2="http://schemas.microsoft.com/office/spreadsheetml/2017/richdata2" ref="A5:M4">
    <sortCondition ref="A4"/>
  </sortState>
  <tableColumns count="13">
    <tableColumn id="1" xr3:uid="{00000000-0010-0000-0000-000001000000}" name="Année" dataDxfId="101"/>
    <tableColumn id="2" xr3:uid="{00000000-0010-0000-0000-000002000000}" name="Mois" dataDxfId="100"/>
    <tableColumn id="3" xr3:uid="{00000000-0010-0000-0000-000003000000}" name="Jour" dataDxfId="6"/>
    <tableColumn id="9" xr3:uid="{00000000-0010-0000-0000-000009000000}" name="Compte" dataDxfId="99"/>
    <tableColumn id="8" xr3:uid="{00000000-0010-0000-0000-000008000000}" name="Mode" dataDxfId="98"/>
    <tableColumn id="4" xr3:uid="{00000000-0010-0000-0000-000004000000}" name="Catégorie" dataDxfId="97"/>
    <tableColumn id="5" xr3:uid="{00000000-0010-0000-0000-000005000000}" name="S/Catégorie " dataDxfId="96"/>
    <tableColumn id="6" xr3:uid="{00000000-0010-0000-0000-000006000000}" name="Débit(€)" dataDxfId="95" totalsRowDxfId="94"/>
    <tableColumn id="7" xr3:uid="{00000000-0010-0000-0000-000007000000}" name="Crédit(€)" dataDxfId="93" totalsRowDxfId="92"/>
    <tableColumn id="10" xr3:uid="{00000000-0010-0000-0000-00000A000000}" name="Commentaires" dataDxfId="91"/>
    <tableColumn id="13" xr3:uid="{00000000-0010-0000-0000-00000D000000}" name="CA" dataDxfId="90" totalsRowDxfId="89"/>
    <tableColumn id="12" xr3:uid="{00000000-0010-0000-0000-00000C000000}" name="BP" dataDxfId="88"/>
    <tableColumn id="11" xr3:uid="{00000000-0010-0000-0000-00000B000000}" name="LA" dataDxfId="87" totalsRowDxfId="8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Années" displayName="T_Années" ref="A1:A2" totalsRowShown="0" tableBorderDxfId="85">
  <autoFilter ref="A1:A2" xr:uid="{00000000-0009-0000-0100-000001000000}">
    <filterColumn colId="0" hiddenButton="1"/>
  </autoFilter>
  <tableColumns count="1">
    <tableColumn id="1" xr3:uid="{00000000-0010-0000-0100-000001000000}" name="Année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Jours" displayName="T_Jours" ref="E1:E32" totalsRowShown="0" tableBorderDxfId="84">
  <autoFilter ref="E1:E32" xr:uid="{00000000-0009-0000-0100-000003000000}">
    <filterColumn colId="0" hiddenButton="1"/>
  </autoFilter>
  <tableColumns count="1">
    <tableColumn id="1" xr3:uid="{00000000-0010-0000-0200-000001000000}" name="Jour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Catégories" displayName="T_Catégories" ref="G1:G13" totalsRowShown="0" headerRowDxfId="83" dataDxfId="82" tableBorderDxfId="81">
  <autoFilter ref="G1:G13" xr:uid="{00000000-0009-0000-0100-000004000000}">
    <filterColumn colId="0" hiddenButton="1"/>
  </autoFilter>
  <tableColumns count="1">
    <tableColumn id="1" xr3:uid="{00000000-0010-0000-0300-000001000000}" name="Catégorie" dataDxfId="8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_Mois" displayName="T_Mois" ref="C1:C13" totalsRowShown="0" tableBorderDxfId="79">
  <autoFilter ref="C1:C13" xr:uid="{00000000-0009-0000-0100-000008000000}"/>
  <tableColumns count="1">
    <tableColumn id="1" xr3:uid="{00000000-0010-0000-0400-000001000000}" name="Mois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_Sous_Catégories3" displayName="T_Sous_Catégories3" ref="I1:I7" totalsRowShown="0" tableBorderDxfId="78">
  <autoFilter ref="I1:I7" xr:uid="{00000000-0009-0000-0100-000002000000}"/>
  <sortState xmlns:xlrd2="http://schemas.microsoft.com/office/spreadsheetml/2017/richdata2" ref="I2:I7">
    <sortCondition ref="I2"/>
  </sortState>
  <tableColumns count="1">
    <tableColumn id="1" xr3:uid="{00000000-0010-0000-0500-000001000000}" name="Modes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Sous_Catégories38" displayName="T_Sous_Catégories38" ref="K1:K4" totalsRowShown="0" tableBorderDxfId="77">
  <autoFilter ref="K1:K4" xr:uid="{00000000-0009-0000-0100-000007000000}"/>
  <sortState xmlns:xlrd2="http://schemas.microsoft.com/office/spreadsheetml/2017/richdata2" ref="K2:K4">
    <sortCondition ref="K2"/>
  </sortState>
  <tableColumns count="1">
    <tableColumn id="1" xr3:uid="{00000000-0010-0000-0600-000001000000}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K23"/>
  <sheetViews>
    <sheetView showGridLines="0" showRowColHeaders="0" tabSelected="1" zoomScaleNormal="100" workbookViewId="0">
      <selection activeCell="D23" sqref="D23"/>
    </sheetView>
  </sheetViews>
  <sheetFormatPr baseColWidth="10" defaultColWidth="9.140625" defaultRowHeight="12.75" x14ac:dyDescent="0.2"/>
  <cols>
    <col min="2" max="2" width="16.85546875" customWidth="1"/>
    <col min="3" max="3" width="23" style="9" customWidth="1"/>
    <col min="4" max="4" width="29.5703125" customWidth="1"/>
    <col min="5" max="5" width="12.42578125" customWidth="1"/>
  </cols>
  <sheetData>
    <row r="2" spans="1:3" ht="15" x14ac:dyDescent="0.25">
      <c r="B2" s="1" t="s">
        <v>15</v>
      </c>
    </row>
    <row r="4" spans="1:3" ht="21.95" customHeight="1" x14ac:dyDescent="0.2">
      <c r="B4" t="s">
        <v>0</v>
      </c>
      <c r="C4" s="29"/>
    </row>
    <row r="5" spans="1:3" ht="6.4" customHeight="1" x14ac:dyDescent="0.2"/>
    <row r="6" spans="1:3" ht="21.95" customHeight="1" x14ac:dyDescent="0.2">
      <c r="B6" t="s">
        <v>14</v>
      </c>
      <c r="C6" s="29"/>
    </row>
    <row r="7" spans="1:3" ht="6.4" customHeight="1" x14ac:dyDescent="0.2"/>
    <row r="8" spans="1:3" ht="21.95" customHeight="1" x14ac:dyDescent="0.2">
      <c r="B8" t="s">
        <v>16</v>
      </c>
      <c r="C8" s="29"/>
    </row>
    <row r="9" spans="1:3" ht="6.4" customHeight="1" x14ac:dyDescent="0.2"/>
    <row r="10" spans="1:3" ht="21.95" customHeight="1" x14ac:dyDescent="0.2">
      <c r="B10" t="s">
        <v>30</v>
      </c>
      <c r="C10" s="29"/>
    </row>
    <row r="11" spans="1:3" ht="6.4" customHeight="1" x14ac:dyDescent="0.2"/>
    <row r="12" spans="1:3" ht="21.95" customHeight="1" x14ac:dyDescent="0.2">
      <c r="A12" s="8"/>
      <c r="B12" t="s">
        <v>21</v>
      </c>
      <c r="C12" s="29"/>
    </row>
    <row r="13" spans="1:3" ht="6.4" customHeight="1" x14ac:dyDescent="0.2"/>
    <row r="14" spans="1:3" ht="21.95" customHeight="1" x14ac:dyDescent="0.2">
      <c r="A14" s="7"/>
      <c r="B14" t="s">
        <v>1</v>
      </c>
      <c r="C14" s="29"/>
    </row>
    <row r="15" spans="1:3" ht="6" customHeight="1" x14ac:dyDescent="0.2"/>
    <row r="16" spans="1:3" ht="21.95" customHeight="1" x14ac:dyDescent="0.2">
      <c r="B16" t="s">
        <v>17</v>
      </c>
      <c r="C16" s="29"/>
    </row>
    <row r="17" spans="1:11" ht="6" customHeight="1" x14ac:dyDescent="0.2"/>
    <row r="18" spans="1:11" ht="21.95" customHeight="1" x14ac:dyDescent="0.2">
      <c r="A18" s="8"/>
      <c r="B18" t="s">
        <v>22</v>
      </c>
      <c r="C18" s="117"/>
      <c r="D18" s="117"/>
      <c r="E18" s="118" t="s">
        <v>61</v>
      </c>
    </row>
    <row r="19" spans="1:11" ht="21.95" customHeight="1" x14ac:dyDescent="0.2">
      <c r="C19" s="117"/>
      <c r="D19" s="117"/>
      <c r="E19" s="118"/>
      <c r="K19" s="6"/>
    </row>
    <row r="20" spans="1:11" ht="6" customHeight="1" x14ac:dyDescent="0.2"/>
    <row r="21" spans="1:11" ht="21.95" customHeight="1" x14ac:dyDescent="0.2">
      <c r="B21" s="27" t="s">
        <v>19</v>
      </c>
      <c r="C21" s="30"/>
    </row>
    <row r="22" spans="1:11" x14ac:dyDescent="0.2">
      <c r="B22" s="28"/>
    </row>
    <row r="23" spans="1:11" ht="21.95" customHeight="1" x14ac:dyDescent="0.2">
      <c r="B23" s="27" t="s">
        <v>18</v>
      </c>
      <c r="C23" s="31"/>
    </row>
  </sheetData>
  <mergeCells count="2">
    <mergeCell ref="C18:D19"/>
    <mergeCell ref="E18:E19"/>
  </mergeCells>
  <dataValidations count="7">
    <dataValidation type="list" allowBlank="1" showInputMessage="1" showErrorMessage="1" sqref="C16" xr:uid="{00000000-0002-0000-0000-000000000000}">
      <formula1>OFFSET(s_SousCatégories,0,0,COUNTIF(s_SousCatégories,"&lt;&gt;0"))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pyData">
                <anchor moveWithCells="1" sizeWithCells="1">
                  <from>
                    <xdr:col>3</xdr:col>
                    <xdr:colOff>695325</xdr:colOff>
                    <xdr:row>24</xdr:row>
                    <xdr:rowOff>76200</xdr:rowOff>
                  </from>
                  <to>
                    <xdr:col>3</xdr:col>
                    <xdr:colOff>1933575</xdr:colOff>
                    <xdr:row>26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10"/>
  <sheetViews>
    <sheetView showGridLines="0" workbookViewId="0">
      <pane ySplit="4" topLeftCell="A5" activePane="bottomLeft" state="frozen"/>
      <selection pane="bottomLeft" activeCell="J11" sqref="J11"/>
    </sheetView>
  </sheetViews>
  <sheetFormatPr baseColWidth="10" defaultColWidth="11.42578125" defaultRowHeight="12.75" x14ac:dyDescent="0.2"/>
  <cols>
    <col min="1" max="1" width="10.5703125" style="2" bestFit="1" customWidth="1"/>
    <col min="2" max="2" width="10" style="3" bestFit="1" customWidth="1"/>
    <col min="3" max="3" width="9.5703125" style="124" bestFit="1" customWidth="1"/>
    <col min="4" max="4" width="23.28515625" style="3" bestFit="1" customWidth="1"/>
    <col min="5" max="5" width="20.7109375" style="3" customWidth="1"/>
    <col min="6" max="6" width="21.28515625" style="3" bestFit="1" customWidth="1"/>
    <col min="7" max="7" width="23.28515625" style="3" bestFit="1" customWidth="1"/>
    <col min="8" max="8" width="11.85546875" style="107" customWidth="1"/>
    <col min="9" max="9" width="11.85546875" style="109" customWidth="1"/>
    <col min="10" max="10" width="52.140625" style="19" bestFit="1" customWidth="1"/>
    <col min="11" max="13" width="13.5703125" customWidth="1"/>
    <col min="14" max="14" width="11" bestFit="1" customWidth="1"/>
    <col min="15" max="17" width="18.28515625" customWidth="1"/>
  </cols>
  <sheetData>
    <row r="1" spans="1:19" x14ac:dyDescent="0.2">
      <c r="A1" s="4"/>
      <c r="B1" s="5"/>
      <c r="C1" s="120"/>
      <c r="D1" s="5"/>
      <c r="E1" s="5"/>
      <c r="F1" s="5"/>
      <c r="G1" s="5"/>
      <c r="H1" s="25"/>
      <c r="I1" s="25"/>
      <c r="J1" s="22"/>
      <c r="K1" s="14"/>
      <c r="L1" s="14"/>
      <c r="M1" s="14"/>
      <c r="N1" s="7"/>
      <c r="R1" s="7"/>
      <c r="S1" s="7"/>
    </row>
    <row r="2" spans="1:19" ht="25.5" x14ac:dyDescent="0.2">
      <c r="A2" s="4"/>
      <c r="B2" s="5"/>
      <c r="C2" s="120"/>
      <c r="D2" s="5"/>
      <c r="E2" s="73" t="s">
        <v>58</v>
      </c>
      <c r="F2" s="72" t="s">
        <v>59</v>
      </c>
      <c r="G2" s="74" t="s">
        <v>60</v>
      </c>
      <c r="H2" s="25"/>
      <c r="I2" s="25"/>
      <c r="J2" s="59">
        <f ca="1">TODAY()</f>
        <v>44266</v>
      </c>
      <c r="K2" s="14"/>
      <c r="L2" s="14"/>
      <c r="M2" s="14"/>
      <c r="N2" s="7"/>
      <c r="R2" s="7"/>
      <c r="S2" s="7"/>
    </row>
    <row r="3" spans="1:19" ht="15.75" x14ac:dyDescent="0.2">
      <c r="A3" s="119" t="s">
        <v>83</v>
      </c>
      <c r="B3" s="119"/>
      <c r="C3" s="121">
        <f>COUNT(C5:C9788)</f>
        <v>6</v>
      </c>
      <c r="D3" s="58" t="s">
        <v>84</v>
      </c>
      <c r="E3" s="26" t="e">
        <f>VLOOKUP(9^9,K5:K4696,1)</f>
        <v>#N/A</v>
      </c>
      <c r="F3" s="26"/>
      <c r="G3" s="26" t="e">
        <f>VLOOKUP(9^9,M5:M4696,1)</f>
        <v>#N/A</v>
      </c>
      <c r="H3" s="25"/>
      <c r="I3" s="25"/>
      <c r="J3" s="22"/>
      <c r="K3" s="14"/>
      <c r="L3" s="14"/>
      <c r="M3" s="14"/>
      <c r="N3" s="7"/>
      <c r="R3" s="7"/>
      <c r="S3" s="7"/>
    </row>
    <row r="4" spans="1:19" ht="95.25" customHeight="1" x14ac:dyDescent="0.2">
      <c r="A4" s="24" t="s">
        <v>0</v>
      </c>
      <c r="B4" s="25" t="s">
        <v>14</v>
      </c>
      <c r="C4" s="122" t="s">
        <v>16</v>
      </c>
      <c r="D4" s="25" t="s">
        <v>30</v>
      </c>
      <c r="E4" s="25" t="s">
        <v>21</v>
      </c>
      <c r="F4" s="25" t="s">
        <v>1</v>
      </c>
      <c r="G4" s="25" t="s">
        <v>20</v>
      </c>
      <c r="H4" s="25" t="s">
        <v>19</v>
      </c>
      <c r="I4" s="25" t="s">
        <v>18</v>
      </c>
      <c r="J4" s="25" t="s">
        <v>28</v>
      </c>
      <c r="K4" s="14" t="s">
        <v>45</v>
      </c>
      <c r="L4" s="14" t="s">
        <v>46</v>
      </c>
      <c r="M4" s="14" t="s">
        <v>47</v>
      </c>
      <c r="N4" s="7"/>
      <c r="O4" s="7"/>
      <c r="P4" s="7"/>
      <c r="Q4" s="7"/>
      <c r="R4" s="7"/>
      <c r="S4" s="7"/>
    </row>
    <row r="5" spans="1:19" x14ac:dyDescent="0.2">
      <c r="A5" s="16">
        <v>2021</v>
      </c>
      <c r="B5" s="17" t="s">
        <v>4</v>
      </c>
      <c r="C5" s="123">
        <v>3</v>
      </c>
      <c r="D5" s="18" t="s">
        <v>91</v>
      </c>
      <c r="E5" s="18" t="s">
        <v>26</v>
      </c>
      <c r="F5" s="15" t="s">
        <v>69</v>
      </c>
      <c r="G5" s="15"/>
      <c r="H5" s="108">
        <v>168.1</v>
      </c>
      <c r="I5" s="110"/>
      <c r="J5" s="23"/>
      <c r="K5" s="15"/>
      <c r="L5" s="15">
        <v>6695.3</v>
      </c>
      <c r="M5" s="15"/>
    </row>
    <row r="6" spans="1:19" x14ac:dyDescent="0.2">
      <c r="A6" s="16">
        <v>2021</v>
      </c>
      <c r="B6" s="17" t="s">
        <v>4</v>
      </c>
      <c r="C6" s="123">
        <v>4</v>
      </c>
      <c r="D6" s="18" t="s">
        <v>91</v>
      </c>
      <c r="E6" s="18" t="s">
        <v>26</v>
      </c>
      <c r="F6" s="15" t="s">
        <v>121</v>
      </c>
      <c r="G6" s="15"/>
      <c r="H6" s="108">
        <v>209.44</v>
      </c>
      <c r="I6" s="110"/>
      <c r="J6" s="20"/>
      <c r="K6" s="15"/>
      <c r="L6" s="15">
        <v>6485.86</v>
      </c>
      <c r="M6" s="15"/>
    </row>
    <row r="7" spans="1:19" x14ac:dyDescent="0.2">
      <c r="A7" s="16">
        <v>2021</v>
      </c>
      <c r="B7" s="17" t="s">
        <v>4</v>
      </c>
      <c r="C7" s="123">
        <v>5</v>
      </c>
      <c r="D7" s="18" t="s">
        <v>91</v>
      </c>
      <c r="E7" s="18" t="s">
        <v>26</v>
      </c>
      <c r="F7" s="15" t="s">
        <v>69</v>
      </c>
      <c r="G7" s="15"/>
      <c r="H7" s="108">
        <v>321.61</v>
      </c>
      <c r="I7" s="110"/>
      <c r="J7" s="20"/>
      <c r="K7" s="15"/>
      <c r="L7" s="15">
        <v>6164.25</v>
      </c>
      <c r="M7" s="15"/>
    </row>
    <row r="8" spans="1:19" x14ac:dyDescent="0.2">
      <c r="A8" s="16">
        <v>2021</v>
      </c>
      <c r="B8" s="17" t="s">
        <v>4</v>
      </c>
      <c r="C8" s="123">
        <v>5</v>
      </c>
      <c r="D8" s="18" t="s">
        <v>91</v>
      </c>
      <c r="E8" s="18" t="s">
        <v>26</v>
      </c>
      <c r="F8" s="15" t="s">
        <v>62</v>
      </c>
      <c r="G8" s="15"/>
      <c r="H8" s="108">
        <v>164.16</v>
      </c>
      <c r="I8" s="110"/>
      <c r="J8" s="20"/>
      <c r="K8" s="15"/>
      <c r="L8" s="15">
        <v>6000.09</v>
      </c>
      <c r="M8" s="15"/>
    </row>
    <row r="9" spans="1:19" x14ac:dyDescent="0.2">
      <c r="A9" s="16">
        <v>2021</v>
      </c>
      <c r="B9" s="17" t="s">
        <v>4</v>
      </c>
      <c r="C9" s="123">
        <v>11</v>
      </c>
      <c r="D9" s="18" t="s">
        <v>91</v>
      </c>
      <c r="E9" s="18" t="s">
        <v>24</v>
      </c>
      <c r="F9" s="15" t="s">
        <v>65</v>
      </c>
      <c r="G9" s="15"/>
      <c r="H9" s="108">
        <v>10</v>
      </c>
      <c r="I9" s="110"/>
      <c r="J9" s="20"/>
      <c r="K9" s="15"/>
      <c r="L9" s="15">
        <v>5990.09</v>
      </c>
      <c r="M9" s="15"/>
    </row>
    <row r="10" spans="1:19" x14ac:dyDescent="0.2">
      <c r="A10" s="16">
        <v>2021</v>
      </c>
      <c r="B10" s="17" t="s">
        <v>4</v>
      </c>
      <c r="C10" s="123">
        <v>12</v>
      </c>
      <c r="D10" s="18" t="s">
        <v>91</v>
      </c>
      <c r="E10" s="18" t="s">
        <v>25</v>
      </c>
      <c r="F10" s="15" t="s">
        <v>66</v>
      </c>
      <c r="G10" s="15" t="s">
        <v>71</v>
      </c>
      <c r="H10" s="108">
        <v>100</v>
      </c>
      <c r="I10" s="110"/>
      <c r="J10" s="20" t="s">
        <v>125</v>
      </c>
      <c r="K10" s="15"/>
      <c r="L10" s="15">
        <v>5890.09</v>
      </c>
      <c r="M10" s="15"/>
    </row>
  </sheetData>
  <mergeCells count="1">
    <mergeCell ref="A3:B3"/>
  </mergeCells>
  <conditionalFormatting sqref="E3:G3 E1:E1048576">
    <cfRule type="cellIs" dxfId="5" priority="4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0</xdr:col>
                <xdr:colOff>114300</xdr:colOff>
                <xdr:row>0</xdr:row>
                <xdr:rowOff>66675</xdr:rowOff>
              </from>
              <to>
                <xdr:col>2</xdr:col>
                <xdr:colOff>133350</xdr:colOff>
                <xdr:row>1</xdr:row>
                <xdr:rowOff>228600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Z32"/>
  <sheetViews>
    <sheetView showGridLines="0" topLeftCell="F1" zoomScale="80" zoomScaleNormal="80" workbookViewId="0">
      <selection activeCell="O4" sqref="O4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60" bestFit="1" customWidth="1"/>
    <col min="8" max="8" width="1.7109375" customWidth="1"/>
    <col min="9" max="9" width="13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hidden="1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 x14ac:dyDescent="0.2">
      <c r="A1" s="6" t="s">
        <v>0</v>
      </c>
      <c r="C1" s="6" t="s">
        <v>14</v>
      </c>
      <c r="E1" s="6" t="s">
        <v>16</v>
      </c>
      <c r="G1" s="71" t="s">
        <v>1</v>
      </c>
      <c r="I1" s="6" t="s">
        <v>23</v>
      </c>
      <c r="K1" s="6" t="s">
        <v>29</v>
      </c>
      <c r="M1" s="11" t="s">
        <v>17</v>
      </c>
      <c r="O1" s="49" t="str">
        <f>G2</f>
        <v>FINANCE</v>
      </c>
      <c r="P1" s="50" t="str">
        <f>G3</f>
        <v>FRAIS ANNEXES</v>
      </c>
      <c r="Q1" s="50" t="str">
        <f>G4</f>
        <v>HABITATION</v>
      </c>
      <c r="R1" s="50" t="str">
        <f>G5</f>
        <v>TRANSPORT</v>
      </c>
      <c r="S1" s="50" t="str">
        <f>G6</f>
        <v>SANTE</v>
      </c>
      <c r="T1" s="50" t="str">
        <f>G7</f>
        <v>ALIMENTATION</v>
      </c>
      <c r="U1" s="50" t="str">
        <f>G8</f>
        <v>BEAUTE-MODE</v>
      </c>
      <c r="V1" s="50" t="str">
        <f>G9</f>
        <v>HABILLEMENT</v>
      </c>
      <c r="W1" s="50" t="str">
        <f>G10</f>
        <v>LOISIRS</v>
      </c>
      <c r="X1" s="50" t="str">
        <f>G11</f>
        <v>ANIMALERIE-JARDINAGE</v>
      </c>
      <c r="Y1" s="50">
        <f>G12</f>
        <v>0</v>
      </c>
      <c r="Z1" s="51">
        <f>G13</f>
        <v>0</v>
      </c>
    </row>
    <row r="2" spans="1:26" x14ac:dyDescent="0.2">
      <c r="A2" s="6">
        <v>2021</v>
      </c>
      <c r="C2" s="6" t="s">
        <v>2</v>
      </c>
      <c r="E2" s="6">
        <v>1</v>
      </c>
      <c r="G2" s="62" t="s">
        <v>68</v>
      </c>
      <c r="I2" s="6" t="s">
        <v>24</v>
      </c>
      <c r="K2" s="6" t="s">
        <v>91</v>
      </c>
      <c r="M2" s="13">
        <f t="shared" ref="M2:M23" si="0">INDEX($O$2:$Z$23,ROW()-1,MATCH(c_c,$O$1:$Z$1,0))</f>
        <v>0</v>
      </c>
      <c r="O2" s="42" t="s">
        <v>92</v>
      </c>
      <c r="P2" s="34" t="s">
        <v>94</v>
      </c>
      <c r="Q2" s="35" t="s">
        <v>106</v>
      </c>
      <c r="R2" s="33" t="s">
        <v>81</v>
      </c>
      <c r="S2" s="52" t="s">
        <v>52</v>
      </c>
      <c r="T2" s="54" t="s">
        <v>71</v>
      </c>
      <c r="U2" s="53" t="s">
        <v>53</v>
      </c>
      <c r="V2" s="40" t="s">
        <v>76</v>
      </c>
      <c r="W2" s="37" t="s">
        <v>77</v>
      </c>
      <c r="X2" s="103" t="s">
        <v>112</v>
      </c>
      <c r="Y2" s="39"/>
      <c r="Z2" s="43"/>
    </row>
    <row r="3" spans="1:26" x14ac:dyDescent="0.2">
      <c r="C3" s="6" t="s">
        <v>3</v>
      </c>
      <c r="E3" s="6">
        <v>2</v>
      </c>
      <c r="G3" s="63" t="s">
        <v>121</v>
      </c>
      <c r="I3" s="6" t="s">
        <v>25</v>
      </c>
      <c r="K3" s="6" t="s">
        <v>90</v>
      </c>
      <c r="M3" s="13">
        <f t="shared" si="0"/>
        <v>0</v>
      </c>
      <c r="O3" s="42" t="s">
        <v>93</v>
      </c>
      <c r="P3" s="34" t="s">
        <v>51</v>
      </c>
      <c r="Q3" s="57" t="s">
        <v>82</v>
      </c>
      <c r="R3" s="38" t="s">
        <v>34</v>
      </c>
      <c r="S3" s="52" t="s">
        <v>35</v>
      </c>
      <c r="T3" s="56" t="s">
        <v>74</v>
      </c>
      <c r="U3" s="53" t="s">
        <v>31</v>
      </c>
      <c r="V3" s="40" t="s">
        <v>75</v>
      </c>
      <c r="W3" s="37" t="s">
        <v>38</v>
      </c>
      <c r="X3" s="103" t="s">
        <v>113</v>
      </c>
      <c r="Y3" s="39"/>
      <c r="Z3" s="44"/>
    </row>
    <row r="4" spans="1:26" x14ac:dyDescent="0.2">
      <c r="C4" s="6" t="s">
        <v>4</v>
      </c>
      <c r="E4" s="6">
        <v>3</v>
      </c>
      <c r="G4" s="64" t="s">
        <v>62</v>
      </c>
      <c r="I4" t="s">
        <v>95</v>
      </c>
      <c r="K4" s="6" t="s">
        <v>103</v>
      </c>
      <c r="M4" s="13">
        <f t="shared" si="0"/>
        <v>0</v>
      </c>
      <c r="O4" s="42" t="s">
        <v>111</v>
      </c>
      <c r="P4" s="101" t="s">
        <v>108</v>
      </c>
      <c r="Q4" s="57" t="s">
        <v>80</v>
      </c>
      <c r="R4" s="38" t="s">
        <v>50</v>
      </c>
      <c r="S4" s="36" t="s">
        <v>55</v>
      </c>
      <c r="T4" s="55" t="s">
        <v>42</v>
      </c>
      <c r="U4" s="53" t="s">
        <v>96</v>
      </c>
      <c r="V4" s="39"/>
      <c r="W4" s="37" t="s">
        <v>32</v>
      </c>
      <c r="X4" s="103" t="s">
        <v>118</v>
      </c>
      <c r="Y4" s="39"/>
      <c r="Z4" s="44"/>
    </row>
    <row r="5" spans="1:26" x14ac:dyDescent="0.2">
      <c r="C5" s="6" t="s">
        <v>5</v>
      </c>
      <c r="E5" s="6">
        <v>4</v>
      </c>
      <c r="G5" s="65" t="s">
        <v>69</v>
      </c>
      <c r="I5" s="6" t="s">
        <v>33</v>
      </c>
      <c r="M5" s="13">
        <f t="shared" si="0"/>
        <v>0</v>
      </c>
      <c r="O5" s="42" t="s">
        <v>48</v>
      </c>
      <c r="P5" s="34" t="s">
        <v>107</v>
      </c>
      <c r="Q5" s="35" t="s">
        <v>110</v>
      </c>
      <c r="R5" s="33" t="s">
        <v>85</v>
      </c>
      <c r="S5" s="36" t="s">
        <v>41</v>
      </c>
      <c r="T5" s="41"/>
      <c r="U5" s="53" t="s">
        <v>109</v>
      </c>
      <c r="V5" s="39"/>
      <c r="W5" s="37" t="s">
        <v>119</v>
      </c>
      <c r="X5" s="103" t="s">
        <v>114</v>
      </c>
      <c r="Y5" s="39"/>
      <c r="Z5" s="44"/>
    </row>
    <row r="6" spans="1:26" x14ac:dyDescent="0.2">
      <c r="C6" s="6" t="s">
        <v>6</v>
      </c>
      <c r="E6" s="6">
        <v>5</v>
      </c>
      <c r="G6" s="66" t="s">
        <v>65</v>
      </c>
      <c r="I6" s="6" t="s">
        <v>26</v>
      </c>
      <c r="M6" s="13">
        <f t="shared" si="0"/>
        <v>0</v>
      </c>
      <c r="O6" s="42" t="s">
        <v>54</v>
      </c>
      <c r="P6" s="39"/>
      <c r="Q6" s="35" t="s">
        <v>64</v>
      </c>
      <c r="R6" s="33" t="s">
        <v>70</v>
      </c>
      <c r="S6" s="36" t="s">
        <v>36</v>
      </c>
      <c r="T6" s="41"/>
      <c r="U6" s="39"/>
      <c r="V6" s="39"/>
      <c r="W6" s="37" t="s">
        <v>78</v>
      </c>
      <c r="Y6" s="39"/>
      <c r="Z6" s="44"/>
    </row>
    <row r="7" spans="1:26" x14ac:dyDescent="0.2">
      <c r="C7" s="6" t="s">
        <v>7</v>
      </c>
      <c r="E7" s="6">
        <v>6</v>
      </c>
      <c r="G7" s="67" t="s">
        <v>66</v>
      </c>
      <c r="I7" s="6" t="s">
        <v>27</v>
      </c>
      <c r="M7" s="13">
        <f t="shared" si="0"/>
        <v>0</v>
      </c>
      <c r="O7" s="42" t="s">
        <v>97</v>
      </c>
      <c r="P7" s="39"/>
      <c r="Q7" s="35" t="s">
        <v>63</v>
      </c>
      <c r="R7" s="39"/>
      <c r="S7" s="39"/>
      <c r="T7" s="39"/>
      <c r="U7" s="39"/>
      <c r="V7" s="39"/>
      <c r="W7" s="37" t="s">
        <v>79</v>
      </c>
      <c r="X7" s="41"/>
      <c r="Y7" s="39"/>
      <c r="Z7" s="43"/>
    </row>
    <row r="8" spans="1:26" x14ac:dyDescent="0.2">
      <c r="C8" s="6" t="s">
        <v>8</v>
      </c>
      <c r="E8" s="6">
        <v>7</v>
      </c>
      <c r="G8" s="68" t="s">
        <v>72</v>
      </c>
      <c r="M8" s="13">
        <f t="shared" si="0"/>
        <v>0</v>
      </c>
      <c r="O8" s="42" t="s">
        <v>122</v>
      </c>
      <c r="P8" s="39"/>
      <c r="Q8" s="35" t="s">
        <v>49</v>
      </c>
      <c r="R8" s="39"/>
      <c r="S8" s="39"/>
      <c r="T8" s="39"/>
      <c r="U8" s="39"/>
      <c r="V8" s="39"/>
      <c r="W8" s="37" t="s">
        <v>39</v>
      </c>
      <c r="X8" s="41"/>
      <c r="Y8" s="39"/>
      <c r="Z8" s="43"/>
    </row>
    <row r="9" spans="1:26" x14ac:dyDescent="0.2">
      <c r="C9" s="6" t="s">
        <v>9</v>
      </c>
      <c r="E9" s="6">
        <v>8</v>
      </c>
      <c r="G9" s="69" t="s">
        <v>67</v>
      </c>
      <c r="M9" s="13">
        <f t="shared" si="0"/>
        <v>0</v>
      </c>
      <c r="O9" s="45"/>
      <c r="P9" s="39"/>
      <c r="Q9" s="35" t="s">
        <v>117</v>
      </c>
      <c r="R9" s="39"/>
      <c r="S9" s="39"/>
      <c r="T9" s="39"/>
      <c r="U9" s="39"/>
      <c r="V9" s="39"/>
      <c r="W9" s="37" t="s">
        <v>37</v>
      </c>
      <c r="X9" s="39"/>
      <c r="Y9" s="39"/>
      <c r="Z9" s="43"/>
    </row>
    <row r="10" spans="1:26" x14ac:dyDescent="0.2">
      <c r="C10" s="6" t="s">
        <v>10</v>
      </c>
      <c r="E10" s="6">
        <v>9</v>
      </c>
      <c r="G10" s="70" t="s">
        <v>73</v>
      </c>
      <c r="M10" s="13">
        <f t="shared" si="0"/>
        <v>0</v>
      </c>
      <c r="O10" s="45"/>
      <c r="P10" s="39"/>
      <c r="Q10" s="39"/>
      <c r="R10" s="39"/>
      <c r="S10" s="39"/>
      <c r="T10" s="39"/>
      <c r="U10" s="39"/>
      <c r="V10" s="39"/>
      <c r="W10" s="37" t="s">
        <v>40</v>
      </c>
      <c r="X10" s="39"/>
      <c r="Y10" s="39"/>
      <c r="Z10" s="43"/>
    </row>
    <row r="11" spans="1:26" x14ac:dyDescent="0.2">
      <c r="C11" s="6" t="s">
        <v>11</v>
      </c>
      <c r="E11" s="6">
        <v>10</v>
      </c>
      <c r="G11" s="102" t="s">
        <v>116</v>
      </c>
      <c r="M11" s="13">
        <f t="shared" si="0"/>
        <v>0</v>
      </c>
      <c r="O11" s="45"/>
      <c r="P11" s="39"/>
      <c r="Q11" s="39"/>
      <c r="R11" s="39"/>
      <c r="S11" s="39"/>
      <c r="T11" s="39"/>
      <c r="U11" s="39"/>
      <c r="V11" s="39"/>
      <c r="W11" s="37" t="s">
        <v>115</v>
      </c>
      <c r="X11" s="39"/>
      <c r="Y11" s="39"/>
      <c r="Z11" s="43"/>
    </row>
    <row r="12" spans="1:26" x14ac:dyDescent="0.2">
      <c r="C12" s="6" t="s">
        <v>12</v>
      </c>
      <c r="E12" s="6">
        <v>11</v>
      </c>
      <c r="G12" s="61"/>
      <c r="M12" s="13">
        <f t="shared" si="0"/>
        <v>0</v>
      </c>
      <c r="O12" s="45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3"/>
    </row>
    <row r="13" spans="1:26" x14ac:dyDescent="0.2">
      <c r="C13" s="6" t="s">
        <v>13</v>
      </c>
      <c r="E13" s="6">
        <v>12</v>
      </c>
      <c r="G13" s="61"/>
      <c r="M13" s="13">
        <f t="shared" si="0"/>
        <v>0</v>
      </c>
      <c r="O13" s="45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43"/>
    </row>
    <row r="14" spans="1:26" x14ac:dyDescent="0.2">
      <c r="E14" s="6">
        <v>13</v>
      </c>
      <c r="M14" s="13">
        <f t="shared" si="0"/>
        <v>0</v>
      </c>
      <c r="O14" s="45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43"/>
    </row>
    <row r="15" spans="1:26" x14ac:dyDescent="0.2">
      <c r="E15" s="6">
        <v>14</v>
      </c>
      <c r="M15" s="13">
        <f t="shared" si="0"/>
        <v>0</v>
      </c>
      <c r="O15" s="45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43"/>
    </row>
    <row r="16" spans="1:26" x14ac:dyDescent="0.2">
      <c r="E16" s="6">
        <v>15</v>
      </c>
      <c r="M16" s="13">
        <f t="shared" si="0"/>
        <v>0</v>
      </c>
      <c r="O16" s="45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43"/>
    </row>
    <row r="17" spans="5:26" x14ac:dyDescent="0.2">
      <c r="E17" s="6">
        <v>16</v>
      </c>
      <c r="M17" s="13">
        <f t="shared" si="0"/>
        <v>0</v>
      </c>
      <c r="O17" s="45"/>
      <c r="P17" s="39"/>
      <c r="Q17" s="39"/>
      <c r="R17" s="39"/>
      <c r="S17" s="41"/>
      <c r="T17" s="41"/>
      <c r="U17" s="41"/>
      <c r="V17" s="39"/>
      <c r="W17" s="39"/>
      <c r="X17" s="39"/>
      <c r="Y17" s="39"/>
      <c r="Z17" s="43"/>
    </row>
    <row r="18" spans="5:26" x14ac:dyDescent="0.2">
      <c r="E18" s="6">
        <v>17</v>
      </c>
      <c r="M18" s="13">
        <f t="shared" si="0"/>
        <v>0</v>
      </c>
      <c r="O18" s="45"/>
      <c r="P18" s="39"/>
      <c r="Q18" s="39"/>
      <c r="R18" s="39"/>
      <c r="S18" s="41"/>
      <c r="T18" s="39"/>
      <c r="U18" s="41"/>
      <c r="V18" s="39"/>
      <c r="W18" s="39"/>
      <c r="X18" s="39"/>
      <c r="Y18" s="39"/>
      <c r="Z18" s="43"/>
    </row>
    <row r="19" spans="5:26" x14ac:dyDescent="0.2">
      <c r="E19" s="6">
        <v>18</v>
      </c>
      <c r="K19" s="32"/>
      <c r="M19" s="13">
        <f t="shared" si="0"/>
        <v>0</v>
      </c>
      <c r="O19" s="45"/>
      <c r="P19" s="39"/>
      <c r="Q19" s="39"/>
      <c r="R19" s="39"/>
      <c r="S19" s="41"/>
      <c r="T19" s="39"/>
      <c r="U19" s="39"/>
      <c r="V19" s="39"/>
      <c r="W19" s="39"/>
      <c r="X19" s="39"/>
      <c r="Y19" s="39"/>
      <c r="Z19" s="43"/>
    </row>
    <row r="20" spans="5:26" x14ac:dyDescent="0.2">
      <c r="E20" s="6">
        <v>19</v>
      </c>
      <c r="K20" s="32"/>
      <c r="M20" s="13">
        <f t="shared" si="0"/>
        <v>0</v>
      </c>
      <c r="O20" s="45"/>
      <c r="P20" s="39"/>
      <c r="Q20" s="39"/>
      <c r="R20" s="39"/>
      <c r="S20" s="41"/>
      <c r="T20" s="39"/>
      <c r="U20" s="39"/>
      <c r="V20" s="39"/>
      <c r="W20" s="39"/>
      <c r="X20" s="39"/>
      <c r="Y20" s="39"/>
      <c r="Z20" s="43"/>
    </row>
    <row r="21" spans="5:26" x14ac:dyDescent="0.2">
      <c r="E21" s="6">
        <v>20</v>
      </c>
      <c r="K21" s="32"/>
      <c r="M21" s="13">
        <f t="shared" si="0"/>
        <v>0</v>
      </c>
      <c r="O21" s="45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43"/>
    </row>
    <row r="22" spans="5:26" x14ac:dyDescent="0.2">
      <c r="E22" s="6">
        <v>21</v>
      </c>
      <c r="K22" s="32"/>
      <c r="M22" s="13">
        <f t="shared" si="0"/>
        <v>0</v>
      </c>
      <c r="O22" s="45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43"/>
    </row>
    <row r="23" spans="5:26" ht="13.5" thickBot="1" x14ac:dyDescent="0.25">
      <c r="E23" s="6">
        <v>22</v>
      </c>
      <c r="M23" s="13">
        <f t="shared" si="0"/>
        <v>0</v>
      </c>
      <c r="O23" s="46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8"/>
    </row>
    <row r="24" spans="5:26" x14ac:dyDescent="0.2">
      <c r="E24" s="6">
        <v>23</v>
      </c>
      <c r="M24" s="12" t="s">
        <v>43</v>
      </c>
      <c r="O24" t="s">
        <v>44</v>
      </c>
    </row>
    <row r="25" spans="5:26" x14ac:dyDescent="0.2">
      <c r="E25" s="6">
        <v>24</v>
      </c>
    </row>
    <row r="26" spans="5:26" x14ac:dyDescent="0.2">
      <c r="E26" s="6">
        <v>25</v>
      </c>
    </row>
    <row r="27" spans="5:26" x14ac:dyDescent="0.2">
      <c r="E27" s="6">
        <v>26</v>
      </c>
    </row>
    <row r="28" spans="5:26" x14ac:dyDescent="0.2">
      <c r="E28" s="6">
        <v>27</v>
      </c>
    </row>
    <row r="29" spans="5:26" x14ac:dyDescent="0.2">
      <c r="E29" s="6">
        <v>28</v>
      </c>
    </row>
    <row r="30" spans="5:26" x14ac:dyDescent="0.2">
      <c r="E30" s="6">
        <v>29</v>
      </c>
    </row>
    <row r="31" spans="5:26" x14ac:dyDescent="0.2">
      <c r="E31" s="6">
        <v>30</v>
      </c>
    </row>
    <row r="32" spans="5:26" x14ac:dyDescent="0.2">
      <c r="E32" s="6">
        <v>31</v>
      </c>
    </row>
  </sheetData>
  <sortState xmlns:xlrd2="http://schemas.microsoft.com/office/spreadsheetml/2017/richdata2" ref="Q2:Q9">
    <sortCondition ref="Q2"/>
  </sortState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58A12-10CF-40C1-9886-0FF4F6DF8786}">
  <sheetPr codeName="Feuil1"/>
  <dimension ref="A1:X119"/>
  <sheetViews>
    <sheetView showGridLines="0" showRowColHeaders="0" showZeros="0" topLeftCell="A19" zoomScale="80" zoomScaleNormal="80" workbookViewId="0">
      <selection activeCell="I7" sqref="I7"/>
    </sheetView>
  </sheetViews>
  <sheetFormatPr baseColWidth="10" defaultRowHeight="12.75" x14ac:dyDescent="0.2"/>
  <cols>
    <col min="1" max="1" width="56.42578125" style="81" bestFit="1" customWidth="1"/>
    <col min="2" max="2" width="20.140625" style="81" bestFit="1" customWidth="1"/>
    <col min="3" max="3" width="20.85546875" style="89" customWidth="1"/>
    <col min="4" max="6" width="26.28515625" style="85" customWidth="1"/>
    <col min="7" max="7" width="27.28515625" style="85" customWidth="1"/>
    <col min="8" max="9" width="27.28515625" style="90" customWidth="1"/>
    <col min="10" max="12" width="27.28515625" style="85" customWidth="1"/>
    <col min="13" max="31" width="11.42578125" style="85" customWidth="1"/>
    <col min="32" max="16384" width="11.42578125" style="85"/>
  </cols>
  <sheetData>
    <row r="1" spans="1:12" ht="15" x14ac:dyDescent="0.2">
      <c r="A1" s="95">
        <f ca="1">TODAY()</f>
        <v>44266</v>
      </c>
      <c r="B1" s="82"/>
      <c r="C1" s="83"/>
      <c r="D1" s="21"/>
      <c r="E1" s="21"/>
      <c r="F1" s="21"/>
      <c r="G1" s="21"/>
      <c r="H1" s="75"/>
      <c r="I1" s="75"/>
      <c r="J1" s="21"/>
      <c r="K1" s="21"/>
      <c r="L1" s="21"/>
    </row>
    <row r="2" spans="1:12" x14ac:dyDescent="0.2">
      <c r="A2" s="82"/>
      <c r="B2" s="82"/>
      <c r="C2" s="83"/>
      <c r="D2" s="21"/>
      <c r="E2" s="21"/>
      <c r="F2" s="21"/>
      <c r="G2" s="21"/>
      <c r="H2" s="75" t="s">
        <v>89</v>
      </c>
      <c r="I2" s="75"/>
      <c r="J2" s="21"/>
      <c r="K2" s="21"/>
      <c r="L2" s="21"/>
    </row>
    <row r="3" spans="1:12" ht="24.75" customHeight="1" x14ac:dyDescent="0.2">
      <c r="A3" s="116"/>
      <c r="B3" s="21"/>
      <c r="C3" s="83"/>
      <c r="D3" s="21"/>
      <c r="E3" s="21"/>
      <c r="F3" s="21"/>
      <c r="G3" s="21"/>
      <c r="H3" s="75" t="s">
        <v>86</v>
      </c>
      <c r="I3" s="75" t="s">
        <v>87</v>
      </c>
      <c r="J3" s="21" t="s">
        <v>88</v>
      </c>
      <c r="K3" s="21"/>
      <c r="L3" s="21"/>
    </row>
    <row r="4" spans="1:12" ht="42.75" customHeight="1" x14ac:dyDescent="0.2">
      <c r="A4" s="115"/>
      <c r="B4" s="82"/>
      <c r="C4" s="83"/>
      <c r="D4" s="76" t="s">
        <v>98</v>
      </c>
      <c r="E4" s="77" t="s">
        <v>99</v>
      </c>
      <c r="F4" s="77" t="s">
        <v>100</v>
      </c>
      <c r="G4" s="21"/>
      <c r="H4" s="75">
        <f>COUNTIF(Données!N:N,"*CREDIT AGRICOLE - CP")</f>
        <v>0</v>
      </c>
      <c r="I4" s="75">
        <f>COUNTIF(Données!N:N,"*LA BANQUE POSTALE - CJ*")</f>
        <v>0</v>
      </c>
      <c r="J4" s="21">
        <f>COUNTIF(Données!N:N,"*LIVRET A*")</f>
        <v>0</v>
      </c>
      <c r="K4" s="21"/>
      <c r="L4" s="21"/>
    </row>
    <row r="5" spans="1:12" ht="22.5" x14ac:dyDescent="0.2">
      <c r="A5" s="82"/>
      <c r="B5" s="82"/>
      <c r="C5" s="83"/>
      <c r="D5" s="86" t="e">
        <f>Données!E3</f>
        <v>#N/A</v>
      </c>
      <c r="E5" s="87"/>
      <c r="F5" s="88" t="e">
        <f>Données!G3</f>
        <v>#N/A</v>
      </c>
      <c r="G5" s="21"/>
      <c r="H5" s="75"/>
      <c r="I5" s="75"/>
      <c r="J5" s="21"/>
      <c r="K5" s="21"/>
      <c r="L5" s="21"/>
    </row>
    <row r="6" spans="1:12" ht="22.5" x14ac:dyDescent="0.2">
      <c r="A6" s="82"/>
      <c r="B6" s="82"/>
      <c r="C6" s="83"/>
      <c r="D6" s="21">
        <f>COUNTIF(Données!D:D,"*CREDIT AGRICOLE - CP")</f>
        <v>0</v>
      </c>
      <c r="E6" s="21">
        <f>COUNTIF(Données!D:D,"*LA BANQUE POSTALE - CJ*")</f>
        <v>6</v>
      </c>
      <c r="F6" s="21">
        <f>COUNTIF(Données!D:D,"*LIVRET A*")</f>
        <v>0</v>
      </c>
      <c r="G6" s="21"/>
      <c r="H6" s="75"/>
      <c r="I6" s="75"/>
      <c r="J6" s="21"/>
      <c r="K6" s="78"/>
      <c r="L6" s="21"/>
    </row>
    <row r="7" spans="1:12" ht="40.5" customHeight="1" x14ac:dyDescent="0.2">
      <c r="A7" s="82"/>
      <c r="B7" s="82"/>
      <c r="C7" s="83"/>
      <c r="D7" s="79"/>
      <c r="E7" s="80"/>
      <c r="F7" s="21"/>
      <c r="G7" s="21"/>
      <c r="H7" s="75"/>
      <c r="I7" s="75"/>
      <c r="J7" s="21"/>
      <c r="K7" s="78"/>
      <c r="L7" s="21"/>
    </row>
    <row r="8" spans="1:12" x14ac:dyDescent="0.2">
      <c r="A8" s="92" t="s">
        <v>0</v>
      </c>
      <c r="B8" s="92" t="s">
        <v>57</v>
      </c>
      <c r="C8" s="91"/>
      <c r="D8" s="10" t="s">
        <v>0</v>
      </c>
      <c r="E8" s="10" t="s">
        <v>57</v>
      </c>
      <c r="F8" s="21"/>
      <c r="G8" s="21"/>
      <c r="H8" s="21"/>
      <c r="I8" s="21"/>
      <c r="J8" s="21"/>
      <c r="K8" s="21"/>
      <c r="L8" s="21"/>
    </row>
    <row r="9" spans="1:12" x14ac:dyDescent="0.2">
      <c r="A9" s="92" t="s">
        <v>14</v>
      </c>
      <c r="B9" s="92" t="s">
        <v>4</v>
      </c>
      <c r="C9" s="91"/>
      <c r="D9" s="10" t="s">
        <v>14</v>
      </c>
      <c r="E9" s="10" t="s">
        <v>4</v>
      </c>
      <c r="F9" s="21"/>
      <c r="G9" s="21"/>
      <c r="H9" s="21"/>
      <c r="I9" s="21"/>
      <c r="J9" s="21"/>
      <c r="K9" s="21"/>
      <c r="L9" s="21"/>
    </row>
    <row r="10" spans="1:12" x14ac:dyDescent="0.2">
      <c r="A10" s="92" t="s">
        <v>30</v>
      </c>
      <c r="B10" s="98" t="s">
        <v>124</v>
      </c>
      <c r="C10" s="91"/>
      <c r="D10" s="10" t="s">
        <v>30</v>
      </c>
      <c r="E10" s="99" t="s">
        <v>124</v>
      </c>
      <c r="F10" s="21"/>
      <c r="G10" s="21"/>
      <c r="H10" s="21"/>
      <c r="I10" s="21"/>
      <c r="J10" s="21"/>
      <c r="K10" s="21"/>
      <c r="L10" s="21"/>
    </row>
    <row r="11" spans="1:12" ht="45.75" x14ac:dyDescent="0.2">
      <c r="A11" s="21"/>
      <c r="B11" s="21"/>
      <c r="C11" s="84"/>
      <c r="D11" s="21"/>
      <c r="E11" s="21"/>
      <c r="F11" s="21"/>
      <c r="G11" s="21"/>
      <c r="H11" s="21"/>
      <c r="I11" s="21"/>
      <c r="J11" s="21"/>
      <c r="K11" s="93" t="s">
        <v>101</v>
      </c>
      <c r="L11" s="94" t="str">
        <f ca="1">TEXT(TODAY(),"aaaa")</f>
        <v>2021</v>
      </c>
    </row>
    <row r="12" spans="1:12" x14ac:dyDescent="0.2">
      <c r="A12" s="92" t="s">
        <v>104</v>
      </c>
      <c r="B12" s="92" t="s">
        <v>120</v>
      </c>
      <c r="C12" s="92" t="s">
        <v>123</v>
      </c>
      <c r="D12" s="10" t="s">
        <v>105</v>
      </c>
      <c r="E12" s="111" t="s">
        <v>102</v>
      </c>
      <c r="F12" s="114" t="s">
        <v>120</v>
      </c>
      <c r="G12" s="106"/>
      <c r="H12" s="106"/>
      <c r="I12" s="106"/>
      <c r="J12" s="106"/>
      <c r="K12" s="106"/>
      <c r="L12" s="106"/>
    </row>
    <row r="13" spans="1:12" x14ac:dyDescent="0.2">
      <c r="A13"/>
      <c r="B13"/>
      <c r="C13"/>
      <c r="D13"/>
      <c r="E13"/>
      <c r="F13"/>
      <c r="G13" s="106"/>
      <c r="H13" s="106"/>
      <c r="I13" s="106"/>
      <c r="J13" s="106"/>
      <c r="K13" s="106"/>
      <c r="L13" s="106"/>
    </row>
    <row r="14" spans="1:12" x14ac:dyDescent="0.2">
      <c r="A14"/>
      <c r="B14"/>
      <c r="C14"/>
      <c r="D14"/>
      <c r="E14"/>
      <c r="F14"/>
      <c r="H14" s="85"/>
      <c r="I14" s="85"/>
    </row>
    <row r="15" spans="1:12" x14ac:dyDescent="0.2">
      <c r="A15"/>
      <c r="B15"/>
      <c r="C15"/>
      <c r="D15"/>
      <c r="E15"/>
      <c r="F15"/>
      <c r="H15" s="85"/>
      <c r="I15" s="85"/>
    </row>
    <row r="16" spans="1:12" x14ac:dyDescent="0.2">
      <c r="A16"/>
      <c r="B16"/>
      <c r="C16"/>
      <c r="D16"/>
      <c r="E16"/>
      <c r="F16"/>
      <c r="H16" s="85"/>
      <c r="I16" s="85"/>
    </row>
    <row r="17" spans="1:9" x14ac:dyDescent="0.2">
      <c r="A17"/>
      <c r="B17"/>
      <c r="C17"/>
      <c r="D17"/>
      <c r="E17"/>
      <c r="F17"/>
      <c r="H17" s="85"/>
      <c r="I17" s="85"/>
    </row>
    <row r="18" spans="1:9" x14ac:dyDescent="0.2">
      <c r="A18"/>
      <c r="B18"/>
      <c r="C18"/>
      <c r="D18"/>
      <c r="E18"/>
      <c r="F18"/>
      <c r="H18" s="85"/>
      <c r="I18" s="85"/>
    </row>
    <row r="19" spans="1:9" x14ac:dyDescent="0.2">
      <c r="A19"/>
      <c r="B19"/>
      <c r="C19"/>
      <c r="H19" s="85"/>
      <c r="I19" s="85"/>
    </row>
    <row r="20" spans="1:9" x14ac:dyDescent="0.2">
      <c r="A20"/>
      <c r="B20"/>
      <c r="C20"/>
      <c r="H20" s="85"/>
      <c r="I20" s="85"/>
    </row>
    <row r="21" spans="1:9" x14ac:dyDescent="0.2">
      <c r="A21"/>
      <c r="B21"/>
      <c r="C21"/>
      <c r="H21" s="85"/>
      <c r="I21" s="85"/>
    </row>
    <row r="22" spans="1:9" x14ac:dyDescent="0.2">
      <c r="A22"/>
      <c r="B22"/>
      <c r="C22"/>
      <c r="H22" s="85"/>
      <c r="I22" s="85"/>
    </row>
    <row r="23" spans="1:9" x14ac:dyDescent="0.2">
      <c r="A23"/>
      <c r="B23"/>
      <c r="C23"/>
      <c r="H23" s="85"/>
      <c r="I23" s="85"/>
    </row>
    <row r="24" spans="1:9" x14ac:dyDescent="0.2">
      <c r="A24"/>
      <c r="B24"/>
      <c r="C24"/>
      <c r="H24" s="85"/>
      <c r="I24" s="85"/>
    </row>
    <row r="25" spans="1:9" x14ac:dyDescent="0.2">
      <c r="A25"/>
      <c r="B25"/>
      <c r="C25"/>
      <c r="H25" s="85"/>
      <c r="I25" s="85"/>
    </row>
    <row r="26" spans="1:9" x14ac:dyDescent="0.2">
      <c r="A26"/>
      <c r="B26"/>
      <c r="C26"/>
      <c r="H26" s="85"/>
      <c r="I26" s="85"/>
    </row>
    <row r="27" spans="1:9" x14ac:dyDescent="0.2">
      <c r="A27"/>
      <c r="B27"/>
      <c r="C27"/>
      <c r="H27" s="85"/>
      <c r="I27" s="85"/>
    </row>
    <row r="28" spans="1:9" x14ac:dyDescent="0.2">
      <c r="A28"/>
      <c r="B28"/>
      <c r="C28"/>
      <c r="H28" s="85"/>
      <c r="I28" s="85"/>
    </row>
    <row r="29" spans="1:9" x14ac:dyDescent="0.2">
      <c r="A29"/>
      <c r="B29"/>
      <c r="C29"/>
      <c r="H29" s="85"/>
      <c r="I29" s="85"/>
    </row>
    <row r="30" spans="1:9" x14ac:dyDescent="0.2">
      <c r="A30"/>
      <c r="B30"/>
      <c r="C30"/>
      <c r="H30" s="85"/>
      <c r="I30" s="85"/>
    </row>
    <row r="31" spans="1:9" x14ac:dyDescent="0.2">
      <c r="A31"/>
      <c r="B31"/>
      <c r="C31"/>
      <c r="H31" s="85"/>
      <c r="I31" s="85"/>
    </row>
    <row r="32" spans="1:9" x14ac:dyDescent="0.2">
      <c r="A32"/>
      <c r="B32"/>
      <c r="C32"/>
      <c r="H32" s="85"/>
      <c r="I32" s="85"/>
    </row>
    <row r="33" spans="1:9" x14ac:dyDescent="0.2">
      <c r="A33"/>
      <c r="B33"/>
      <c r="C33"/>
      <c r="H33" s="85"/>
      <c r="I33" s="85"/>
    </row>
    <row r="34" spans="1:9" x14ac:dyDescent="0.2">
      <c r="A34"/>
      <c r="B34"/>
      <c r="C34"/>
      <c r="H34" s="85"/>
      <c r="I34" s="85"/>
    </row>
    <row r="35" spans="1:9" x14ac:dyDescent="0.2">
      <c r="A35"/>
      <c r="B35"/>
      <c r="C35"/>
      <c r="H35" s="85"/>
      <c r="I35" s="85"/>
    </row>
    <row r="36" spans="1:9" x14ac:dyDescent="0.2">
      <c r="A36"/>
      <c r="B36"/>
      <c r="C36"/>
      <c r="H36" s="85"/>
      <c r="I36" s="85"/>
    </row>
    <row r="37" spans="1:9" x14ac:dyDescent="0.2">
      <c r="A37"/>
      <c r="B37"/>
      <c r="C37"/>
      <c r="H37" s="85"/>
      <c r="I37" s="85"/>
    </row>
    <row r="38" spans="1:9" x14ac:dyDescent="0.2">
      <c r="A38"/>
      <c r="B38"/>
      <c r="C38"/>
      <c r="H38" s="85"/>
      <c r="I38" s="85"/>
    </row>
    <row r="39" spans="1:9" x14ac:dyDescent="0.2">
      <c r="A39"/>
      <c r="B39"/>
      <c r="C39"/>
      <c r="H39" s="85"/>
      <c r="I39" s="85"/>
    </row>
    <row r="40" spans="1:9" x14ac:dyDescent="0.2">
      <c r="A40"/>
      <c r="B40"/>
      <c r="C40"/>
      <c r="H40" s="85"/>
      <c r="I40" s="85"/>
    </row>
    <row r="41" spans="1:9" x14ac:dyDescent="0.2">
      <c r="A41"/>
      <c r="B41"/>
      <c r="C41"/>
      <c r="H41" s="85"/>
      <c r="I41" s="85"/>
    </row>
    <row r="42" spans="1:9" x14ac:dyDescent="0.2">
      <c r="A42"/>
      <c r="B42"/>
      <c r="C42"/>
      <c r="H42" s="85"/>
      <c r="I42" s="85"/>
    </row>
    <row r="43" spans="1:9" x14ac:dyDescent="0.2">
      <c r="A43"/>
      <c r="B43"/>
      <c r="C43"/>
      <c r="H43" s="85"/>
      <c r="I43" s="85"/>
    </row>
    <row r="44" spans="1:9" x14ac:dyDescent="0.2">
      <c r="A44"/>
      <c r="B44"/>
      <c r="C44"/>
      <c r="H44" s="85"/>
      <c r="I44" s="85"/>
    </row>
    <row r="45" spans="1:9" x14ac:dyDescent="0.2">
      <c r="A45"/>
      <c r="B45"/>
      <c r="C45"/>
      <c r="H45" s="85"/>
      <c r="I45" s="85"/>
    </row>
    <row r="46" spans="1:9" x14ac:dyDescent="0.2">
      <c r="A46"/>
      <c r="B46"/>
      <c r="C46"/>
      <c r="H46" s="85"/>
      <c r="I46" s="85"/>
    </row>
    <row r="47" spans="1:9" x14ac:dyDescent="0.2">
      <c r="A47"/>
      <c r="B47"/>
      <c r="C47"/>
      <c r="H47" s="85"/>
      <c r="I47" s="85"/>
    </row>
    <row r="48" spans="1:9" x14ac:dyDescent="0.2">
      <c r="A48"/>
      <c r="B48"/>
      <c r="C48"/>
      <c r="H48" s="85"/>
      <c r="I48" s="85"/>
    </row>
    <row r="49" spans="1:24" x14ac:dyDescent="0.2">
      <c r="A49"/>
      <c r="B49"/>
      <c r="C49"/>
      <c r="H49" s="85"/>
      <c r="I49" s="85"/>
    </row>
    <row r="50" spans="1:24" x14ac:dyDescent="0.2">
      <c r="A50"/>
      <c r="B50"/>
      <c r="C50"/>
      <c r="D50"/>
      <c r="E50"/>
      <c r="H50" s="85"/>
      <c r="I50" s="85"/>
    </row>
    <row r="51" spans="1:24" x14ac:dyDescent="0.2">
      <c r="A51"/>
      <c r="B51"/>
      <c r="C51"/>
      <c r="H51" s="85"/>
      <c r="I51" s="85"/>
    </row>
    <row r="52" spans="1:24" x14ac:dyDescent="0.2">
      <c r="A52"/>
      <c r="B52"/>
      <c r="C52"/>
      <c r="H52" s="85"/>
      <c r="I52" s="85"/>
    </row>
    <row r="53" spans="1:24" x14ac:dyDescent="0.2">
      <c r="A53"/>
      <c r="B53"/>
      <c r="C53"/>
      <c r="H53" s="85"/>
      <c r="I53" s="85"/>
    </row>
    <row r="54" spans="1:24" x14ac:dyDescent="0.2">
      <c r="A54"/>
      <c r="B54"/>
      <c r="C54"/>
      <c r="H54" s="85"/>
      <c r="I54" s="85"/>
    </row>
    <row r="55" spans="1:24" x14ac:dyDescent="0.2">
      <c r="A55"/>
      <c r="B55"/>
      <c r="C55"/>
      <c r="D55" s="96" t="s">
        <v>0</v>
      </c>
      <c r="E55" s="19">
        <v>2021</v>
      </c>
      <c r="H55" s="85"/>
      <c r="I55" s="85"/>
    </row>
    <row r="56" spans="1:24" x14ac:dyDescent="0.2">
      <c r="A56"/>
      <c r="B56"/>
      <c r="C56"/>
      <c r="D56" s="96" t="s">
        <v>14</v>
      </c>
      <c r="E56" t="s">
        <v>4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">
      <c r="A57"/>
      <c r="B57"/>
      <c r="C57"/>
      <c r="D57" s="96" t="s">
        <v>30</v>
      </c>
      <c r="E57" s="100" t="s">
        <v>91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">
      <c r="A58"/>
      <c r="B58"/>
      <c r="C58"/>
      <c r="D58" s="96" t="s">
        <v>1</v>
      </c>
      <c r="E58" t="s">
        <v>57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x14ac:dyDescent="0.2">
      <c r="A59"/>
      <c r="B59"/>
      <c r="C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">
      <c r="A60"/>
      <c r="B60"/>
      <c r="C60"/>
      <c r="D60" s="97" t="s">
        <v>16</v>
      </c>
      <c r="E60" s="112" t="s">
        <v>120</v>
      </c>
      <c r="F60" s="113" t="s">
        <v>56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">
      <c r="A61"/>
      <c r="B61"/>
      <c r="C61"/>
      <c r="D61" s="19">
        <v>4</v>
      </c>
      <c r="E61" s="104">
        <v>-209.44</v>
      </c>
      <c r="F61" s="105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">
      <c r="A62"/>
      <c r="B62"/>
      <c r="C62"/>
      <c r="D62" s="19">
        <v>5</v>
      </c>
      <c r="E62" s="104">
        <v>-485.77</v>
      </c>
      <c r="F62" s="105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x14ac:dyDescent="0.2">
      <c r="A63"/>
      <c r="B63"/>
      <c r="C63"/>
      <c r="D63" s="19">
        <v>11</v>
      </c>
      <c r="E63" s="104">
        <v>-10</v>
      </c>
      <c r="F63" s="105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">
      <c r="A64"/>
      <c r="B64"/>
      <c r="C64"/>
      <c r="D64" s="19">
        <v>12</v>
      </c>
      <c r="E64" s="104">
        <v>-100</v>
      </c>
      <c r="F64" s="105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1:24" x14ac:dyDescent="0.2">
      <c r="A65"/>
      <c r="B65"/>
      <c r="C65"/>
      <c r="D65" s="19">
        <v>3</v>
      </c>
      <c r="E65" s="104">
        <v>-168.1</v>
      </c>
      <c r="F65" s="10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1:24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1:24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</row>
    <row r="68" spans="1:24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</row>
    <row r="69" spans="1:24" x14ac:dyDescent="0.2">
      <c r="A69"/>
      <c r="B69"/>
      <c r="C69"/>
      <c r="D69"/>
      <c r="E69"/>
      <c r="F69"/>
      <c r="I69" s="85"/>
    </row>
    <row r="70" spans="1:24" x14ac:dyDescent="0.2">
      <c r="A70"/>
      <c r="B70"/>
      <c r="C70"/>
      <c r="D70"/>
      <c r="E70"/>
      <c r="F70"/>
      <c r="I70" s="85"/>
    </row>
    <row r="71" spans="1:24" x14ac:dyDescent="0.2">
      <c r="A71"/>
      <c r="B71"/>
      <c r="C71"/>
      <c r="D71"/>
      <c r="E71"/>
      <c r="F71"/>
      <c r="I71" s="85"/>
    </row>
    <row r="72" spans="1:24" x14ac:dyDescent="0.2">
      <c r="A72"/>
      <c r="B72"/>
      <c r="C72"/>
      <c r="D72"/>
      <c r="E72"/>
      <c r="F72"/>
      <c r="I72" s="85"/>
    </row>
    <row r="73" spans="1:24" x14ac:dyDescent="0.2">
      <c r="A73"/>
      <c r="B73"/>
      <c r="C73"/>
      <c r="D73"/>
      <c r="E73"/>
      <c r="F73"/>
      <c r="H73" s="85"/>
      <c r="I73" s="85"/>
    </row>
    <row r="74" spans="1:24" x14ac:dyDescent="0.2">
      <c r="A74"/>
      <c r="B74"/>
      <c r="C74"/>
      <c r="D74"/>
      <c r="E74"/>
      <c r="F74"/>
      <c r="H74" s="85"/>
      <c r="I74" s="85"/>
    </row>
    <row r="75" spans="1:24" x14ac:dyDescent="0.2">
      <c r="A75"/>
      <c r="B75"/>
      <c r="C75"/>
      <c r="D75"/>
      <c r="E75"/>
      <c r="F75"/>
      <c r="H75" s="85"/>
      <c r="I75" s="85"/>
    </row>
    <row r="76" spans="1:24" x14ac:dyDescent="0.2">
      <c r="A76"/>
      <c r="B76"/>
      <c r="C76"/>
      <c r="D76"/>
      <c r="E76"/>
      <c r="F76"/>
      <c r="H76" s="85"/>
      <c r="I76" s="85"/>
    </row>
    <row r="77" spans="1:24" x14ac:dyDescent="0.2">
      <c r="A77"/>
      <c r="B77"/>
      <c r="C77"/>
      <c r="D77"/>
      <c r="E77"/>
      <c r="F77"/>
      <c r="H77" s="85"/>
      <c r="I77" s="85"/>
    </row>
    <row r="78" spans="1:24" x14ac:dyDescent="0.2">
      <c r="A78"/>
      <c r="B78"/>
      <c r="C78"/>
      <c r="D78"/>
      <c r="E78"/>
      <c r="F78"/>
      <c r="H78" s="85"/>
      <c r="I78" s="85"/>
    </row>
    <row r="79" spans="1:24" x14ac:dyDescent="0.2">
      <c r="A79"/>
      <c r="B79"/>
      <c r="C79"/>
      <c r="D79"/>
      <c r="E79"/>
      <c r="F79"/>
      <c r="H79" s="85"/>
      <c r="I79" s="85"/>
    </row>
    <row r="80" spans="1:24" x14ac:dyDescent="0.2">
      <c r="A80"/>
      <c r="B80"/>
      <c r="C80"/>
      <c r="D80"/>
      <c r="E80"/>
      <c r="F80"/>
      <c r="H80" s="85"/>
      <c r="I80" s="85"/>
    </row>
    <row r="81" spans="1:9" x14ac:dyDescent="0.2">
      <c r="A81"/>
      <c r="B81"/>
      <c r="C81"/>
      <c r="D81"/>
      <c r="E81"/>
      <c r="F81"/>
      <c r="H81" s="85"/>
      <c r="I81" s="85"/>
    </row>
    <row r="82" spans="1:9" x14ac:dyDescent="0.2">
      <c r="A82"/>
      <c r="B82"/>
      <c r="C82"/>
      <c r="D82"/>
      <c r="E82"/>
      <c r="F82"/>
      <c r="H82" s="85"/>
      <c r="I82" s="85"/>
    </row>
    <row r="83" spans="1:9" x14ac:dyDescent="0.2">
      <c r="A83"/>
      <c r="B83"/>
      <c r="C83"/>
      <c r="D83"/>
      <c r="E83"/>
      <c r="F83"/>
      <c r="H83" s="85"/>
      <c r="I83" s="85"/>
    </row>
    <row r="84" spans="1:9" x14ac:dyDescent="0.2">
      <c r="A84"/>
      <c r="B84"/>
      <c r="C84"/>
      <c r="D84"/>
      <c r="E84"/>
      <c r="F84"/>
      <c r="H84" s="85"/>
      <c r="I84" s="85"/>
    </row>
    <row r="85" spans="1:9" x14ac:dyDescent="0.2">
      <c r="A85"/>
      <c r="B85"/>
      <c r="C85"/>
      <c r="D85"/>
      <c r="E85"/>
      <c r="F85"/>
      <c r="H85" s="85"/>
      <c r="I85" s="85"/>
    </row>
    <row r="86" spans="1:9" x14ac:dyDescent="0.2">
      <c r="A86"/>
      <c r="B86"/>
      <c r="C86"/>
      <c r="D86"/>
      <c r="E86"/>
      <c r="F86"/>
      <c r="H86" s="85"/>
      <c r="I86" s="85"/>
    </row>
    <row r="87" spans="1:9" x14ac:dyDescent="0.2">
      <c r="A87"/>
      <c r="B87"/>
      <c r="C87"/>
      <c r="D87"/>
      <c r="E87"/>
      <c r="F87"/>
      <c r="H87" s="85"/>
      <c r="I87" s="85"/>
    </row>
    <row r="88" spans="1:9" x14ac:dyDescent="0.2">
      <c r="A88"/>
      <c r="B88"/>
      <c r="C88"/>
      <c r="D88"/>
      <c r="E88"/>
      <c r="F88"/>
      <c r="H88" s="85"/>
      <c r="I88" s="85"/>
    </row>
    <row r="89" spans="1:9" x14ac:dyDescent="0.2">
      <c r="A89"/>
      <c r="B89"/>
      <c r="C89"/>
      <c r="D89"/>
      <c r="E89"/>
      <c r="F89"/>
      <c r="H89" s="85"/>
      <c r="I89" s="85"/>
    </row>
    <row r="90" spans="1:9" x14ac:dyDescent="0.2">
      <c r="A90"/>
      <c r="B90"/>
      <c r="C90"/>
      <c r="D90"/>
      <c r="E90"/>
      <c r="F90"/>
      <c r="H90" s="85"/>
      <c r="I90" s="85"/>
    </row>
    <row r="91" spans="1:9" x14ac:dyDescent="0.2">
      <c r="A91"/>
      <c r="B91"/>
      <c r="C91"/>
      <c r="D91"/>
      <c r="E91"/>
      <c r="F91"/>
      <c r="H91" s="85"/>
      <c r="I91" s="85"/>
    </row>
    <row r="92" spans="1:9" x14ac:dyDescent="0.2">
      <c r="A92"/>
      <c r="B92"/>
      <c r="C92"/>
      <c r="D92"/>
      <c r="E92"/>
      <c r="F92"/>
      <c r="H92" s="85"/>
      <c r="I92" s="85"/>
    </row>
    <row r="93" spans="1:9" x14ac:dyDescent="0.2">
      <c r="A93"/>
      <c r="B93"/>
      <c r="C93"/>
      <c r="D93"/>
      <c r="E93"/>
      <c r="F93"/>
      <c r="H93" s="85"/>
      <c r="I93" s="85"/>
    </row>
    <row r="94" spans="1:9" x14ac:dyDescent="0.2">
      <c r="A94"/>
      <c r="B94"/>
      <c r="C94"/>
      <c r="D94"/>
      <c r="E94"/>
      <c r="F94"/>
      <c r="H94" s="85"/>
      <c r="I94" s="85"/>
    </row>
    <row r="95" spans="1:9" x14ac:dyDescent="0.2">
      <c r="A95"/>
      <c r="B95"/>
      <c r="C95"/>
      <c r="D95"/>
      <c r="E95"/>
      <c r="F95"/>
      <c r="H95" s="85"/>
      <c r="I95" s="85"/>
    </row>
    <row r="96" spans="1:9" x14ac:dyDescent="0.2">
      <c r="A96"/>
      <c r="B96"/>
      <c r="C96"/>
      <c r="D96"/>
      <c r="E96"/>
      <c r="F96"/>
      <c r="H96" s="85"/>
      <c r="I96" s="85"/>
    </row>
    <row r="97" spans="1:9" x14ac:dyDescent="0.2">
      <c r="A97"/>
      <c r="B97"/>
      <c r="C97"/>
      <c r="D97"/>
      <c r="E97"/>
      <c r="F97"/>
      <c r="H97" s="85"/>
      <c r="I97" s="85"/>
    </row>
    <row r="98" spans="1:9" x14ac:dyDescent="0.2">
      <c r="A98"/>
      <c r="B98"/>
      <c r="C98"/>
      <c r="D98"/>
      <c r="E98"/>
      <c r="F98"/>
      <c r="H98" s="85"/>
      <c r="I98" s="85"/>
    </row>
    <row r="99" spans="1:9" x14ac:dyDescent="0.2">
      <c r="A99"/>
      <c r="B99"/>
      <c r="C99"/>
      <c r="H99" s="85"/>
      <c r="I99" s="85"/>
    </row>
    <row r="100" spans="1:9" x14ac:dyDescent="0.2">
      <c r="A100"/>
      <c r="B100"/>
      <c r="C100"/>
      <c r="H100" s="85"/>
      <c r="I100" s="85"/>
    </row>
    <row r="101" spans="1:9" x14ac:dyDescent="0.2">
      <c r="A101"/>
      <c r="B101"/>
      <c r="C101"/>
      <c r="H101" s="85"/>
      <c r="I101" s="85"/>
    </row>
    <row r="102" spans="1:9" x14ac:dyDescent="0.2">
      <c r="A102"/>
      <c r="B102"/>
      <c r="C102"/>
      <c r="H102" s="85"/>
      <c r="I102" s="85"/>
    </row>
    <row r="103" spans="1:9" x14ac:dyDescent="0.2">
      <c r="A103"/>
      <c r="B103"/>
      <c r="C103"/>
      <c r="H103" s="85"/>
      <c r="I103" s="85"/>
    </row>
    <row r="104" spans="1:9" x14ac:dyDescent="0.2">
      <c r="A104"/>
      <c r="B104"/>
      <c r="C104"/>
      <c r="H104" s="85"/>
      <c r="I104" s="85"/>
    </row>
    <row r="105" spans="1:9" x14ac:dyDescent="0.2">
      <c r="A105"/>
      <c r="B105"/>
      <c r="C105"/>
      <c r="H105" s="85"/>
      <c r="I105" s="85"/>
    </row>
    <row r="106" spans="1:9" x14ac:dyDescent="0.2">
      <c r="A106"/>
      <c r="B106"/>
      <c r="C106"/>
      <c r="H106" s="85"/>
      <c r="I106" s="85"/>
    </row>
    <row r="107" spans="1:9" x14ac:dyDescent="0.2">
      <c r="A107"/>
      <c r="B107"/>
      <c r="C107"/>
      <c r="H107" s="85"/>
      <c r="I107" s="85"/>
    </row>
    <row r="108" spans="1:9" x14ac:dyDescent="0.2">
      <c r="A108"/>
      <c r="B108"/>
      <c r="C108"/>
      <c r="H108" s="85"/>
      <c r="I108" s="85"/>
    </row>
    <row r="109" spans="1:9" x14ac:dyDescent="0.2">
      <c r="A109"/>
      <c r="B109"/>
      <c r="C109"/>
      <c r="H109" s="85"/>
      <c r="I109" s="85"/>
    </row>
    <row r="110" spans="1:9" x14ac:dyDescent="0.2">
      <c r="A110"/>
      <c r="B110"/>
      <c r="C110"/>
      <c r="H110" s="85"/>
      <c r="I110" s="85"/>
    </row>
    <row r="111" spans="1:9" x14ac:dyDescent="0.2">
      <c r="A111"/>
      <c r="B111"/>
      <c r="C111"/>
      <c r="H111" s="85"/>
      <c r="I111" s="85"/>
    </row>
    <row r="112" spans="1:9" x14ac:dyDescent="0.2">
      <c r="A112"/>
      <c r="B112"/>
      <c r="C112"/>
      <c r="H112" s="85"/>
      <c r="I112" s="85"/>
    </row>
    <row r="113" spans="1:9" x14ac:dyDescent="0.2">
      <c r="A113"/>
      <c r="B113"/>
      <c r="C113"/>
      <c r="H113" s="85"/>
      <c r="I113" s="85"/>
    </row>
    <row r="114" spans="1:9" x14ac:dyDescent="0.2">
      <c r="A114"/>
      <c r="B114"/>
      <c r="C114"/>
      <c r="H114" s="85"/>
      <c r="I114" s="85"/>
    </row>
    <row r="115" spans="1:9" x14ac:dyDescent="0.2">
      <c r="A115" s="85"/>
      <c r="B115" s="85"/>
      <c r="C115" s="85"/>
      <c r="H115" s="85"/>
    </row>
    <row r="116" spans="1:9" x14ac:dyDescent="0.2">
      <c r="A116" s="85"/>
      <c r="B116" s="85"/>
      <c r="C116" s="85"/>
      <c r="H116" s="85"/>
    </row>
    <row r="117" spans="1:9" x14ac:dyDescent="0.2">
      <c r="A117" s="85"/>
      <c r="B117" s="85"/>
      <c r="C117" s="85"/>
      <c r="H117" s="85"/>
    </row>
    <row r="118" spans="1:9" x14ac:dyDescent="0.2">
      <c r="A118" s="85"/>
      <c r="B118" s="85"/>
      <c r="C118" s="85"/>
      <c r="H118" s="85"/>
    </row>
    <row r="119" spans="1:9" x14ac:dyDescent="0.2">
      <c r="H119" s="85"/>
    </row>
  </sheetData>
  <conditionalFormatting pivot="1">
    <cfRule type="cellIs" dxfId="4" priority="8" operator="greaterThan">
      <formula>0</formula>
    </cfRule>
  </conditionalFormatting>
  <conditionalFormatting sqref="D5">
    <cfRule type="cellIs" dxfId="3" priority="7" operator="lessThan">
      <formula>0</formula>
    </cfRule>
  </conditionalFormatting>
  <conditionalFormatting sqref="E5">
    <cfRule type="cellIs" dxfId="2" priority="6" operator="lessThan">
      <formula>0</formula>
    </cfRule>
  </conditionalFormatting>
  <conditionalFormatting sqref="F5">
    <cfRule type="cellIs" dxfId="1" priority="5" operator="lessThan">
      <formula>0</formula>
    </cfRule>
  </conditionalFormatting>
  <conditionalFormatting pivot="1" sqref="F61:F65">
    <cfRule type="cellIs" dxfId="0" priority="2" operator="greaterThan">
      <formula>0</formula>
    </cfRule>
  </conditionalFormatting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Formulaire</vt:lpstr>
      <vt:lpstr>Données</vt:lpstr>
      <vt:lpstr>Listes</vt:lpstr>
      <vt:lpstr>Bilans</vt:lpstr>
      <vt:lpstr>c_année</vt:lpstr>
      <vt:lpstr>Bilans!c_c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Bilans!s_Années</vt:lpstr>
      <vt:lpstr>s_Années</vt:lpstr>
      <vt:lpstr>Bilans!s_Catégories</vt:lpstr>
      <vt:lpstr>s_Catégories</vt:lpstr>
      <vt:lpstr>Bilans!s_Jours</vt:lpstr>
      <vt:lpstr>s_Jours</vt:lpstr>
      <vt:lpstr>Bilans!s_Mois</vt:lpstr>
      <vt:lpstr>s_Mois</vt:lpstr>
      <vt:lpstr>Bilans!s_SousCatégories</vt:lpstr>
      <vt:lpstr>s_SousCatégories</vt:lpstr>
      <vt:lpstr>Bilans!T_Comptes</vt:lpstr>
      <vt:lpstr>T_Comptes</vt:lpstr>
      <vt:lpstr>Bilans!T_Modes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Michel Esteban</cp:lastModifiedBy>
  <dcterms:created xsi:type="dcterms:W3CDTF">2021-01-11T21:12:12Z</dcterms:created>
  <dcterms:modified xsi:type="dcterms:W3CDTF">2021-03-11T11:04:47Z</dcterms:modified>
</cp:coreProperties>
</file>