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13_ncr:1_{1B7A634A-086B-4266-B5B2-E04B39855CE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éalisation" sheetId="5" r:id="rId1"/>
    <sheet name="Finalisation " sheetId="7" r:id="rId2"/>
  </sheets>
  <functionGroups builtInGroupCount="19"/>
  <definedNames>
    <definedName name="_xlnm._FilterDatabase" localSheetId="1" hidden="1">'Finalisation '!$A$1:$D$100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7" i="5" l="1"/>
  <c r="L7" i="5"/>
  <c r="M7" i="5"/>
  <c r="N7" i="5"/>
  <c r="O7" i="5"/>
  <c r="K8" i="5"/>
  <c r="L8" i="5"/>
  <c r="M8" i="5"/>
  <c r="N8" i="5"/>
  <c r="O8" i="5"/>
  <c r="K9" i="5"/>
  <c r="L9" i="5"/>
  <c r="M9" i="5"/>
  <c r="N9" i="5"/>
  <c r="O9" i="5"/>
  <c r="K10" i="5"/>
  <c r="L10" i="5"/>
  <c r="M10" i="5"/>
  <c r="N10" i="5"/>
  <c r="O10" i="5"/>
  <c r="K11" i="5"/>
  <c r="L11" i="5"/>
  <c r="M11" i="5"/>
  <c r="N11" i="5"/>
  <c r="O11" i="5"/>
  <c r="K12" i="5"/>
  <c r="L12" i="5"/>
  <c r="M12" i="5"/>
  <c r="N12" i="5"/>
  <c r="O12" i="5"/>
  <c r="K13" i="5"/>
  <c r="L13" i="5"/>
  <c r="M13" i="5"/>
  <c r="N13" i="5"/>
  <c r="O13" i="5"/>
  <c r="K14" i="5"/>
  <c r="L14" i="5"/>
  <c r="M14" i="5"/>
  <c r="N14" i="5"/>
  <c r="O14" i="5"/>
  <c r="K15" i="5"/>
  <c r="L15" i="5"/>
  <c r="M15" i="5"/>
  <c r="N15" i="5"/>
  <c r="O15" i="5"/>
  <c r="K16" i="5"/>
  <c r="L16" i="5"/>
  <c r="M16" i="5"/>
  <c r="N16" i="5"/>
  <c r="O16" i="5"/>
  <c r="K17" i="5"/>
  <c r="L17" i="5"/>
  <c r="M17" i="5"/>
  <c r="N17" i="5"/>
  <c r="O17" i="5"/>
  <c r="K18" i="5"/>
  <c r="L18" i="5"/>
  <c r="M18" i="5"/>
  <c r="N18" i="5"/>
  <c r="O18" i="5"/>
  <c r="K19" i="5"/>
  <c r="L19" i="5"/>
  <c r="M19" i="5"/>
  <c r="N19" i="5"/>
  <c r="O19" i="5"/>
  <c r="K20" i="5"/>
  <c r="L20" i="5"/>
  <c r="M20" i="5"/>
  <c r="N20" i="5"/>
  <c r="O20" i="5"/>
  <c r="K21" i="5"/>
  <c r="L21" i="5"/>
  <c r="M21" i="5"/>
  <c r="N21" i="5"/>
  <c r="O21" i="5"/>
  <c r="K22" i="5"/>
  <c r="L22" i="5"/>
  <c r="M22" i="5"/>
  <c r="N22" i="5"/>
  <c r="O22" i="5"/>
  <c r="H23" i="5"/>
  <c r="H24" i="5" s="1"/>
  <c r="I24" i="5" s="1"/>
  <c r="K23" i="5"/>
  <c r="L23" i="5"/>
  <c r="M23" i="5"/>
  <c r="N23" i="5"/>
  <c r="O23" i="5"/>
  <c r="K24" i="5"/>
  <c r="L24" i="5"/>
  <c r="M24" i="5"/>
  <c r="N24" i="5"/>
  <c r="O24" i="5"/>
  <c r="K25" i="5"/>
  <c r="L25" i="5"/>
  <c r="M25" i="5"/>
  <c r="N25" i="5"/>
  <c r="O25" i="5"/>
  <c r="K26" i="5"/>
  <c r="L26" i="5"/>
  <c r="M26" i="5"/>
  <c r="N26" i="5"/>
  <c r="O26" i="5"/>
  <c r="K27" i="5"/>
  <c r="L27" i="5"/>
  <c r="M27" i="5"/>
  <c r="N27" i="5"/>
  <c r="O27" i="5"/>
  <c r="K28" i="5"/>
  <c r="L28" i="5"/>
  <c r="M28" i="5"/>
  <c r="N28" i="5"/>
  <c r="O28" i="5"/>
  <c r="K29" i="5"/>
  <c r="L29" i="5"/>
  <c r="M29" i="5"/>
  <c r="N29" i="5"/>
  <c r="O29" i="5"/>
  <c r="K30" i="5"/>
  <c r="L30" i="5"/>
  <c r="M30" i="5"/>
  <c r="N30" i="5"/>
  <c r="O30" i="5"/>
  <c r="K31" i="5"/>
  <c r="L31" i="5"/>
  <c r="M31" i="5"/>
  <c r="N31" i="5"/>
  <c r="O31" i="5"/>
  <c r="K32" i="5"/>
  <c r="L32" i="5"/>
  <c r="M32" i="5"/>
  <c r="N32" i="5"/>
  <c r="O32" i="5"/>
  <c r="H33" i="5"/>
  <c r="H34" i="5" s="1"/>
  <c r="K33" i="5"/>
  <c r="L33" i="5"/>
  <c r="M33" i="5"/>
  <c r="N33" i="5"/>
  <c r="O33" i="5"/>
  <c r="K34" i="5"/>
  <c r="L34" i="5"/>
  <c r="M34" i="5"/>
  <c r="N34" i="5"/>
  <c r="O34" i="5"/>
  <c r="K35" i="5"/>
  <c r="L35" i="5"/>
  <c r="M35" i="5"/>
  <c r="N35" i="5"/>
  <c r="O35" i="5"/>
  <c r="K36" i="5"/>
  <c r="L36" i="5"/>
  <c r="M36" i="5"/>
  <c r="N36" i="5"/>
  <c r="O36" i="5"/>
  <c r="K37" i="5"/>
  <c r="L37" i="5"/>
  <c r="M37" i="5"/>
  <c r="N37" i="5"/>
  <c r="O37" i="5"/>
  <c r="K38" i="5"/>
  <c r="L38" i="5"/>
  <c r="M38" i="5"/>
  <c r="N38" i="5"/>
  <c r="O38" i="5"/>
  <c r="K39" i="5"/>
  <c r="L39" i="5"/>
  <c r="M39" i="5"/>
  <c r="N39" i="5"/>
  <c r="O39" i="5"/>
  <c r="K40" i="5"/>
  <c r="L40" i="5"/>
  <c r="M40" i="5"/>
  <c r="N40" i="5"/>
  <c r="O40" i="5"/>
  <c r="K41" i="5"/>
  <c r="L41" i="5"/>
  <c r="M41" i="5"/>
  <c r="N41" i="5"/>
  <c r="O41" i="5"/>
  <c r="H42" i="5"/>
  <c r="K42" i="5"/>
  <c r="L42" i="5"/>
  <c r="M42" i="5"/>
  <c r="N42" i="5"/>
  <c r="O42" i="5"/>
  <c r="K43" i="5"/>
  <c r="L43" i="5"/>
  <c r="M43" i="5"/>
  <c r="N43" i="5"/>
  <c r="O43" i="5"/>
  <c r="K44" i="5"/>
  <c r="L44" i="5"/>
  <c r="M44" i="5"/>
  <c r="N44" i="5"/>
  <c r="O44" i="5"/>
  <c r="K45" i="5"/>
  <c r="L45" i="5"/>
  <c r="M45" i="5"/>
  <c r="N45" i="5"/>
  <c r="O45" i="5"/>
  <c r="K46" i="5"/>
  <c r="L46" i="5"/>
  <c r="M46" i="5"/>
  <c r="N46" i="5"/>
  <c r="O46" i="5"/>
  <c r="H47" i="5"/>
  <c r="H48" i="5" s="1"/>
  <c r="K47" i="5"/>
  <c r="L47" i="5"/>
  <c r="M47" i="5"/>
  <c r="N47" i="5"/>
  <c r="O47" i="5"/>
  <c r="K48" i="5"/>
  <c r="L48" i="5"/>
  <c r="M48" i="5"/>
  <c r="N48" i="5"/>
  <c r="O48" i="5"/>
  <c r="K49" i="5"/>
  <c r="L49" i="5"/>
  <c r="M49" i="5"/>
  <c r="N49" i="5"/>
  <c r="O49" i="5"/>
  <c r="K50" i="5"/>
  <c r="L50" i="5"/>
  <c r="M50" i="5"/>
  <c r="N50" i="5"/>
  <c r="O50" i="5"/>
  <c r="K51" i="5"/>
  <c r="L51" i="5"/>
  <c r="M51" i="5"/>
  <c r="N51" i="5"/>
  <c r="O51" i="5"/>
  <c r="K52" i="5"/>
  <c r="L52" i="5"/>
  <c r="M52" i="5"/>
  <c r="N52" i="5"/>
  <c r="O52" i="5"/>
  <c r="K53" i="5"/>
  <c r="L53" i="5"/>
  <c r="M53" i="5"/>
  <c r="N53" i="5"/>
  <c r="O53" i="5"/>
  <c r="K54" i="5"/>
  <c r="L54" i="5"/>
  <c r="M54" i="5"/>
  <c r="N54" i="5"/>
  <c r="O54" i="5"/>
  <c r="K55" i="5"/>
  <c r="L55" i="5"/>
  <c r="M55" i="5"/>
  <c r="N55" i="5"/>
  <c r="O55" i="5"/>
  <c r="K56" i="5"/>
  <c r="L56" i="5"/>
  <c r="M56" i="5"/>
  <c r="N56" i="5"/>
  <c r="O56" i="5"/>
  <c r="K57" i="5"/>
  <c r="L57" i="5"/>
  <c r="M57" i="5"/>
  <c r="N57" i="5"/>
  <c r="O57" i="5"/>
  <c r="K58" i="5"/>
  <c r="L58" i="5"/>
  <c r="M58" i="5"/>
  <c r="N58" i="5"/>
  <c r="O58" i="5"/>
  <c r="K59" i="5"/>
  <c r="L59" i="5"/>
  <c r="M59" i="5"/>
  <c r="N59" i="5"/>
  <c r="O59" i="5"/>
  <c r="K60" i="5"/>
  <c r="L60" i="5"/>
  <c r="M60" i="5"/>
  <c r="N60" i="5"/>
  <c r="O60" i="5"/>
  <c r="K61" i="5"/>
  <c r="L61" i="5"/>
  <c r="M61" i="5"/>
  <c r="N61" i="5"/>
  <c r="O61" i="5"/>
  <c r="K62" i="5"/>
  <c r="L62" i="5"/>
  <c r="M62" i="5"/>
  <c r="N62" i="5"/>
  <c r="O62" i="5"/>
  <c r="K63" i="5"/>
  <c r="L63" i="5"/>
  <c r="M63" i="5"/>
  <c r="N63" i="5"/>
  <c r="O63" i="5"/>
  <c r="K64" i="5"/>
  <c r="L64" i="5"/>
  <c r="M64" i="5"/>
  <c r="N64" i="5"/>
  <c r="O64" i="5"/>
  <c r="K65" i="5"/>
  <c r="L65" i="5"/>
  <c r="M65" i="5"/>
  <c r="N65" i="5"/>
  <c r="O65" i="5"/>
  <c r="K66" i="5"/>
  <c r="L66" i="5"/>
  <c r="M66" i="5"/>
  <c r="N66" i="5"/>
  <c r="O66" i="5"/>
  <c r="K67" i="5"/>
  <c r="L67" i="5"/>
  <c r="M67" i="5"/>
  <c r="N67" i="5"/>
  <c r="O67" i="5"/>
  <c r="K68" i="5"/>
  <c r="L68" i="5"/>
  <c r="M68" i="5"/>
  <c r="N68" i="5"/>
  <c r="O68" i="5"/>
  <c r="K69" i="5"/>
  <c r="L69" i="5"/>
  <c r="M69" i="5"/>
  <c r="N69" i="5"/>
  <c r="O69" i="5"/>
  <c r="K70" i="5"/>
  <c r="L70" i="5"/>
  <c r="M70" i="5"/>
  <c r="N70" i="5"/>
  <c r="O70" i="5"/>
  <c r="K71" i="5"/>
  <c r="L71" i="5"/>
  <c r="M71" i="5"/>
  <c r="N71" i="5"/>
  <c r="O71" i="5"/>
  <c r="K72" i="5"/>
  <c r="L72" i="5"/>
  <c r="M72" i="5"/>
  <c r="N72" i="5"/>
  <c r="O72" i="5"/>
  <c r="K73" i="5"/>
  <c r="L73" i="5"/>
  <c r="M73" i="5"/>
  <c r="N73" i="5"/>
  <c r="O73" i="5"/>
  <c r="K74" i="5"/>
  <c r="L74" i="5"/>
  <c r="M74" i="5"/>
  <c r="N74" i="5"/>
  <c r="O74" i="5"/>
  <c r="K75" i="5"/>
  <c r="L75" i="5"/>
  <c r="M75" i="5"/>
  <c r="N75" i="5"/>
  <c r="O75" i="5"/>
  <c r="K76" i="5"/>
  <c r="L76" i="5"/>
  <c r="M76" i="5"/>
  <c r="N76" i="5"/>
  <c r="O76" i="5"/>
  <c r="K77" i="5"/>
  <c r="L77" i="5"/>
  <c r="M77" i="5"/>
  <c r="N77" i="5"/>
  <c r="O77" i="5"/>
  <c r="K78" i="5"/>
  <c r="L78" i="5"/>
  <c r="M78" i="5"/>
  <c r="N78" i="5"/>
  <c r="O78" i="5"/>
  <c r="K79" i="5"/>
  <c r="L79" i="5"/>
  <c r="M79" i="5"/>
  <c r="N79" i="5"/>
  <c r="O79" i="5"/>
  <c r="K80" i="5"/>
  <c r="L80" i="5"/>
  <c r="M80" i="5"/>
  <c r="N80" i="5"/>
  <c r="O80" i="5"/>
  <c r="K81" i="5"/>
  <c r="L81" i="5"/>
  <c r="M81" i="5"/>
  <c r="N81" i="5"/>
  <c r="O81" i="5"/>
  <c r="K82" i="5"/>
  <c r="L82" i="5"/>
  <c r="M82" i="5"/>
  <c r="N82" i="5"/>
  <c r="O82" i="5"/>
  <c r="K83" i="5"/>
  <c r="L83" i="5"/>
  <c r="M83" i="5"/>
  <c r="N83" i="5"/>
  <c r="O83" i="5"/>
  <c r="K84" i="5"/>
  <c r="L84" i="5"/>
  <c r="M84" i="5"/>
  <c r="N84" i="5"/>
  <c r="O84" i="5"/>
  <c r="H85" i="5"/>
  <c r="H86" i="5" s="1"/>
  <c r="K85" i="5"/>
  <c r="L85" i="5"/>
  <c r="M85" i="5"/>
  <c r="N85" i="5"/>
  <c r="O85" i="5"/>
  <c r="K86" i="5"/>
  <c r="L86" i="5"/>
  <c r="M86" i="5"/>
  <c r="N86" i="5"/>
  <c r="O86" i="5"/>
  <c r="K87" i="5"/>
  <c r="L87" i="5"/>
  <c r="M87" i="5"/>
  <c r="N87" i="5"/>
  <c r="O87" i="5"/>
  <c r="K88" i="5"/>
  <c r="L88" i="5"/>
  <c r="M88" i="5"/>
  <c r="N88" i="5"/>
  <c r="O88" i="5"/>
  <c r="K89" i="5"/>
  <c r="L89" i="5"/>
  <c r="M89" i="5"/>
  <c r="N89" i="5"/>
  <c r="O89" i="5"/>
  <c r="H90" i="5"/>
  <c r="K90" i="5"/>
  <c r="L90" i="5"/>
  <c r="M90" i="5"/>
  <c r="N90" i="5"/>
  <c r="O90" i="5"/>
  <c r="K91" i="5"/>
  <c r="L91" i="5"/>
  <c r="M91" i="5"/>
  <c r="N91" i="5"/>
  <c r="O91" i="5"/>
  <c r="K92" i="5"/>
  <c r="L92" i="5"/>
  <c r="M92" i="5"/>
  <c r="N92" i="5"/>
  <c r="O92" i="5"/>
  <c r="K93" i="5"/>
  <c r="L93" i="5"/>
  <c r="M93" i="5"/>
  <c r="N93" i="5"/>
  <c r="O93" i="5"/>
  <c r="K94" i="5"/>
  <c r="L94" i="5"/>
  <c r="M94" i="5"/>
  <c r="N94" i="5"/>
  <c r="O94" i="5"/>
  <c r="K95" i="5"/>
  <c r="L95" i="5"/>
  <c r="M95" i="5"/>
  <c r="N95" i="5"/>
  <c r="O95" i="5"/>
  <c r="K96" i="5"/>
  <c r="L96" i="5"/>
  <c r="M96" i="5"/>
  <c r="N96" i="5"/>
  <c r="O96" i="5"/>
  <c r="K97" i="5"/>
  <c r="L97" i="5"/>
  <c r="M97" i="5"/>
  <c r="N97" i="5"/>
  <c r="O97" i="5"/>
  <c r="K98" i="5"/>
  <c r="L98" i="5"/>
  <c r="M98" i="5"/>
  <c r="N98" i="5"/>
  <c r="O98" i="5"/>
  <c r="H99" i="5"/>
  <c r="K99" i="5"/>
  <c r="L99" i="5"/>
  <c r="M99" i="5"/>
  <c r="N99" i="5"/>
  <c r="O99" i="5"/>
  <c r="K100" i="5"/>
  <c r="L100" i="5"/>
  <c r="M100" i="5"/>
  <c r="N100" i="5"/>
  <c r="O100" i="5"/>
  <c r="H101" i="5"/>
  <c r="K101" i="5"/>
  <c r="L101" i="5"/>
  <c r="M101" i="5"/>
  <c r="N101" i="5"/>
  <c r="O101" i="5"/>
  <c r="K102" i="5"/>
  <c r="L102" i="5"/>
  <c r="M102" i="5"/>
  <c r="N102" i="5"/>
  <c r="O102" i="5"/>
  <c r="K103" i="5"/>
  <c r="L103" i="5"/>
  <c r="M103" i="5"/>
  <c r="N103" i="5"/>
  <c r="O103" i="5"/>
  <c r="K104" i="5"/>
  <c r="L104" i="5"/>
  <c r="M104" i="5"/>
  <c r="N104" i="5"/>
  <c r="O104" i="5"/>
  <c r="K105" i="5"/>
  <c r="L105" i="5"/>
  <c r="M105" i="5"/>
  <c r="N105" i="5"/>
  <c r="O105" i="5"/>
  <c r="K106" i="5"/>
  <c r="L106" i="5"/>
  <c r="M106" i="5"/>
  <c r="N106" i="5"/>
  <c r="O106" i="5"/>
  <c r="K107" i="5"/>
  <c r="L107" i="5"/>
  <c r="M107" i="5"/>
  <c r="N107" i="5"/>
  <c r="O107" i="5"/>
  <c r="H108" i="5"/>
  <c r="K108" i="5"/>
  <c r="L108" i="5"/>
  <c r="M108" i="5"/>
  <c r="N108" i="5"/>
  <c r="O108" i="5"/>
  <c r="Q33" i="5" l="1"/>
  <c r="R33" i="5" s="1"/>
  <c r="Q27" i="5"/>
  <c r="S27" i="5" s="1"/>
  <c r="Q101" i="5"/>
  <c r="P101" i="5" s="1"/>
  <c r="Q85" i="5"/>
  <c r="S85" i="5" s="1"/>
  <c r="Q108" i="5"/>
  <c r="T108" i="5" s="1"/>
  <c r="Q90" i="5"/>
  <c r="T90" i="5" s="1"/>
  <c r="H49" i="5"/>
  <c r="Q49" i="5" s="1"/>
  <c r="T49" i="5" s="1"/>
  <c r="I48" i="5"/>
  <c r="Q78" i="5"/>
  <c r="P78" i="5" s="1"/>
  <c r="Q76" i="5"/>
  <c r="P76" i="5" s="1"/>
  <c r="Q62" i="5"/>
  <c r="S62" i="5" s="1"/>
  <c r="Q55" i="5"/>
  <c r="R55" i="5" s="1"/>
  <c r="Q48" i="5"/>
  <c r="P48" i="5" s="1"/>
  <c r="Q43" i="5"/>
  <c r="S43" i="5" s="1"/>
  <c r="Q34" i="5"/>
  <c r="Q23" i="5"/>
  <c r="S23" i="5" s="1"/>
  <c r="Q105" i="5"/>
  <c r="R105" i="5" s="1"/>
  <c r="Q92" i="5"/>
  <c r="R92" i="5" s="1"/>
  <c r="Q42" i="5"/>
  <c r="R42" i="5" s="1"/>
  <c r="Q99" i="5"/>
  <c r="S99" i="5" s="1"/>
  <c r="Q69" i="5"/>
  <c r="S69" i="5" s="1"/>
  <c r="Q66" i="5"/>
  <c r="S66" i="5" s="1"/>
  <c r="Q36" i="5"/>
  <c r="R36" i="5" s="1"/>
  <c r="Q18" i="5"/>
  <c r="R18" i="5" s="1"/>
  <c r="Q17" i="5"/>
  <c r="T17" i="5" s="1"/>
  <c r="Q15" i="5"/>
  <c r="R15" i="5" s="1"/>
  <c r="Q13" i="5"/>
  <c r="S13" i="5" s="1"/>
  <c r="Q86" i="5"/>
  <c r="H102" i="5"/>
  <c r="Q102" i="5" s="1"/>
  <c r="H91" i="5"/>
  <c r="Q91" i="5" s="1"/>
  <c r="I86" i="5"/>
  <c r="H87" i="5"/>
  <c r="H100" i="5"/>
  <c r="I100" i="5" s="1"/>
  <c r="H43" i="5"/>
  <c r="I34" i="5"/>
  <c r="H35" i="5"/>
  <c r="Q35" i="5" s="1"/>
  <c r="Q24" i="5"/>
  <c r="Q47" i="5"/>
  <c r="H25" i="5"/>
  <c r="H50" i="5" l="1"/>
  <c r="H51" i="5" s="1"/>
  <c r="S33" i="5"/>
  <c r="P33" i="5"/>
  <c r="R62" i="5"/>
  <c r="S101" i="5"/>
  <c r="R27" i="5"/>
  <c r="T27" i="5"/>
  <c r="R90" i="5"/>
  <c r="T33" i="5"/>
  <c r="P27" i="5"/>
  <c r="T43" i="5"/>
  <c r="S76" i="5"/>
  <c r="S48" i="5"/>
  <c r="P85" i="5"/>
  <c r="P92" i="5"/>
  <c r="S15" i="5"/>
  <c r="R48" i="5"/>
  <c r="T78" i="5"/>
  <c r="T48" i="5"/>
  <c r="S78" i="5"/>
  <c r="R78" i="5"/>
  <c r="T101" i="5"/>
  <c r="R66" i="5"/>
  <c r="T76" i="5"/>
  <c r="T15" i="5"/>
  <c r="R101" i="5"/>
  <c r="P17" i="5"/>
  <c r="P105" i="5"/>
  <c r="I49" i="5"/>
  <c r="J49" i="5" s="1"/>
  <c r="S49" i="5" s="1"/>
  <c r="S42" i="5"/>
  <c r="S18" i="5"/>
  <c r="P99" i="5"/>
  <c r="S36" i="5"/>
  <c r="R13" i="5"/>
  <c r="T23" i="5"/>
  <c r="T36" i="5"/>
  <c r="S55" i="5"/>
  <c r="R85" i="5"/>
  <c r="P36" i="5"/>
  <c r="T13" i="5"/>
  <c r="R99" i="5"/>
  <c r="T55" i="5"/>
  <c r="P13" i="5"/>
  <c r="R23" i="5"/>
  <c r="P43" i="5"/>
  <c r="P15" i="5"/>
  <c r="T85" i="5"/>
  <c r="S90" i="5"/>
  <c r="S92" i="5"/>
  <c r="R76" i="5"/>
  <c r="P23" i="5"/>
  <c r="R43" i="5"/>
  <c r="P55" i="5"/>
  <c r="T66" i="5"/>
  <c r="T92" i="5"/>
  <c r="T99" i="5"/>
  <c r="P90" i="5"/>
  <c r="P34" i="5"/>
  <c r="T34" i="5"/>
  <c r="T62" i="5"/>
  <c r="S17" i="5"/>
  <c r="S105" i="5"/>
  <c r="T18" i="5"/>
  <c r="P18" i="5"/>
  <c r="T69" i="5"/>
  <c r="P69" i="5"/>
  <c r="S34" i="5"/>
  <c r="R34" i="5"/>
  <c r="R69" i="5"/>
  <c r="P62" i="5"/>
  <c r="R17" i="5"/>
  <c r="P66" i="5"/>
  <c r="T105" i="5"/>
  <c r="T42" i="5"/>
  <c r="P42" i="5"/>
  <c r="T102" i="5"/>
  <c r="H26" i="5"/>
  <c r="I25" i="5"/>
  <c r="J25" i="5" s="1"/>
  <c r="T24" i="5"/>
  <c r="R24" i="5"/>
  <c r="T35" i="5"/>
  <c r="R86" i="5"/>
  <c r="T86" i="5"/>
  <c r="P47" i="5"/>
  <c r="T47" i="5"/>
  <c r="R47" i="5"/>
  <c r="S47" i="5"/>
  <c r="I87" i="5"/>
  <c r="J87" i="5" s="1"/>
  <c r="H88" i="5"/>
  <c r="I101" i="5"/>
  <c r="J101" i="5" s="1"/>
  <c r="T91" i="5"/>
  <c r="I35" i="5"/>
  <c r="J35" i="5" s="1"/>
  <c r="S35" i="5" s="1"/>
  <c r="H36" i="5"/>
  <c r="I43" i="5"/>
  <c r="H44" i="5"/>
  <c r="I102" i="5"/>
  <c r="H103" i="5"/>
  <c r="Q25" i="5"/>
  <c r="I91" i="5"/>
  <c r="H92" i="5"/>
  <c r="Q87" i="5"/>
  <c r="Q100" i="5"/>
  <c r="K109" i="5"/>
  <c r="L109" i="5"/>
  <c r="M109" i="5"/>
  <c r="N109" i="5"/>
  <c r="O109" i="5"/>
  <c r="K110" i="5"/>
  <c r="L110" i="5"/>
  <c r="M110" i="5"/>
  <c r="N110" i="5"/>
  <c r="O110" i="5"/>
  <c r="K111" i="5"/>
  <c r="L111" i="5"/>
  <c r="M111" i="5"/>
  <c r="N111" i="5"/>
  <c r="O111" i="5"/>
  <c r="K112" i="5"/>
  <c r="L112" i="5"/>
  <c r="M112" i="5"/>
  <c r="N112" i="5"/>
  <c r="O112" i="5"/>
  <c r="K113" i="5"/>
  <c r="L113" i="5"/>
  <c r="M113" i="5"/>
  <c r="N113" i="5"/>
  <c r="O113" i="5"/>
  <c r="K114" i="5"/>
  <c r="L114" i="5"/>
  <c r="M114" i="5"/>
  <c r="N114" i="5"/>
  <c r="O114" i="5"/>
  <c r="K115" i="5"/>
  <c r="L115" i="5"/>
  <c r="M115" i="5"/>
  <c r="N115" i="5"/>
  <c r="O115" i="5"/>
  <c r="K116" i="5"/>
  <c r="L116" i="5"/>
  <c r="M116" i="5"/>
  <c r="N116" i="5"/>
  <c r="O116" i="5"/>
  <c r="K117" i="5"/>
  <c r="L117" i="5"/>
  <c r="M117" i="5"/>
  <c r="N117" i="5"/>
  <c r="O117" i="5"/>
  <c r="K118" i="5"/>
  <c r="L118" i="5"/>
  <c r="M118" i="5"/>
  <c r="N118" i="5"/>
  <c r="O118" i="5"/>
  <c r="K119" i="5"/>
  <c r="L119" i="5"/>
  <c r="M119" i="5"/>
  <c r="N119" i="5"/>
  <c r="O119" i="5"/>
  <c r="K120" i="5"/>
  <c r="L120" i="5"/>
  <c r="M120" i="5"/>
  <c r="N120" i="5"/>
  <c r="O120" i="5"/>
  <c r="Q50" i="5" l="1"/>
  <c r="T50" i="5" s="1"/>
  <c r="I50" i="5"/>
  <c r="J50" i="5" s="1"/>
  <c r="R49" i="5"/>
  <c r="I103" i="5"/>
  <c r="J103" i="5" s="1"/>
  <c r="H104" i="5"/>
  <c r="Q103" i="5"/>
  <c r="T100" i="5"/>
  <c r="R100" i="5"/>
  <c r="J102" i="5"/>
  <c r="S102" i="5" s="1"/>
  <c r="R91" i="5"/>
  <c r="I88" i="5"/>
  <c r="J88" i="5" s="1"/>
  <c r="H89" i="5"/>
  <c r="Q88" i="5"/>
  <c r="H52" i="5"/>
  <c r="Q51" i="5"/>
  <c r="I92" i="5"/>
  <c r="J92" i="5" s="1"/>
  <c r="H93" i="5"/>
  <c r="R25" i="5"/>
  <c r="S25" i="5"/>
  <c r="T25" i="5"/>
  <c r="I36" i="5"/>
  <c r="J36" i="5" s="1"/>
  <c r="H37" i="5"/>
  <c r="R35" i="5"/>
  <c r="I26" i="5"/>
  <c r="J26" i="5" s="1"/>
  <c r="H27" i="5"/>
  <c r="Q26" i="5"/>
  <c r="R102" i="5"/>
  <c r="I44" i="5"/>
  <c r="J44" i="5" s="1"/>
  <c r="H45" i="5"/>
  <c r="Q44" i="5"/>
  <c r="T87" i="5"/>
  <c r="R87" i="5"/>
  <c r="S87" i="5"/>
  <c r="Q111" i="5"/>
  <c r="P111" i="5" s="1"/>
  <c r="Q116" i="5"/>
  <c r="P116" i="5" s="1"/>
  <c r="Q118" i="5"/>
  <c r="P118" i="5" s="1"/>
  <c r="Q119" i="5"/>
  <c r="P119" i="5" s="1"/>
  <c r="Q115" i="5"/>
  <c r="P115" i="5" s="1"/>
  <c r="Q109" i="5"/>
  <c r="P109" i="5" s="1"/>
  <c r="Q120" i="5"/>
  <c r="P120" i="5" s="1"/>
  <c r="Q114" i="5"/>
  <c r="P114" i="5" s="1"/>
  <c r="Q112" i="5"/>
  <c r="P112" i="5" s="1"/>
  <c r="Q117" i="5"/>
  <c r="R117" i="5" s="1"/>
  <c r="Q113" i="5"/>
  <c r="P113" i="5" s="1"/>
  <c r="Q110" i="5"/>
  <c r="P110" i="5" s="1"/>
  <c r="I51" i="5" l="1"/>
  <c r="J51" i="5" s="1"/>
  <c r="S51" i="5" s="1"/>
  <c r="S50" i="5"/>
  <c r="R50" i="5"/>
  <c r="S44" i="5"/>
  <c r="T44" i="5"/>
  <c r="R44" i="5"/>
  <c r="T103" i="5"/>
  <c r="R103" i="5"/>
  <c r="S103" i="5"/>
  <c r="H46" i="5"/>
  <c r="I45" i="5"/>
  <c r="J45" i="5" s="1"/>
  <c r="Q45" i="5"/>
  <c r="I27" i="5"/>
  <c r="J27" i="5" s="1"/>
  <c r="H28" i="5"/>
  <c r="Q37" i="5"/>
  <c r="H38" i="5"/>
  <c r="I37" i="5"/>
  <c r="J37" i="5" s="1"/>
  <c r="S88" i="5"/>
  <c r="T88" i="5"/>
  <c r="R88" i="5"/>
  <c r="H105" i="5"/>
  <c r="I104" i="5"/>
  <c r="J104" i="5" s="1"/>
  <c r="Q104" i="5"/>
  <c r="T51" i="5"/>
  <c r="R51" i="5"/>
  <c r="I89" i="5"/>
  <c r="J89" i="5" s="1"/>
  <c r="Q89" i="5"/>
  <c r="I90" i="5"/>
  <c r="R26" i="5"/>
  <c r="S26" i="5"/>
  <c r="T26" i="5"/>
  <c r="H94" i="5"/>
  <c r="Q93" i="5"/>
  <c r="I93" i="5"/>
  <c r="J93" i="5" s="1"/>
  <c r="Q52" i="5"/>
  <c r="H53" i="5"/>
  <c r="I52" i="5"/>
  <c r="J52" i="5" s="1"/>
  <c r="R111" i="5"/>
  <c r="S111" i="5"/>
  <c r="R120" i="5"/>
  <c r="R116" i="5"/>
  <c r="S119" i="5"/>
  <c r="S116" i="5"/>
  <c r="R119" i="5"/>
  <c r="R113" i="5"/>
  <c r="P117" i="5"/>
  <c r="R114" i="5"/>
  <c r="S112" i="5"/>
  <c r="R109" i="5"/>
  <c r="R118" i="5"/>
  <c r="S109" i="5"/>
  <c r="S118" i="5"/>
  <c r="S120" i="5"/>
  <c r="S113" i="5"/>
  <c r="R110" i="5"/>
  <c r="R115" i="5"/>
  <c r="S110" i="5"/>
  <c r="S115" i="5"/>
  <c r="S114" i="5"/>
  <c r="S117" i="5"/>
  <c r="R112" i="5"/>
  <c r="K121" i="5"/>
  <c r="L121" i="5"/>
  <c r="M121" i="5"/>
  <c r="N121" i="5"/>
  <c r="O121" i="5"/>
  <c r="T122" i="5"/>
  <c r="T123" i="5"/>
  <c r="N6" i="5"/>
  <c r="N5" i="5"/>
  <c r="M6" i="5"/>
  <c r="M5" i="5"/>
  <c r="O6" i="5"/>
  <c r="O5" i="5"/>
  <c r="L6" i="5"/>
  <c r="L5" i="5"/>
  <c r="K5" i="5"/>
  <c r="K6" i="5"/>
  <c r="H5" i="5"/>
  <c r="H6" i="5" s="1"/>
  <c r="H7" i="5" s="1"/>
  <c r="H8" i="5" l="1"/>
  <c r="Q7" i="5"/>
  <c r="R52" i="5"/>
  <c r="S52" i="5"/>
  <c r="T52" i="5"/>
  <c r="T104" i="5"/>
  <c r="R104" i="5"/>
  <c r="S104" i="5"/>
  <c r="I38" i="5"/>
  <c r="J38" i="5" s="1"/>
  <c r="H39" i="5"/>
  <c r="Q38" i="5"/>
  <c r="R45" i="5"/>
  <c r="S45" i="5"/>
  <c r="T45" i="5"/>
  <c r="I53" i="5"/>
  <c r="J53" i="5" s="1"/>
  <c r="H54" i="5"/>
  <c r="Q53" i="5"/>
  <c r="I94" i="5"/>
  <c r="J94" i="5" s="1"/>
  <c r="H95" i="5"/>
  <c r="Q94" i="5"/>
  <c r="J90" i="5"/>
  <c r="J91" i="5"/>
  <c r="S91" i="5" s="1"/>
  <c r="R37" i="5"/>
  <c r="S37" i="5"/>
  <c r="T37" i="5"/>
  <c r="R93" i="5"/>
  <c r="S93" i="5"/>
  <c r="T93" i="5"/>
  <c r="R89" i="5"/>
  <c r="S89" i="5"/>
  <c r="T89" i="5"/>
  <c r="H106" i="5"/>
  <c r="I105" i="5"/>
  <c r="J105" i="5" s="1"/>
  <c r="I28" i="5"/>
  <c r="J28" i="5" s="1"/>
  <c r="H29" i="5"/>
  <c r="Q28" i="5"/>
  <c r="I46" i="5"/>
  <c r="J46" i="5" s="1"/>
  <c r="I47" i="5"/>
  <c r="Q46" i="5"/>
  <c r="T118" i="5"/>
  <c r="T120" i="5"/>
  <c r="Q121" i="5"/>
  <c r="P121" i="5" s="1"/>
  <c r="Q5" i="5"/>
  <c r="P5" i="5" s="1"/>
  <c r="Q6" i="5"/>
  <c r="T6" i="5" s="1"/>
  <c r="I5" i="5"/>
  <c r="J5" i="5" s="1"/>
  <c r="I6" i="5"/>
  <c r="I7" i="5" s="1"/>
  <c r="J7" i="5" s="1"/>
  <c r="S7" i="5" l="1"/>
  <c r="R7" i="5"/>
  <c r="T7" i="5"/>
  <c r="H9" i="5"/>
  <c r="Q8" i="5"/>
  <c r="I8" i="5"/>
  <c r="J8" i="5" s="1"/>
  <c r="R38" i="5"/>
  <c r="S38" i="5"/>
  <c r="T38" i="5"/>
  <c r="S28" i="5"/>
  <c r="T28" i="5"/>
  <c r="R28" i="5"/>
  <c r="R53" i="5"/>
  <c r="S53" i="5"/>
  <c r="T53" i="5"/>
  <c r="I39" i="5"/>
  <c r="J39" i="5" s="1"/>
  <c r="H40" i="5"/>
  <c r="Q39" i="5"/>
  <c r="R46" i="5"/>
  <c r="S46" i="5"/>
  <c r="T46" i="5"/>
  <c r="H30" i="5"/>
  <c r="I29" i="5"/>
  <c r="J29" i="5" s="1"/>
  <c r="Q29" i="5"/>
  <c r="H107" i="5"/>
  <c r="I106" i="5"/>
  <c r="J106" i="5" s="1"/>
  <c r="Q106" i="5"/>
  <c r="R94" i="5"/>
  <c r="S94" i="5"/>
  <c r="T94" i="5"/>
  <c r="I54" i="5"/>
  <c r="J54" i="5" s="1"/>
  <c r="H55" i="5"/>
  <c r="Q54" i="5"/>
  <c r="J47" i="5"/>
  <c r="J48" i="5"/>
  <c r="I95" i="5"/>
  <c r="J95" i="5" s="1"/>
  <c r="H96" i="5"/>
  <c r="Q95" i="5"/>
  <c r="T111" i="5"/>
  <c r="T114" i="5"/>
  <c r="T109" i="5"/>
  <c r="T119" i="5"/>
  <c r="T112" i="5"/>
  <c r="R121" i="5"/>
  <c r="T121" i="5"/>
  <c r="S121" i="5"/>
  <c r="T115" i="5"/>
  <c r="T116" i="5"/>
  <c r="T110" i="5"/>
  <c r="T117" i="5"/>
  <c r="T113" i="5"/>
  <c r="S5" i="5"/>
  <c r="R5" i="5"/>
  <c r="P6" i="5"/>
  <c r="P7" i="5" s="1"/>
  <c r="R6" i="5"/>
  <c r="J6" i="5"/>
  <c r="S6" i="5" s="1"/>
  <c r="S8" i="5" l="1"/>
  <c r="H10" i="5"/>
  <c r="Q9" i="5"/>
  <c r="I9" i="5"/>
  <c r="P8" i="5"/>
  <c r="T8" i="5"/>
  <c r="R8" i="5"/>
  <c r="I30" i="5"/>
  <c r="J30" i="5" s="1"/>
  <c r="H31" i="5"/>
  <c r="Q30" i="5"/>
  <c r="T54" i="5"/>
  <c r="R54" i="5"/>
  <c r="S54" i="5"/>
  <c r="I107" i="5"/>
  <c r="J107" i="5" s="1"/>
  <c r="I108" i="5"/>
  <c r="Q107" i="5"/>
  <c r="T39" i="5"/>
  <c r="R39" i="5"/>
  <c r="S39" i="5"/>
  <c r="T95" i="5"/>
  <c r="R95" i="5"/>
  <c r="S95" i="5"/>
  <c r="I55" i="5"/>
  <c r="J55" i="5" s="1"/>
  <c r="H56" i="5"/>
  <c r="R29" i="5"/>
  <c r="S29" i="5"/>
  <c r="T29" i="5"/>
  <c r="I40" i="5"/>
  <c r="J40" i="5" s="1"/>
  <c r="H41" i="5"/>
  <c r="Q40" i="5"/>
  <c r="I96" i="5"/>
  <c r="J96" i="5" s="1"/>
  <c r="H97" i="5"/>
  <c r="Q96" i="5"/>
  <c r="R106" i="5"/>
  <c r="S106" i="5"/>
  <c r="T106" i="5"/>
  <c r="H109" i="5"/>
  <c r="J9" i="5" l="1"/>
  <c r="S9" i="5" s="1"/>
  <c r="T9" i="5"/>
  <c r="P9" i="5"/>
  <c r="R9" i="5"/>
  <c r="I10" i="5"/>
  <c r="J10" i="5" s="1"/>
  <c r="Q10" i="5"/>
  <c r="H11" i="5"/>
  <c r="S96" i="5"/>
  <c r="T96" i="5"/>
  <c r="R96" i="5"/>
  <c r="H98" i="5"/>
  <c r="I97" i="5"/>
  <c r="J97" i="5" s="1"/>
  <c r="Q97" i="5"/>
  <c r="J108" i="5"/>
  <c r="S108" i="5" s="1"/>
  <c r="R108" i="5"/>
  <c r="R30" i="5"/>
  <c r="S30" i="5"/>
  <c r="T30" i="5"/>
  <c r="S107" i="5"/>
  <c r="T107" i="5"/>
  <c r="R107" i="5"/>
  <c r="S40" i="5"/>
  <c r="T40" i="5"/>
  <c r="R40" i="5"/>
  <c r="Q56" i="5"/>
  <c r="H57" i="5"/>
  <c r="I56" i="5"/>
  <c r="J56" i="5" s="1"/>
  <c r="I31" i="5"/>
  <c r="J31" i="5" s="1"/>
  <c r="H32" i="5"/>
  <c r="Q31" i="5"/>
  <c r="Q41" i="5"/>
  <c r="I41" i="5"/>
  <c r="J41" i="5" s="1"/>
  <c r="I42" i="5"/>
  <c r="H110" i="5"/>
  <c r="I109" i="5"/>
  <c r="S10" i="5" l="1"/>
  <c r="Q11" i="5"/>
  <c r="H12" i="5"/>
  <c r="I11" i="5"/>
  <c r="J11" i="5" s="1"/>
  <c r="T10" i="5"/>
  <c r="R10" i="5"/>
  <c r="P10" i="5"/>
  <c r="R56" i="5"/>
  <c r="S56" i="5"/>
  <c r="T56" i="5"/>
  <c r="R97" i="5"/>
  <c r="S97" i="5"/>
  <c r="T97" i="5"/>
  <c r="J42" i="5"/>
  <c r="J43" i="5"/>
  <c r="R41" i="5"/>
  <c r="S41" i="5"/>
  <c r="T41" i="5"/>
  <c r="I32" i="5"/>
  <c r="J32" i="5" s="1"/>
  <c r="I33" i="5"/>
  <c r="Q32" i="5"/>
  <c r="T31" i="5"/>
  <c r="R31" i="5"/>
  <c r="S31" i="5"/>
  <c r="I57" i="5"/>
  <c r="J57" i="5" s="1"/>
  <c r="H58" i="5"/>
  <c r="Q57" i="5"/>
  <c r="I98" i="5"/>
  <c r="J98" i="5" s="1"/>
  <c r="Q98" i="5"/>
  <c r="I99" i="5"/>
  <c r="I110" i="5"/>
  <c r="H111" i="5"/>
  <c r="I12" i="5" l="1"/>
  <c r="J12" i="5" s="1"/>
  <c r="Q12" i="5"/>
  <c r="H13" i="5"/>
  <c r="S11" i="5"/>
  <c r="T11" i="5"/>
  <c r="R11" i="5"/>
  <c r="P11" i="5"/>
  <c r="J99" i="5"/>
  <c r="J100" i="5"/>
  <c r="S100" i="5" s="1"/>
  <c r="S32" i="5"/>
  <c r="T32" i="5"/>
  <c r="R32" i="5"/>
  <c r="R98" i="5"/>
  <c r="S98" i="5"/>
  <c r="T98" i="5"/>
  <c r="R57" i="5"/>
  <c r="S57" i="5"/>
  <c r="T57" i="5"/>
  <c r="J33" i="5"/>
  <c r="J34" i="5"/>
  <c r="I58" i="5"/>
  <c r="J58" i="5" s="1"/>
  <c r="H59" i="5"/>
  <c r="Q58" i="5"/>
  <c r="H112" i="5"/>
  <c r="I111" i="5"/>
  <c r="I13" i="5" l="1"/>
  <c r="J13" i="5" s="1"/>
  <c r="H14" i="5"/>
  <c r="T12" i="5"/>
  <c r="S12" i="5"/>
  <c r="R12" i="5"/>
  <c r="P12" i="5"/>
  <c r="T58" i="5"/>
  <c r="R58" i="5"/>
  <c r="S58" i="5"/>
  <c r="I59" i="5"/>
  <c r="J59" i="5" s="1"/>
  <c r="H60" i="5"/>
  <c r="Q59" i="5"/>
  <c r="I112" i="5"/>
  <c r="H113" i="5"/>
  <c r="H15" i="5" l="1"/>
  <c r="I14" i="5"/>
  <c r="J14" i="5" s="1"/>
  <c r="Q14" i="5"/>
  <c r="S59" i="5"/>
  <c r="T59" i="5"/>
  <c r="R59" i="5"/>
  <c r="H61" i="5"/>
  <c r="I60" i="5"/>
  <c r="J60" i="5" s="1"/>
  <c r="Q60" i="5"/>
  <c r="H114" i="5"/>
  <c r="I113" i="5"/>
  <c r="S14" i="5" l="1"/>
  <c r="P14" i="5"/>
  <c r="T14" i="5"/>
  <c r="R14" i="5"/>
  <c r="I15" i="5"/>
  <c r="J15" i="5" s="1"/>
  <c r="H16" i="5"/>
  <c r="R60" i="5"/>
  <c r="S60" i="5"/>
  <c r="T60" i="5"/>
  <c r="I61" i="5"/>
  <c r="J61" i="5" s="1"/>
  <c r="H62" i="5"/>
  <c r="Q61" i="5"/>
  <c r="J109" i="5"/>
  <c r="J110" i="5" s="1"/>
  <c r="J111" i="5" s="1"/>
  <c r="J112" i="5" s="1"/>
  <c r="J113" i="5" s="1"/>
  <c r="I114" i="5"/>
  <c r="H115" i="5"/>
  <c r="D2" i="7"/>
  <c r="D3" i="7"/>
  <c r="C3" i="7"/>
  <c r="A3" i="7"/>
  <c r="B3" i="7"/>
  <c r="A4" i="7"/>
  <c r="C2" i="7"/>
  <c r="B2" i="7"/>
  <c r="B4" i="7"/>
  <c r="A2" i="7"/>
  <c r="D4" i="7"/>
  <c r="C4" i="7"/>
  <c r="Q16" i="5" l="1"/>
  <c r="I16" i="5"/>
  <c r="J16" i="5" s="1"/>
  <c r="H17" i="5"/>
  <c r="R61" i="5"/>
  <c r="S61" i="5"/>
  <c r="T61" i="5"/>
  <c r="I62" i="5"/>
  <c r="J62" i="5" s="1"/>
  <c r="H63" i="5"/>
  <c r="J114" i="5"/>
  <c r="H116" i="5"/>
  <c r="I115" i="5"/>
  <c r="H2" i="7"/>
  <c r="I2" i="7" s="1"/>
  <c r="H4" i="7"/>
  <c r="I4" i="7" s="1"/>
  <c r="H3" i="7"/>
  <c r="I3" i="7" s="1"/>
  <c r="I17" i="5" l="1"/>
  <c r="J17" i="5" s="1"/>
  <c r="H18" i="5"/>
  <c r="T16" i="5"/>
  <c r="R16" i="5"/>
  <c r="S16" i="5"/>
  <c r="P16" i="5"/>
  <c r="I63" i="5"/>
  <c r="J63" i="5" s="1"/>
  <c r="H64" i="5"/>
  <c r="Q63" i="5"/>
  <c r="J115" i="5"/>
  <c r="H117" i="5"/>
  <c r="I116" i="5"/>
  <c r="I18" i="5" l="1"/>
  <c r="J18" i="5" s="1"/>
  <c r="H19" i="5"/>
  <c r="S63" i="5"/>
  <c r="T63" i="5"/>
  <c r="R63" i="5"/>
  <c r="H65" i="5"/>
  <c r="I64" i="5"/>
  <c r="J64" i="5" s="1"/>
  <c r="Q64" i="5"/>
  <c r="J116" i="5"/>
  <c r="I117" i="5"/>
  <c r="H118" i="5"/>
  <c r="I19" i="5" l="1"/>
  <c r="J19" i="5" s="1"/>
  <c r="H20" i="5"/>
  <c r="Q19" i="5"/>
  <c r="I65" i="5"/>
  <c r="J65" i="5" s="1"/>
  <c r="H66" i="5"/>
  <c r="Q65" i="5"/>
  <c r="R64" i="5"/>
  <c r="S64" i="5"/>
  <c r="T64" i="5"/>
  <c r="J117" i="5"/>
  <c r="H119" i="5"/>
  <c r="I118" i="5"/>
  <c r="R19" i="5" l="1"/>
  <c r="S19" i="5"/>
  <c r="P19" i="5"/>
  <c r="T19" i="5"/>
  <c r="I20" i="5"/>
  <c r="J20" i="5" s="1"/>
  <c r="H21" i="5"/>
  <c r="Q20" i="5"/>
  <c r="R65" i="5"/>
  <c r="S65" i="5"/>
  <c r="T65" i="5"/>
  <c r="I66" i="5"/>
  <c r="J66" i="5" s="1"/>
  <c r="H67" i="5"/>
  <c r="J118" i="5"/>
  <c r="H120" i="5"/>
  <c r="I119" i="5"/>
  <c r="P20" i="5" l="1"/>
  <c r="T20" i="5"/>
  <c r="R20" i="5"/>
  <c r="S20" i="5"/>
  <c r="H22" i="5"/>
  <c r="Q21" i="5"/>
  <c r="I21" i="5"/>
  <c r="J21" i="5" s="1"/>
  <c r="I67" i="5"/>
  <c r="J67" i="5" s="1"/>
  <c r="H68" i="5"/>
  <c r="Q67" i="5"/>
  <c r="J119" i="5"/>
  <c r="H121" i="5"/>
  <c r="I120" i="5"/>
  <c r="Q22" i="5" l="1"/>
  <c r="I22" i="5"/>
  <c r="J22" i="5" s="1"/>
  <c r="I23" i="5"/>
  <c r="S21" i="5"/>
  <c r="P21" i="5"/>
  <c r="T21" i="5"/>
  <c r="R21" i="5"/>
  <c r="S67" i="5"/>
  <c r="T67" i="5"/>
  <c r="R67" i="5"/>
  <c r="H69" i="5"/>
  <c r="I68" i="5"/>
  <c r="J68" i="5" s="1"/>
  <c r="Q68" i="5"/>
  <c r="J120" i="5"/>
  <c r="I121" i="5"/>
  <c r="J23" i="5" l="1"/>
  <c r="J24" i="5"/>
  <c r="S24" i="5" s="1"/>
  <c r="P22" i="5"/>
  <c r="T22" i="5"/>
  <c r="R22" i="5"/>
  <c r="S22" i="5"/>
  <c r="I69" i="5"/>
  <c r="J69" i="5" s="1"/>
  <c r="H70" i="5"/>
  <c r="R68" i="5"/>
  <c r="S68" i="5"/>
  <c r="T68" i="5"/>
  <c r="J121" i="5"/>
  <c r="P24" i="5" l="1"/>
  <c r="P25" i="5" s="1"/>
  <c r="I70" i="5"/>
  <c r="J70" i="5" s="1"/>
  <c r="H71" i="5"/>
  <c r="Q70" i="5"/>
  <c r="B8" i="7"/>
  <c r="D8" i="7"/>
  <c r="C9" i="7"/>
  <c r="B5" i="7"/>
  <c r="A5" i="7"/>
  <c r="C5" i="7"/>
  <c r="A6" i="7"/>
  <c r="C7" i="7"/>
  <c r="D7" i="7"/>
  <c r="D6" i="7"/>
  <c r="A8" i="7"/>
  <c r="B7" i="7"/>
  <c r="B9" i="7"/>
  <c r="C6" i="7"/>
  <c r="A9" i="7"/>
  <c r="C8" i="7"/>
  <c r="D5" i="7"/>
  <c r="A7" i="7"/>
  <c r="B6" i="7"/>
  <c r="D9" i="7"/>
  <c r="A11" i="7"/>
  <c r="A10" i="7"/>
  <c r="C10" i="7"/>
  <c r="D11" i="7"/>
  <c r="C11" i="7"/>
  <c r="D10" i="7"/>
  <c r="B11" i="7"/>
  <c r="C12" i="7"/>
  <c r="A12" i="7"/>
  <c r="B10" i="7"/>
  <c r="D12" i="7"/>
  <c r="C13" i="7"/>
  <c r="C14" i="7"/>
  <c r="B12" i="7"/>
  <c r="D13" i="7"/>
  <c r="B13" i="7"/>
  <c r="A13" i="7"/>
  <c r="B14" i="7" l="1"/>
  <c r="C15" i="7"/>
  <c r="A14" i="7"/>
  <c r="D14" i="7"/>
  <c r="D15" i="7"/>
  <c r="A15" i="7"/>
  <c r="B15" i="7"/>
  <c r="P26" i="5"/>
  <c r="A16" i="7" s="1"/>
  <c r="T70" i="5"/>
  <c r="R70" i="5"/>
  <c r="S70" i="5"/>
  <c r="I71" i="5"/>
  <c r="J71" i="5" s="1"/>
  <c r="H72" i="5"/>
  <c r="Q71" i="5"/>
  <c r="H7" i="7"/>
  <c r="I7" i="7" s="1"/>
  <c r="H13" i="7"/>
  <c r="I13" i="7" s="1"/>
  <c r="H9" i="7"/>
  <c r="I9" i="7" s="1"/>
  <c r="H8" i="7"/>
  <c r="I8" i="7" s="1"/>
  <c r="H12" i="7"/>
  <c r="I12" i="7" s="1"/>
  <c r="H11" i="7"/>
  <c r="I11" i="7" s="1"/>
  <c r="H5" i="7"/>
  <c r="I5" i="7" s="1"/>
  <c r="H6" i="7"/>
  <c r="I6" i="7" s="1"/>
  <c r="H10" i="7"/>
  <c r="I10" i="7" s="1"/>
  <c r="H15" i="7" l="1"/>
  <c r="I15" i="7" s="1"/>
  <c r="P28" i="5"/>
  <c r="A17" i="7" s="1"/>
  <c r="D16" i="7"/>
  <c r="H14" i="7"/>
  <c r="I14" i="7" s="1"/>
  <c r="B16" i="7"/>
  <c r="C16" i="7"/>
  <c r="S71" i="5"/>
  <c r="T71" i="5"/>
  <c r="R71" i="5"/>
  <c r="H73" i="5"/>
  <c r="I72" i="5"/>
  <c r="J72" i="5" s="1"/>
  <c r="Q72" i="5"/>
  <c r="B17" i="7" l="1"/>
  <c r="C17" i="7"/>
  <c r="D17" i="7"/>
  <c r="P29" i="5"/>
  <c r="B18" i="7" s="1"/>
  <c r="H16" i="7"/>
  <c r="I16" i="7" s="1"/>
  <c r="S72" i="5"/>
  <c r="T72" i="5"/>
  <c r="R72" i="5"/>
  <c r="I73" i="5"/>
  <c r="J73" i="5" s="1"/>
  <c r="H74" i="5"/>
  <c r="Q73" i="5"/>
  <c r="P30" i="5" l="1"/>
  <c r="D19" i="7" s="1"/>
  <c r="H17" i="7"/>
  <c r="I17" i="7" s="1"/>
  <c r="A18" i="7"/>
  <c r="D18" i="7"/>
  <c r="C18" i="7"/>
  <c r="I74" i="5"/>
  <c r="J74" i="5" s="1"/>
  <c r="H75" i="5"/>
  <c r="Q74" i="5"/>
  <c r="R73" i="5"/>
  <c r="S73" i="5"/>
  <c r="T73" i="5"/>
  <c r="P31" i="5" l="1"/>
  <c r="P32" i="5" s="1"/>
  <c r="B21" i="7" s="1"/>
  <c r="B19" i="7"/>
  <c r="C19" i="7"/>
  <c r="A19" i="7"/>
  <c r="H18" i="7"/>
  <c r="I18" i="7" s="1"/>
  <c r="R74" i="5"/>
  <c r="S74" i="5"/>
  <c r="T74" i="5"/>
  <c r="I75" i="5"/>
  <c r="J75" i="5" s="1"/>
  <c r="H76" i="5"/>
  <c r="Q75" i="5"/>
  <c r="D20" i="7" l="1"/>
  <c r="C20" i="7"/>
  <c r="A20" i="7"/>
  <c r="B20" i="7"/>
  <c r="H19" i="7"/>
  <c r="I19" i="7" s="1"/>
  <c r="D21" i="7"/>
  <c r="P35" i="5"/>
  <c r="C21" i="7"/>
  <c r="A21" i="7"/>
  <c r="T75" i="5"/>
  <c r="R75" i="5"/>
  <c r="S75" i="5"/>
  <c r="I76" i="5"/>
  <c r="J76" i="5" s="1"/>
  <c r="H77" i="5"/>
  <c r="H20" i="7" l="1"/>
  <c r="I20" i="7" s="1"/>
  <c r="H21" i="7"/>
  <c r="I21" i="7" s="1"/>
  <c r="P37" i="5"/>
  <c r="B23" i="7" s="1"/>
  <c r="D22" i="7"/>
  <c r="C22" i="7"/>
  <c r="A22" i="7"/>
  <c r="B22" i="7"/>
  <c r="I77" i="5"/>
  <c r="J77" i="5" s="1"/>
  <c r="H78" i="5"/>
  <c r="Q77" i="5"/>
  <c r="H22" i="7" l="1"/>
  <c r="I22" i="7" s="1"/>
  <c r="P38" i="5"/>
  <c r="C24" i="7" s="1"/>
  <c r="A23" i="7"/>
  <c r="C23" i="7"/>
  <c r="D23" i="7"/>
  <c r="R77" i="5"/>
  <c r="S77" i="5"/>
  <c r="T77" i="5"/>
  <c r="I78" i="5"/>
  <c r="J78" i="5" s="1"/>
  <c r="H79" i="5"/>
  <c r="P39" i="5" l="1"/>
  <c r="C25" i="7" s="1"/>
  <c r="D24" i="7"/>
  <c r="B24" i="7"/>
  <c r="A24" i="7"/>
  <c r="H23" i="7"/>
  <c r="I23" i="7" s="1"/>
  <c r="I79" i="5"/>
  <c r="J79" i="5" s="1"/>
  <c r="H80" i="5"/>
  <c r="Q79" i="5"/>
  <c r="H24" i="7" l="1"/>
  <c r="I24" i="7" s="1"/>
  <c r="P40" i="5"/>
  <c r="A26" i="7" s="1"/>
  <c r="A25" i="7"/>
  <c r="B25" i="7"/>
  <c r="D25" i="7"/>
  <c r="S79" i="5"/>
  <c r="T79" i="5"/>
  <c r="R79" i="5"/>
  <c r="I80" i="5"/>
  <c r="J80" i="5" s="1"/>
  <c r="H81" i="5"/>
  <c r="Q80" i="5"/>
  <c r="H25" i="7" l="1"/>
  <c r="I25" i="7" s="1"/>
  <c r="P41" i="5"/>
  <c r="D26" i="7"/>
  <c r="B26" i="7"/>
  <c r="C26" i="7"/>
  <c r="S80" i="5"/>
  <c r="T80" i="5"/>
  <c r="R80" i="5"/>
  <c r="I81" i="5"/>
  <c r="J81" i="5" s="1"/>
  <c r="H82" i="5"/>
  <c r="Q81" i="5"/>
  <c r="H26" i="7" l="1"/>
  <c r="I26" i="7" s="1"/>
  <c r="P44" i="5"/>
  <c r="C28" i="7" s="1"/>
  <c r="B27" i="7"/>
  <c r="D27" i="7"/>
  <c r="A27" i="7"/>
  <c r="C27" i="7"/>
  <c r="R81" i="5"/>
  <c r="S81" i="5"/>
  <c r="T81" i="5"/>
  <c r="I82" i="5"/>
  <c r="J82" i="5" s="1"/>
  <c r="H83" i="5"/>
  <c r="Q82" i="5"/>
  <c r="A28" i="7" l="1"/>
  <c r="D28" i="7"/>
  <c r="H27" i="7"/>
  <c r="I27" i="7" s="1"/>
  <c r="P45" i="5"/>
  <c r="D29" i="7" s="1"/>
  <c r="B28" i="7"/>
  <c r="R82" i="5"/>
  <c r="S82" i="5"/>
  <c r="T82" i="5"/>
  <c r="I83" i="5"/>
  <c r="J83" i="5" s="1"/>
  <c r="H84" i="5"/>
  <c r="Q83" i="5"/>
  <c r="H28" i="7" l="1"/>
  <c r="I28" i="7" s="1"/>
  <c r="P46" i="5"/>
  <c r="C30" i="7" s="1"/>
  <c r="C29" i="7"/>
  <c r="B29" i="7"/>
  <c r="A29" i="7"/>
  <c r="T83" i="5"/>
  <c r="R83" i="5"/>
  <c r="S83" i="5"/>
  <c r="I84" i="5"/>
  <c r="J84" i="5" s="1"/>
  <c r="I85" i="5"/>
  <c r="Q84" i="5"/>
  <c r="D30" i="7" l="1"/>
  <c r="P49" i="5"/>
  <c r="D31" i="7" s="1"/>
  <c r="B30" i="7"/>
  <c r="A30" i="7"/>
  <c r="H29" i="7"/>
  <c r="I29" i="7" s="1"/>
  <c r="S84" i="5"/>
  <c r="T84" i="5"/>
  <c r="R84" i="5"/>
  <c r="J85" i="5"/>
  <c r="J86" i="5"/>
  <c r="S86" i="5" s="1"/>
  <c r="H30" i="7" l="1"/>
  <c r="I30" i="7" s="1"/>
  <c r="P50" i="5"/>
  <c r="P51" i="5" s="1"/>
  <c r="P52" i="5" s="1"/>
  <c r="P53" i="5" s="1"/>
  <c r="P54" i="5" s="1"/>
  <c r="P56" i="5" s="1"/>
  <c r="P57" i="5" s="1"/>
  <c r="P58" i="5" s="1"/>
  <c r="P59" i="5" s="1"/>
  <c r="P60" i="5" s="1"/>
  <c r="P61" i="5" s="1"/>
  <c r="P63" i="5" s="1"/>
  <c r="P64" i="5" s="1"/>
  <c r="P65" i="5" s="1"/>
  <c r="P67" i="5" s="1"/>
  <c r="P68" i="5" s="1"/>
  <c r="P70" i="5" s="1"/>
  <c r="P71" i="5" s="1"/>
  <c r="P72" i="5" s="1"/>
  <c r="P73" i="5" s="1"/>
  <c r="P74" i="5" s="1"/>
  <c r="P75" i="5" s="1"/>
  <c r="P77" i="5" s="1"/>
  <c r="C31" i="7"/>
  <c r="A31" i="7"/>
  <c r="B31" i="7"/>
  <c r="B33" i="7" l="1"/>
  <c r="C33" i="7"/>
  <c r="A35" i="7"/>
  <c r="B51" i="7"/>
  <c r="B41" i="7"/>
  <c r="A40" i="7"/>
  <c r="B53" i="7"/>
  <c r="C51" i="7"/>
  <c r="D36" i="7"/>
  <c r="A37" i="7"/>
  <c r="C52" i="7"/>
  <c r="A51" i="7"/>
  <c r="A33" i="7"/>
  <c r="A32" i="7"/>
  <c r="A48" i="7"/>
  <c r="C42" i="7"/>
  <c r="A44" i="7"/>
  <c r="D47" i="7"/>
  <c r="B32" i="7"/>
  <c r="B37" i="7"/>
  <c r="C49" i="7"/>
  <c r="C35" i="7"/>
  <c r="B34" i="7"/>
  <c r="A38" i="7"/>
  <c r="D32" i="7"/>
  <c r="A53" i="7"/>
  <c r="B50" i="7"/>
  <c r="D34" i="7"/>
  <c r="C32" i="7"/>
  <c r="D33" i="7"/>
  <c r="B48" i="7"/>
  <c r="A34" i="7"/>
  <c r="C46" i="7"/>
  <c r="A36" i="7"/>
  <c r="A46" i="7"/>
  <c r="C54" i="7"/>
  <c r="B49" i="7"/>
  <c r="B44" i="7"/>
  <c r="A43" i="7"/>
  <c r="D51" i="7"/>
  <c r="B38" i="7"/>
  <c r="D54" i="7"/>
  <c r="C53" i="7"/>
  <c r="A52" i="7"/>
  <c r="C50" i="7"/>
  <c r="B54" i="7"/>
  <c r="A49" i="7"/>
  <c r="A50" i="7"/>
  <c r="B42" i="7"/>
  <c r="C45" i="7"/>
  <c r="C40" i="7"/>
  <c r="B39" i="7"/>
  <c r="D37" i="7"/>
  <c r="C37" i="7"/>
  <c r="B40" i="7"/>
  <c r="C34" i="7"/>
  <c r="B35" i="7"/>
  <c r="D35" i="7"/>
  <c r="B45" i="7"/>
  <c r="B36" i="7"/>
  <c r="A54" i="7"/>
  <c r="D53" i="7"/>
  <c r="D52" i="7"/>
  <c r="D50" i="7"/>
  <c r="D49" i="7"/>
  <c r="D44" i="7"/>
  <c r="D46" i="7"/>
  <c r="D39" i="7"/>
  <c r="D38" i="7"/>
  <c r="C38" i="7"/>
  <c r="C39" i="7"/>
  <c r="D42" i="7"/>
  <c r="C41" i="7"/>
  <c r="A41" i="7"/>
  <c r="C43" i="7"/>
  <c r="C36" i="7"/>
  <c r="A39" i="7"/>
  <c r="B52" i="7"/>
  <c r="C44" i="7"/>
  <c r="C47" i="7"/>
  <c r="B43" i="7"/>
  <c r="B46" i="7"/>
  <c r="D43" i="7"/>
  <c r="B47" i="7"/>
  <c r="C48" i="7"/>
  <c r="D48" i="7"/>
  <c r="A45" i="7"/>
  <c r="D40" i="7"/>
  <c r="D45" i="7"/>
  <c r="P79" i="5"/>
  <c r="A42" i="7"/>
  <c r="A47" i="7"/>
  <c r="D41" i="7"/>
  <c r="H31" i="7"/>
  <c r="I31" i="7" s="1"/>
  <c r="H33" i="7" l="1"/>
  <c r="I33" i="7" s="1"/>
  <c r="H51" i="7"/>
  <c r="I51" i="7" s="1"/>
  <c r="H38" i="7"/>
  <c r="I38" i="7" s="1"/>
  <c r="H54" i="7"/>
  <c r="I54" i="7" s="1"/>
  <c r="H32" i="7"/>
  <c r="I32" i="7" s="1"/>
  <c r="H47" i="7"/>
  <c r="I47" i="7" s="1"/>
  <c r="H44" i="7"/>
  <c r="I44" i="7" s="1"/>
  <c r="H37" i="7"/>
  <c r="I37" i="7" s="1"/>
  <c r="H46" i="7"/>
  <c r="I46" i="7" s="1"/>
  <c r="H53" i="7"/>
  <c r="I53" i="7" s="1"/>
  <c r="H49" i="7"/>
  <c r="I49" i="7" s="1"/>
  <c r="H40" i="7"/>
  <c r="I40" i="7" s="1"/>
  <c r="H50" i="7"/>
  <c r="I50" i="7" s="1"/>
  <c r="H34" i="7"/>
  <c r="I34" i="7" s="1"/>
  <c r="H45" i="7"/>
  <c r="I45" i="7" s="1"/>
  <c r="H39" i="7"/>
  <c r="I39" i="7" s="1"/>
  <c r="H48" i="7"/>
  <c r="I48" i="7" s="1"/>
  <c r="H43" i="7"/>
  <c r="I43" i="7" s="1"/>
  <c r="H42" i="7"/>
  <c r="I42" i="7" s="1"/>
  <c r="H52" i="7"/>
  <c r="I52" i="7" s="1"/>
  <c r="H41" i="7"/>
  <c r="I41" i="7" s="1"/>
  <c r="H35" i="7"/>
  <c r="I35" i="7" s="1"/>
  <c r="H36" i="7"/>
  <c r="I36" i="7" s="1"/>
  <c r="P80" i="5"/>
  <c r="D56" i="7" s="1"/>
  <c r="C55" i="7"/>
  <c r="B55" i="7"/>
  <c r="A55" i="7"/>
  <c r="D55" i="7"/>
  <c r="H55" i="7" l="1"/>
  <c r="I55" i="7" s="1"/>
  <c r="A56" i="7"/>
  <c r="B56" i="7"/>
  <c r="C56" i="7"/>
  <c r="P81" i="5"/>
  <c r="P82" i="5" s="1"/>
  <c r="H56" i="7" l="1"/>
  <c r="I56" i="7" s="1"/>
  <c r="C57" i="7"/>
  <c r="P83" i="5"/>
  <c r="B59" i="7" s="1"/>
  <c r="B57" i="7"/>
  <c r="C58" i="7"/>
  <c r="D57" i="7"/>
  <c r="A58" i="7"/>
  <c r="D58" i="7"/>
  <c r="B58" i="7"/>
  <c r="A57" i="7"/>
  <c r="A59" i="7" l="1"/>
  <c r="H58" i="7"/>
  <c r="I58" i="7" s="1"/>
  <c r="P84" i="5"/>
  <c r="D59" i="7"/>
  <c r="H57" i="7"/>
  <c r="I57" i="7" s="1"/>
  <c r="C59" i="7"/>
  <c r="H59" i="7" l="1"/>
  <c r="I59" i="7" s="1"/>
  <c r="P86" i="5"/>
  <c r="C61" i="7" s="1"/>
  <c r="A60" i="7"/>
  <c r="B60" i="7"/>
  <c r="D60" i="7"/>
  <c r="C60" i="7"/>
  <c r="B61" i="7" l="1"/>
  <c r="H60" i="7"/>
  <c r="I60" i="7" s="1"/>
  <c r="A61" i="7"/>
  <c r="P87" i="5"/>
  <c r="D61" i="7"/>
  <c r="H61" i="7" l="1"/>
  <c r="I61" i="7" s="1"/>
  <c r="P88" i="5"/>
  <c r="P89" i="5" s="1"/>
  <c r="P91" i="5" s="1"/>
  <c r="D65" i="7" s="1"/>
  <c r="B62" i="7"/>
  <c r="D62" i="7"/>
  <c r="C62" i="7"/>
  <c r="A62" i="7"/>
  <c r="D64" i="7" l="1"/>
  <c r="A64" i="7"/>
  <c r="H62" i="7"/>
  <c r="I62" i="7" s="1"/>
  <c r="B63" i="7"/>
  <c r="B64" i="7"/>
  <c r="A63" i="7"/>
  <c r="C65" i="7"/>
  <c r="D63" i="7"/>
  <c r="C64" i="7"/>
  <c r="C63" i="7"/>
  <c r="P93" i="5"/>
  <c r="C66" i="7" s="1"/>
  <c r="B65" i="7"/>
  <c r="A65" i="7"/>
  <c r="H65" i="7" l="1"/>
  <c r="I65" i="7" s="1"/>
  <c r="H64" i="7"/>
  <c r="I64" i="7" s="1"/>
  <c r="A66" i="7"/>
  <c r="D66" i="7"/>
  <c r="H63" i="7"/>
  <c r="I63" i="7" s="1"/>
  <c r="P94" i="5"/>
  <c r="A67" i="7" s="1"/>
  <c r="B66" i="7"/>
  <c r="H66" i="7" l="1"/>
  <c r="I66" i="7" s="1"/>
  <c r="B67" i="7"/>
  <c r="P95" i="5"/>
  <c r="D67" i="7"/>
  <c r="C67" i="7"/>
  <c r="H67" i="7" l="1"/>
  <c r="I67" i="7" s="1"/>
  <c r="B68" i="7"/>
  <c r="C68" i="7"/>
  <c r="D68" i="7"/>
  <c r="A68" i="7"/>
  <c r="P96" i="5"/>
  <c r="A69" i="7" s="1"/>
  <c r="D69" i="7" l="1"/>
  <c r="P97" i="5"/>
  <c r="B70" i="7" s="1"/>
  <c r="B69" i="7"/>
  <c r="C69" i="7"/>
  <c r="H68" i="7"/>
  <c r="I68" i="7" s="1"/>
  <c r="C70" i="7" l="1"/>
  <c r="A70" i="7"/>
  <c r="H69" i="7"/>
  <c r="I69" i="7" s="1"/>
  <c r="P98" i="5"/>
  <c r="D70" i="7"/>
  <c r="H70" i="7" l="1"/>
  <c r="I70" i="7" s="1"/>
  <c r="B71" i="7"/>
  <c r="P100" i="5"/>
  <c r="D72" i="7" s="1"/>
  <c r="D71" i="7"/>
  <c r="C71" i="7"/>
  <c r="A72" i="7" l="1"/>
  <c r="P102" i="5"/>
  <c r="A73" i="7" s="1"/>
  <c r="C72" i="7"/>
  <c r="B72" i="7"/>
  <c r="H72" i="7" l="1"/>
  <c r="I72" i="7" s="1"/>
  <c r="P103" i="5"/>
  <c r="C74" i="7" s="1"/>
  <c r="B73" i="7"/>
  <c r="C73" i="7"/>
  <c r="D73" i="7"/>
  <c r="H73" i="7" l="1"/>
  <c r="I73" i="7" s="1"/>
  <c r="B74" i="7"/>
  <c r="P104" i="5"/>
  <c r="A74" i="7"/>
  <c r="D74" i="7"/>
  <c r="H74" i="7" l="1"/>
  <c r="I74" i="7" s="1"/>
  <c r="P106" i="5"/>
  <c r="C76" i="7" s="1"/>
  <c r="B75" i="7"/>
  <c r="D75" i="7"/>
  <c r="A75" i="7"/>
  <c r="C75" i="7"/>
  <c r="H75" i="7" l="1"/>
  <c r="I75" i="7" s="1"/>
  <c r="B76" i="7"/>
  <c r="A76" i="7"/>
  <c r="D76" i="7"/>
  <c r="P107" i="5"/>
  <c r="H76" i="7" l="1"/>
  <c r="I76" i="7" s="1"/>
  <c r="P108" i="5"/>
  <c r="D100" i="7" s="1"/>
  <c r="A77" i="7"/>
  <c r="D77" i="7"/>
  <c r="B91" i="7" l="1"/>
  <c r="A90" i="7"/>
  <c r="H90" i="7" s="1"/>
  <c r="I90" i="7" s="1"/>
  <c r="C87" i="7"/>
  <c r="B89" i="7"/>
  <c r="C89" i="7"/>
  <c r="D84" i="7"/>
  <c r="D94" i="7"/>
  <c r="D90" i="7"/>
  <c r="C100" i="7"/>
  <c r="B99" i="7"/>
  <c r="A85" i="7"/>
  <c r="H85" i="7" s="1"/>
  <c r="I85" i="7" s="1"/>
  <c r="D98" i="7"/>
  <c r="A100" i="7"/>
  <c r="H100" i="7" s="1"/>
  <c r="I100" i="7" s="1"/>
  <c r="D80" i="7"/>
  <c r="D86" i="7"/>
  <c r="B86" i="7"/>
  <c r="B98" i="7"/>
  <c r="D91" i="7"/>
  <c r="C95" i="7"/>
  <c r="B78" i="7"/>
  <c r="D85" i="7"/>
  <c r="B92" i="7"/>
  <c r="A78" i="7"/>
  <c r="A71" i="7"/>
  <c r="H71" i="7" s="1"/>
  <c r="I71" i="7" s="1"/>
  <c r="B85" i="7"/>
  <c r="C99" i="7"/>
  <c r="C94" i="7"/>
  <c r="D96" i="7"/>
  <c r="D97" i="7"/>
  <c r="C77" i="7"/>
  <c r="A82" i="7"/>
  <c r="H82" i="7" s="1"/>
  <c r="I82" i="7" s="1"/>
  <c r="A80" i="7"/>
  <c r="H80" i="7" s="1"/>
  <c r="I80" i="7" s="1"/>
  <c r="A84" i="7"/>
  <c r="H84" i="7" s="1"/>
  <c r="I84" i="7" s="1"/>
  <c r="A97" i="7"/>
  <c r="H97" i="7" s="1"/>
  <c r="I97" i="7" s="1"/>
  <c r="B90" i="7"/>
  <c r="B87" i="7"/>
  <c r="A95" i="7"/>
  <c r="H95" i="7" s="1"/>
  <c r="I95" i="7" s="1"/>
  <c r="D92" i="7"/>
  <c r="C86" i="7"/>
  <c r="A91" i="7"/>
  <c r="H91" i="7" s="1"/>
  <c r="I91" i="7" s="1"/>
  <c r="B95" i="7"/>
  <c r="A86" i="7"/>
  <c r="H86" i="7" s="1"/>
  <c r="I86" i="7" s="1"/>
  <c r="A81" i="7"/>
  <c r="H81" i="7" s="1"/>
  <c r="I81" i="7" s="1"/>
  <c r="B81" i="7"/>
  <c r="D89" i="7"/>
  <c r="D93" i="7"/>
  <c r="D83" i="7"/>
  <c r="C90" i="7"/>
  <c r="C96" i="7"/>
  <c r="C92" i="7"/>
  <c r="A94" i="7"/>
  <c r="H94" i="7" s="1"/>
  <c r="I94" i="7" s="1"/>
  <c r="C81" i="7"/>
  <c r="C97" i="7"/>
  <c r="C91" i="7"/>
  <c r="A79" i="7"/>
  <c r="H79" i="7" s="1"/>
  <c r="I79" i="7" s="1"/>
  <c r="A88" i="7"/>
  <c r="H88" i="7" s="1"/>
  <c r="I88" i="7" s="1"/>
  <c r="B93" i="7"/>
  <c r="C83" i="7"/>
  <c r="B82" i="7"/>
  <c r="C82" i="7"/>
  <c r="A98" i="7"/>
  <c r="H98" i="7" s="1"/>
  <c r="I98" i="7" s="1"/>
  <c r="C88" i="7"/>
  <c r="C84" i="7"/>
  <c r="C79" i="7"/>
  <c r="A87" i="7"/>
  <c r="H87" i="7" s="1"/>
  <c r="I87" i="7" s="1"/>
  <c r="B100" i="7"/>
  <c r="A83" i="7"/>
  <c r="H83" i="7" s="1"/>
  <c r="I83" i="7" s="1"/>
  <c r="D78" i="7"/>
  <c r="D95" i="7"/>
  <c r="A89" i="7"/>
  <c r="H89" i="7" s="1"/>
  <c r="I89" i="7" s="1"/>
  <c r="D99" i="7"/>
  <c r="D87" i="7"/>
  <c r="C80" i="7"/>
  <c r="B96" i="7"/>
  <c r="B84" i="7"/>
  <c r="B88" i="7"/>
  <c r="C78" i="7"/>
  <c r="A92" i="7"/>
  <c r="H92" i="7" s="1"/>
  <c r="I92" i="7" s="1"/>
  <c r="D81" i="7"/>
  <c r="B83" i="7"/>
  <c r="B77" i="7"/>
  <c r="C98" i="7"/>
  <c r="B94" i="7"/>
  <c r="B80" i="7"/>
  <c r="B97" i="7"/>
  <c r="D88" i="7"/>
  <c r="A96" i="7"/>
  <c r="H96" i="7" s="1"/>
  <c r="I96" i="7" s="1"/>
  <c r="A99" i="7"/>
  <c r="H99" i="7" s="1"/>
  <c r="I99" i="7" s="1"/>
  <c r="D79" i="7"/>
  <c r="A93" i="7"/>
  <c r="H93" i="7" s="1"/>
  <c r="I93" i="7" s="1"/>
  <c r="C85" i="7"/>
  <c r="B79" i="7"/>
  <c r="C93" i="7"/>
  <c r="D82" i="7"/>
  <c r="H77" i="7" l="1"/>
  <c r="I77" i="7" s="1"/>
  <c r="H78" i="7"/>
  <c r="I78" i="7" s="1"/>
</calcChain>
</file>

<file path=xl/sharedStrings.xml><?xml version="1.0" encoding="utf-8"?>
<sst xmlns="http://schemas.openxmlformats.org/spreadsheetml/2006/main" count="131" uniqueCount="115">
  <si>
    <t>Niv N</t>
  </si>
  <si>
    <t>Replie ARBORESCENCE</t>
  </si>
  <si>
    <t>50_SURETE</t>
  </si>
  <si>
    <t>60_SECURITE</t>
  </si>
  <si>
    <t>20_RH_AIF</t>
  </si>
  <si>
    <t>90_ARCHIVES</t>
  </si>
  <si>
    <t>Niv. N-1</t>
  </si>
  <si>
    <t>Niv. N-2</t>
  </si>
  <si>
    <t>Niv. N-3</t>
  </si>
  <si>
    <t>Niv. N-4</t>
  </si>
  <si>
    <t>70_TRAVAUX</t>
  </si>
  <si>
    <t>40_TECHNIQUE</t>
  </si>
  <si>
    <t>30_ACHAT</t>
  </si>
  <si>
    <t>10_AGENCE AIF</t>
  </si>
  <si>
    <t>Nb carac.MAX / Nom fichier</t>
  </si>
  <si>
    <t>Nb carac. / Chemin Accès</t>
  </si>
  <si>
    <t>!!! 'Arbo' crée dans le dossier ou ce classeur sera executé.</t>
  </si>
  <si>
    <t>ARBORESCENCE COAGE new!</t>
  </si>
  <si>
    <t>25_LOGISTIQUE</t>
  </si>
  <si>
    <t>40.A Programmes API</t>
  </si>
  <si>
    <t>40.A.1 Premium</t>
  </si>
  <si>
    <t>40.A.2 Unity</t>
  </si>
  <si>
    <t>40.A.3 Orphee</t>
  </si>
  <si>
    <t>40.A.4 Sofrel</t>
  </si>
  <si>
    <t>40.A.5 Omron</t>
  </si>
  <si>
    <t>40.B Programme IHM</t>
  </si>
  <si>
    <t>40.C Logiciels</t>
  </si>
  <si>
    <t>40.D Superviseur</t>
  </si>
  <si>
    <t>40.E Base GTC</t>
  </si>
  <si>
    <t>40.F Documentations</t>
  </si>
  <si>
    <t>40.C.1 Schneider</t>
  </si>
  <si>
    <t>40.C.2 Weidmuller</t>
  </si>
  <si>
    <t>40.C.3 Lacroix Sofrel</t>
  </si>
  <si>
    <t>40.C.4 Applicom v3.8</t>
  </si>
  <si>
    <t>40.F.1 Normes</t>
  </si>
  <si>
    <t>40.F.2 Outils</t>
  </si>
  <si>
    <t>40.F.3 Automates</t>
  </si>
  <si>
    <t>40.G DOE</t>
  </si>
  <si>
    <t>40.H Plans</t>
  </si>
  <si>
    <t>40.F.4 Autres</t>
  </si>
  <si>
    <t>40.F.4.1 Caméra thermique</t>
  </si>
  <si>
    <t>40.H.1 Electrique</t>
  </si>
  <si>
    <t>40.H.2 Voirie</t>
  </si>
  <si>
    <t>40.H.3 Genie civil</t>
  </si>
  <si>
    <t>40.H.4 Mecanique</t>
  </si>
  <si>
    <t>40.H.5 Reseaux</t>
  </si>
  <si>
    <t>40.H.6 vues GTC</t>
  </si>
  <si>
    <t>40.I Rapports</t>
  </si>
  <si>
    <t>40.I.1 Audits energetique</t>
  </si>
  <si>
    <t>40.K Liste materiels</t>
  </si>
  <si>
    <t>40.K.1 Appareils de levage</t>
  </si>
  <si>
    <t>40.K.2 Exticnteurs</t>
  </si>
  <si>
    <t>40.K.3 Detection incendie</t>
  </si>
  <si>
    <t>40.K.4 Systeme intrusion</t>
  </si>
  <si>
    <t>40.K.5 Portails</t>
  </si>
  <si>
    <t>40.K.6 Vannes</t>
  </si>
  <si>
    <t>90.A Architecture GTC</t>
  </si>
  <si>
    <t>90.B Marchés</t>
  </si>
  <si>
    <t>90.C Congés</t>
  </si>
  <si>
    <t>70.A PPAI 2021-2026</t>
  </si>
  <si>
    <t>60.A Quart d_heure SECURITE</t>
  </si>
  <si>
    <t>60.B Resultat amiante_plombs</t>
  </si>
  <si>
    <t>10.A Commun agence</t>
  </si>
  <si>
    <t>10.B Méthode-support</t>
  </si>
  <si>
    <t>10.C Fontaine-mécanique</t>
  </si>
  <si>
    <t>10.D Instrumentation</t>
  </si>
  <si>
    <t>10.E Equipe Est</t>
  </si>
  <si>
    <t>10.F Equipe Ouest</t>
  </si>
  <si>
    <t>10.G GMAO-IRIS</t>
  </si>
  <si>
    <t>60.C Plan prévention</t>
  </si>
  <si>
    <t>60.D Permis de feu</t>
  </si>
  <si>
    <t>60.E Consignation</t>
  </si>
  <si>
    <t>90.D Bilans</t>
  </si>
  <si>
    <t>90.D.1 Bilans usines 2003-19</t>
  </si>
  <si>
    <t>90.E Exploitations</t>
  </si>
  <si>
    <t>60.B.2 Usines</t>
  </si>
  <si>
    <t>60.B.1 Stations locale</t>
  </si>
  <si>
    <t>60.B.3 Réservoirs</t>
  </si>
  <si>
    <t>10.A1 CR agence</t>
  </si>
  <si>
    <t>10.A.2 Bilans et déclarations</t>
  </si>
  <si>
    <t>10.A.3 Locaux tertiaire</t>
  </si>
  <si>
    <t>10.E.1 ENP</t>
  </si>
  <si>
    <t>10.F.1 ENP</t>
  </si>
  <si>
    <t>10.G.1 TdB</t>
  </si>
  <si>
    <t>10.G.1.1 PDF</t>
  </si>
  <si>
    <t>10.G.1.2 PowerBI</t>
  </si>
  <si>
    <t>10.G.1.3 Bilan Actions</t>
  </si>
  <si>
    <t>10.G.2 Données temporaire</t>
  </si>
  <si>
    <t>20.A Congés</t>
  </si>
  <si>
    <t>20.B Astreintes</t>
  </si>
  <si>
    <t>20.C EAA</t>
  </si>
  <si>
    <t>20.D Habilitations</t>
  </si>
  <si>
    <t>20.D.1 CATEC</t>
  </si>
  <si>
    <t>20.D.2 Electrique</t>
  </si>
  <si>
    <t>20.D.3 SST</t>
  </si>
  <si>
    <t>20.E Stages-formations</t>
  </si>
  <si>
    <t>20.F Crise COVID</t>
  </si>
  <si>
    <t>25.A. Parc véhicules</t>
  </si>
  <si>
    <t>25.A.1 Control annuel</t>
  </si>
  <si>
    <t>25.B Formulaires administratifs</t>
  </si>
  <si>
    <t>25.C Courriers</t>
  </si>
  <si>
    <t>25.D Arrêt d'eau</t>
  </si>
  <si>
    <t>25.B.1 Formulaire de remboursement</t>
  </si>
  <si>
    <t>25.B.2 Ordre de mission</t>
  </si>
  <si>
    <t>25.B.3 Nouveaux fournisseurs</t>
  </si>
  <si>
    <t>30.A Marches</t>
  </si>
  <si>
    <t>30.B Commandes-devis</t>
  </si>
  <si>
    <t>30.C Budgets</t>
  </si>
  <si>
    <t>30.A.1 En cours</t>
  </si>
  <si>
    <t>50.A Surveillances sites</t>
  </si>
  <si>
    <t>50.B Contrôle acces intrusion</t>
  </si>
  <si>
    <t>50.C CNI entreprises</t>
  </si>
  <si>
    <t>50.D Interventions SEMERU</t>
  </si>
  <si>
    <t>91_TMP</t>
  </si>
  <si>
    <t>MODE CREATION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</si>
</sst>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8"/>
      <color rgb="FF0000FF"/>
      <name val="Arial"/>
      <family val="2"/>
    </font>
    <font>
      <b/>
      <sz val="10"/>
      <color theme="0" tint="-0.34998626667073579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2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8"/>
      <color theme="1"/>
      <name val="Arial Black"/>
      <family val="2"/>
    </font>
    <font>
      <b/>
      <sz val="8"/>
      <color theme="1"/>
      <name val="Arial"/>
      <family val="2"/>
    </font>
    <font>
      <i/>
      <sz val="8"/>
      <color theme="1"/>
      <name val="Arial"/>
      <family val="2"/>
    </font>
    <font>
      <sz val="10"/>
      <color rgb="FF000000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Arial Black"/>
      <family val="2"/>
    </font>
    <font>
      <b/>
      <sz val="12"/>
      <color theme="0"/>
      <name val="Arial"/>
      <family val="2"/>
    </font>
    <font>
      <b/>
      <sz val="11"/>
      <color rgb="FF00B050"/>
      <name val="Arial Black"/>
      <family val="2"/>
    </font>
  </fonts>
  <fills count="11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6" fillId="0" borderId="0"/>
  </cellStyleXfs>
  <cellXfs count="46">
    <xf numFmtId="0" fontId="0" fillId="0" borderId="0" xfId="0"/>
    <xf numFmtId="0" fontId="0" fillId="3" borderId="0" xfId="0" applyFill="1"/>
    <xf numFmtId="0" fontId="1" fillId="3" borderId="0" xfId="0" applyFont="1" applyFill="1" applyAlignment="1">
      <alignment horizontal="center" vertical="center"/>
    </xf>
    <xf numFmtId="0" fontId="0" fillId="3" borderId="0" xfId="0" applyFill="1" applyBorder="1"/>
    <xf numFmtId="0" fontId="1" fillId="3" borderId="0" xfId="0" applyFont="1" applyFill="1" applyBorder="1" applyAlignment="1">
      <alignment horizontal="center" vertical="center"/>
    </xf>
    <xf numFmtId="0" fontId="2" fillId="3" borderId="0" xfId="0" applyFont="1" applyFill="1"/>
    <xf numFmtId="0" fontId="2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7" fillId="7" borderId="0" xfId="1" applyFont="1" applyFill="1"/>
    <xf numFmtId="0" fontId="8" fillId="7" borderId="0" xfId="1" applyFont="1" applyFill="1"/>
    <xf numFmtId="0" fontId="8" fillId="7" borderId="0" xfId="1" applyFont="1" applyFill="1" applyAlignment="1">
      <alignment horizontal="left" vertical="center"/>
    </xf>
    <xf numFmtId="0" fontId="10" fillId="7" borderId="0" xfId="1" applyFont="1" applyFill="1" applyAlignment="1">
      <alignment horizontal="center"/>
    </xf>
    <xf numFmtId="0" fontId="10" fillId="7" borderId="1" xfId="1" applyFont="1" applyFill="1" applyBorder="1" applyAlignment="1">
      <alignment horizontal="center"/>
    </xf>
    <xf numFmtId="0" fontId="10" fillId="7" borderId="1" xfId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9" fillId="3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3" borderId="0" xfId="0" applyFont="1" applyFill="1" applyAlignment="1">
      <alignment horizontal="center"/>
    </xf>
    <xf numFmtId="0" fontId="0" fillId="3" borderId="0" xfId="0" applyFont="1" applyFill="1"/>
    <xf numFmtId="0" fontId="9" fillId="3" borderId="0" xfId="0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0" fillId="3" borderId="0" xfId="0" applyFont="1" applyFill="1" applyBorder="1"/>
    <xf numFmtId="0" fontId="0" fillId="3" borderId="0" xfId="0" applyFont="1" applyFill="1" applyAlignment="1">
      <alignment horizontal="left" vertical="center"/>
    </xf>
    <xf numFmtId="0" fontId="14" fillId="3" borderId="0" xfId="0" applyFont="1" applyFill="1" applyAlignment="1">
      <alignment horizontal="center" vertical="center"/>
    </xf>
    <xf numFmtId="0" fontId="15" fillId="6" borderId="1" xfId="1" applyFont="1" applyFill="1" applyBorder="1" applyAlignment="1">
      <alignment horizontal="center" vertical="center"/>
    </xf>
    <xf numFmtId="0" fontId="1" fillId="2" borderId="3" xfId="1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9" borderId="3" xfId="1" applyFont="1" applyFill="1" applyBorder="1" applyAlignment="1">
      <alignment horizontal="center" vertical="center"/>
    </xf>
    <xf numFmtId="0" fontId="16" fillId="10" borderId="0" xfId="0" applyFont="1" applyFill="1" applyBorder="1" applyAlignment="1" applyProtection="1">
      <alignment horizontal="right" vertical="top"/>
    </xf>
    <xf numFmtId="0" fontId="11" fillId="3" borderId="0" xfId="0" applyFont="1" applyFill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8" fillId="3" borderId="0" xfId="0" applyFont="1" applyFill="1"/>
    <xf numFmtId="0" fontId="18" fillId="3" borderId="0" xfId="0" applyFont="1" applyFill="1" applyAlignment="1">
      <alignment horizontal="center"/>
    </xf>
    <xf numFmtId="0" fontId="19" fillId="3" borderId="0" xfId="0" applyFont="1" applyFill="1"/>
    <xf numFmtId="0" fontId="20" fillId="2" borderId="2" xfId="0" applyFont="1" applyFill="1" applyBorder="1" applyAlignment="1">
      <alignment horizontal="center" vertical="center"/>
    </xf>
    <xf numFmtId="0" fontId="18" fillId="3" borderId="0" xfId="0" applyFont="1" applyFill="1" applyBorder="1"/>
    <xf numFmtId="0" fontId="21" fillId="3" borderId="0" xfId="0" applyFont="1" applyFill="1" applyAlignment="1">
      <alignment horizontal="center" vertical="center"/>
    </xf>
    <xf numFmtId="0" fontId="20" fillId="3" borderId="0" xfId="0" applyFont="1" applyFill="1" applyBorder="1" applyAlignment="1">
      <alignment horizontal="center" vertical="center"/>
    </xf>
    <xf numFmtId="0" fontId="9" fillId="3" borderId="0" xfId="0" applyFont="1" applyFill="1"/>
    <xf numFmtId="0" fontId="9" fillId="3" borderId="0" xfId="0" applyFont="1" applyFill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/>
    </xf>
    <xf numFmtId="0" fontId="7" fillId="7" borderId="0" xfId="1" applyFont="1" applyFill="1" applyAlignment="1">
      <alignment horizontal="left"/>
    </xf>
    <xf numFmtId="0" fontId="13" fillId="7" borderId="0" xfId="1" applyFont="1" applyFill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3"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99"/>
      <color rgb="FFFFFFCC"/>
      <color rgb="FF0000FF"/>
      <color rgb="FFFF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138952</xdr:colOff>
      <xdr:row>0</xdr:row>
      <xdr:rowOff>17649</xdr:rowOff>
    </xdr:from>
    <xdr:to>
      <xdr:col>0</xdr:col>
      <xdr:colOff>619124</xdr:colOff>
      <xdr:row>1</xdr:row>
      <xdr:rowOff>48184</xdr:rowOff>
    </xdr:to>
    <xdr:pic>
      <xdr:nvPicPr>
        <xdr:cNvPr id="2" name="Image 1" descr="doigt.jp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38952" y="17649"/>
          <a:ext cx="480172" cy="38772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</xdr:row>
          <xdr:rowOff>190500</xdr:rowOff>
        </xdr:from>
        <xdr:to>
          <xdr:col>1</xdr:col>
          <xdr:colOff>1504950</xdr:colOff>
          <xdr:row>4</xdr:row>
          <xdr:rowOff>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</xdr:row>
          <xdr:rowOff>38100</xdr:rowOff>
        </xdr:from>
        <xdr:to>
          <xdr:col>0</xdr:col>
          <xdr:colOff>1543050</xdr:colOff>
          <xdr:row>2</xdr:row>
          <xdr:rowOff>171450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1543050</xdr:colOff>
          <xdr:row>1</xdr:row>
          <xdr:rowOff>38100</xdr:rowOff>
        </xdr:from>
        <xdr:to>
          <xdr:col>1</xdr:col>
          <xdr:colOff>104775</xdr:colOff>
          <xdr:row>2</xdr:row>
          <xdr:rowOff>171450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DEMASQUER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1</xdr:row>
          <xdr:rowOff>38100</xdr:rowOff>
        </xdr:from>
        <xdr:to>
          <xdr:col>1</xdr:col>
          <xdr:colOff>1323975</xdr:colOff>
          <xdr:row>2</xdr:row>
          <xdr:rowOff>161925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MAJ arborescence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0</xdr:row>
          <xdr:rowOff>66675</xdr:rowOff>
        </xdr:from>
        <xdr:to>
          <xdr:col>3</xdr:col>
          <xdr:colOff>1314450</xdr:colOff>
          <xdr:row>1</xdr:row>
          <xdr:rowOff>209550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Image ARBO 1 SUPERVISION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85725</xdr:colOff>
      <xdr:row>0</xdr:row>
      <xdr:rowOff>57150</xdr:rowOff>
    </xdr:from>
    <xdr:to>
      <xdr:col>10</xdr:col>
      <xdr:colOff>299197</xdr:colOff>
      <xdr:row>0</xdr:row>
      <xdr:rowOff>444873</xdr:rowOff>
    </xdr:to>
    <xdr:pic>
      <xdr:nvPicPr>
        <xdr:cNvPr id="2" name="Image 1" descr="doigt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715625" y="57150"/>
          <a:ext cx="480172" cy="38772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304800</xdr:colOff>
          <xdr:row>0</xdr:row>
          <xdr:rowOff>47625</xdr:rowOff>
        </xdr:from>
        <xdr:to>
          <xdr:col>13</xdr:col>
          <xdr:colOff>228600</xdr:colOff>
          <xdr:row>0</xdr:row>
          <xdr:rowOff>447675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ARBO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1039"/>
  <sheetViews>
    <sheetView tabSelected="1"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A2" sqref="A2"/>
    </sheetView>
  </sheetViews>
  <sheetFormatPr baseColWidth="10" defaultRowHeight="15.75" x14ac:dyDescent="0.25"/>
  <cols>
    <col min="1" max="1" width="39.85546875" style="1" customWidth="1"/>
    <col min="2" max="2" width="23.85546875" style="1" customWidth="1"/>
    <col min="3" max="3" width="2.42578125" style="1" hidden="1" customWidth="1"/>
    <col min="4" max="4" width="28.85546875" style="33" customWidth="1"/>
    <col min="5" max="5" width="33.140625" style="21" customWidth="1"/>
    <col min="6" max="6" width="38.5703125" style="21" bestFit="1" customWidth="1"/>
    <col min="7" max="7" width="33.140625" style="21" customWidth="1"/>
    <col min="8" max="8" width="15.28515625" style="19" customWidth="1"/>
    <col min="9" max="9" width="26.5703125" style="23" customWidth="1"/>
    <col min="10" max="10" width="24.85546875" style="23" customWidth="1"/>
    <col min="11" max="11" width="27" style="23" customWidth="1"/>
    <col min="12" max="12" width="5.28515625" style="18" customWidth="1"/>
    <col min="13" max="14" width="2.140625" style="18" customWidth="1"/>
    <col min="15" max="15" width="5.28515625" style="18" customWidth="1"/>
    <col min="16" max="16" width="5.85546875" style="16" customWidth="1"/>
    <col min="17" max="17" width="19.42578125" style="19" customWidth="1"/>
    <col min="18" max="18" width="26.5703125" style="19" customWidth="1"/>
    <col min="19" max="19" width="24.85546875" style="19" customWidth="1"/>
    <col min="20" max="20" width="20.28515625" style="19" customWidth="1"/>
    <col min="21" max="26" width="11.42578125" style="19" customWidth="1"/>
    <col min="27" max="27" width="11.42578125" style="1" customWidth="1"/>
    <col min="28" max="16384" width="11.42578125" style="1"/>
  </cols>
  <sheetData>
    <row r="1" spans="1:25" ht="28.5" customHeight="1" x14ac:dyDescent="0.25">
      <c r="A1" s="7" t="s">
        <v>114</v>
      </c>
      <c r="B1" s="29"/>
      <c r="F1" s="41"/>
    </row>
    <row r="2" spans="1:25" s="5" customFormat="1" ht="28.5" customHeight="1" x14ac:dyDescent="0.25">
      <c r="B2" s="6"/>
      <c r="D2" s="34"/>
      <c r="E2" s="2" t="s">
        <v>0</v>
      </c>
      <c r="F2" s="2" t="s">
        <v>0</v>
      </c>
      <c r="G2" s="2" t="s">
        <v>0</v>
      </c>
      <c r="H2" s="5" t="s">
        <v>0</v>
      </c>
      <c r="I2" s="6" t="s">
        <v>0</v>
      </c>
      <c r="J2" s="6" t="s">
        <v>0</v>
      </c>
      <c r="K2" s="6" t="s">
        <v>0</v>
      </c>
      <c r="L2" s="15"/>
      <c r="M2" s="15"/>
      <c r="N2" s="15"/>
      <c r="O2" s="15" t="s">
        <v>0</v>
      </c>
      <c r="P2" s="17"/>
      <c r="Q2" s="5" t="s">
        <v>0</v>
      </c>
      <c r="R2" s="5" t="s">
        <v>0</v>
      </c>
      <c r="S2" s="5" t="s">
        <v>0</v>
      </c>
      <c r="T2" s="5" t="s">
        <v>0</v>
      </c>
      <c r="U2" s="5" t="s">
        <v>0</v>
      </c>
      <c r="V2" s="5" t="s">
        <v>0</v>
      </c>
      <c r="W2" s="5" t="s">
        <v>0</v>
      </c>
      <c r="X2" s="5" t="s">
        <v>0</v>
      </c>
      <c r="Y2" s="5" t="s">
        <v>0</v>
      </c>
    </row>
    <row r="3" spans="1:25" ht="28.5" customHeight="1" x14ac:dyDescent="0.4">
      <c r="D3" s="35"/>
      <c r="F3" s="24"/>
    </row>
    <row r="4" spans="1:25" ht="19.5" thickBot="1" x14ac:dyDescent="0.3">
      <c r="A4" s="38" t="s">
        <v>17</v>
      </c>
      <c r="B4" s="8" t="s">
        <v>1</v>
      </c>
    </row>
    <row r="5" spans="1:25" ht="39.950000000000003" customHeight="1" thickBot="1" x14ac:dyDescent="0.25">
      <c r="D5" s="36" t="s">
        <v>13</v>
      </c>
      <c r="E5" s="2"/>
      <c r="F5" s="2"/>
      <c r="G5" s="2"/>
      <c r="H5" s="19" t="str">
        <f>D5</f>
        <v>10_AGENCE AIF</v>
      </c>
      <c r="I5" s="23" t="str">
        <f>IF(H5&lt;&gt;H4,"",IF(E5&lt;&gt;"",E5,I4))</f>
        <v/>
      </c>
      <c r="J5" s="23">
        <f>IF(AND(F5="",I5=I4),J4,F5)</f>
        <v>0</v>
      </c>
      <c r="K5" s="23">
        <f>G5</f>
        <v>0</v>
      </c>
      <c r="L5" s="18">
        <f>IF(D5&lt;&gt;"",COUNTIF(E:E,LEFT(D5,2)&amp;"*"),"")</f>
        <v>7</v>
      </c>
      <c r="M5" s="20" t="str">
        <f>IF(E5&lt;&gt;"",COUNTIF(F:F,LEFT(E5,4)&amp;"*"),"/")</f>
        <v>/</v>
      </c>
      <c r="N5" s="21" t="str">
        <f>IF(F5&lt;&gt;"",COUNTIF(G:G,LEFT(F5,6)&amp;"*"),"/")</f>
        <v>/</v>
      </c>
      <c r="O5" s="18">
        <f t="shared" ref="O5:O6" si="0">IF(G5="",0,1)</f>
        <v>0</v>
      </c>
      <c r="P5" s="16" t="str">
        <f>IF(Q5&lt;&gt;"",MAX(P$4:P4)+1,"")</f>
        <v/>
      </c>
      <c r="Q5" s="19" t="str">
        <f t="shared" ref="Q5:Q6" si="1">IF(OR(L5=0,O5=1,AND(O5=0,N5=0),AND(M5=0,O5=0)),H5,"")</f>
        <v/>
      </c>
      <c r="R5" s="19" t="str">
        <f>IF($Q5="","",I5)</f>
        <v/>
      </c>
      <c r="S5" s="19" t="str">
        <f t="shared" ref="S5:T6" si="2">IF($Q5="","",IF(J5=0,"",J5))</f>
        <v/>
      </c>
    </row>
    <row r="6" spans="1:25" ht="20.100000000000001" customHeight="1" x14ac:dyDescent="0.25">
      <c r="E6" s="27" t="s">
        <v>62</v>
      </c>
      <c r="F6" s="20"/>
      <c r="H6" s="19" t="str">
        <f>IF(D6="",H5,D6)</f>
        <v>10_AGENCE AIF</v>
      </c>
      <c r="I6" s="23" t="str">
        <f>IF(H6&lt;&gt;H5,"",IF(E6&lt;&gt;"",E6,I5))</f>
        <v>10.A Commun agence</v>
      </c>
      <c r="J6" s="23">
        <f>IF(AND(F6="",I6=I5),J5,F6)</f>
        <v>0</v>
      </c>
      <c r="K6" s="23">
        <f>G6</f>
        <v>0</v>
      </c>
      <c r="L6" s="18" t="str">
        <f>IF(D6&lt;&gt;"",COUNTIF(E:E,LEFT(D6,2)&amp;"*"),"")</f>
        <v/>
      </c>
      <c r="M6" s="20">
        <f>IF(E6&lt;&gt;"",COUNTIF(F:F,LEFT(E6,4)&amp;"*"),"/")</f>
        <v>3</v>
      </c>
      <c r="N6" s="21" t="str">
        <f>IF(F6&lt;&gt;"",COUNTIF(G:G,LEFT(F6,6)&amp;"*"),"/")</f>
        <v>/</v>
      </c>
      <c r="O6" s="18">
        <f t="shared" si="0"/>
        <v>0</v>
      </c>
      <c r="P6" s="16" t="str">
        <f>IF(Q6&lt;&gt;"",MAX(P$4:P5)+1,"")</f>
        <v/>
      </c>
      <c r="Q6" s="19" t="str">
        <f t="shared" si="1"/>
        <v/>
      </c>
      <c r="R6" s="19" t="str">
        <f>IF($Q6="","",I6)</f>
        <v/>
      </c>
      <c r="S6" s="19" t="str">
        <f t="shared" si="2"/>
        <v/>
      </c>
      <c r="T6" s="19" t="str">
        <f t="shared" si="2"/>
        <v/>
      </c>
    </row>
    <row r="7" spans="1:25" ht="20.100000000000001" customHeight="1" x14ac:dyDescent="0.25">
      <c r="F7" s="31" t="s">
        <v>78</v>
      </c>
      <c r="H7" s="19" t="str">
        <f t="shared" ref="H7:H70" si="3">IF(D7="",H6,D7)</f>
        <v>10_AGENCE AIF</v>
      </c>
      <c r="I7" s="23" t="str">
        <f t="shared" ref="I7:I70" si="4">IF(H7&lt;&gt;H6,"",IF(E7&lt;&gt;"",E7,I6))</f>
        <v>10.A Commun agence</v>
      </c>
      <c r="J7" s="23" t="str">
        <f t="shared" ref="J7:J70" si="5">IF(AND(F7="",I7=I6),J6,F7)</f>
        <v>10.A1 CR agence</v>
      </c>
      <c r="K7" s="23">
        <f t="shared" ref="K7:K70" si="6">G7</f>
        <v>0</v>
      </c>
      <c r="L7" s="18" t="str">
        <f t="shared" ref="L7:L70" si="7">IF(D7&lt;&gt;"",COUNTIF(E:E,LEFT(D7,2)&amp;"*"),"")</f>
        <v/>
      </c>
      <c r="M7" s="20" t="str">
        <f t="shared" ref="M7:M70" si="8">IF(E7&lt;&gt;"",COUNTIF(F:F,LEFT(E7,4)&amp;"*"),"/")</f>
        <v>/</v>
      </c>
      <c r="N7" s="21">
        <f t="shared" ref="N7:N70" si="9">IF(F7&lt;&gt;"",COUNTIF(G:G,LEFT(F7,6)&amp;"*"),"/")</f>
        <v>0</v>
      </c>
      <c r="O7" s="18">
        <f t="shared" ref="O7:O70" si="10">IF(G7="",0,1)</f>
        <v>0</v>
      </c>
      <c r="P7" s="16">
        <f>IF(Q7&lt;&gt;"",MAX(P$4:P6)+1,"")</f>
        <v>1</v>
      </c>
      <c r="Q7" s="19" t="str">
        <f t="shared" ref="Q7:Q70" si="11">IF(OR(L7=0,O7=1,AND(O7=0,N7=0),AND(M7=0,O7=0)),H7,"")</f>
        <v>10_AGENCE AIF</v>
      </c>
      <c r="R7" s="19" t="str">
        <f t="shared" ref="R7:R70" si="12">IF($Q7="","",I7)</f>
        <v>10.A Commun agence</v>
      </c>
      <c r="S7" s="19" t="str">
        <f t="shared" ref="S7:S70" si="13">IF($Q7="","",IF(J7=0,"",J7))</f>
        <v>10.A1 CR agence</v>
      </c>
      <c r="T7" s="19" t="str">
        <f t="shared" ref="T7:T70" si="14">IF($Q7="","",IF(K7=0,"",K7))</f>
        <v/>
      </c>
    </row>
    <row r="8" spans="1:25" ht="20.100000000000001" customHeight="1" x14ac:dyDescent="0.25">
      <c r="F8" s="31" t="s">
        <v>79</v>
      </c>
      <c r="H8" s="19" t="str">
        <f t="shared" si="3"/>
        <v>10_AGENCE AIF</v>
      </c>
      <c r="I8" s="23" t="str">
        <f t="shared" si="4"/>
        <v>10.A Commun agence</v>
      </c>
      <c r="J8" s="23" t="str">
        <f t="shared" si="5"/>
        <v>10.A.2 Bilans et déclarations</v>
      </c>
      <c r="K8" s="23">
        <f t="shared" si="6"/>
        <v>0</v>
      </c>
      <c r="L8" s="18" t="str">
        <f t="shared" si="7"/>
        <v/>
      </c>
      <c r="M8" s="20" t="str">
        <f t="shared" si="8"/>
        <v>/</v>
      </c>
      <c r="N8" s="21">
        <f t="shared" si="9"/>
        <v>0</v>
      </c>
      <c r="O8" s="18">
        <f t="shared" si="10"/>
        <v>0</v>
      </c>
      <c r="P8" s="16">
        <f>IF(Q8&lt;&gt;"",MAX(P$4:P7)+1,"")</f>
        <v>2</v>
      </c>
      <c r="Q8" s="19" t="str">
        <f t="shared" si="11"/>
        <v>10_AGENCE AIF</v>
      </c>
      <c r="R8" s="19" t="str">
        <f t="shared" si="12"/>
        <v>10.A Commun agence</v>
      </c>
      <c r="S8" s="19" t="str">
        <f t="shared" si="13"/>
        <v>10.A.2 Bilans et déclarations</v>
      </c>
      <c r="T8" s="19" t="str">
        <f t="shared" si="14"/>
        <v/>
      </c>
    </row>
    <row r="9" spans="1:25" ht="20.100000000000001" customHeight="1" x14ac:dyDescent="0.25">
      <c r="F9" s="31" t="s">
        <v>80</v>
      </c>
      <c r="G9" s="1"/>
      <c r="H9" s="19" t="str">
        <f t="shared" si="3"/>
        <v>10_AGENCE AIF</v>
      </c>
      <c r="I9" s="23" t="str">
        <f t="shared" si="4"/>
        <v>10.A Commun agence</v>
      </c>
      <c r="J9" s="23" t="str">
        <f t="shared" si="5"/>
        <v>10.A.3 Locaux tertiaire</v>
      </c>
      <c r="K9" s="23">
        <f t="shared" si="6"/>
        <v>0</v>
      </c>
      <c r="L9" s="18" t="str">
        <f t="shared" si="7"/>
        <v/>
      </c>
      <c r="M9" s="20" t="str">
        <f t="shared" si="8"/>
        <v>/</v>
      </c>
      <c r="N9" s="21">
        <f t="shared" si="9"/>
        <v>0</v>
      </c>
      <c r="O9" s="18">
        <f t="shared" si="10"/>
        <v>0</v>
      </c>
      <c r="P9" s="16">
        <f>IF(Q9&lt;&gt;"",MAX(P$4:P8)+1,"")</f>
        <v>3</v>
      </c>
      <c r="Q9" s="19" t="str">
        <f t="shared" si="11"/>
        <v>10_AGENCE AIF</v>
      </c>
      <c r="R9" s="19" t="str">
        <f t="shared" si="12"/>
        <v>10.A Commun agence</v>
      </c>
      <c r="S9" s="19" t="str">
        <f t="shared" si="13"/>
        <v>10.A.3 Locaux tertiaire</v>
      </c>
      <c r="T9" s="19" t="str">
        <f t="shared" si="14"/>
        <v/>
      </c>
    </row>
    <row r="10" spans="1:25" ht="20.100000000000001" customHeight="1" x14ac:dyDescent="0.25">
      <c r="E10" s="27" t="s">
        <v>63</v>
      </c>
      <c r="H10" s="19" t="str">
        <f t="shared" si="3"/>
        <v>10_AGENCE AIF</v>
      </c>
      <c r="I10" s="23" t="str">
        <f t="shared" si="4"/>
        <v>10.B Méthode-support</v>
      </c>
      <c r="J10" s="23">
        <f t="shared" si="5"/>
        <v>0</v>
      </c>
      <c r="K10" s="23">
        <f t="shared" si="6"/>
        <v>0</v>
      </c>
      <c r="L10" s="18" t="str">
        <f t="shared" si="7"/>
        <v/>
      </c>
      <c r="M10" s="20">
        <f t="shared" si="8"/>
        <v>0</v>
      </c>
      <c r="N10" s="21" t="str">
        <f t="shared" si="9"/>
        <v>/</v>
      </c>
      <c r="O10" s="18">
        <f t="shared" si="10"/>
        <v>0</v>
      </c>
      <c r="P10" s="16">
        <f>IF(Q10&lt;&gt;"",MAX(P$4:P9)+1,"")</f>
        <v>4</v>
      </c>
      <c r="Q10" s="19" t="str">
        <f t="shared" si="11"/>
        <v>10_AGENCE AIF</v>
      </c>
      <c r="R10" s="19" t="str">
        <f t="shared" si="12"/>
        <v>10.B Méthode-support</v>
      </c>
      <c r="S10" s="19" t="str">
        <f t="shared" si="13"/>
        <v/>
      </c>
      <c r="T10" s="19" t="str">
        <f t="shared" si="14"/>
        <v/>
      </c>
    </row>
    <row r="11" spans="1:25" ht="20.100000000000001" customHeight="1" x14ac:dyDescent="0.25">
      <c r="E11" s="27" t="s">
        <v>64</v>
      </c>
      <c r="F11" s="20"/>
      <c r="H11" s="19" t="str">
        <f t="shared" si="3"/>
        <v>10_AGENCE AIF</v>
      </c>
      <c r="I11" s="23" t="str">
        <f t="shared" si="4"/>
        <v>10.C Fontaine-mécanique</v>
      </c>
      <c r="J11" s="23">
        <f t="shared" si="5"/>
        <v>0</v>
      </c>
      <c r="K11" s="23">
        <f t="shared" si="6"/>
        <v>0</v>
      </c>
      <c r="L11" s="18" t="str">
        <f t="shared" si="7"/>
        <v/>
      </c>
      <c r="M11" s="20">
        <f t="shared" si="8"/>
        <v>0</v>
      </c>
      <c r="N11" s="21" t="str">
        <f t="shared" si="9"/>
        <v>/</v>
      </c>
      <c r="O11" s="18">
        <f t="shared" si="10"/>
        <v>0</v>
      </c>
      <c r="P11" s="16">
        <f>IF(Q11&lt;&gt;"",MAX(P$4:P10)+1,"")</f>
        <v>5</v>
      </c>
      <c r="Q11" s="19" t="str">
        <f t="shared" si="11"/>
        <v>10_AGENCE AIF</v>
      </c>
      <c r="R11" s="19" t="str">
        <f t="shared" si="12"/>
        <v>10.C Fontaine-mécanique</v>
      </c>
      <c r="S11" s="19" t="str">
        <f t="shared" si="13"/>
        <v/>
      </c>
      <c r="T11" s="19" t="str">
        <f t="shared" si="14"/>
        <v/>
      </c>
    </row>
    <row r="12" spans="1:25" ht="20.100000000000001" customHeight="1" x14ac:dyDescent="0.25">
      <c r="E12" s="27" t="s">
        <v>65</v>
      </c>
      <c r="H12" s="19" t="str">
        <f t="shared" si="3"/>
        <v>10_AGENCE AIF</v>
      </c>
      <c r="I12" s="23" t="str">
        <f t="shared" si="4"/>
        <v>10.D Instrumentation</v>
      </c>
      <c r="J12" s="23">
        <f t="shared" si="5"/>
        <v>0</v>
      </c>
      <c r="K12" s="23">
        <f t="shared" si="6"/>
        <v>0</v>
      </c>
      <c r="L12" s="18" t="str">
        <f t="shared" si="7"/>
        <v/>
      </c>
      <c r="M12" s="20">
        <f t="shared" si="8"/>
        <v>0</v>
      </c>
      <c r="N12" s="21" t="str">
        <f t="shared" si="9"/>
        <v>/</v>
      </c>
      <c r="O12" s="18">
        <f t="shared" si="10"/>
        <v>0</v>
      </c>
      <c r="P12" s="16">
        <f>IF(Q12&lt;&gt;"",MAX(P$4:P11)+1,"")</f>
        <v>6</v>
      </c>
      <c r="Q12" s="19" t="str">
        <f t="shared" si="11"/>
        <v>10_AGENCE AIF</v>
      </c>
      <c r="R12" s="19" t="str">
        <f t="shared" si="12"/>
        <v>10.D Instrumentation</v>
      </c>
      <c r="S12" s="19" t="str">
        <f t="shared" si="13"/>
        <v/>
      </c>
      <c r="T12" s="19" t="str">
        <f t="shared" si="14"/>
        <v/>
      </c>
    </row>
    <row r="13" spans="1:25" ht="20.100000000000001" customHeight="1" x14ac:dyDescent="0.25">
      <c r="E13" s="27" t="s">
        <v>66</v>
      </c>
      <c r="H13" s="19" t="str">
        <f t="shared" si="3"/>
        <v>10_AGENCE AIF</v>
      </c>
      <c r="I13" s="23" t="str">
        <f t="shared" si="4"/>
        <v>10.E Equipe Est</v>
      </c>
      <c r="J13" s="23">
        <f t="shared" si="5"/>
        <v>0</v>
      </c>
      <c r="K13" s="23">
        <f t="shared" si="6"/>
        <v>0</v>
      </c>
      <c r="L13" s="18" t="str">
        <f t="shared" si="7"/>
        <v/>
      </c>
      <c r="M13" s="20">
        <f t="shared" si="8"/>
        <v>1</v>
      </c>
      <c r="N13" s="21" t="str">
        <f t="shared" si="9"/>
        <v>/</v>
      </c>
      <c r="O13" s="18">
        <f t="shared" si="10"/>
        <v>0</v>
      </c>
      <c r="P13" s="16" t="str">
        <f>IF(Q13&lt;&gt;"",MAX(P$4:P12)+1,"")</f>
        <v/>
      </c>
      <c r="Q13" s="19" t="str">
        <f t="shared" si="11"/>
        <v/>
      </c>
      <c r="R13" s="19" t="str">
        <f t="shared" si="12"/>
        <v/>
      </c>
      <c r="S13" s="19" t="str">
        <f t="shared" si="13"/>
        <v/>
      </c>
      <c r="T13" s="19" t="str">
        <f t="shared" si="14"/>
        <v/>
      </c>
    </row>
    <row r="14" spans="1:25" ht="20.100000000000001" customHeight="1" x14ac:dyDescent="0.25">
      <c r="E14" s="1"/>
      <c r="F14" s="31" t="s">
        <v>81</v>
      </c>
      <c r="H14" s="19" t="str">
        <f t="shared" si="3"/>
        <v>10_AGENCE AIF</v>
      </c>
      <c r="I14" s="23" t="str">
        <f t="shared" si="4"/>
        <v>10.E Equipe Est</v>
      </c>
      <c r="J14" s="23" t="str">
        <f t="shared" si="5"/>
        <v>10.E.1 ENP</v>
      </c>
      <c r="K14" s="23">
        <f t="shared" si="6"/>
        <v>0</v>
      </c>
      <c r="L14" s="18" t="str">
        <f t="shared" si="7"/>
        <v/>
      </c>
      <c r="M14" s="20" t="str">
        <f t="shared" si="8"/>
        <v>/</v>
      </c>
      <c r="N14" s="21">
        <f t="shared" si="9"/>
        <v>0</v>
      </c>
      <c r="O14" s="18">
        <f t="shared" si="10"/>
        <v>0</v>
      </c>
      <c r="P14" s="16">
        <f>IF(Q14&lt;&gt;"",MAX(P$4:P13)+1,"")</f>
        <v>7</v>
      </c>
      <c r="Q14" s="19" t="str">
        <f t="shared" si="11"/>
        <v>10_AGENCE AIF</v>
      </c>
      <c r="R14" s="19" t="str">
        <f t="shared" si="12"/>
        <v>10.E Equipe Est</v>
      </c>
      <c r="S14" s="19" t="str">
        <f t="shared" si="13"/>
        <v>10.E.1 ENP</v>
      </c>
      <c r="T14" s="19" t="str">
        <f t="shared" si="14"/>
        <v/>
      </c>
    </row>
    <row r="15" spans="1:25" ht="20.100000000000001" customHeight="1" x14ac:dyDescent="0.25">
      <c r="E15" s="27" t="s">
        <v>67</v>
      </c>
      <c r="H15" s="19" t="str">
        <f t="shared" si="3"/>
        <v>10_AGENCE AIF</v>
      </c>
      <c r="I15" s="23" t="str">
        <f t="shared" si="4"/>
        <v>10.F Equipe Ouest</v>
      </c>
      <c r="J15" s="23">
        <f t="shared" si="5"/>
        <v>0</v>
      </c>
      <c r="K15" s="23">
        <f t="shared" si="6"/>
        <v>0</v>
      </c>
      <c r="L15" s="18" t="str">
        <f t="shared" si="7"/>
        <v/>
      </c>
      <c r="M15" s="20">
        <f t="shared" si="8"/>
        <v>1</v>
      </c>
      <c r="N15" s="21" t="str">
        <f t="shared" si="9"/>
        <v>/</v>
      </c>
      <c r="O15" s="18">
        <f t="shared" si="10"/>
        <v>0</v>
      </c>
      <c r="P15" s="16" t="str">
        <f>IF(Q15&lt;&gt;"",MAX(P$4:P14)+1,"")</f>
        <v/>
      </c>
      <c r="Q15" s="19" t="str">
        <f t="shared" si="11"/>
        <v/>
      </c>
      <c r="R15" s="19" t="str">
        <f t="shared" si="12"/>
        <v/>
      </c>
      <c r="S15" s="19" t="str">
        <f t="shared" si="13"/>
        <v/>
      </c>
      <c r="T15" s="19" t="str">
        <f t="shared" si="14"/>
        <v/>
      </c>
    </row>
    <row r="16" spans="1:25" ht="20.100000000000001" customHeight="1" x14ac:dyDescent="0.25">
      <c r="E16" s="1"/>
      <c r="F16" s="31" t="s">
        <v>82</v>
      </c>
      <c r="H16" s="19" t="str">
        <f t="shared" si="3"/>
        <v>10_AGENCE AIF</v>
      </c>
      <c r="I16" s="23" t="str">
        <f t="shared" si="4"/>
        <v>10.F Equipe Ouest</v>
      </c>
      <c r="J16" s="23" t="str">
        <f t="shared" si="5"/>
        <v>10.F.1 ENP</v>
      </c>
      <c r="K16" s="23">
        <f t="shared" si="6"/>
        <v>0</v>
      </c>
      <c r="L16" s="18" t="str">
        <f t="shared" si="7"/>
        <v/>
      </c>
      <c r="M16" s="20" t="str">
        <f t="shared" si="8"/>
        <v>/</v>
      </c>
      <c r="N16" s="21">
        <f t="shared" si="9"/>
        <v>0</v>
      </c>
      <c r="O16" s="18">
        <f t="shared" si="10"/>
        <v>0</v>
      </c>
      <c r="P16" s="16">
        <f>IF(Q16&lt;&gt;"",MAX(P$4:P15)+1,"")</f>
        <v>8</v>
      </c>
      <c r="Q16" s="19" t="str">
        <f t="shared" si="11"/>
        <v>10_AGENCE AIF</v>
      </c>
      <c r="R16" s="19" t="str">
        <f t="shared" si="12"/>
        <v>10.F Equipe Ouest</v>
      </c>
      <c r="S16" s="19" t="str">
        <f t="shared" si="13"/>
        <v>10.F.1 ENP</v>
      </c>
      <c r="T16" s="19" t="str">
        <f t="shared" si="14"/>
        <v/>
      </c>
    </row>
    <row r="17" spans="4:20" ht="20.100000000000001" customHeight="1" x14ac:dyDescent="0.25">
      <c r="E17" s="27" t="s">
        <v>68</v>
      </c>
      <c r="H17" s="19" t="str">
        <f t="shared" si="3"/>
        <v>10_AGENCE AIF</v>
      </c>
      <c r="I17" s="23" t="str">
        <f t="shared" si="4"/>
        <v>10.G GMAO-IRIS</v>
      </c>
      <c r="J17" s="23">
        <f t="shared" si="5"/>
        <v>0</v>
      </c>
      <c r="K17" s="23">
        <f t="shared" si="6"/>
        <v>0</v>
      </c>
      <c r="L17" s="18" t="str">
        <f t="shared" si="7"/>
        <v/>
      </c>
      <c r="M17" s="20">
        <f t="shared" si="8"/>
        <v>2</v>
      </c>
      <c r="N17" s="21" t="str">
        <f t="shared" si="9"/>
        <v>/</v>
      </c>
      <c r="O17" s="18">
        <f t="shared" si="10"/>
        <v>0</v>
      </c>
      <c r="P17" s="16" t="str">
        <f>IF(Q17&lt;&gt;"",MAX(P$4:P16)+1,"")</f>
        <v/>
      </c>
      <c r="Q17" s="19" t="str">
        <f t="shared" si="11"/>
        <v/>
      </c>
      <c r="R17" s="19" t="str">
        <f t="shared" si="12"/>
        <v/>
      </c>
      <c r="S17" s="19" t="str">
        <f t="shared" si="13"/>
        <v/>
      </c>
      <c r="T17" s="19" t="str">
        <f t="shared" si="14"/>
        <v/>
      </c>
    </row>
    <row r="18" spans="4:20" ht="20.100000000000001" customHeight="1" x14ac:dyDescent="0.25">
      <c r="E18" s="1"/>
      <c r="F18" s="31" t="s">
        <v>83</v>
      </c>
      <c r="H18" s="19" t="str">
        <f t="shared" si="3"/>
        <v>10_AGENCE AIF</v>
      </c>
      <c r="I18" s="23" t="str">
        <f t="shared" si="4"/>
        <v>10.G GMAO-IRIS</v>
      </c>
      <c r="J18" s="23" t="str">
        <f t="shared" si="5"/>
        <v>10.G.1 TdB</v>
      </c>
      <c r="K18" s="23">
        <f t="shared" si="6"/>
        <v>0</v>
      </c>
      <c r="L18" s="18" t="str">
        <f t="shared" si="7"/>
        <v/>
      </c>
      <c r="M18" s="20" t="str">
        <f t="shared" si="8"/>
        <v>/</v>
      </c>
      <c r="N18" s="21">
        <f t="shared" si="9"/>
        <v>3</v>
      </c>
      <c r="O18" s="18">
        <f t="shared" si="10"/>
        <v>0</v>
      </c>
      <c r="P18" s="16" t="str">
        <f>IF(Q18&lt;&gt;"",MAX(P$4:P17)+1,"")</f>
        <v/>
      </c>
      <c r="Q18" s="19" t="str">
        <f t="shared" si="11"/>
        <v/>
      </c>
      <c r="R18" s="19" t="str">
        <f t="shared" si="12"/>
        <v/>
      </c>
      <c r="S18" s="19" t="str">
        <f t="shared" si="13"/>
        <v/>
      </c>
      <c r="T18" s="19" t="str">
        <f t="shared" si="14"/>
        <v/>
      </c>
    </row>
    <row r="19" spans="4:20" ht="20.100000000000001" customHeight="1" x14ac:dyDescent="0.25">
      <c r="E19" s="1"/>
      <c r="F19" s="1"/>
      <c r="G19" s="31" t="s">
        <v>84</v>
      </c>
      <c r="H19" s="19" t="str">
        <f t="shared" si="3"/>
        <v>10_AGENCE AIF</v>
      </c>
      <c r="I19" s="23" t="str">
        <f t="shared" si="4"/>
        <v>10.G GMAO-IRIS</v>
      </c>
      <c r="J19" s="23" t="str">
        <f t="shared" si="5"/>
        <v>10.G.1 TdB</v>
      </c>
      <c r="K19" s="23" t="str">
        <f t="shared" si="6"/>
        <v>10.G.1.1 PDF</v>
      </c>
      <c r="L19" s="18" t="str">
        <f t="shared" si="7"/>
        <v/>
      </c>
      <c r="M19" s="20" t="str">
        <f t="shared" si="8"/>
        <v>/</v>
      </c>
      <c r="N19" s="21" t="str">
        <f t="shared" si="9"/>
        <v>/</v>
      </c>
      <c r="O19" s="18">
        <f t="shared" si="10"/>
        <v>1</v>
      </c>
      <c r="P19" s="16">
        <f>IF(Q19&lt;&gt;"",MAX(P$4:P18)+1,"")</f>
        <v>9</v>
      </c>
      <c r="Q19" s="19" t="str">
        <f t="shared" si="11"/>
        <v>10_AGENCE AIF</v>
      </c>
      <c r="R19" s="19" t="str">
        <f t="shared" si="12"/>
        <v>10.G GMAO-IRIS</v>
      </c>
      <c r="S19" s="19" t="str">
        <f t="shared" si="13"/>
        <v>10.G.1 TdB</v>
      </c>
      <c r="T19" s="19" t="str">
        <f t="shared" si="14"/>
        <v>10.G.1.1 PDF</v>
      </c>
    </row>
    <row r="20" spans="4:20" ht="20.100000000000001" customHeight="1" x14ac:dyDescent="0.25">
      <c r="E20" s="1"/>
      <c r="F20" s="1"/>
      <c r="G20" s="31" t="s">
        <v>85</v>
      </c>
      <c r="H20" s="19" t="str">
        <f t="shared" si="3"/>
        <v>10_AGENCE AIF</v>
      </c>
      <c r="I20" s="23" t="str">
        <f t="shared" si="4"/>
        <v>10.G GMAO-IRIS</v>
      </c>
      <c r="J20" s="23" t="str">
        <f t="shared" si="5"/>
        <v>10.G.1 TdB</v>
      </c>
      <c r="K20" s="23" t="str">
        <f t="shared" si="6"/>
        <v>10.G.1.2 PowerBI</v>
      </c>
      <c r="L20" s="18" t="str">
        <f t="shared" si="7"/>
        <v/>
      </c>
      <c r="M20" s="20" t="str">
        <f t="shared" si="8"/>
        <v>/</v>
      </c>
      <c r="N20" s="21" t="str">
        <f t="shared" si="9"/>
        <v>/</v>
      </c>
      <c r="O20" s="18">
        <f t="shared" si="10"/>
        <v>1</v>
      </c>
      <c r="P20" s="16">
        <f>IF(Q20&lt;&gt;"",MAX(P$4:P19)+1,"")</f>
        <v>10</v>
      </c>
      <c r="Q20" s="19" t="str">
        <f t="shared" si="11"/>
        <v>10_AGENCE AIF</v>
      </c>
      <c r="R20" s="19" t="str">
        <f t="shared" si="12"/>
        <v>10.G GMAO-IRIS</v>
      </c>
      <c r="S20" s="19" t="str">
        <f t="shared" si="13"/>
        <v>10.G.1 TdB</v>
      </c>
      <c r="T20" s="19" t="str">
        <f t="shared" si="14"/>
        <v>10.G.1.2 PowerBI</v>
      </c>
    </row>
    <row r="21" spans="4:20" ht="20.100000000000001" customHeight="1" x14ac:dyDescent="0.25">
      <c r="E21" s="1"/>
      <c r="F21" s="1"/>
      <c r="G21" s="31" t="s">
        <v>86</v>
      </c>
      <c r="H21" s="19" t="str">
        <f t="shared" si="3"/>
        <v>10_AGENCE AIF</v>
      </c>
      <c r="I21" s="23" t="str">
        <f t="shared" si="4"/>
        <v>10.G GMAO-IRIS</v>
      </c>
      <c r="J21" s="23" t="str">
        <f t="shared" si="5"/>
        <v>10.G.1 TdB</v>
      </c>
      <c r="K21" s="23" t="str">
        <f t="shared" si="6"/>
        <v>10.G.1.3 Bilan Actions</v>
      </c>
      <c r="L21" s="18" t="str">
        <f t="shared" si="7"/>
        <v/>
      </c>
      <c r="M21" s="20" t="str">
        <f t="shared" si="8"/>
        <v>/</v>
      </c>
      <c r="N21" s="21" t="str">
        <f t="shared" si="9"/>
        <v>/</v>
      </c>
      <c r="O21" s="18">
        <f t="shared" si="10"/>
        <v>1</v>
      </c>
      <c r="P21" s="16">
        <f>IF(Q21&lt;&gt;"",MAX(P$4:P20)+1,"")</f>
        <v>11</v>
      </c>
      <c r="Q21" s="19" t="str">
        <f t="shared" si="11"/>
        <v>10_AGENCE AIF</v>
      </c>
      <c r="R21" s="19" t="str">
        <f t="shared" si="12"/>
        <v>10.G GMAO-IRIS</v>
      </c>
      <c r="S21" s="19" t="str">
        <f t="shared" si="13"/>
        <v>10.G.1 TdB</v>
      </c>
      <c r="T21" s="19" t="str">
        <f t="shared" si="14"/>
        <v>10.G.1.3 Bilan Actions</v>
      </c>
    </row>
    <row r="22" spans="4:20" ht="20.100000000000001" customHeight="1" thickBot="1" x14ac:dyDescent="0.3">
      <c r="E22" s="1"/>
      <c r="F22" s="31" t="s">
        <v>87</v>
      </c>
      <c r="H22" s="19" t="str">
        <f t="shared" si="3"/>
        <v>10_AGENCE AIF</v>
      </c>
      <c r="I22" s="23" t="str">
        <f t="shared" si="4"/>
        <v>10.G GMAO-IRIS</v>
      </c>
      <c r="J22" s="23" t="str">
        <f t="shared" si="5"/>
        <v>10.G.2 Données temporaire</v>
      </c>
      <c r="K22" s="23">
        <f t="shared" si="6"/>
        <v>0</v>
      </c>
      <c r="L22" s="18" t="str">
        <f t="shared" si="7"/>
        <v/>
      </c>
      <c r="M22" s="20" t="str">
        <f t="shared" si="8"/>
        <v>/</v>
      </c>
      <c r="N22" s="21">
        <f t="shared" si="9"/>
        <v>0</v>
      </c>
      <c r="O22" s="18">
        <f t="shared" si="10"/>
        <v>0</v>
      </c>
      <c r="P22" s="16">
        <f>IF(Q22&lt;&gt;"",MAX(P$4:P21)+1,"")</f>
        <v>12</v>
      </c>
      <c r="Q22" s="19" t="str">
        <f t="shared" si="11"/>
        <v>10_AGENCE AIF</v>
      </c>
      <c r="R22" s="19" t="str">
        <f t="shared" si="12"/>
        <v>10.G GMAO-IRIS</v>
      </c>
      <c r="S22" s="19" t="str">
        <f t="shared" si="13"/>
        <v>10.G.2 Données temporaire</v>
      </c>
      <c r="T22" s="19" t="str">
        <f t="shared" si="14"/>
        <v/>
      </c>
    </row>
    <row r="23" spans="4:20" ht="39.950000000000003" customHeight="1" thickBot="1" x14ac:dyDescent="0.25">
      <c r="D23" s="36" t="s">
        <v>4</v>
      </c>
      <c r="E23" s="2"/>
      <c r="H23" s="19" t="str">
        <f t="shared" si="3"/>
        <v>20_RH_AIF</v>
      </c>
      <c r="I23" s="23" t="str">
        <f t="shared" si="4"/>
        <v/>
      </c>
      <c r="J23" s="23">
        <f t="shared" si="5"/>
        <v>0</v>
      </c>
      <c r="K23" s="23">
        <f t="shared" si="6"/>
        <v>0</v>
      </c>
      <c r="L23" s="18">
        <f t="shared" si="7"/>
        <v>6</v>
      </c>
      <c r="M23" s="20" t="str">
        <f t="shared" si="8"/>
        <v>/</v>
      </c>
      <c r="N23" s="21" t="str">
        <f t="shared" si="9"/>
        <v>/</v>
      </c>
      <c r="O23" s="18">
        <f t="shared" si="10"/>
        <v>0</v>
      </c>
      <c r="P23" s="16" t="str">
        <f>IF(Q23&lt;&gt;"",MAX(P$4:P22)+1,"")</f>
        <v/>
      </c>
      <c r="Q23" s="19" t="str">
        <f t="shared" si="11"/>
        <v/>
      </c>
      <c r="R23" s="19" t="str">
        <f t="shared" si="12"/>
        <v/>
      </c>
      <c r="S23" s="19" t="str">
        <f t="shared" si="13"/>
        <v/>
      </c>
      <c r="T23" s="19" t="str">
        <f t="shared" si="14"/>
        <v/>
      </c>
    </row>
    <row r="24" spans="4:20" ht="20.100000000000001" customHeight="1" x14ac:dyDescent="0.25">
      <c r="E24" s="27" t="s">
        <v>88</v>
      </c>
      <c r="H24" s="19" t="str">
        <f t="shared" si="3"/>
        <v>20_RH_AIF</v>
      </c>
      <c r="I24" s="23" t="str">
        <f t="shared" si="4"/>
        <v>20.A Congés</v>
      </c>
      <c r="J24" s="23">
        <f t="shared" si="5"/>
        <v>0</v>
      </c>
      <c r="K24" s="23">
        <f t="shared" si="6"/>
        <v>0</v>
      </c>
      <c r="L24" s="18" t="str">
        <f t="shared" si="7"/>
        <v/>
      </c>
      <c r="M24" s="20">
        <f t="shared" si="8"/>
        <v>0</v>
      </c>
      <c r="N24" s="21" t="str">
        <f t="shared" si="9"/>
        <v>/</v>
      </c>
      <c r="O24" s="18">
        <f t="shared" si="10"/>
        <v>0</v>
      </c>
      <c r="P24" s="16">
        <f>IF(Q24&lt;&gt;"",MAX(P$4:P23)+1,"")</f>
        <v>13</v>
      </c>
      <c r="Q24" s="19" t="str">
        <f t="shared" si="11"/>
        <v>20_RH_AIF</v>
      </c>
      <c r="R24" s="19" t="str">
        <f t="shared" si="12"/>
        <v>20.A Congés</v>
      </c>
      <c r="S24" s="19" t="str">
        <f t="shared" si="13"/>
        <v/>
      </c>
      <c r="T24" s="19" t="str">
        <f t="shared" si="14"/>
        <v/>
      </c>
    </row>
    <row r="25" spans="4:20" ht="20.100000000000001" customHeight="1" x14ac:dyDescent="0.25">
      <c r="E25" s="27" t="s">
        <v>89</v>
      </c>
      <c r="H25" s="19" t="str">
        <f t="shared" si="3"/>
        <v>20_RH_AIF</v>
      </c>
      <c r="I25" s="23" t="str">
        <f t="shared" si="4"/>
        <v>20.B Astreintes</v>
      </c>
      <c r="J25" s="23">
        <f t="shared" si="5"/>
        <v>0</v>
      </c>
      <c r="K25" s="23">
        <f t="shared" si="6"/>
        <v>0</v>
      </c>
      <c r="L25" s="18" t="str">
        <f t="shared" si="7"/>
        <v/>
      </c>
      <c r="M25" s="20">
        <f t="shared" si="8"/>
        <v>0</v>
      </c>
      <c r="N25" s="21" t="str">
        <f t="shared" si="9"/>
        <v>/</v>
      </c>
      <c r="O25" s="18">
        <f t="shared" si="10"/>
        <v>0</v>
      </c>
      <c r="P25" s="16">
        <f>IF(Q25&lt;&gt;"",MAX(P$4:P24)+1,"")</f>
        <v>14</v>
      </c>
      <c r="Q25" s="19" t="str">
        <f t="shared" si="11"/>
        <v>20_RH_AIF</v>
      </c>
      <c r="R25" s="19" t="str">
        <f t="shared" si="12"/>
        <v>20.B Astreintes</v>
      </c>
      <c r="S25" s="19" t="str">
        <f t="shared" si="13"/>
        <v/>
      </c>
      <c r="T25" s="19" t="str">
        <f t="shared" si="14"/>
        <v/>
      </c>
    </row>
    <row r="26" spans="4:20" ht="20.100000000000001" customHeight="1" x14ac:dyDescent="0.25">
      <c r="E26" s="27" t="s">
        <v>90</v>
      </c>
      <c r="H26" s="19" t="str">
        <f t="shared" si="3"/>
        <v>20_RH_AIF</v>
      </c>
      <c r="I26" s="23" t="str">
        <f t="shared" si="4"/>
        <v>20.C EAA</v>
      </c>
      <c r="J26" s="23">
        <f t="shared" si="5"/>
        <v>0</v>
      </c>
      <c r="K26" s="23">
        <f t="shared" si="6"/>
        <v>0</v>
      </c>
      <c r="L26" s="18" t="str">
        <f t="shared" si="7"/>
        <v/>
      </c>
      <c r="M26" s="20">
        <f t="shared" si="8"/>
        <v>0</v>
      </c>
      <c r="N26" s="21" t="str">
        <f t="shared" si="9"/>
        <v>/</v>
      </c>
      <c r="O26" s="18">
        <f t="shared" si="10"/>
        <v>0</v>
      </c>
      <c r="P26" s="16">
        <f>IF(Q26&lt;&gt;"",MAX(P$4:P25)+1,"")</f>
        <v>15</v>
      </c>
      <c r="Q26" s="19" t="str">
        <f t="shared" si="11"/>
        <v>20_RH_AIF</v>
      </c>
      <c r="R26" s="19" t="str">
        <f t="shared" si="12"/>
        <v>20.C EAA</v>
      </c>
      <c r="S26" s="19" t="str">
        <f t="shared" si="13"/>
        <v/>
      </c>
      <c r="T26" s="19" t="str">
        <f t="shared" si="14"/>
        <v/>
      </c>
    </row>
    <row r="27" spans="4:20" ht="20.100000000000001" customHeight="1" x14ac:dyDescent="0.25">
      <c r="E27" s="27" t="s">
        <v>91</v>
      </c>
      <c r="H27" s="19" t="str">
        <f t="shared" si="3"/>
        <v>20_RH_AIF</v>
      </c>
      <c r="I27" s="23" t="str">
        <f t="shared" si="4"/>
        <v>20.D Habilitations</v>
      </c>
      <c r="J27" s="23">
        <f t="shared" si="5"/>
        <v>0</v>
      </c>
      <c r="K27" s="23">
        <f t="shared" si="6"/>
        <v>0</v>
      </c>
      <c r="L27" s="18" t="str">
        <f t="shared" si="7"/>
        <v/>
      </c>
      <c r="M27" s="20">
        <f t="shared" si="8"/>
        <v>3</v>
      </c>
      <c r="N27" s="21" t="str">
        <f t="shared" si="9"/>
        <v>/</v>
      </c>
      <c r="O27" s="18">
        <f t="shared" si="10"/>
        <v>0</v>
      </c>
      <c r="P27" s="16" t="str">
        <f>IF(Q27&lt;&gt;"",MAX(P$4:P26)+1,"")</f>
        <v/>
      </c>
      <c r="Q27" s="19" t="str">
        <f t="shared" si="11"/>
        <v/>
      </c>
      <c r="R27" s="19" t="str">
        <f t="shared" si="12"/>
        <v/>
      </c>
      <c r="S27" s="19" t="str">
        <f t="shared" si="13"/>
        <v/>
      </c>
      <c r="T27" s="19" t="str">
        <f t="shared" si="14"/>
        <v/>
      </c>
    </row>
    <row r="28" spans="4:20" ht="20.100000000000001" customHeight="1" x14ac:dyDescent="0.25">
      <c r="E28" s="20"/>
      <c r="F28" s="31" t="s">
        <v>92</v>
      </c>
      <c r="H28" s="19" t="str">
        <f t="shared" si="3"/>
        <v>20_RH_AIF</v>
      </c>
      <c r="I28" s="23" t="str">
        <f t="shared" si="4"/>
        <v>20.D Habilitations</v>
      </c>
      <c r="J28" s="23" t="str">
        <f t="shared" si="5"/>
        <v>20.D.1 CATEC</v>
      </c>
      <c r="K28" s="23">
        <f t="shared" si="6"/>
        <v>0</v>
      </c>
      <c r="L28" s="18" t="str">
        <f t="shared" si="7"/>
        <v/>
      </c>
      <c r="M28" s="20" t="str">
        <f t="shared" si="8"/>
        <v>/</v>
      </c>
      <c r="N28" s="21">
        <f t="shared" si="9"/>
        <v>0</v>
      </c>
      <c r="O28" s="18">
        <f t="shared" si="10"/>
        <v>0</v>
      </c>
      <c r="P28" s="16">
        <f>IF(Q28&lt;&gt;"",MAX(P$4:P27)+1,"")</f>
        <v>16</v>
      </c>
      <c r="Q28" s="19" t="str">
        <f t="shared" si="11"/>
        <v>20_RH_AIF</v>
      </c>
      <c r="R28" s="19" t="str">
        <f t="shared" si="12"/>
        <v>20.D Habilitations</v>
      </c>
      <c r="S28" s="19" t="str">
        <f t="shared" si="13"/>
        <v>20.D.1 CATEC</v>
      </c>
      <c r="T28" s="19" t="str">
        <f t="shared" si="14"/>
        <v/>
      </c>
    </row>
    <row r="29" spans="4:20" ht="20.100000000000001" customHeight="1" x14ac:dyDescent="0.25">
      <c r="E29" s="20"/>
      <c r="F29" s="31" t="s">
        <v>93</v>
      </c>
      <c r="H29" s="19" t="str">
        <f t="shared" si="3"/>
        <v>20_RH_AIF</v>
      </c>
      <c r="I29" s="23" t="str">
        <f t="shared" si="4"/>
        <v>20.D Habilitations</v>
      </c>
      <c r="J29" s="23" t="str">
        <f t="shared" si="5"/>
        <v>20.D.2 Electrique</v>
      </c>
      <c r="K29" s="23">
        <f t="shared" si="6"/>
        <v>0</v>
      </c>
      <c r="L29" s="18" t="str">
        <f t="shared" si="7"/>
        <v/>
      </c>
      <c r="M29" s="20" t="str">
        <f t="shared" si="8"/>
        <v>/</v>
      </c>
      <c r="N29" s="21">
        <f t="shared" si="9"/>
        <v>0</v>
      </c>
      <c r="O29" s="18">
        <f t="shared" si="10"/>
        <v>0</v>
      </c>
      <c r="P29" s="16">
        <f>IF(Q29&lt;&gt;"",MAX(P$4:P28)+1,"")</f>
        <v>17</v>
      </c>
      <c r="Q29" s="19" t="str">
        <f t="shared" si="11"/>
        <v>20_RH_AIF</v>
      </c>
      <c r="R29" s="19" t="str">
        <f t="shared" si="12"/>
        <v>20.D Habilitations</v>
      </c>
      <c r="S29" s="19" t="str">
        <f t="shared" si="13"/>
        <v>20.D.2 Electrique</v>
      </c>
      <c r="T29" s="19" t="str">
        <f t="shared" si="14"/>
        <v/>
      </c>
    </row>
    <row r="30" spans="4:20" ht="20.100000000000001" customHeight="1" x14ac:dyDescent="0.25">
      <c r="E30" s="20"/>
      <c r="F30" s="31" t="s">
        <v>94</v>
      </c>
      <c r="H30" s="19" t="str">
        <f t="shared" si="3"/>
        <v>20_RH_AIF</v>
      </c>
      <c r="I30" s="23" t="str">
        <f t="shared" si="4"/>
        <v>20.D Habilitations</v>
      </c>
      <c r="J30" s="23" t="str">
        <f t="shared" si="5"/>
        <v>20.D.3 SST</v>
      </c>
      <c r="K30" s="23">
        <f t="shared" si="6"/>
        <v>0</v>
      </c>
      <c r="L30" s="18" t="str">
        <f t="shared" si="7"/>
        <v/>
      </c>
      <c r="M30" s="20" t="str">
        <f t="shared" si="8"/>
        <v>/</v>
      </c>
      <c r="N30" s="21">
        <f t="shared" si="9"/>
        <v>0</v>
      </c>
      <c r="O30" s="18">
        <f t="shared" si="10"/>
        <v>0</v>
      </c>
      <c r="P30" s="16">
        <f>IF(Q30&lt;&gt;"",MAX(P$4:P29)+1,"")</f>
        <v>18</v>
      </c>
      <c r="Q30" s="19" t="str">
        <f t="shared" si="11"/>
        <v>20_RH_AIF</v>
      </c>
      <c r="R30" s="19" t="str">
        <f t="shared" si="12"/>
        <v>20.D Habilitations</v>
      </c>
      <c r="S30" s="19" t="str">
        <f t="shared" si="13"/>
        <v>20.D.3 SST</v>
      </c>
      <c r="T30" s="19" t="str">
        <f t="shared" si="14"/>
        <v/>
      </c>
    </row>
    <row r="31" spans="4:20" ht="20.100000000000001" customHeight="1" x14ac:dyDescent="0.25">
      <c r="E31" s="27" t="s">
        <v>95</v>
      </c>
      <c r="F31" s="32"/>
      <c r="H31" s="19" t="str">
        <f t="shared" si="3"/>
        <v>20_RH_AIF</v>
      </c>
      <c r="I31" s="23" t="str">
        <f t="shared" si="4"/>
        <v>20.E Stages-formations</v>
      </c>
      <c r="J31" s="23">
        <f t="shared" si="5"/>
        <v>0</v>
      </c>
      <c r="K31" s="23">
        <f t="shared" si="6"/>
        <v>0</v>
      </c>
      <c r="L31" s="18" t="str">
        <f t="shared" si="7"/>
        <v/>
      </c>
      <c r="M31" s="20">
        <f t="shared" si="8"/>
        <v>0</v>
      </c>
      <c r="N31" s="21" t="str">
        <f t="shared" si="9"/>
        <v>/</v>
      </c>
      <c r="O31" s="18">
        <f t="shared" si="10"/>
        <v>0</v>
      </c>
      <c r="P31" s="16">
        <f>IF(Q31&lt;&gt;"",MAX(P$4:P30)+1,"")</f>
        <v>19</v>
      </c>
      <c r="Q31" s="19" t="str">
        <f t="shared" si="11"/>
        <v>20_RH_AIF</v>
      </c>
      <c r="R31" s="19" t="str">
        <f t="shared" si="12"/>
        <v>20.E Stages-formations</v>
      </c>
      <c r="S31" s="19" t="str">
        <f t="shared" si="13"/>
        <v/>
      </c>
      <c r="T31" s="19" t="str">
        <f t="shared" si="14"/>
        <v/>
      </c>
    </row>
    <row r="32" spans="4:20" ht="20.100000000000001" customHeight="1" thickBot="1" x14ac:dyDescent="0.3">
      <c r="E32" s="42" t="s">
        <v>96</v>
      </c>
      <c r="H32" s="19" t="str">
        <f t="shared" si="3"/>
        <v>20_RH_AIF</v>
      </c>
      <c r="I32" s="23" t="str">
        <f t="shared" si="4"/>
        <v>20.F Crise COVID</v>
      </c>
      <c r="J32" s="23">
        <f t="shared" si="5"/>
        <v>0</v>
      </c>
      <c r="K32" s="23">
        <f t="shared" si="6"/>
        <v>0</v>
      </c>
      <c r="L32" s="18" t="str">
        <f t="shared" si="7"/>
        <v/>
      </c>
      <c r="M32" s="20">
        <f t="shared" si="8"/>
        <v>0</v>
      </c>
      <c r="N32" s="21" t="str">
        <f t="shared" si="9"/>
        <v>/</v>
      </c>
      <c r="O32" s="18">
        <f t="shared" si="10"/>
        <v>0</v>
      </c>
      <c r="P32" s="16">
        <f>IF(Q32&lt;&gt;"",MAX(P$4:P31)+1,"")</f>
        <v>20</v>
      </c>
      <c r="Q32" s="19" t="str">
        <f t="shared" si="11"/>
        <v>20_RH_AIF</v>
      </c>
      <c r="R32" s="19" t="str">
        <f t="shared" si="12"/>
        <v>20.F Crise COVID</v>
      </c>
      <c r="S32" s="19" t="str">
        <f t="shared" si="13"/>
        <v/>
      </c>
      <c r="T32" s="19" t="str">
        <f t="shared" si="14"/>
        <v/>
      </c>
    </row>
    <row r="33" spans="4:20" ht="39.950000000000003" customHeight="1" thickBot="1" x14ac:dyDescent="0.25">
      <c r="D33" s="36" t="s">
        <v>18</v>
      </c>
      <c r="E33" s="32"/>
      <c r="H33" s="19" t="str">
        <f t="shared" si="3"/>
        <v>25_LOGISTIQUE</v>
      </c>
      <c r="I33" s="23" t="str">
        <f t="shared" si="4"/>
        <v/>
      </c>
      <c r="J33" s="23">
        <f t="shared" si="5"/>
        <v>0</v>
      </c>
      <c r="K33" s="23">
        <f t="shared" si="6"/>
        <v>0</v>
      </c>
      <c r="L33" s="18">
        <f t="shared" si="7"/>
        <v>4</v>
      </c>
      <c r="M33" s="20" t="str">
        <f t="shared" si="8"/>
        <v>/</v>
      </c>
      <c r="N33" s="21" t="str">
        <f t="shared" si="9"/>
        <v>/</v>
      </c>
      <c r="O33" s="18">
        <f t="shared" si="10"/>
        <v>0</v>
      </c>
      <c r="P33" s="16" t="str">
        <f>IF(Q33&lt;&gt;"",MAX(P$4:P32)+1,"")</f>
        <v/>
      </c>
      <c r="Q33" s="19" t="str">
        <f t="shared" si="11"/>
        <v/>
      </c>
      <c r="R33" s="19" t="str">
        <f t="shared" si="12"/>
        <v/>
      </c>
      <c r="S33" s="19" t="str">
        <f t="shared" si="13"/>
        <v/>
      </c>
      <c r="T33" s="19" t="str">
        <f t="shared" si="14"/>
        <v/>
      </c>
    </row>
    <row r="34" spans="4:20" ht="20.100000000000001" customHeight="1" x14ac:dyDescent="0.2">
      <c r="D34" s="39"/>
      <c r="E34" s="27" t="s">
        <v>97</v>
      </c>
      <c r="H34" s="19" t="str">
        <f t="shared" si="3"/>
        <v>25_LOGISTIQUE</v>
      </c>
      <c r="I34" s="23" t="str">
        <f t="shared" si="4"/>
        <v>25.A. Parc véhicules</v>
      </c>
      <c r="J34" s="23">
        <f t="shared" si="5"/>
        <v>0</v>
      </c>
      <c r="K34" s="23">
        <f t="shared" si="6"/>
        <v>0</v>
      </c>
      <c r="L34" s="18" t="str">
        <f t="shared" si="7"/>
        <v/>
      </c>
      <c r="M34" s="20">
        <f t="shared" si="8"/>
        <v>1</v>
      </c>
      <c r="N34" s="21" t="str">
        <f t="shared" si="9"/>
        <v>/</v>
      </c>
      <c r="O34" s="18">
        <f t="shared" si="10"/>
        <v>0</v>
      </c>
      <c r="P34" s="16" t="str">
        <f>IF(Q34&lt;&gt;"",MAX(P$4:P33)+1,"")</f>
        <v/>
      </c>
      <c r="Q34" s="19" t="str">
        <f t="shared" si="11"/>
        <v/>
      </c>
      <c r="R34" s="19" t="str">
        <f t="shared" si="12"/>
        <v/>
      </c>
      <c r="S34" s="19" t="str">
        <f t="shared" si="13"/>
        <v/>
      </c>
      <c r="T34" s="19" t="str">
        <f t="shared" si="14"/>
        <v/>
      </c>
    </row>
    <row r="35" spans="4:20" ht="20.100000000000001" customHeight="1" x14ac:dyDescent="0.2">
      <c r="D35" s="39"/>
      <c r="F35" s="31" t="s">
        <v>98</v>
      </c>
      <c r="H35" s="19" t="str">
        <f t="shared" si="3"/>
        <v>25_LOGISTIQUE</v>
      </c>
      <c r="I35" s="23" t="str">
        <f t="shared" si="4"/>
        <v>25.A. Parc véhicules</v>
      </c>
      <c r="J35" s="23" t="str">
        <f t="shared" si="5"/>
        <v>25.A.1 Control annuel</v>
      </c>
      <c r="K35" s="23">
        <f t="shared" si="6"/>
        <v>0</v>
      </c>
      <c r="L35" s="18" t="str">
        <f t="shared" si="7"/>
        <v/>
      </c>
      <c r="M35" s="20" t="str">
        <f t="shared" si="8"/>
        <v>/</v>
      </c>
      <c r="N35" s="21">
        <f t="shared" si="9"/>
        <v>0</v>
      </c>
      <c r="O35" s="18">
        <f t="shared" si="10"/>
        <v>0</v>
      </c>
      <c r="P35" s="16">
        <f>IF(Q35&lt;&gt;"",MAX(P$4:P34)+1,"")</f>
        <v>21</v>
      </c>
      <c r="Q35" s="19" t="str">
        <f t="shared" si="11"/>
        <v>25_LOGISTIQUE</v>
      </c>
      <c r="R35" s="19" t="str">
        <f t="shared" si="12"/>
        <v>25.A. Parc véhicules</v>
      </c>
      <c r="S35" s="19" t="str">
        <f t="shared" si="13"/>
        <v>25.A.1 Control annuel</v>
      </c>
      <c r="T35" s="19" t="str">
        <f t="shared" si="14"/>
        <v/>
      </c>
    </row>
    <row r="36" spans="4:20" ht="20.100000000000001" customHeight="1" x14ac:dyDescent="0.2">
      <c r="D36" s="39"/>
      <c r="E36" s="27" t="s">
        <v>99</v>
      </c>
      <c r="F36" s="20"/>
      <c r="H36" s="19" t="str">
        <f t="shared" si="3"/>
        <v>25_LOGISTIQUE</v>
      </c>
      <c r="I36" s="23" t="str">
        <f t="shared" si="4"/>
        <v>25.B Formulaires administratifs</v>
      </c>
      <c r="J36" s="23">
        <f t="shared" si="5"/>
        <v>0</v>
      </c>
      <c r="K36" s="23">
        <f t="shared" si="6"/>
        <v>0</v>
      </c>
      <c r="L36" s="18" t="str">
        <f t="shared" si="7"/>
        <v/>
      </c>
      <c r="M36" s="20">
        <f t="shared" si="8"/>
        <v>3</v>
      </c>
      <c r="N36" s="21" t="str">
        <f t="shared" si="9"/>
        <v>/</v>
      </c>
      <c r="O36" s="18">
        <f t="shared" si="10"/>
        <v>0</v>
      </c>
      <c r="P36" s="16" t="str">
        <f>IF(Q36&lt;&gt;"",MAX(P$4:P35)+1,"")</f>
        <v/>
      </c>
      <c r="Q36" s="19" t="str">
        <f t="shared" si="11"/>
        <v/>
      </c>
      <c r="R36" s="19" t="str">
        <f t="shared" si="12"/>
        <v/>
      </c>
      <c r="S36" s="19" t="str">
        <f t="shared" si="13"/>
        <v/>
      </c>
      <c r="T36" s="19" t="str">
        <f t="shared" si="14"/>
        <v/>
      </c>
    </row>
    <row r="37" spans="4:20" s="40" customFormat="1" ht="20.100000000000001" customHeight="1" x14ac:dyDescent="0.2">
      <c r="D37" s="39"/>
      <c r="F37" s="31" t="s">
        <v>102</v>
      </c>
      <c r="G37" s="21"/>
      <c r="H37" s="19" t="str">
        <f t="shared" si="3"/>
        <v>25_LOGISTIQUE</v>
      </c>
      <c r="I37" s="23" t="str">
        <f t="shared" si="4"/>
        <v>25.B Formulaires administratifs</v>
      </c>
      <c r="J37" s="23" t="str">
        <f t="shared" si="5"/>
        <v>25.B.1 Formulaire de remboursement</v>
      </c>
      <c r="K37" s="23">
        <f t="shared" si="6"/>
        <v>0</v>
      </c>
      <c r="L37" s="18" t="str">
        <f t="shared" si="7"/>
        <v/>
      </c>
      <c r="M37" s="20" t="str">
        <f t="shared" si="8"/>
        <v>/</v>
      </c>
      <c r="N37" s="21">
        <f t="shared" si="9"/>
        <v>0</v>
      </c>
      <c r="O37" s="18">
        <f t="shared" si="10"/>
        <v>0</v>
      </c>
      <c r="P37" s="16">
        <f>IF(Q37&lt;&gt;"",MAX(P$4:P36)+1,"")</f>
        <v>22</v>
      </c>
      <c r="Q37" s="19" t="str">
        <f t="shared" si="11"/>
        <v>25_LOGISTIQUE</v>
      </c>
      <c r="R37" s="19" t="str">
        <f t="shared" si="12"/>
        <v>25.B Formulaires administratifs</v>
      </c>
      <c r="S37" s="19" t="str">
        <f t="shared" si="13"/>
        <v>25.B.1 Formulaire de remboursement</v>
      </c>
      <c r="T37" s="19" t="str">
        <f t="shared" si="14"/>
        <v/>
      </c>
    </row>
    <row r="38" spans="4:20" s="40" customFormat="1" ht="20.100000000000001" customHeight="1" x14ac:dyDescent="0.2">
      <c r="D38" s="39"/>
      <c r="F38" s="31" t="s">
        <v>103</v>
      </c>
      <c r="G38" s="21"/>
      <c r="H38" s="19" t="str">
        <f t="shared" si="3"/>
        <v>25_LOGISTIQUE</v>
      </c>
      <c r="I38" s="23" t="str">
        <f t="shared" si="4"/>
        <v>25.B Formulaires administratifs</v>
      </c>
      <c r="J38" s="23" t="str">
        <f t="shared" si="5"/>
        <v>25.B.2 Ordre de mission</v>
      </c>
      <c r="K38" s="23">
        <f t="shared" si="6"/>
        <v>0</v>
      </c>
      <c r="L38" s="18" t="str">
        <f t="shared" si="7"/>
        <v/>
      </c>
      <c r="M38" s="20" t="str">
        <f t="shared" si="8"/>
        <v>/</v>
      </c>
      <c r="N38" s="21">
        <f t="shared" si="9"/>
        <v>0</v>
      </c>
      <c r="O38" s="18">
        <f t="shared" si="10"/>
        <v>0</v>
      </c>
      <c r="P38" s="16">
        <f>IF(Q38&lt;&gt;"",MAX(P$4:P37)+1,"")</f>
        <v>23</v>
      </c>
      <c r="Q38" s="19" t="str">
        <f t="shared" si="11"/>
        <v>25_LOGISTIQUE</v>
      </c>
      <c r="R38" s="19" t="str">
        <f t="shared" si="12"/>
        <v>25.B Formulaires administratifs</v>
      </c>
      <c r="S38" s="19" t="str">
        <f t="shared" si="13"/>
        <v>25.B.2 Ordre de mission</v>
      </c>
      <c r="T38" s="19" t="str">
        <f t="shared" si="14"/>
        <v/>
      </c>
    </row>
    <row r="39" spans="4:20" s="40" customFormat="1" ht="20.100000000000001" customHeight="1" x14ac:dyDescent="0.2">
      <c r="D39" s="39"/>
      <c r="F39" s="31" t="s">
        <v>104</v>
      </c>
      <c r="G39" s="21"/>
      <c r="H39" s="19" t="str">
        <f t="shared" si="3"/>
        <v>25_LOGISTIQUE</v>
      </c>
      <c r="I39" s="23" t="str">
        <f t="shared" si="4"/>
        <v>25.B Formulaires administratifs</v>
      </c>
      <c r="J39" s="23" t="str">
        <f t="shared" si="5"/>
        <v>25.B.3 Nouveaux fournisseurs</v>
      </c>
      <c r="K39" s="23">
        <f t="shared" si="6"/>
        <v>0</v>
      </c>
      <c r="L39" s="18" t="str">
        <f t="shared" si="7"/>
        <v/>
      </c>
      <c r="M39" s="20" t="str">
        <f t="shared" si="8"/>
        <v>/</v>
      </c>
      <c r="N39" s="21">
        <f t="shared" si="9"/>
        <v>0</v>
      </c>
      <c r="O39" s="18">
        <f t="shared" si="10"/>
        <v>0</v>
      </c>
      <c r="P39" s="16">
        <f>IF(Q39&lt;&gt;"",MAX(P$4:P38)+1,"")</f>
        <v>24</v>
      </c>
      <c r="Q39" s="19" t="str">
        <f t="shared" si="11"/>
        <v>25_LOGISTIQUE</v>
      </c>
      <c r="R39" s="19" t="str">
        <f t="shared" si="12"/>
        <v>25.B Formulaires administratifs</v>
      </c>
      <c r="S39" s="19" t="str">
        <f t="shared" si="13"/>
        <v>25.B.3 Nouveaux fournisseurs</v>
      </c>
      <c r="T39" s="19" t="str">
        <f t="shared" si="14"/>
        <v/>
      </c>
    </row>
    <row r="40" spans="4:20" s="40" customFormat="1" ht="20.100000000000001" customHeight="1" x14ac:dyDescent="0.2">
      <c r="D40" s="39"/>
      <c r="E40" s="27" t="s">
        <v>100</v>
      </c>
      <c r="G40" s="21"/>
      <c r="H40" s="19" t="str">
        <f t="shared" si="3"/>
        <v>25_LOGISTIQUE</v>
      </c>
      <c r="I40" s="23" t="str">
        <f t="shared" si="4"/>
        <v>25.C Courriers</v>
      </c>
      <c r="J40" s="23">
        <f t="shared" si="5"/>
        <v>0</v>
      </c>
      <c r="K40" s="23">
        <f t="shared" si="6"/>
        <v>0</v>
      </c>
      <c r="L40" s="18" t="str">
        <f t="shared" si="7"/>
        <v/>
      </c>
      <c r="M40" s="20">
        <f t="shared" si="8"/>
        <v>0</v>
      </c>
      <c r="N40" s="21" t="str">
        <f t="shared" si="9"/>
        <v>/</v>
      </c>
      <c r="O40" s="18">
        <f t="shared" si="10"/>
        <v>0</v>
      </c>
      <c r="P40" s="16">
        <f>IF(Q40&lt;&gt;"",MAX(P$4:P39)+1,"")</f>
        <v>25</v>
      </c>
      <c r="Q40" s="19" t="str">
        <f t="shared" si="11"/>
        <v>25_LOGISTIQUE</v>
      </c>
      <c r="R40" s="19" t="str">
        <f t="shared" si="12"/>
        <v>25.C Courriers</v>
      </c>
      <c r="S40" s="19" t="str">
        <f t="shared" si="13"/>
        <v/>
      </c>
      <c r="T40" s="19" t="str">
        <f t="shared" si="14"/>
        <v/>
      </c>
    </row>
    <row r="41" spans="4:20" s="40" customFormat="1" ht="20.100000000000001" customHeight="1" thickBot="1" x14ac:dyDescent="0.25">
      <c r="D41" s="39"/>
      <c r="E41" s="27" t="s">
        <v>101</v>
      </c>
      <c r="G41" s="21"/>
      <c r="H41" s="19" t="str">
        <f t="shared" si="3"/>
        <v>25_LOGISTIQUE</v>
      </c>
      <c r="I41" s="23" t="str">
        <f t="shared" si="4"/>
        <v>25.D Arrêt d'eau</v>
      </c>
      <c r="J41" s="23">
        <f t="shared" si="5"/>
        <v>0</v>
      </c>
      <c r="K41" s="23">
        <f t="shared" si="6"/>
        <v>0</v>
      </c>
      <c r="L41" s="18" t="str">
        <f t="shared" si="7"/>
        <v/>
      </c>
      <c r="M41" s="20">
        <f t="shared" si="8"/>
        <v>0</v>
      </c>
      <c r="N41" s="21" t="str">
        <f t="shared" si="9"/>
        <v>/</v>
      </c>
      <c r="O41" s="18">
        <f t="shared" si="10"/>
        <v>0</v>
      </c>
      <c r="P41" s="16">
        <f>IF(Q41&lt;&gt;"",MAX(P$4:P40)+1,"")</f>
        <v>26</v>
      </c>
      <c r="Q41" s="19" t="str">
        <f t="shared" si="11"/>
        <v>25_LOGISTIQUE</v>
      </c>
      <c r="R41" s="19" t="str">
        <f t="shared" si="12"/>
        <v>25.D Arrêt d'eau</v>
      </c>
      <c r="S41" s="19" t="str">
        <f t="shared" si="13"/>
        <v/>
      </c>
      <c r="T41" s="19" t="str">
        <f t="shared" si="14"/>
        <v/>
      </c>
    </row>
    <row r="42" spans="4:20" ht="39.950000000000003" customHeight="1" thickBot="1" x14ac:dyDescent="0.25">
      <c r="D42" s="36" t="s">
        <v>12</v>
      </c>
      <c r="E42" s="4"/>
      <c r="H42" s="19" t="str">
        <f t="shared" si="3"/>
        <v>30_ACHAT</v>
      </c>
      <c r="I42" s="23" t="str">
        <f t="shared" si="4"/>
        <v/>
      </c>
      <c r="J42" s="23">
        <f t="shared" si="5"/>
        <v>0</v>
      </c>
      <c r="K42" s="23">
        <f t="shared" si="6"/>
        <v>0</v>
      </c>
      <c r="L42" s="18">
        <f t="shared" si="7"/>
        <v>3</v>
      </c>
      <c r="M42" s="20" t="str">
        <f t="shared" si="8"/>
        <v>/</v>
      </c>
      <c r="N42" s="21" t="str">
        <f t="shared" si="9"/>
        <v>/</v>
      </c>
      <c r="O42" s="18">
        <f t="shared" si="10"/>
        <v>0</v>
      </c>
      <c r="P42" s="16" t="str">
        <f>IF(Q42&lt;&gt;"",MAX(P$4:P41)+1,"")</f>
        <v/>
      </c>
      <c r="Q42" s="19" t="str">
        <f t="shared" si="11"/>
        <v/>
      </c>
      <c r="R42" s="19" t="str">
        <f t="shared" si="12"/>
        <v/>
      </c>
      <c r="S42" s="19" t="str">
        <f t="shared" si="13"/>
        <v/>
      </c>
      <c r="T42" s="19" t="str">
        <f t="shared" si="14"/>
        <v/>
      </c>
    </row>
    <row r="43" spans="4:20" ht="20.100000000000001" customHeight="1" x14ac:dyDescent="0.25">
      <c r="E43" s="27" t="s">
        <v>105</v>
      </c>
      <c r="H43" s="19" t="str">
        <f t="shared" si="3"/>
        <v>30_ACHAT</v>
      </c>
      <c r="I43" s="23" t="str">
        <f t="shared" si="4"/>
        <v>30.A Marches</v>
      </c>
      <c r="J43" s="23">
        <f t="shared" si="5"/>
        <v>0</v>
      </c>
      <c r="K43" s="23">
        <f t="shared" si="6"/>
        <v>0</v>
      </c>
      <c r="L43" s="18" t="str">
        <f t="shared" si="7"/>
        <v/>
      </c>
      <c r="M43" s="20">
        <f t="shared" si="8"/>
        <v>1</v>
      </c>
      <c r="N43" s="21" t="str">
        <f t="shared" si="9"/>
        <v>/</v>
      </c>
      <c r="O43" s="18">
        <f t="shared" si="10"/>
        <v>0</v>
      </c>
      <c r="P43" s="16" t="str">
        <f>IF(Q43&lt;&gt;"",MAX(P$4:P42)+1,"")</f>
        <v/>
      </c>
      <c r="Q43" s="19" t="str">
        <f t="shared" si="11"/>
        <v/>
      </c>
      <c r="R43" s="19" t="str">
        <f t="shared" si="12"/>
        <v/>
      </c>
      <c r="S43" s="19" t="str">
        <f t="shared" si="13"/>
        <v/>
      </c>
      <c r="T43" s="19" t="str">
        <f t="shared" si="14"/>
        <v/>
      </c>
    </row>
    <row r="44" spans="4:20" ht="20.100000000000001" customHeight="1" x14ac:dyDescent="0.25">
      <c r="E44" s="1"/>
      <c r="F44" s="31" t="s">
        <v>108</v>
      </c>
      <c r="H44" s="19" t="str">
        <f t="shared" si="3"/>
        <v>30_ACHAT</v>
      </c>
      <c r="I44" s="23" t="str">
        <f t="shared" si="4"/>
        <v>30.A Marches</v>
      </c>
      <c r="J44" s="23" t="str">
        <f t="shared" si="5"/>
        <v>30.A.1 En cours</v>
      </c>
      <c r="K44" s="23">
        <f t="shared" si="6"/>
        <v>0</v>
      </c>
      <c r="L44" s="18" t="str">
        <f t="shared" si="7"/>
        <v/>
      </c>
      <c r="M44" s="20" t="str">
        <f t="shared" si="8"/>
        <v>/</v>
      </c>
      <c r="N44" s="21">
        <f t="shared" si="9"/>
        <v>0</v>
      </c>
      <c r="O44" s="18">
        <f t="shared" si="10"/>
        <v>0</v>
      </c>
      <c r="P44" s="16">
        <f>IF(Q44&lt;&gt;"",MAX(P$4:P43)+1,"")</f>
        <v>27</v>
      </c>
      <c r="Q44" s="19" t="str">
        <f t="shared" si="11"/>
        <v>30_ACHAT</v>
      </c>
      <c r="R44" s="19" t="str">
        <f t="shared" si="12"/>
        <v>30.A Marches</v>
      </c>
      <c r="S44" s="19" t="str">
        <f t="shared" si="13"/>
        <v>30.A.1 En cours</v>
      </c>
      <c r="T44" s="19" t="str">
        <f t="shared" si="14"/>
        <v/>
      </c>
    </row>
    <row r="45" spans="4:20" ht="20.100000000000001" customHeight="1" x14ac:dyDescent="0.25">
      <c r="E45" s="27" t="s">
        <v>106</v>
      </c>
      <c r="H45" s="19" t="str">
        <f t="shared" si="3"/>
        <v>30_ACHAT</v>
      </c>
      <c r="I45" s="23" t="str">
        <f t="shared" si="4"/>
        <v>30.B Commandes-devis</v>
      </c>
      <c r="J45" s="23">
        <f t="shared" si="5"/>
        <v>0</v>
      </c>
      <c r="K45" s="23">
        <f t="shared" si="6"/>
        <v>0</v>
      </c>
      <c r="L45" s="18" t="str">
        <f t="shared" si="7"/>
        <v/>
      </c>
      <c r="M45" s="20">
        <f t="shared" si="8"/>
        <v>0</v>
      </c>
      <c r="N45" s="21" t="str">
        <f t="shared" si="9"/>
        <v>/</v>
      </c>
      <c r="O45" s="18">
        <f t="shared" si="10"/>
        <v>0</v>
      </c>
      <c r="P45" s="16">
        <f>IF(Q45&lt;&gt;"",MAX(P$4:P44)+1,"")</f>
        <v>28</v>
      </c>
      <c r="Q45" s="19" t="str">
        <f t="shared" si="11"/>
        <v>30_ACHAT</v>
      </c>
      <c r="R45" s="19" t="str">
        <f t="shared" si="12"/>
        <v>30.B Commandes-devis</v>
      </c>
      <c r="S45" s="19" t="str">
        <f t="shared" si="13"/>
        <v/>
      </c>
      <c r="T45" s="19" t="str">
        <f t="shared" si="14"/>
        <v/>
      </c>
    </row>
    <row r="46" spans="4:20" ht="20.100000000000001" customHeight="1" thickBot="1" x14ac:dyDescent="0.3">
      <c r="E46" s="27" t="s">
        <v>107</v>
      </c>
      <c r="H46" s="19" t="str">
        <f t="shared" si="3"/>
        <v>30_ACHAT</v>
      </c>
      <c r="I46" s="23" t="str">
        <f t="shared" si="4"/>
        <v>30.C Budgets</v>
      </c>
      <c r="J46" s="23">
        <f t="shared" si="5"/>
        <v>0</v>
      </c>
      <c r="K46" s="23">
        <f t="shared" si="6"/>
        <v>0</v>
      </c>
      <c r="L46" s="18" t="str">
        <f t="shared" si="7"/>
        <v/>
      </c>
      <c r="M46" s="20">
        <f t="shared" si="8"/>
        <v>0</v>
      </c>
      <c r="N46" s="21" t="str">
        <f t="shared" si="9"/>
        <v>/</v>
      </c>
      <c r="O46" s="18">
        <f t="shared" si="10"/>
        <v>0</v>
      </c>
      <c r="P46" s="16">
        <f>IF(Q46&lt;&gt;"",MAX(P$4:P45)+1,"")</f>
        <v>29</v>
      </c>
      <c r="Q46" s="19" t="str">
        <f t="shared" si="11"/>
        <v>30_ACHAT</v>
      </c>
      <c r="R46" s="19" t="str">
        <f t="shared" si="12"/>
        <v>30.C Budgets</v>
      </c>
      <c r="S46" s="19" t="str">
        <f t="shared" si="13"/>
        <v/>
      </c>
      <c r="T46" s="19" t="str">
        <f t="shared" si="14"/>
        <v/>
      </c>
    </row>
    <row r="47" spans="4:20" ht="39.950000000000003" customHeight="1" thickBot="1" x14ac:dyDescent="0.25">
      <c r="D47" s="36" t="s">
        <v>11</v>
      </c>
      <c r="H47" s="19" t="str">
        <f t="shared" si="3"/>
        <v>40_TECHNIQUE</v>
      </c>
      <c r="I47" s="23" t="str">
        <f t="shared" si="4"/>
        <v/>
      </c>
      <c r="J47" s="23">
        <f t="shared" si="5"/>
        <v>0</v>
      </c>
      <c r="K47" s="23">
        <f t="shared" si="6"/>
        <v>0</v>
      </c>
      <c r="L47" s="18">
        <f t="shared" si="7"/>
        <v>10</v>
      </c>
      <c r="M47" s="20" t="str">
        <f t="shared" si="8"/>
        <v>/</v>
      </c>
      <c r="N47" s="21" t="str">
        <f t="shared" si="9"/>
        <v>/</v>
      </c>
      <c r="O47" s="18">
        <f t="shared" si="10"/>
        <v>0</v>
      </c>
      <c r="P47" s="16" t="str">
        <f>IF(Q47&lt;&gt;"",MAX(P$4:P46)+1,"")</f>
        <v/>
      </c>
      <c r="Q47" s="19" t="str">
        <f t="shared" si="11"/>
        <v/>
      </c>
      <c r="R47" s="19" t="str">
        <f t="shared" si="12"/>
        <v/>
      </c>
      <c r="S47" s="19" t="str">
        <f t="shared" si="13"/>
        <v/>
      </c>
      <c r="T47" s="19" t="str">
        <f t="shared" si="14"/>
        <v/>
      </c>
    </row>
    <row r="48" spans="4:20" ht="20.100000000000001" customHeight="1" x14ac:dyDescent="0.25">
      <c r="E48" s="27" t="s">
        <v>19</v>
      </c>
      <c r="H48" s="19" t="str">
        <f t="shared" si="3"/>
        <v>40_TECHNIQUE</v>
      </c>
      <c r="I48" s="23" t="str">
        <f t="shared" si="4"/>
        <v>40.A Programmes API</v>
      </c>
      <c r="J48" s="23">
        <f t="shared" si="5"/>
        <v>0</v>
      </c>
      <c r="K48" s="23">
        <f t="shared" si="6"/>
        <v>0</v>
      </c>
      <c r="L48" s="18" t="str">
        <f t="shared" si="7"/>
        <v/>
      </c>
      <c r="M48" s="20">
        <f t="shared" si="8"/>
        <v>5</v>
      </c>
      <c r="N48" s="21" t="str">
        <f t="shared" si="9"/>
        <v>/</v>
      </c>
      <c r="O48" s="18">
        <f t="shared" si="10"/>
        <v>0</v>
      </c>
      <c r="P48" s="16" t="str">
        <f>IF(Q48&lt;&gt;"",MAX(P$4:P47)+1,"")</f>
        <v/>
      </c>
      <c r="Q48" s="19" t="str">
        <f t="shared" si="11"/>
        <v/>
      </c>
      <c r="R48" s="19" t="str">
        <f t="shared" si="12"/>
        <v/>
      </c>
      <c r="S48" s="19" t="str">
        <f t="shared" si="13"/>
        <v/>
      </c>
      <c r="T48" s="19" t="str">
        <f t="shared" si="14"/>
        <v/>
      </c>
    </row>
    <row r="49" spans="5:20" ht="20.100000000000001" customHeight="1" x14ac:dyDescent="0.25">
      <c r="F49" s="31" t="s">
        <v>20</v>
      </c>
      <c r="H49" s="19" t="str">
        <f t="shared" si="3"/>
        <v>40_TECHNIQUE</v>
      </c>
      <c r="I49" s="23" t="str">
        <f t="shared" si="4"/>
        <v>40.A Programmes API</v>
      </c>
      <c r="J49" s="23" t="str">
        <f t="shared" si="5"/>
        <v>40.A.1 Premium</v>
      </c>
      <c r="K49" s="23">
        <f t="shared" si="6"/>
        <v>0</v>
      </c>
      <c r="L49" s="18" t="str">
        <f t="shared" si="7"/>
        <v/>
      </c>
      <c r="M49" s="20" t="str">
        <f t="shared" si="8"/>
        <v>/</v>
      </c>
      <c r="N49" s="21">
        <f t="shared" si="9"/>
        <v>0</v>
      </c>
      <c r="O49" s="18">
        <f t="shared" si="10"/>
        <v>0</v>
      </c>
      <c r="P49" s="16">
        <f>IF(Q49&lt;&gt;"",MAX(P$4:P48)+1,"")</f>
        <v>30</v>
      </c>
      <c r="Q49" s="19" t="str">
        <f t="shared" si="11"/>
        <v>40_TECHNIQUE</v>
      </c>
      <c r="R49" s="19" t="str">
        <f t="shared" si="12"/>
        <v>40.A Programmes API</v>
      </c>
      <c r="S49" s="19" t="str">
        <f t="shared" si="13"/>
        <v>40.A.1 Premium</v>
      </c>
      <c r="T49" s="19" t="str">
        <f t="shared" si="14"/>
        <v/>
      </c>
    </row>
    <row r="50" spans="5:20" ht="20.100000000000001" customHeight="1" x14ac:dyDescent="0.25">
      <c r="F50" s="31" t="s">
        <v>21</v>
      </c>
      <c r="H50" s="19" t="str">
        <f t="shared" si="3"/>
        <v>40_TECHNIQUE</v>
      </c>
      <c r="I50" s="23" t="str">
        <f t="shared" si="4"/>
        <v>40.A Programmes API</v>
      </c>
      <c r="J50" s="23" t="str">
        <f t="shared" si="5"/>
        <v>40.A.2 Unity</v>
      </c>
      <c r="K50" s="23">
        <f t="shared" si="6"/>
        <v>0</v>
      </c>
      <c r="L50" s="18" t="str">
        <f t="shared" si="7"/>
        <v/>
      </c>
      <c r="M50" s="20" t="str">
        <f t="shared" si="8"/>
        <v>/</v>
      </c>
      <c r="N50" s="21">
        <f t="shared" si="9"/>
        <v>0</v>
      </c>
      <c r="O50" s="18">
        <f t="shared" si="10"/>
        <v>0</v>
      </c>
      <c r="P50" s="16">
        <f>IF(Q50&lt;&gt;"",MAX(P$4:P49)+1,"")</f>
        <v>31</v>
      </c>
      <c r="Q50" s="19" t="str">
        <f t="shared" si="11"/>
        <v>40_TECHNIQUE</v>
      </c>
      <c r="R50" s="19" t="str">
        <f t="shared" si="12"/>
        <v>40.A Programmes API</v>
      </c>
      <c r="S50" s="19" t="str">
        <f t="shared" si="13"/>
        <v>40.A.2 Unity</v>
      </c>
      <c r="T50" s="19" t="str">
        <f t="shared" si="14"/>
        <v/>
      </c>
    </row>
    <row r="51" spans="5:20" ht="20.100000000000001" customHeight="1" x14ac:dyDescent="0.25">
      <c r="F51" s="31" t="s">
        <v>22</v>
      </c>
      <c r="H51" s="19" t="str">
        <f t="shared" si="3"/>
        <v>40_TECHNIQUE</v>
      </c>
      <c r="I51" s="23" t="str">
        <f t="shared" si="4"/>
        <v>40.A Programmes API</v>
      </c>
      <c r="J51" s="23" t="str">
        <f t="shared" si="5"/>
        <v>40.A.3 Orphee</v>
      </c>
      <c r="K51" s="23">
        <f t="shared" si="6"/>
        <v>0</v>
      </c>
      <c r="L51" s="18" t="str">
        <f t="shared" si="7"/>
        <v/>
      </c>
      <c r="M51" s="20" t="str">
        <f t="shared" si="8"/>
        <v>/</v>
      </c>
      <c r="N51" s="21">
        <f t="shared" si="9"/>
        <v>0</v>
      </c>
      <c r="O51" s="18">
        <f t="shared" si="10"/>
        <v>0</v>
      </c>
      <c r="P51" s="16">
        <f>IF(Q51&lt;&gt;"",MAX(P$4:P50)+1,"")</f>
        <v>32</v>
      </c>
      <c r="Q51" s="19" t="str">
        <f t="shared" si="11"/>
        <v>40_TECHNIQUE</v>
      </c>
      <c r="R51" s="19" t="str">
        <f t="shared" si="12"/>
        <v>40.A Programmes API</v>
      </c>
      <c r="S51" s="19" t="str">
        <f t="shared" si="13"/>
        <v>40.A.3 Orphee</v>
      </c>
      <c r="T51" s="19" t="str">
        <f t="shared" si="14"/>
        <v/>
      </c>
    </row>
    <row r="52" spans="5:20" ht="20.100000000000001" customHeight="1" x14ac:dyDescent="0.25">
      <c r="F52" s="31" t="s">
        <v>23</v>
      </c>
      <c r="H52" s="19" t="str">
        <f t="shared" si="3"/>
        <v>40_TECHNIQUE</v>
      </c>
      <c r="I52" s="23" t="str">
        <f t="shared" si="4"/>
        <v>40.A Programmes API</v>
      </c>
      <c r="J52" s="23" t="str">
        <f t="shared" si="5"/>
        <v>40.A.4 Sofrel</v>
      </c>
      <c r="K52" s="23">
        <f t="shared" si="6"/>
        <v>0</v>
      </c>
      <c r="L52" s="18" t="str">
        <f t="shared" si="7"/>
        <v/>
      </c>
      <c r="M52" s="20" t="str">
        <f t="shared" si="8"/>
        <v>/</v>
      </c>
      <c r="N52" s="21">
        <f t="shared" si="9"/>
        <v>0</v>
      </c>
      <c r="O52" s="18">
        <f t="shared" si="10"/>
        <v>0</v>
      </c>
      <c r="P52" s="16">
        <f>IF(Q52&lt;&gt;"",MAX(P$4:P51)+1,"")</f>
        <v>33</v>
      </c>
      <c r="Q52" s="19" t="str">
        <f t="shared" si="11"/>
        <v>40_TECHNIQUE</v>
      </c>
      <c r="R52" s="19" t="str">
        <f t="shared" si="12"/>
        <v>40.A Programmes API</v>
      </c>
      <c r="S52" s="19" t="str">
        <f t="shared" si="13"/>
        <v>40.A.4 Sofrel</v>
      </c>
      <c r="T52" s="19" t="str">
        <f t="shared" si="14"/>
        <v/>
      </c>
    </row>
    <row r="53" spans="5:20" ht="20.100000000000001" customHeight="1" x14ac:dyDescent="0.25">
      <c r="F53" s="31" t="s">
        <v>24</v>
      </c>
      <c r="H53" s="19" t="str">
        <f t="shared" si="3"/>
        <v>40_TECHNIQUE</v>
      </c>
      <c r="I53" s="23" t="str">
        <f t="shared" si="4"/>
        <v>40.A Programmes API</v>
      </c>
      <c r="J53" s="23" t="str">
        <f t="shared" si="5"/>
        <v>40.A.5 Omron</v>
      </c>
      <c r="K53" s="23">
        <f t="shared" si="6"/>
        <v>0</v>
      </c>
      <c r="L53" s="18" t="str">
        <f t="shared" si="7"/>
        <v/>
      </c>
      <c r="M53" s="20" t="str">
        <f t="shared" si="8"/>
        <v>/</v>
      </c>
      <c r="N53" s="21">
        <f t="shared" si="9"/>
        <v>0</v>
      </c>
      <c r="O53" s="18">
        <f t="shared" si="10"/>
        <v>0</v>
      </c>
      <c r="P53" s="16">
        <f>IF(Q53&lt;&gt;"",MAX(P$4:P52)+1,"")</f>
        <v>34</v>
      </c>
      <c r="Q53" s="19" t="str">
        <f t="shared" si="11"/>
        <v>40_TECHNIQUE</v>
      </c>
      <c r="R53" s="19" t="str">
        <f t="shared" si="12"/>
        <v>40.A Programmes API</v>
      </c>
      <c r="S53" s="19" t="str">
        <f t="shared" si="13"/>
        <v>40.A.5 Omron</v>
      </c>
      <c r="T53" s="19" t="str">
        <f t="shared" si="14"/>
        <v/>
      </c>
    </row>
    <row r="54" spans="5:20" ht="20.100000000000001" customHeight="1" x14ac:dyDescent="0.25">
      <c r="E54" s="27" t="s">
        <v>25</v>
      </c>
      <c r="F54" s="32"/>
      <c r="H54" s="19" t="str">
        <f t="shared" si="3"/>
        <v>40_TECHNIQUE</v>
      </c>
      <c r="I54" s="23" t="str">
        <f t="shared" si="4"/>
        <v>40.B Programme IHM</v>
      </c>
      <c r="J54" s="23">
        <f t="shared" si="5"/>
        <v>0</v>
      </c>
      <c r="K54" s="23">
        <f t="shared" si="6"/>
        <v>0</v>
      </c>
      <c r="L54" s="18" t="str">
        <f t="shared" si="7"/>
        <v/>
      </c>
      <c r="M54" s="20">
        <f t="shared" si="8"/>
        <v>0</v>
      </c>
      <c r="N54" s="21" t="str">
        <f t="shared" si="9"/>
        <v>/</v>
      </c>
      <c r="O54" s="18">
        <f t="shared" si="10"/>
        <v>0</v>
      </c>
      <c r="P54" s="16">
        <f>IF(Q54&lt;&gt;"",MAX(P$4:P53)+1,"")</f>
        <v>35</v>
      </c>
      <c r="Q54" s="19" t="str">
        <f t="shared" si="11"/>
        <v>40_TECHNIQUE</v>
      </c>
      <c r="R54" s="19" t="str">
        <f t="shared" si="12"/>
        <v>40.B Programme IHM</v>
      </c>
      <c r="S54" s="19" t="str">
        <f t="shared" si="13"/>
        <v/>
      </c>
      <c r="T54" s="19" t="str">
        <f t="shared" si="14"/>
        <v/>
      </c>
    </row>
    <row r="55" spans="5:20" ht="20.100000000000001" customHeight="1" x14ac:dyDescent="0.25">
      <c r="E55" s="27" t="s">
        <v>26</v>
      </c>
      <c r="F55" s="20"/>
      <c r="H55" s="19" t="str">
        <f t="shared" si="3"/>
        <v>40_TECHNIQUE</v>
      </c>
      <c r="I55" s="23" t="str">
        <f t="shared" si="4"/>
        <v>40.C Logiciels</v>
      </c>
      <c r="J55" s="23">
        <f t="shared" si="5"/>
        <v>0</v>
      </c>
      <c r="K55" s="23">
        <f t="shared" si="6"/>
        <v>0</v>
      </c>
      <c r="L55" s="18" t="str">
        <f t="shared" si="7"/>
        <v/>
      </c>
      <c r="M55" s="20">
        <f t="shared" si="8"/>
        <v>4</v>
      </c>
      <c r="N55" s="21" t="str">
        <f t="shared" si="9"/>
        <v>/</v>
      </c>
      <c r="O55" s="18">
        <f t="shared" si="10"/>
        <v>0</v>
      </c>
      <c r="P55" s="16" t="str">
        <f>IF(Q55&lt;&gt;"",MAX(P$4:P54)+1,"")</f>
        <v/>
      </c>
      <c r="Q55" s="19" t="str">
        <f t="shared" si="11"/>
        <v/>
      </c>
      <c r="R55" s="19" t="str">
        <f t="shared" si="12"/>
        <v/>
      </c>
      <c r="S55" s="19" t="str">
        <f t="shared" si="13"/>
        <v/>
      </c>
      <c r="T55" s="19" t="str">
        <f t="shared" si="14"/>
        <v/>
      </c>
    </row>
    <row r="56" spans="5:20" ht="20.100000000000001" customHeight="1" x14ac:dyDescent="0.25">
      <c r="E56" s="20"/>
      <c r="F56" s="31" t="s">
        <v>30</v>
      </c>
      <c r="H56" s="19" t="str">
        <f t="shared" si="3"/>
        <v>40_TECHNIQUE</v>
      </c>
      <c r="I56" s="23" t="str">
        <f t="shared" si="4"/>
        <v>40.C Logiciels</v>
      </c>
      <c r="J56" s="23" t="str">
        <f t="shared" si="5"/>
        <v>40.C.1 Schneider</v>
      </c>
      <c r="K56" s="23">
        <f t="shared" si="6"/>
        <v>0</v>
      </c>
      <c r="L56" s="18" t="str">
        <f t="shared" si="7"/>
        <v/>
      </c>
      <c r="M56" s="20" t="str">
        <f t="shared" si="8"/>
        <v>/</v>
      </c>
      <c r="N56" s="21">
        <f t="shared" si="9"/>
        <v>0</v>
      </c>
      <c r="O56" s="18">
        <f t="shared" si="10"/>
        <v>0</v>
      </c>
      <c r="P56" s="16">
        <f>IF(Q56&lt;&gt;"",MAX(P$4:P55)+1,"")</f>
        <v>36</v>
      </c>
      <c r="Q56" s="19" t="str">
        <f t="shared" si="11"/>
        <v>40_TECHNIQUE</v>
      </c>
      <c r="R56" s="19" t="str">
        <f t="shared" si="12"/>
        <v>40.C Logiciels</v>
      </c>
      <c r="S56" s="19" t="str">
        <f t="shared" si="13"/>
        <v>40.C.1 Schneider</v>
      </c>
      <c r="T56" s="19" t="str">
        <f t="shared" si="14"/>
        <v/>
      </c>
    </row>
    <row r="57" spans="5:20" ht="20.100000000000001" customHeight="1" x14ac:dyDescent="0.25">
      <c r="E57" s="20"/>
      <c r="F57" s="31" t="s">
        <v>31</v>
      </c>
      <c r="H57" s="19" t="str">
        <f t="shared" si="3"/>
        <v>40_TECHNIQUE</v>
      </c>
      <c r="I57" s="23" t="str">
        <f t="shared" si="4"/>
        <v>40.C Logiciels</v>
      </c>
      <c r="J57" s="23" t="str">
        <f t="shared" si="5"/>
        <v>40.C.2 Weidmuller</v>
      </c>
      <c r="K57" s="23">
        <f t="shared" si="6"/>
        <v>0</v>
      </c>
      <c r="L57" s="18" t="str">
        <f t="shared" si="7"/>
        <v/>
      </c>
      <c r="M57" s="20" t="str">
        <f t="shared" si="8"/>
        <v>/</v>
      </c>
      <c r="N57" s="21">
        <f t="shared" si="9"/>
        <v>0</v>
      </c>
      <c r="O57" s="18">
        <f t="shared" si="10"/>
        <v>0</v>
      </c>
      <c r="P57" s="16">
        <f>IF(Q57&lt;&gt;"",MAX(P$4:P56)+1,"")</f>
        <v>37</v>
      </c>
      <c r="Q57" s="19" t="str">
        <f t="shared" si="11"/>
        <v>40_TECHNIQUE</v>
      </c>
      <c r="R57" s="19" t="str">
        <f t="shared" si="12"/>
        <v>40.C Logiciels</v>
      </c>
      <c r="S57" s="19" t="str">
        <f t="shared" si="13"/>
        <v>40.C.2 Weidmuller</v>
      </c>
      <c r="T57" s="19" t="str">
        <f t="shared" si="14"/>
        <v/>
      </c>
    </row>
    <row r="58" spans="5:20" ht="20.100000000000001" customHeight="1" x14ac:dyDescent="0.25">
      <c r="E58" s="20"/>
      <c r="F58" s="31" t="s">
        <v>32</v>
      </c>
      <c r="H58" s="19" t="str">
        <f t="shared" si="3"/>
        <v>40_TECHNIQUE</v>
      </c>
      <c r="I58" s="23" t="str">
        <f t="shared" si="4"/>
        <v>40.C Logiciels</v>
      </c>
      <c r="J58" s="23" t="str">
        <f t="shared" si="5"/>
        <v>40.C.3 Lacroix Sofrel</v>
      </c>
      <c r="K58" s="23">
        <f t="shared" si="6"/>
        <v>0</v>
      </c>
      <c r="L58" s="18" t="str">
        <f t="shared" si="7"/>
        <v/>
      </c>
      <c r="M58" s="20" t="str">
        <f t="shared" si="8"/>
        <v>/</v>
      </c>
      <c r="N58" s="21">
        <f t="shared" si="9"/>
        <v>0</v>
      </c>
      <c r="O58" s="18">
        <f t="shared" si="10"/>
        <v>0</v>
      </c>
      <c r="P58" s="16">
        <f>IF(Q58&lt;&gt;"",MAX(P$4:P57)+1,"")</f>
        <v>38</v>
      </c>
      <c r="Q58" s="19" t="str">
        <f t="shared" si="11"/>
        <v>40_TECHNIQUE</v>
      </c>
      <c r="R58" s="19" t="str">
        <f t="shared" si="12"/>
        <v>40.C Logiciels</v>
      </c>
      <c r="S58" s="19" t="str">
        <f t="shared" si="13"/>
        <v>40.C.3 Lacroix Sofrel</v>
      </c>
      <c r="T58" s="19" t="str">
        <f t="shared" si="14"/>
        <v/>
      </c>
    </row>
    <row r="59" spans="5:20" ht="20.100000000000001" customHeight="1" x14ac:dyDescent="0.25">
      <c r="E59" s="20"/>
      <c r="F59" s="31" t="s">
        <v>33</v>
      </c>
      <c r="H59" s="19" t="str">
        <f t="shared" si="3"/>
        <v>40_TECHNIQUE</v>
      </c>
      <c r="I59" s="23" t="str">
        <f t="shared" si="4"/>
        <v>40.C Logiciels</v>
      </c>
      <c r="J59" s="23" t="str">
        <f t="shared" si="5"/>
        <v>40.C.4 Applicom v3.8</v>
      </c>
      <c r="K59" s="23">
        <f t="shared" si="6"/>
        <v>0</v>
      </c>
      <c r="L59" s="18" t="str">
        <f t="shared" si="7"/>
        <v/>
      </c>
      <c r="M59" s="20" t="str">
        <f t="shared" si="8"/>
        <v>/</v>
      </c>
      <c r="N59" s="21">
        <f t="shared" si="9"/>
        <v>0</v>
      </c>
      <c r="O59" s="18">
        <f t="shared" si="10"/>
        <v>0</v>
      </c>
      <c r="P59" s="16">
        <f>IF(Q59&lt;&gt;"",MAX(P$4:P58)+1,"")</f>
        <v>39</v>
      </c>
      <c r="Q59" s="19" t="str">
        <f t="shared" si="11"/>
        <v>40_TECHNIQUE</v>
      </c>
      <c r="R59" s="19" t="str">
        <f t="shared" si="12"/>
        <v>40.C Logiciels</v>
      </c>
      <c r="S59" s="19" t="str">
        <f t="shared" si="13"/>
        <v>40.C.4 Applicom v3.8</v>
      </c>
      <c r="T59" s="19" t="str">
        <f t="shared" si="14"/>
        <v/>
      </c>
    </row>
    <row r="60" spans="5:20" ht="20.100000000000001" customHeight="1" x14ac:dyDescent="0.25">
      <c r="E60" s="27" t="s">
        <v>27</v>
      </c>
      <c r="F60" s="20"/>
      <c r="H60" s="19" t="str">
        <f t="shared" si="3"/>
        <v>40_TECHNIQUE</v>
      </c>
      <c r="I60" s="23" t="str">
        <f t="shared" si="4"/>
        <v>40.D Superviseur</v>
      </c>
      <c r="J60" s="23">
        <f t="shared" si="5"/>
        <v>0</v>
      </c>
      <c r="K60" s="23">
        <f t="shared" si="6"/>
        <v>0</v>
      </c>
      <c r="L60" s="18" t="str">
        <f t="shared" si="7"/>
        <v/>
      </c>
      <c r="M60" s="20">
        <f t="shared" si="8"/>
        <v>0</v>
      </c>
      <c r="N60" s="21" t="str">
        <f t="shared" si="9"/>
        <v>/</v>
      </c>
      <c r="O60" s="18">
        <f t="shared" si="10"/>
        <v>0</v>
      </c>
      <c r="P60" s="16">
        <f>IF(Q60&lt;&gt;"",MAX(P$4:P59)+1,"")</f>
        <v>40</v>
      </c>
      <c r="Q60" s="19" t="str">
        <f t="shared" si="11"/>
        <v>40_TECHNIQUE</v>
      </c>
      <c r="R60" s="19" t="str">
        <f t="shared" si="12"/>
        <v>40.D Superviseur</v>
      </c>
      <c r="S60" s="19" t="str">
        <f t="shared" si="13"/>
        <v/>
      </c>
      <c r="T60" s="19" t="str">
        <f t="shared" si="14"/>
        <v/>
      </c>
    </row>
    <row r="61" spans="5:20" ht="20.100000000000001" customHeight="1" x14ac:dyDescent="0.25">
      <c r="E61" s="27" t="s">
        <v>28</v>
      </c>
      <c r="F61" s="32"/>
      <c r="H61" s="19" t="str">
        <f t="shared" si="3"/>
        <v>40_TECHNIQUE</v>
      </c>
      <c r="I61" s="23" t="str">
        <f t="shared" si="4"/>
        <v>40.E Base GTC</v>
      </c>
      <c r="J61" s="23">
        <f t="shared" si="5"/>
        <v>0</v>
      </c>
      <c r="K61" s="23">
        <f t="shared" si="6"/>
        <v>0</v>
      </c>
      <c r="L61" s="18" t="str">
        <f t="shared" si="7"/>
        <v/>
      </c>
      <c r="M61" s="20">
        <f t="shared" si="8"/>
        <v>0</v>
      </c>
      <c r="N61" s="21" t="str">
        <f t="shared" si="9"/>
        <v>/</v>
      </c>
      <c r="O61" s="18">
        <f t="shared" si="10"/>
        <v>0</v>
      </c>
      <c r="P61" s="16">
        <f>IF(Q61&lt;&gt;"",MAX(P$4:P60)+1,"")</f>
        <v>41</v>
      </c>
      <c r="Q61" s="19" t="str">
        <f t="shared" si="11"/>
        <v>40_TECHNIQUE</v>
      </c>
      <c r="R61" s="19" t="str">
        <f t="shared" si="12"/>
        <v>40.E Base GTC</v>
      </c>
      <c r="S61" s="19" t="str">
        <f t="shared" si="13"/>
        <v/>
      </c>
      <c r="T61" s="19" t="str">
        <f t="shared" si="14"/>
        <v/>
      </c>
    </row>
    <row r="62" spans="5:20" ht="20.100000000000001" customHeight="1" x14ac:dyDescent="0.25">
      <c r="E62" s="27" t="s">
        <v>29</v>
      </c>
      <c r="F62" s="20"/>
      <c r="H62" s="19" t="str">
        <f t="shared" si="3"/>
        <v>40_TECHNIQUE</v>
      </c>
      <c r="I62" s="23" t="str">
        <f t="shared" si="4"/>
        <v>40.F Documentations</v>
      </c>
      <c r="J62" s="23">
        <f t="shared" si="5"/>
        <v>0</v>
      </c>
      <c r="K62" s="23">
        <f t="shared" si="6"/>
        <v>0</v>
      </c>
      <c r="L62" s="18" t="str">
        <f t="shared" si="7"/>
        <v/>
      </c>
      <c r="M62" s="20">
        <f t="shared" si="8"/>
        <v>4</v>
      </c>
      <c r="N62" s="21" t="str">
        <f t="shared" si="9"/>
        <v>/</v>
      </c>
      <c r="O62" s="18">
        <f t="shared" si="10"/>
        <v>0</v>
      </c>
      <c r="P62" s="16" t="str">
        <f>IF(Q62&lt;&gt;"",MAX(P$4:P61)+1,"")</f>
        <v/>
      </c>
      <c r="Q62" s="19" t="str">
        <f t="shared" si="11"/>
        <v/>
      </c>
      <c r="R62" s="19" t="str">
        <f t="shared" si="12"/>
        <v/>
      </c>
      <c r="S62" s="19" t="str">
        <f t="shared" si="13"/>
        <v/>
      </c>
      <c r="T62" s="19" t="str">
        <f t="shared" si="14"/>
        <v/>
      </c>
    </row>
    <row r="63" spans="5:20" ht="20.100000000000001" customHeight="1" x14ac:dyDescent="0.25">
      <c r="E63" s="1"/>
      <c r="F63" s="31" t="s">
        <v>34</v>
      </c>
      <c r="H63" s="19" t="str">
        <f t="shared" si="3"/>
        <v>40_TECHNIQUE</v>
      </c>
      <c r="I63" s="23" t="str">
        <f t="shared" si="4"/>
        <v>40.F Documentations</v>
      </c>
      <c r="J63" s="23" t="str">
        <f t="shared" si="5"/>
        <v>40.F.1 Normes</v>
      </c>
      <c r="K63" s="23">
        <f t="shared" si="6"/>
        <v>0</v>
      </c>
      <c r="L63" s="18" t="str">
        <f t="shared" si="7"/>
        <v/>
      </c>
      <c r="M63" s="20" t="str">
        <f t="shared" si="8"/>
        <v>/</v>
      </c>
      <c r="N63" s="21">
        <f t="shared" si="9"/>
        <v>0</v>
      </c>
      <c r="O63" s="18">
        <f t="shared" si="10"/>
        <v>0</v>
      </c>
      <c r="P63" s="16">
        <f>IF(Q63&lt;&gt;"",MAX(P$4:P62)+1,"")</f>
        <v>42</v>
      </c>
      <c r="Q63" s="19" t="str">
        <f t="shared" si="11"/>
        <v>40_TECHNIQUE</v>
      </c>
      <c r="R63" s="19" t="str">
        <f t="shared" si="12"/>
        <v>40.F Documentations</v>
      </c>
      <c r="S63" s="19" t="str">
        <f t="shared" si="13"/>
        <v>40.F.1 Normes</v>
      </c>
      <c r="T63" s="19" t="str">
        <f t="shared" si="14"/>
        <v/>
      </c>
    </row>
    <row r="64" spans="5:20" ht="20.100000000000001" customHeight="1" x14ac:dyDescent="0.25">
      <c r="E64" s="1"/>
      <c r="F64" s="31" t="s">
        <v>35</v>
      </c>
      <c r="H64" s="19" t="str">
        <f t="shared" si="3"/>
        <v>40_TECHNIQUE</v>
      </c>
      <c r="I64" s="23" t="str">
        <f t="shared" si="4"/>
        <v>40.F Documentations</v>
      </c>
      <c r="J64" s="23" t="str">
        <f t="shared" si="5"/>
        <v>40.F.2 Outils</v>
      </c>
      <c r="K64" s="23">
        <f t="shared" si="6"/>
        <v>0</v>
      </c>
      <c r="L64" s="18" t="str">
        <f t="shared" si="7"/>
        <v/>
      </c>
      <c r="M64" s="20" t="str">
        <f t="shared" si="8"/>
        <v>/</v>
      </c>
      <c r="N64" s="21">
        <f t="shared" si="9"/>
        <v>0</v>
      </c>
      <c r="O64" s="18">
        <f t="shared" si="10"/>
        <v>0</v>
      </c>
      <c r="P64" s="16">
        <f>IF(Q64&lt;&gt;"",MAX(P$4:P63)+1,"")</f>
        <v>43</v>
      </c>
      <c r="Q64" s="19" t="str">
        <f t="shared" si="11"/>
        <v>40_TECHNIQUE</v>
      </c>
      <c r="R64" s="19" t="str">
        <f t="shared" si="12"/>
        <v>40.F Documentations</v>
      </c>
      <c r="S64" s="19" t="str">
        <f t="shared" si="13"/>
        <v>40.F.2 Outils</v>
      </c>
      <c r="T64" s="19" t="str">
        <f t="shared" si="14"/>
        <v/>
      </c>
    </row>
    <row r="65" spans="4:26" ht="20.100000000000001" customHeight="1" x14ac:dyDescent="0.25">
      <c r="E65" s="1"/>
      <c r="F65" s="31" t="s">
        <v>36</v>
      </c>
      <c r="H65" s="19" t="str">
        <f t="shared" si="3"/>
        <v>40_TECHNIQUE</v>
      </c>
      <c r="I65" s="23" t="str">
        <f t="shared" si="4"/>
        <v>40.F Documentations</v>
      </c>
      <c r="J65" s="23" t="str">
        <f t="shared" si="5"/>
        <v>40.F.3 Automates</v>
      </c>
      <c r="K65" s="23">
        <f t="shared" si="6"/>
        <v>0</v>
      </c>
      <c r="L65" s="18" t="str">
        <f t="shared" si="7"/>
        <v/>
      </c>
      <c r="M65" s="20" t="str">
        <f t="shared" si="8"/>
        <v>/</v>
      </c>
      <c r="N65" s="21">
        <f t="shared" si="9"/>
        <v>0</v>
      </c>
      <c r="O65" s="18">
        <f t="shared" si="10"/>
        <v>0</v>
      </c>
      <c r="P65" s="16">
        <f>IF(Q65&lt;&gt;"",MAX(P$4:P64)+1,"")</f>
        <v>44</v>
      </c>
      <c r="Q65" s="19" t="str">
        <f t="shared" si="11"/>
        <v>40_TECHNIQUE</v>
      </c>
      <c r="R65" s="19" t="str">
        <f t="shared" si="12"/>
        <v>40.F Documentations</v>
      </c>
      <c r="S65" s="19" t="str">
        <f t="shared" si="13"/>
        <v>40.F.3 Automates</v>
      </c>
      <c r="T65" s="19" t="str">
        <f t="shared" si="14"/>
        <v/>
      </c>
    </row>
    <row r="66" spans="4:26" ht="20.100000000000001" customHeight="1" x14ac:dyDescent="0.25">
      <c r="E66" s="1"/>
      <c r="F66" s="31" t="s">
        <v>39</v>
      </c>
      <c r="H66" s="19" t="str">
        <f t="shared" si="3"/>
        <v>40_TECHNIQUE</v>
      </c>
      <c r="I66" s="23" t="str">
        <f t="shared" si="4"/>
        <v>40.F Documentations</v>
      </c>
      <c r="J66" s="23" t="str">
        <f t="shared" si="5"/>
        <v>40.F.4 Autres</v>
      </c>
      <c r="K66" s="23">
        <f t="shared" si="6"/>
        <v>0</v>
      </c>
      <c r="L66" s="18" t="str">
        <f t="shared" si="7"/>
        <v/>
      </c>
      <c r="M66" s="20" t="str">
        <f t="shared" si="8"/>
        <v>/</v>
      </c>
      <c r="N66" s="21">
        <f t="shared" si="9"/>
        <v>1</v>
      </c>
      <c r="O66" s="18">
        <f t="shared" si="10"/>
        <v>0</v>
      </c>
      <c r="P66" s="16" t="str">
        <f>IF(Q66&lt;&gt;"",MAX(P$4:P65)+1,"")</f>
        <v/>
      </c>
      <c r="Q66" s="19" t="str">
        <f t="shared" si="11"/>
        <v/>
      </c>
      <c r="R66" s="19" t="str">
        <f t="shared" si="12"/>
        <v/>
      </c>
      <c r="S66" s="19" t="str">
        <f t="shared" si="13"/>
        <v/>
      </c>
      <c r="T66" s="19" t="str">
        <f t="shared" si="14"/>
        <v/>
      </c>
    </row>
    <row r="67" spans="4:26" ht="20.100000000000001" customHeight="1" x14ac:dyDescent="0.25">
      <c r="E67" s="1"/>
      <c r="F67" s="1"/>
      <c r="G67" s="31" t="s">
        <v>40</v>
      </c>
      <c r="H67" s="19" t="str">
        <f t="shared" si="3"/>
        <v>40_TECHNIQUE</v>
      </c>
      <c r="I67" s="23" t="str">
        <f t="shared" si="4"/>
        <v>40.F Documentations</v>
      </c>
      <c r="J67" s="23" t="str">
        <f t="shared" si="5"/>
        <v>40.F.4 Autres</v>
      </c>
      <c r="K67" s="23" t="str">
        <f t="shared" si="6"/>
        <v>40.F.4.1 Caméra thermique</v>
      </c>
      <c r="L67" s="18" t="str">
        <f t="shared" si="7"/>
        <v/>
      </c>
      <c r="M67" s="20" t="str">
        <f t="shared" si="8"/>
        <v>/</v>
      </c>
      <c r="N67" s="21" t="str">
        <f t="shared" si="9"/>
        <v>/</v>
      </c>
      <c r="O67" s="18">
        <f t="shared" si="10"/>
        <v>1</v>
      </c>
      <c r="P67" s="16">
        <f>IF(Q67&lt;&gt;"",MAX(P$4:P66)+1,"")</f>
        <v>45</v>
      </c>
      <c r="Q67" s="19" t="str">
        <f t="shared" si="11"/>
        <v>40_TECHNIQUE</v>
      </c>
      <c r="R67" s="19" t="str">
        <f t="shared" si="12"/>
        <v>40.F Documentations</v>
      </c>
      <c r="S67" s="19" t="str">
        <f t="shared" si="13"/>
        <v>40.F.4 Autres</v>
      </c>
      <c r="T67" s="19" t="str">
        <f t="shared" si="14"/>
        <v>40.F.4.1 Caméra thermique</v>
      </c>
    </row>
    <row r="68" spans="4:26" ht="20.100000000000001" customHeight="1" x14ac:dyDescent="0.25">
      <c r="E68" s="27" t="s">
        <v>37</v>
      </c>
      <c r="F68" s="20"/>
      <c r="H68" s="19" t="str">
        <f t="shared" si="3"/>
        <v>40_TECHNIQUE</v>
      </c>
      <c r="I68" s="23" t="str">
        <f t="shared" si="4"/>
        <v>40.G DOE</v>
      </c>
      <c r="J68" s="23">
        <f t="shared" si="5"/>
        <v>0</v>
      </c>
      <c r="K68" s="23">
        <f t="shared" si="6"/>
        <v>0</v>
      </c>
      <c r="L68" s="18" t="str">
        <f t="shared" si="7"/>
        <v/>
      </c>
      <c r="M68" s="20">
        <f t="shared" si="8"/>
        <v>0</v>
      </c>
      <c r="N68" s="21" t="str">
        <f t="shared" si="9"/>
        <v>/</v>
      </c>
      <c r="O68" s="18">
        <f t="shared" si="10"/>
        <v>0</v>
      </c>
      <c r="P68" s="16">
        <f>IF(Q68&lt;&gt;"",MAX(P$4:P67)+1,"")</f>
        <v>46</v>
      </c>
      <c r="Q68" s="19" t="str">
        <f t="shared" si="11"/>
        <v>40_TECHNIQUE</v>
      </c>
      <c r="R68" s="19" t="str">
        <f t="shared" si="12"/>
        <v>40.G DOE</v>
      </c>
      <c r="S68" s="19" t="str">
        <f t="shared" si="13"/>
        <v/>
      </c>
      <c r="T68" s="19" t="str">
        <f t="shared" si="14"/>
        <v/>
      </c>
    </row>
    <row r="69" spans="4:26" ht="20.100000000000001" customHeight="1" x14ac:dyDescent="0.25">
      <c r="E69" s="27" t="s">
        <v>38</v>
      </c>
      <c r="H69" s="19" t="str">
        <f t="shared" si="3"/>
        <v>40_TECHNIQUE</v>
      </c>
      <c r="I69" s="23" t="str">
        <f t="shared" si="4"/>
        <v>40.H Plans</v>
      </c>
      <c r="J69" s="23">
        <f t="shared" si="5"/>
        <v>0</v>
      </c>
      <c r="K69" s="23">
        <f t="shared" si="6"/>
        <v>0</v>
      </c>
      <c r="L69" s="18" t="str">
        <f t="shared" si="7"/>
        <v/>
      </c>
      <c r="M69" s="20">
        <f t="shared" si="8"/>
        <v>6</v>
      </c>
      <c r="N69" s="21" t="str">
        <f t="shared" si="9"/>
        <v>/</v>
      </c>
      <c r="O69" s="18">
        <f t="shared" si="10"/>
        <v>0</v>
      </c>
      <c r="P69" s="16" t="str">
        <f>IF(Q69&lt;&gt;"",MAX(P$4:P68)+1,"")</f>
        <v/>
      </c>
      <c r="Q69" s="19" t="str">
        <f t="shared" si="11"/>
        <v/>
      </c>
      <c r="R69" s="19" t="str">
        <f t="shared" si="12"/>
        <v/>
      </c>
      <c r="S69" s="19" t="str">
        <f t="shared" si="13"/>
        <v/>
      </c>
      <c r="T69" s="19" t="str">
        <f t="shared" si="14"/>
        <v/>
      </c>
    </row>
    <row r="70" spans="4:26" s="3" customFormat="1" ht="20.100000000000001" customHeight="1" x14ac:dyDescent="0.25">
      <c r="D70" s="37"/>
      <c r="E70" s="20"/>
      <c r="F70" s="31" t="s">
        <v>41</v>
      </c>
      <c r="G70" s="20"/>
      <c r="H70" s="19" t="str">
        <f t="shared" si="3"/>
        <v>40_TECHNIQUE</v>
      </c>
      <c r="I70" s="23" t="str">
        <f t="shared" si="4"/>
        <v>40.H Plans</v>
      </c>
      <c r="J70" s="23" t="str">
        <f t="shared" si="5"/>
        <v>40.H.1 Electrique</v>
      </c>
      <c r="K70" s="23">
        <f t="shared" si="6"/>
        <v>0</v>
      </c>
      <c r="L70" s="18" t="str">
        <f t="shared" si="7"/>
        <v/>
      </c>
      <c r="M70" s="20" t="str">
        <f t="shared" si="8"/>
        <v>/</v>
      </c>
      <c r="N70" s="21">
        <f t="shared" si="9"/>
        <v>0</v>
      </c>
      <c r="O70" s="18">
        <f t="shared" si="10"/>
        <v>0</v>
      </c>
      <c r="P70" s="16">
        <f>IF(Q70&lt;&gt;"",MAX(P$4:P69)+1,"")</f>
        <v>47</v>
      </c>
      <c r="Q70" s="19" t="str">
        <f t="shared" si="11"/>
        <v>40_TECHNIQUE</v>
      </c>
      <c r="R70" s="19" t="str">
        <f t="shared" si="12"/>
        <v>40.H Plans</v>
      </c>
      <c r="S70" s="19" t="str">
        <f t="shared" si="13"/>
        <v>40.H.1 Electrique</v>
      </c>
      <c r="T70" s="19" t="str">
        <f t="shared" si="14"/>
        <v/>
      </c>
      <c r="U70" s="22"/>
      <c r="V70" s="22"/>
      <c r="W70" s="22"/>
      <c r="X70" s="22"/>
      <c r="Y70" s="22"/>
      <c r="Z70" s="22"/>
    </row>
    <row r="71" spans="4:26" ht="20.100000000000001" customHeight="1" x14ac:dyDescent="0.25">
      <c r="E71" s="20"/>
      <c r="F71" s="31" t="s">
        <v>42</v>
      </c>
      <c r="H71" s="19" t="str">
        <f t="shared" ref="H71:H108" si="15">IF(D71="",H70,D71)</f>
        <v>40_TECHNIQUE</v>
      </c>
      <c r="I71" s="23" t="str">
        <f t="shared" ref="I71:I108" si="16">IF(H71&lt;&gt;H70,"",IF(E71&lt;&gt;"",E71,I70))</f>
        <v>40.H Plans</v>
      </c>
      <c r="J71" s="23" t="str">
        <f t="shared" ref="J71:J108" si="17">IF(AND(F71="",I71=I70),J70,F71)</f>
        <v>40.H.2 Voirie</v>
      </c>
      <c r="K71" s="23">
        <f t="shared" ref="K71:K108" si="18">G71</f>
        <v>0</v>
      </c>
      <c r="L71" s="18" t="str">
        <f t="shared" ref="L71:L108" si="19">IF(D71&lt;&gt;"",COUNTIF(E:E,LEFT(D71,2)&amp;"*"),"")</f>
        <v/>
      </c>
      <c r="M71" s="20" t="str">
        <f t="shared" ref="M71:M108" si="20">IF(E71&lt;&gt;"",COUNTIF(F:F,LEFT(E71,4)&amp;"*"),"/")</f>
        <v>/</v>
      </c>
      <c r="N71" s="21">
        <f t="shared" ref="N71:N108" si="21">IF(F71&lt;&gt;"",COUNTIF(G:G,LEFT(F71,6)&amp;"*"),"/")</f>
        <v>0</v>
      </c>
      <c r="O71" s="18">
        <f t="shared" ref="O71:O108" si="22">IF(G71="",0,1)</f>
        <v>0</v>
      </c>
      <c r="P71" s="16">
        <f>IF(Q71&lt;&gt;"",MAX(P$4:P70)+1,"")</f>
        <v>48</v>
      </c>
      <c r="Q71" s="19" t="str">
        <f t="shared" ref="Q71:Q108" si="23">IF(OR(L71=0,O71=1,AND(O71=0,N71=0),AND(M71=0,O71=0)),H71,"")</f>
        <v>40_TECHNIQUE</v>
      </c>
      <c r="R71" s="19" t="str">
        <f t="shared" ref="R71:R108" si="24">IF($Q71="","",I71)</f>
        <v>40.H Plans</v>
      </c>
      <c r="S71" s="19" t="str">
        <f t="shared" ref="S71:S108" si="25">IF($Q71="","",IF(J71=0,"",J71))</f>
        <v>40.H.2 Voirie</v>
      </c>
      <c r="T71" s="19" t="str">
        <f t="shared" ref="T71:T108" si="26">IF($Q71="","",IF(K71=0,"",K71))</f>
        <v/>
      </c>
    </row>
    <row r="72" spans="4:26" s="3" customFormat="1" ht="20.100000000000001" customHeight="1" x14ac:dyDescent="0.25">
      <c r="D72" s="37"/>
      <c r="E72" s="20"/>
      <c r="F72" s="31" t="s">
        <v>43</v>
      </c>
      <c r="G72" s="20"/>
      <c r="H72" s="19" t="str">
        <f t="shared" si="15"/>
        <v>40_TECHNIQUE</v>
      </c>
      <c r="I72" s="23" t="str">
        <f t="shared" si="16"/>
        <v>40.H Plans</v>
      </c>
      <c r="J72" s="23" t="str">
        <f t="shared" si="17"/>
        <v>40.H.3 Genie civil</v>
      </c>
      <c r="K72" s="23">
        <f t="shared" si="18"/>
        <v>0</v>
      </c>
      <c r="L72" s="18" t="str">
        <f t="shared" si="19"/>
        <v/>
      </c>
      <c r="M72" s="20" t="str">
        <f t="shared" si="20"/>
        <v>/</v>
      </c>
      <c r="N72" s="21">
        <f t="shared" si="21"/>
        <v>0</v>
      </c>
      <c r="O72" s="18">
        <f t="shared" si="22"/>
        <v>0</v>
      </c>
      <c r="P72" s="16">
        <f>IF(Q72&lt;&gt;"",MAX(P$4:P71)+1,"")</f>
        <v>49</v>
      </c>
      <c r="Q72" s="19" t="str">
        <f t="shared" si="23"/>
        <v>40_TECHNIQUE</v>
      </c>
      <c r="R72" s="19" t="str">
        <f t="shared" si="24"/>
        <v>40.H Plans</v>
      </c>
      <c r="S72" s="19" t="str">
        <f t="shared" si="25"/>
        <v>40.H.3 Genie civil</v>
      </c>
      <c r="T72" s="19" t="str">
        <f t="shared" si="26"/>
        <v/>
      </c>
      <c r="U72" s="22"/>
      <c r="V72" s="22"/>
      <c r="W72" s="22"/>
      <c r="X72" s="22"/>
      <c r="Y72" s="22"/>
      <c r="Z72" s="22"/>
    </row>
    <row r="73" spans="4:26" s="3" customFormat="1" ht="20.100000000000001" customHeight="1" x14ac:dyDescent="0.25">
      <c r="D73" s="37"/>
      <c r="E73" s="20"/>
      <c r="F73" s="31" t="s">
        <v>44</v>
      </c>
      <c r="G73" s="20"/>
      <c r="H73" s="19" t="str">
        <f t="shared" si="15"/>
        <v>40_TECHNIQUE</v>
      </c>
      <c r="I73" s="23" t="str">
        <f t="shared" si="16"/>
        <v>40.H Plans</v>
      </c>
      <c r="J73" s="23" t="str">
        <f t="shared" si="17"/>
        <v>40.H.4 Mecanique</v>
      </c>
      <c r="K73" s="23">
        <f t="shared" si="18"/>
        <v>0</v>
      </c>
      <c r="L73" s="18" t="str">
        <f t="shared" si="19"/>
        <v/>
      </c>
      <c r="M73" s="20" t="str">
        <f t="shared" si="20"/>
        <v>/</v>
      </c>
      <c r="N73" s="21">
        <f t="shared" si="21"/>
        <v>0</v>
      </c>
      <c r="O73" s="18">
        <f t="shared" si="22"/>
        <v>0</v>
      </c>
      <c r="P73" s="16">
        <f>IF(Q73&lt;&gt;"",MAX(P$4:P72)+1,"")</f>
        <v>50</v>
      </c>
      <c r="Q73" s="19" t="str">
        <f t="shared" si="23"/>
        <v>40_TECHNIQUE</v>
      </c>
      <c r="R73" s="19" t="str">
        <f t="shared" si="24"/>
        <v>40.H Plans</v>
      </c>
      <c r="S73" s="19" t="str">
        <f t="shared" si="25"/>
        <v>40.H.4 Mecanique</v>
      </c>
      <c r="T73" s="19" t="str">
        <f t="shared" si="26"/>
        <v/>
      </c>
      <c r="U73" s="22"/>
      <c r="V73" s="22"/>
      <c r="W73" s="22"/>
      <c r="X73" s="22"/>
      <c r="Y73" s="22"/>
      <c r="Z73" s="22"/>
    </row>
    <row r="74" spans="4:26" s="3" customFormat="1" ht="20.100000000000001" customHeight="1" x14ac:dyDescent="0.25">
      <c r="D74" s="37"/>
      <c r="E74" s="20"/>
      <c r="F74" s="31" t="s">
        <v>45</v>
      </c>
      <c r="G74" s="20"/>
      <c r="H74" s="19" t="str">
        <f t="shared" si="15"/>
        <v>40_TECHNIQUE</v>
      </c>
      <c r="I74" s="23" t="str">
        <f t="shared" si="16"/>
        <v>40.H Plans</v>
      </c>
      <c r="J74" s="23" t="str">
        <f t="shared" si="17"/>
        <v>40.H.5 Reseaux</v>
      </c>
      <c r="K74" s="23">
        <f t="shared" si="18"/>
        <v>0</v>
      </c>
      <c r="L74" s="18" t="str">
        <f t="shared" si="19"/>
        <v/>
      </c>
      <c r="M74" s="20" t="str">
        <f t="shared" si="20"/>
        <v>/</v>
      </c>
      <c r="N74" s="21">
        <f t="shared" si="21"/>
        <v>0</v>
      </c>
      <c r="O74" s="18">
        <f t="shared" si="22"/>
        <v>0</v>
      </c>
      <c r="P74" s="16">
        <f>IF(Q74&lt;&gt;"",MAX(P$4:P73)+1,"")</f>
        <v>51</v>
      </c>
      <c r="Q74" s="19" t="str">
        <f t="shared" si="23"/>
        <v>40_TECHNIQUE</v>
      </c>
      <c r="R74" s="19" t="str">
        <f t="shared" si="24"/>
        <v>40.H Plans</v>
      </c>
      <c r="S74" s="19" t="str">
        <f t="shared" si="25"/>
        <v>40.H.5 Reseaux</v>
      </c>
      <c r="T74" s="19" t="str">
        <f t="shared" si="26"/>
        <v/>
      </c>
      <c r="U74" s="22"/>
      <c r="V74" s="22"/>
      <c r="W74" s="22"/>
      <c r="X74" s="22"/>
      <c r="Y74" s="22"/>
      <c r="Z74" s="22"/>
    </row>
    <row r="75" spans="4:26" s="3" customFormat="1" ht="20.100000000000001" customHeight="1" x14ac:dyDescent="0.25">
      <c r="D75" s="37"/>
      <c r="E75" s="20"/>
      <c r="F75" s="31" t="s">
        <v>46</v>
      </c>
      <c r="G75" s="20"/>
      <c r="H75" s="19" t="str">
        <f t="shared" si="15"/>
        <v>40_TECHNIQUE</v>
      </c>
      <c r="I75" s="23" t="str">
        <f t="shared" si="16"/>
        <v>40.H Plans</v>
      </c>
      <c r="J75" s="23" t="str">
        <f t="shared" si="17"/>
        <v>40.H.6 vues GTC</v>
      </c>
      <c r="K75" s="23">
        <f t="shared" si="18"/>
        <v>0</v>
      </c>
      <c r="L75" s="18" t="str">
        <f t="shared" si="19"/>
        <v/>
      </c>
      <c r="M75" s="20" t="str">
        <f t="shared" si="20"/>
        <v>/</v>
      </c>
      <c r="N75" s="21">
        <f t="shared" si="21"/>
        <v>0</v>
      </c>
      <c r="O75" s="18">
        <f t="shared" si="22"/>
        <v>0</v>
      </c>
      <c r="P75" s="16">
        <f>IF(Q75&lt;&gt;"",MAX(P$4:P74)+1,"")</f>
        <v>52</v>
      </c>
      <c r="Q75" s="19" t="str">
        <f t="shared" si="23"/>
        <v>40_TECHNIQUE</v>
      </c>
      <c r="R75" s="19" t="str">
        <f t="shared" si="24"/>
        <v>40.H Plans</v>
      </c>
      <c r="S75" s="19" t="str">
        <f t="shared" si="25"/>
        <v>40.H.6 vues GTC</v>
      </c>
      <c r="T75" s="19" t="str">
        <f t="shared" si="26"/>
        <v/>
      </c>
      <c r="U75" s="22"/>
      <c r="V75" s="22"/>
      <c r="W75" s="22"/>
      <c r="X75" s="22"/>
      <c r="Y75" s="22"/>
      <c r="Z75" s="22"/>
    </row>
    <row r="76" spans="4:26" s="3" customFormat="1" ht="20.100000000000001" customHeight="1" x14ac:dyDescent="0.25">
      <c r="D76" s="37"/>
      <c r="E76" s="27" t="s">
        <v>47</v>
      </c>
      <c r="F76" s="20"/>
      <c r="G76" s="20"/>
      <c r="H76" s="19" t="str">
        <f t="shared" si="15"/>
        <v>40_TECHNIQUE</v>
      </c>
      <c r="I76" s="23" t="str">
        <f t="shared" si="16"/>
        <v>40.I Rapports</v>
      </c>
      <c r="J76" s="23">
        <f t="shared" si="17"/>
        <v>0</v>
      </c>
      <c r="K76" s="23">
        <f t="shared" si="18"/>
        <v>0</v>
      </c>
      <c r="L76" s="18" t="str">
        <f t="shared" si="19"/>
        <v/>
      </c>
      <c r="M76" s="20">
        <f t="shared" si="20"/>
        <v>1</v>
      </c>
      <c r="N76" s="21" t="str">
        <f t="shared" si="21"/>
        <v>/</v>
      </c>
      <c r="O76" s="18">
        <f t="shared" si="22"/>
        <v>0</v>
      </c>
      <c r="P76" s="16" t="str">
        <f>IF(Q76&lt;&gt;"",MAX(P$4:P75)+1,"")</f>
        <v/>
      </c>
      <c r="Q76" s="19" t="str">
        <f t="shared" si="23"/>
        <v/>
      </c>
      <c r="R76" s="19" t="str">
        <f t="shared" si="24"/>
        <v/>
      </c>
      <c r="S76" s="19" t="str">
        <f t="shared" si="25"/>
        <v/>
      </c>
      <c r="T76" s="19" t="str">
        <f t="shared" si="26"/>
        <v/>
      </c>
      <c r="U76" s="22"/>
      <c r="V76" s="22"/>
      <c r="W76" s="22"/>
      <c r="X76" s="22"/>
      <c r="Y76" s="22"/>
      <c r="Z76" s="22"/>
    </row>
    <row r="77" spans="4:26" s="3" customFormat="1" ht="20.100000000000001" customHeight="1" x14ac:dyDescent="0.25">
      <c r="D77" s="37"/>
      <c r="E77" s="20"/>
      <c r="F77" s="31" t="s">
        <v>48</v>
      </c>
      <c r="G77" s="20"/>
      <c r="H77" s="19" t="str">
        <f t="shared" si="15"/>
        <v>40_TECHNIQUE</v>
      </c>
      <c r="I77" s="23" t="str">
        <f t="shared" si="16"/>
        <v>40.I Rapports</v>
      </c>
      <c r="J77" s="23" t="str">
        <f t="shared" si="17"/>
        <v>40.I.1 Audits energetique</v>
      </c>
      <c r="K77" s="23">
        <f t="shared" si="18"/>
        <v>0</v>
      </c>
      <c r="L77" s="18" t="str">
        <f t="shared" si="19"/>
        <v/>
      </c>
      <c r="M77" s="20" t="str">
        <f t="shared" si="20"/>
        <v>/</v>
      </c>
      <c r="N77" s="21">
        <f t="shared" si="21"/>
        <v>0</v>
      </c>
      <c r="O77" s="18">
        <f t="shared" si="22"/>
        <v>0</v>
      </c>
      <c r="P77" s="16">
        <f>IF(Q77&lt;&gt;"",MAX(P$4:P76)+1,"")</f>
        <v>53</v>
      </c>
      <c r="Q77" s="19" t="str">
        <f t="shared" si="23"/>
        <v>40_TECHNIQUE</v>
      </c>
      <c r="R77" s="19" t="str">
        <f t="shared" si="24"/>
        <v>40.I Rapports</v>
      </c>
      <c r="S77" s="19" t="str">
        <f t="shared" si="25"/>
        <v>40.I.1 Audits energetique</v>
      </c>
      <c r="T77" s="19" t="str">
        <f t="shared" si="26"/>
        <v/>
      </c>
      <c r="U77" s="22"/>
      <c r="V77" s="22"/>
      <c r="W77" s="22"/>
      <c r="X77" s="22"/>
      <c r="Y77" s="22"/>
      <c r="Z77" s="22"/>
    </row>
    <row r="78" spans="4:26" s="3" customFormat="1" ht="20.100000000000001" customHeight="1" x14ac:dyDescent="0.25">
      <c r="D78" s="37"/>
      <c r="E78" s="27" t="s">
        <v>49</v>
      </c>
      <c r="F78" s="20"/>
      <c r="G78" s="20"/>
      <c r="H78" s="19" t="str">
        <f t="shared" si="15"/>
        <v>40_TECHNIQUE</v>
      </c>
      <c r="I78" s="23" t="str">
        <f t="shared" si="16"/>
        <v>40.K Liste materiels</v>
      </c>
      <c r="J78" s="23">
        <f t="shared" si="17"/>
        <v>0</v>
      </c>
      <c r="K78" s="23">
        <f t="shared" si="18"/>
        <v>0</v>
      </c>
      <c r="L78" s="18" t="str">
        <f t="shared" si="19"/>
        <v/>
      </c>
      <c r="M78" s="20">
        <f t="shared" si="20"/>
        <v>6</v>
      </c>
      <c r="N78" s="21" t="str">
        <f t="shared" si="21"/>
        <v>/</v>
      </c>
      <c r="O78" s="18">
        <f t="shared" si="22"/>
        <v>0</v>
      </c>
      <c r="P78" s="16" t="str">
        <f>IF(Q78&lt;&gt;"",MAX(P$4:P77)+1,"")</f>
        <v/>
      </c>
      <c r="Q78" s="19" t="str">
        <f t="shared" si="23"/>
        <v/>
      </c>
      <c r="R78" s="19" t="str">
        <f t="shared" si="24"/>
        <v/>
      </c>
      <c r="S78" s="19" t="str">
        <f t="shared" si="25"/>
        <v/>
      </c>
      <c r="T78" s="19" t="str">
        <f t="shared" si="26"/>
        <v/>
      </c>
      <c r="U78" s="22"/>
      <c r="V78" s="22"/>
      <c r="W78" s="22"/>
      <c r="X78" s="22"/>
      <c r="Y78" s="22"/>
      <c r="Z78" s="22"/>
    </row>
    <row r="79" spans="4:26" s="3" customFormat="1" ht="20.100000000000001" customHeight="1" x14ac:dyDescent="0.25">
      <c r="D79" s="37"/>
      <c r="E79" s="20"/>
      <c r="F79" s="31" t="s">
        <v>50</v>
      </c>
      <c r="G79" s="20"/>
      <c r="H79" s="19" t="str">
        <f t="shared" si="15"/>
        <v>40_TECHNIQUE</v>
      </c>
      <c r="I79" s="23" t="str">
        <f t="shared" si="16"/>
        <v>40.K Liste materiels</v>
      </c>
      <c r="J79" s="23" t="str">
        <f t="shared" si="17"/>
        <v>40.K.1 Appareils de levage</v>
      </c>
      <c r="K79" s="23">
        <f t="shared" si="18"/>
        <v>0</v>
      </c>
      <c r="L79" s="18" t="str">
        <f t="shared" si="19"/>
        <v/>
      </c>
      <c r="M79" s="20" t="str">
        <f t="shared" si="20"/>
        <v>/</v>
      </c>
      <c r="N79" s="21">
        <f t="shared" si="21"/>
        <v>0</v>
      </c>
      <c r="O79" s="18">
        <f t="shared" si="22"/>
        <v>0</v>
      </c>
      <c r="P79" s="16">
        <f>IF(Q79&lt;&gt;"",MAX(P$4:P78)+1,"")</f>
        <v>54</v>
      </c>
      <c r="Q79" s="19" t="str">
        <f t="shared" si="23"/>
        <v>40_TECHNIQUE</v>
      </c>
      <c r="R79" s="19" t="str">
        <f t="shared" si="24"/>
        <v>40.K Liste materiels</v>
      </c>
      <c r="S79" s="19" t="str">
        <f t="shared" si="25"/>
        <v>40.K.1 Appareils de levage</v>
      </c>
      <c r="T79" s="19" t="str">
        <f t="shared" si="26"/>
        <v/>
      </c>
      <c r="U79" s="22"/>
      <c r="V79" s="22"/>
      <c r="W79" s="22"/>
      <c r="X79" s="22"/>
      <c r="Y79" s="22"/>
      <c r="Z79" s="22"/>
    </row>
    <row r="80" spans="4:26" s="3" customFormat="1" ht="20.100000000000001" customHeight="1" x14ac:dyDescent="0.25">
      <c r="D80" s="37"/>
      <c r="E80" s="20"/>
      <c r="F80" s="31" t="s">
        <v>51</v>
      </c>
      <c r="G80" s="20"/>
      <c r="H80" s="19" t="str">
        <f t="shared" si="15"/>
        <v>40_TECHNIQUE</v>
      </c>
      <c r="I80" s="23" t="str">
        <f t="shared" si="16"/>
        <v>40.K Liste materiels</v>
      </c>
      <c r="J80" s="23" t="str">
        <f t="shared" si="17"/>
        <v>40.K.2 Exticnteurs</v>
      </c>
      <c r="K80" s="23">
        <f t="shared" si="18"/>
        <v>0</v>
      </c>
      <c r="L80" s="18" t="str">
        <f t="shared" si="19"/>
        <v/>
      </c>
      <c r="M80" s="20" t="str">
        <f t="shared" si="20"/>
        <v>/</v>
      </c>
      <c r="N80" s="21">
        <f t="shared" si="21"/>
        <v>0</v>
      </c>
      <c r="O80" s="18">
        <f t="shared" si="22"/>
        <v>0</v>
      </c>
      <c r="P80" s="16">
        <f>IF(Q80&lt;&gt;"",MAX(P$4:P79)+1,"")</f>
        <v>55</v>
      </c>
      <c r="Q80" s="19" t="str">
        <f t="shared" si="23"/>
        <v>40_TECHNIQUE</v>
      </c>
      <c r="R80" s="19" t="str">
        <f t="shared" si="24"/>
        <v>40.K Liste materiels</v>
      </c>
      <c r="S80" s="19" t="str">
        <f t="shared" si="25"/>
        <v>40.K.2 Exticnteurs</v>
      </c>
      <c r="T80" s="19" t="str">
        <f t="shared" si="26"/>
        <v/>
      </c>
      <c r="U80" s="22"/>
      <c r="V80" s="22"/>
      <c r="W80" s="22"/>
      <c r="X80" s="22"/>
      <c r="Y80" s="22"/>
      <c r="Z80" s="22"/>
    </row>
    <row r="81" spans="4:26" s="3" customFormat="1" ht="20.100000000000001" customHeight="1" x14ac:dyDescent="0.25">
      <c r="D81" s="37"/>
      <c r="E81" s="20"/>
      <c r="F81" s="31" t="s">
        <v>52</v>
      </c>
      <c r="G81" s="20"/>
      <c r="H81" s="19" t="str">
        <f t="shared" si="15"/>
        <v>40_TECHNIQUE</v>
      </c>
      <c r="I81" s="23" t="str">
        <f t="shared" si="16"/>
        <v>40.K Liste materiels</v>
      </c>
      <c r="J81" s="23" t="str">
        <f t="shared" si="17"/>
        <v>40.K.3 Detection incendie</v>
      </c>
      <c r="K81" s="23">
        <f t="shared" si="18"/>
        <v>0</v>
      </c>
      <c r="L81" s="18" t="str">
        <f t="shared" si="19"/>
        <v/>
      </c>
      <c r="M81" s="20" t="str">
        <f t="shared" si="20"/>
        <v>/</v>
      </c>
      <c r="N81" s="21">
        <f t="shared" si="21"/>
        <v>0</v>
      </c>
      <c r="O81" s="18">
        <f t="shared" si="22"/>
        <v>0</v>
      </c>
      <c r="P81" s="16">
        <f>IF(Q81&lt;&gt;"",MAX(P$4:P80)+1,"")</f>
        <v>56</v>
      </c>
      <c r="Q81" s="19" t="str">
        <f t="shared" si="23"/>
        <v>40_TECHNIQUE</v>
      </c>
      <c r="R81" s="19" t="str">
        <f t="shared" si="24"/>
        <v>40.K Liste materiels</v>
      </c>
      <c r="S81" s="19" t="str">
        <f t="shared" si="25"/>
        <v>40.K.3 Detection incendie</v>
      </c>
      <c r="T81" s="19" t="str">
        <f t="shared" si="26"/>
        <v/>
      </c>
      <c r="U81" s="22"/>
      <c r="V81" s="22"/>
      <c r="W81" s="22"/>
      <c r="X81" s="22"/>
      <c r="Y81" s="22"/>
      <c r="Z81" s="22"/>
    </row>
    <row r="82" spans="4:26" s="3" customFormat="1" ht="20.100000000000001" customHeight="1" x14ac:dyDescent="0.25">
      <c r="D82" s="37"/>
      <c r="E82" s="20"/>
      <c r="F82" s="31" t="s">
        <v>53</v>
      </c>
      <c r="G82" s="20"/>
      <c r="H82" s="19" t="str">
        <f t="shared" si="15"/>
        <v>40_TECHNIQUE</v>
      </c>
      <c r="I82" s="23" t="str">
        <f t="shared" si="16"/>
        <v>40.K Liste materiels</v>
      </c>
      <c r="J82" s="23" t="str">
        <f t="shared" si="17"/>
        <v>40.K.4 Systeme intrusion</v>
      </c>
      <c r="K82" s="23">
        <f t="shared" si="18"/>
        <v>0</v>
      </c>
      <c r="L82" s="18" t="str">
        <f t="shared" si="19"/>
        <v/>
      </c>
      <c r="M82" s="20" t="str">
        <f t="shared" si="20"/>
        <v>/</v>
      </c>
      <c r="N82" s="21">
        <f t="shared" si="21"/>
        <v>0</v>
      </c>
      <c r="O82" s="18">
        <f t="shared" si="22"/>
        <v>0</v>
      </c>
      <c r="P82" s="16">
        <f>IF(Q82&lt;&gt;"",MAX(P$4:P81)+1,"")</f>
        <v>57</v>
      </c>
      <c r="Q82" s="19" t="str">
        <f t="shared" si="23"/>
        <v>40_TECHNIQUE</v>
      </c>
      <c r="R82" s="19" t="str">
        <f t="shared" si="24"/>
        <v>40.K Liste materiels</v>
      </c>
      <c r="S82" s="19" t="str">
        <f t="shared" si="25"/>
        <v>40.K.4 Systeme intrusion</v>
      </c>
      <c r="T82" s="19" t="str">
        <f t="shared" si="26"/>
        <v/>
      </c>
      <c r="U82" s="22"/>
      <c r="V82" s="22"/>
      <c r="W82" s="22"/>
      <c r="X82" s="22"/>
      <c r="Y82" s="22"/>
      <c r="Z82" s="22"/>
    </row>
    <row r="83" spans="4:26" s="3" customFormat="1" ht="20.100000000000001" customHeight="1" x14ac:dyDescent="0.25">
      <c r="D83" s="37"/>
      <c r="E83" s="20"/>
      <c r="F83" s="31" t="s">
        <v>54</v>
      </c>
      <c r="G83" s="20"/>
      <c r="H83" s="19" t="str">
        <f t="shared" si="15"/>
        <v>40_TECHNIQUE</v>
      </c>
      <c r="I83" s="23" t="str">
        <f t="shared" si="16"/>
        <v>40.K Liste materiels</v>
      </c>
      <c r="J83" s="23" t="str">
        <f t="shared" si="17"/>
        <v>40.K.5 Portails</v>
      </c>
      <c r="K83" s="23">
        <f t="shared" si="18"/>
        <v>0</v>
      </c>
      <c r="L83" s="18" t="str">
        <f t="shared" si="19"/>
        <v/>
      </c>
      <c r="M83" s="20" t="str">
        <f t="shared" si="20"/>
        <v>/</v>
      </c>
      <c r="N83" s="21">
        <f t="shared" si="21"/>
        <v>0</v>
      </c>
      <c r="O83" s="18">
        <f t="shared" si="22"/>
        <v>0</v>
      </c>
      <c r="P83" s="16">
        <f>IF(Q83&lt;&gt;"",MAX(P$4:P82)+1,"")</f>
        <v>58</v>
      </c>
      <c r="Q83" s="19" t="str">
        <f t="shared" si="23"/>
        <v>40_TECHNIQUE</v>
      </c>
      <c r="R83" s="19" t="str">
        <f t="shared" si="24"/>
        <v>40.K Liste materiels</v>
      </c>
      <c r="S83" s="19" t="str">
        <f t="shared" si="25"/>
        <v>40.K.5 Portails</v>
      </c>
      <c r="T83" s="19" t="str">
        <f t="shared" si="26"/>
        <v/>
      </c>
      <c r="U83" s="22"/>
      <c r="V83" s="22"/>
      <c r="W83" s="22"/>
      <c r="X83" s="22"/>
      <c r="Y83" s="22"/>
      <c r="Z83" s="22"/>
    </row>
    <row r="84" spans="4:26" s="3" customFormat="1" ht="20.100000000000001" customHeight="1" thickBot="1" x14ac:dyDescent="0.3">
      <c r="D84" s="37"/>
      <c r="E84" s="20"/>
      <c r="F84" s="31" t="s">
        <v>55</v>
      </c>
      <c r="G84" s="20"/>
      <c r="H84" s="19" t="str">
        <f t="shared" si="15"/>
        <v>40_TECHNIQUE</v>
      </c>
      <c r="I84" s="23" t="str">
        <f t="shared" si="16"/>
        <v>40.K Liste materiels</v>
      </c>
      <c r="J84" s="23" t="str">
        <f t="shared" si="17"/>
        <v>40.K.6 Vannes</v>
      </c>
      <c r="K84" s="23">
        <f t="shared" si="18"/>
        <v>0</v>
      </c>
      <c r="L84" s="18" t="str">
        <f t="shared" si="19"/>
        <v/>
      </c>
      <c r="M84" s="20" t="str">
        <f t="shared" si="20"/>
        <v>/</v>
      </c>
      <c r="N84" s="21">
        <f t="shared" si="21"/>
        <v>0</v>
      </c>
      <c r="O84" s="18">
        <f t="shared" si="22"/>
        <v>0</v>
      </c>
      <c r="P84" s="16">
        <f>IF(Q84&lt;&gt;"",MAX(P$4:P83)+1,"")</f>
        <v>59</v>
      </c>
      <c r="Q84" s="19" t="str">
        <f t="shared" si="23"/>
        <v>40_TECHNIQUE</v>
      </c>
      <c r="R84" s="19" t="str">
        <f t="shared" si="24"/>
        <v>40.K Liste materiels</v>
      </c>
      <c r="S84" s="19" t="str">
        <f t="shared" si="25"/>
        <v>40.K.6 Vannes</v>
      </c>
      <c r="T84" s="19" t="str">
        <f t="shared" si="26"/>
        <v/>
      </c>
      <c r="U84" s="22"/>
      <c r="V84" s="22"/>
      <c r="W84" s="22"/>
      <c r="X84" s="22"/>
      <c r="Y84" s="22"/>
      <c r="Z84" s="22"/>
    </row>
    <row r="85" spans="4:26" ht="39.950000000000003" customHeight="1" thickBot="1" x14ac:dyDescent="0.25">
      <c r="D85" s="36" t="s">
        <v>2</v>
      </c>
      <c r="E85" s="4"/>
      <c r="H85" s="19" t="str">
        <f t="shared" si="15"/>
        <v>50_SURETE</v>
      </c>
      <c r="I85" s="23" t="str">
        <f t="shared" si="16"/>
        <v/>
      </c>
      <c r="J85" s="23">
        <f t="shared" si="17"/>
        <v>0</v>
      </c>
      <c r="K85" s="23">
        <f t="shared" si="18"/>
        <v>0</v>
      </c>
      <c r="L85" s="18">
        <f t="shared" si="19"/>
        <v>4</v>
      </c>
      <c r="M85" s="20" t="str">
        <f t="shared" si="20"/>
        <v>/</v>
      </c>
      <c r="N85" s="21" t="str">
        <f t="shared" si="21"/>
        <v>/</v>
      </c>
      <c r="O85" s="18">
        <f t="shared" si="22"/>
        <v>0</v>
      </c>
      <c r="P85" s="16" t="str">
        <f>IF(Q85&lt;&gt;"",MAX(P$4:P84)+1,"")</f>
        <v/>
      </c>
      <c r="Q85" s="19" t="str">
        <f t="shared" si="23"/>
        <v/>
      </c>
      <c r="R85" s="19" t="str">
        <f t="shared" si="24"/>
        <v/>
      </c>
      <c r="S85" s="19" t="str">
        <f t="shared" si="25"/>
        <v/>
      </c>
      <c r="T85" s="19" t="str">
        <f t="shared" si="26"/>
        <v/>
      </c>
    </row>
    <row r="86" spans="4:26" ht="20.100000000000001" customHeight="1" x14ac:dyDescent="0.25">
      <c r="E86" s="27" t="s">
        <v>109</v>
      </c>
      <c r="H86" s="19" t="str">
        <f t="shared" si="15"/>
        <v>50_SURETE</v>
      </c>
      <c r="I86" s="23" t="str">
        <f t="shared" si="16"/>
        <v>50.A Surveillances sites</v>
      </c>
      <c r="J86" s="23">
        <f t="shared" si="17"/>
        <v>0</v>
      </c>
      <c r="K86" s="23">
        <f t="shared" si="18"/>
        <v>0</v>
      </c>
      <c r="L86" s="18" t="str">
        <f t="shared" si="19"/>
        <v/>
      </c>
      <c r="M86" s="20">
        <f t="shared" si="20"/>
        <v>0</v>
      </c>
      <c r="N86" s="21" t="str">
        <f t="shared" si="21"/>
        <v>/</v>
      </c>
      <c r="O86" s="18">
        <f t="shared" si="22"/>
        <v>0</v>
      </c>
      <c r="P86" s="16">
        <f>IF(Q86&lt;&gt;"",MAX(P$4:P85)+1,"")</f>
        <v>60</v>
      </c>
      <c r="Q86" s="19" t="str">
        <f t="shared" si="23"/>
        <v>50_SURETE</v>
      </c>
      <c r="R86" s="19" t="str">
        <f t="shared" si="24"/>
        <v>50.A Surveillances sites</v>
      </c>
      <c r="S86" s="19" t="str">
        <f t="shared" si="25"/>
        <v/>
      </c>
      <c r="T86" s="19" t="str">
        <f t="shared" si="26"/>
        <v/>
      </c>
    </row>
    <row r="87" spans="4:26" ht="20.100000000000001" customHeight="1" x14ac:dyDescent="0.25">
      <c r="E87" s="27" t="s">
        <v>110</v>
      </c>
      <c r="H87" s="19" t="str">
        <f t="shared" si="15"/>
        <v>50_SURETE</v>
      </c>
      <c r="I87" s="23" t="str">
        <f t="shared" si="16"/>
        <v>50.B Contrôle acces intrusion</v>
      </c>
      <c r="J87" s="23">
        <f t="shared" si="17"/>
        <v>0</v>
      </c>
      <c r="K87" s="23">
        <f t="shared" si="18"/>
        <v>0</v>
      </c>
      <c r="L87" s="18" t="str">
        <f t="shared" si="19"/>
        <v/>
      </c>
      <c r="M87" s="20">
        <f t="shared" si="20"/>
        <v>0</v>
      </c>
      <c r="N87" s="21" t="str">
        <f t="shared" si="21"/>
        <v>/</v>
      </c>
      <c r="O87" s="18">
        <f t="shared" si="22"/>
        <v>0</v>
      </c>
      <c r="P87" s="16">
        <f>IF(Q87&lt;&gt;"",MAX(P$4:P86)+1,"")</f>
        <v>61</v>
      </c>
      <c r="Q87" s="19" t="str">
        <f t="shared" si="23"/>
        <v>50_SURETE</v>
      </c>
      <c r="R87" s="19" t="str">
        <f t="shared" si="24"/>
        <v>50.B Contrôle acces intrusion</v>
      </c>
      <c r="S87" s="19" t="str">
        <f t="shared" si="25"/>
        <v/>
      </c>
      <c r="T87" s="19" t="str">
        <f t="shared" si="26"/>
        <v/>
      </c>
    </row>
    <row r="88" spans="4:26" ht="20.100000000000001" customHeight="1" x14ac:dyDescent="0.25">
      <c r="E88" s="27" t="s">
        <v>111</v>
      </c>
      <c r="H88" s="19" t="str">
        <f t="shared" si="15"/>
        <v>50_SURETE</v>
      </c>
      <c r="I88" s="23" t="str">
        <f t="shared" si="16"/>
        <v>50.C CNI entreprises</v>
      </c>
      <c r="J88" s="23">
        <f t="shared" si="17"/>
        <v>0</v>
      </c>
      <c r="K88" s="23">
        <f t="shared" si="18"/>
        <v>0</v>
      </c>
      <c r="L88" s="18" t="str">
        <f t="shared" si="19"/>
        <v/>
      </c>
      <c r="M88" s="20">
        <f t="shared" si="20"/>
        <v>0</v>
      </c>
      <c r="N88" s="21" t="str">
        <f t="shared" si="21"/>
        <v>/</v>
      </c>
      <c r="O88" s="18">
        <f t="shared" si="22"/>
        <v>0</v>
      </c>
      <c r="P88" s="16">
        <f>IF(Q88&lt;&gt;"",MAX(P$4:P87)+1,"")</f>
        <v>62</v>
      </c>
      <c r="Q88" s="19" t="str">
        <f t="shared" si="23"/>
        <v>50_SURETE</v>
      </c>
      <c r="R88" s="19" t="str">
        <f t="shared" si="24"/>
        <v>50.C CNI entreprises</v>
      </c>
      <c r="S88" s="19" t="str">
        <f t="shared" si="25"/>
        <v/>
      </c>
      <c r="T88" s="19" t="str">
        <f t="shared" si="26"/>
        <v/>
      </c>
    </row>
    <row r="89" spans="4:26" ht="20.100000000000001" customHeight="1" thickBot="1" x14ac:dyDescent="0.3">
      <c r="E89" s="27" t="s">
        <v>112</v>
      </c>
      <c r="H89" s="19" t="str">
        <f t="shared" si="15"/>
        <v>50_SURETE</v>
      </c>
      <c r="I89" s="23" t="str">
        <f t="shared" si="16"/>
        <v>50.D Interventions SEMERU</v>
      </c>
      <c r="J89" s="23">
        <f t="shared" si="17"/>
        <v>0</v>
      </c>
      <c r="K89" s="23">
        <f t="shared" si="18"/>
        <v>0</v>
      </c>
      <c r="L89" s="18" t="str">
        <f t="shared" si="19"/>
        <v/>
      </c>
      <c r="M89" s="20">
        <f t="shared" si="20"/>
        <v>0</v>
      </c>
      <c r="N89" s="21" t="str">
        <f t="shared" si="21"/>
        <v>/</v>
      </c>
      <c r="O89" s="18">
        <f t="shared" si="22"/>
        <v>0</v>
      </c>
      <c r="P89" s="16">
        <f>IF(Q89&lt;&gt;"",MAX(P$4:P88)+1,"")</f>
        <v>63</v>
      </c>
      <c r="Q89" s="19" t="str">
        <f t="shared" si="23"/>
        <v>50_SURETE</v>
      </c>
      <c r="R89" s="19" t="str">
        <f t="shared" si="24"/>
        <v>50.D Interventions SEMERU</v>
      </c>
      <c r="S89" s="19" t="str">
        <f t="shared" si="25"/>
        <v/>
      </c>
      <c r="T89" s="19" t="str">
        <f t="shared" si="26"/>
        <v/>
      </c>
    </row>
    <row r="90" spans="4:26" ht="39.950000000000003" customHeight="1" thickBot="1" x14ac:dyDescent="0.25">
      <c r="D90" s="36" t="s">
        <v>3</v>
      </c>
      <c r="E90" s="4"/>
      <c r="H90" s="19" t="str">
        <f t="shared" si="15"/>
        <v>60_SECURITE</v>
      </c>
      <c r="I90" s="23" t="str">
        <f t="shared" si="16"/>
        <v/>
      </c>
      <c r="J90" s="23">
        <f t="shared" si="17"/>
        <v>0</v>
      </c>
      <c r="K90" s="23">
        <f t="shared" si="18"/>
        <v>0</v>
      </c>
      <c r="L90" s="18">
        <f t="shared" si="19"/>
        <v>5</v>
      </c>
      <c r="M90" s="20" t="str">
        <f t="shared" si="20"/>
        <v>/</v>
      </c>
      <c r="N90" s="21" t="str">
        <f t="shared" si="21"/>
        <v>/</v>
      </c>
      <c r="O90" s="18">
        <f t="shared" si="22"/>
        <v>0</v>
      </c>
      <c r="P90" s="16" t="str">
        <f>IF(Q90&lt;&gt;"",MAX(P$4:P89)+1,"")</f>
        <v/>
      </c>
      <c r="Q90" s="19" t="str">
        <f t="shared" si="23"/>
        <v/>
      </c>
      <c r="R90" s="19" t="str">
        <f t="shared" si="24"/>
        <v/>
      </c>
      <c r="S90" s="19" t="str">
        <f t="shared" si="25"/>
        <v/>
      </c>
      <c r="T90" s="19" t="str">
        <f t="shared" si="26"/>
        <v/>
      </c>
    </row>
    <row r="91" spans="4:26" ht="20.100000000000001" customHeight="1" x14ac:dyDescent="0.25">
      <c r="E91" s="27" t="s">
        <v>60</v>
      </c>
      <c r="H91" s="19" t="str">
        <f t="shared" si="15"/>
        <v>60_SECURITE</v>
      </c>
      <c r="I91" s="23" t="str">
        <f t="shared" si="16"/>
        <v>60.A Quart d_heure SECURITE</v>
      </c>
      <c r="J91" s="23">
        <f t="shared" si="17"/>
        <v>0</v>
      </c>
      <c r="K91" s="23">
        <f t="shared" si="18"/>
        <v>0</v>
      </c>
      <c r="L91" s="18" t="str">
        <f t="shared" si="19"/>
        <v/>
      </c>
      <c r="M91" s="20">
        <f t="shared" si="20"/>
        <v>0</v>
      </c>
      <c r="N91" s="21" t="str">
        <f t="shared" si="21"/>
        <v>/</v>
      </c>
      <c r="O91" s="18">
        <f t="shared" si="22"/>
        <v>0</v>
      </c>
      <c r="P91" s="16">
        <f>IF(Q91&lt;&gt;"",MAX(P$4:P90)+1,"")</f>
        <v>64</v>
      </c>
      <c r="Q91" s="19" t="str">
        <f t="shared" si="23"/>
        <v>60_SECURITE</v>
      </c>
      <c r="R91" s="19" t="str">
        <f t="shared" si="24"/>
        <v>60.A Quart d_heure SECURITE</v>
      </c>
      <c r="S91" s="19" t="str">
        <f t="shared" si="25"/>
        <v/>
      </c>
      <c r="T91" s="19" t="str">
        <f t="shared" si="26"/>
        <v/>
      </c>
    </row>
    <row r="92" spans="4:26" ht="20.100000000000001" customHeight="1" x14ac:dyDescent="0.25">
      <c r="E92" s="27" t="s">
        <v>61</v>
      </c>
      <c r="H92" s="19" t="str">
        <f t="shared" si="15"/>
        <v>60_SECURITE</v>
      </c>
      <c r="I92" s="23" t="str">
        <f t="shared" si="16"/>
        <v>60.B Resultat amiante_plombs</v>
      </c>
      <c r="J92" s="23">
        <f t="shared" si="17"/>
        <v>0</v>
      </c>
      <c r="K92" s="23">
        <f t="shared" si="18"/>
        <v>0</v>
      </c>
      <c r="L92" s="18" t="str">
        <f t="shared" si="19"/>
        <v/>
      </c>
      <c r="M92" s="20">
        <f t="shared" si="20"/>
        <v>3</v>
      </c>
      <c r="N92" s="21" t="str">
        <f t="shared" si="21"/>
        <v>/</v>
      </c>
      <c r="O92" s="18">
        <f t="shared" si="22"/>
        <v>0</v>
      </c>
      <c r="P92" s="16" t="str">
        <f>IF(Q92&lt;&gt;"",MAX(P$4:P91)+1,"")</f>
        <v/>
      </c>
      <c r="Q92" s="19" t="str">
        <f t="shared" si="23"/>
        <v/>
      </c>
      <c r="R92" s="19" t="str">
        <f t="shared" si="24"/>
        <v/>
      </c>
      <c r="S92" s="19" t="str">
        <f t="shared" si="25"/>
        <v/>
      </c>
      <c r="T92" s="19" t="str">
        <f t="shared" si="26"/>
        <v/>
      </c>
    </row>
    <row r="93" spans="4:26" ht="20.100000000000001" customHeight="1" x14ac:dyDescent="0.25">
      <c r="E93" s="1"/>
      <c r="F93" s="31" t="s">
        <v>76</v>
      </c>
      <c r="H93" s="19" t="str">
        <f t="shared" si="15"/>
        <v>60_SECURITE</v>
      </c>
      <c r="I93" s="23" t="str">
        <f t="shared" si="16"/>
        <v>60.B Resultat amiante_plombs</v>
      </c>
      <c r="J93" s="23" t="str">
        <f t="shared" si="17"/>
        <v>60.B.1 Stations locale</v>
      </c>
      <c r="K93" s="23">
        <f t="shared" si="18"/>
        <v>0</v>
      </c>
      <c r="L93" s="18" t="str">
        <f t="shared" si="19"/>
        <v/>
      </c>
      <c r="M93" s="20" t="str">
        <f t="shared" si="20"/>
        <v>/</v>
      </c>
      <c r="N93" s="21">
        <f t="shared" si="21"/>
        <v>0</v>
      </c>
      <c r="O93" s="18">
        <f t="shared" si="22"/>
        <v>0</v>
      </c>
      <c r="P93" s="16">
        <f>IF(Q93&lt;&gt;"",MAX(P$4:P92)+1,"")</f>
        <v>65</v>
      </c>
      <c r="Q93" s="19" t="str">
        <f t="shared" si="23"/>
        <v>60_SECURITE</v>
      </c>
      <c r="R93" s="19" t="str">
        <f t="shared" si="24"/>
        <v>60.B Resultat amiante_plombs</v>
      </c>
      <c r="S93" s="19" t="str">
        <f t="shared" si="25"/>
        <v>60.B.1 Stations locale</v>
      </c>
      <c r="T93" s="19" t="str">
        <f t="shared" si="26"/>
        <v/>
      </c>
    </row>
    <row r="94" spans="4:26" ht="20.100000000000001" customHeight="1" x14ac:dyDescent="0.25">
      <c r="E94" s="1"/>
      <c r="F94" s="31" t="s">
        <v>75</v>
      </c>
      <c r="H94" s="19" t="str">
        <f t="shared" si="15"/>
        <v>60_SECURITE</v>
      </c>
      <c r="I94" s="23" t="str">
        <f t="shared" si="16"/>
        <v>60.B Resultat amiante_plombs</v>
      </c>
      <c r="J94" s="23" t="str">
        <f t="shared" si="17"/>
        <v>60.B.2 Usines</v>
      </c>
      <c r="K94" s="23">
        <f t="shared" si="18"/>
        <v>0</v>
      </c>
      <c r="L94" s="18" t="str">
        <f t="shared" si="19"/>
        <v/>
      </c>
      <c r="M94" s="20" t="str">
        <f t="shared" si="20"/>
        <v>/</v>
      </c>
      <c r="N94" s="21">
        <f t="shared" si="21"/>
        <v>0</v>
      </c>
      <c r="O94" s="18">
        <f t="shared" si="22"/>
        <v>0</v>
      </c>
      <c r="P94" s="16">
        <f>IF(Q94&lt;&gt;"",MAX(P$4:P93)+1,"")</f>
        <v>66</v>
      </c>
      <c r="Q94" s="19" t="str">
        <f t="shared" si="23"/>
        <v>60_SECURITE</v>
      </c>
      <c r="R94" s="19" t="str">
        <f t="shared" si="24"/>
        <v>60.B Resultat amiante_plombs</v>
      </c>
      <c r="S94" s="19" t="str">
        <f t="shared" si="25"/>
        <v>60.B.2 Usines</v>
      </c>
      <c r="T94" s="19" t="str">
        <f t="shared" si="26"/>
        <v/>
      </c>
    </row>
    <row r="95" spans="4:26" ht="20.100000000000001" customHeight="1" x14ac:dyDescent="0.25">
      <c r="E95" s="1"/>
      <c r="F95" s="31" t="s">
        <v>77</v>
      </c>
      <c r="H95" s="19" t="str">
        <f t="shared" si="15"/>
        <v>60_SECURITE</v>
      </c>
      <c r="I95" s="23" t="str">
        <f t="shared" si="16"/>
        <v>60.B Resultat amiante_plombs</v>
      </c>
      <c r="J95" s="23" t="str">
        <f t="shared" si="17"/>
        <v>60.B.3 Réservoirs</v>
      </c>
      <c r="K95" s="23">
        <f t="shared" si="18"/>
        <v>0</v>
      </c>
      <c r="L95" s="18" t="str">
        <f t="shared" si="19"/>
        <v/>
      </c>
      <c r="M95" s="20" t="str">
        <f t="shared" si="20"/>
        <v>/</v>
      </c>
      <c r="N95" s="21">
        <f t="shared" si="21"/>
        <v>0</v>
      </c>
      <c r="O95" s="18">
        <f t="shared" si="22"/>
        <v>0</v>
      </c>
      <c r="P95" s="16">
        <f>IF(Q95&lt;&gt;"",MAX(P$4:P94)+1,"")</f>
        <v>67</v>
      </c>
      <c r="Q95" s="19" t="str">
        <f t="shared" si="23"/>
        <v>60_SECURITE</v>
      </c>
      <c r="R95" s="19" t="str">
        <f t="shared" si="24"/>
        <v>60.B Resultat amiante_plombs</v>
      </c>
      <c r="S95" s="19" t="str">
        <f t="shared" si="25"/>
        <v>60.B.3 Réservoirs</v>
      </c>
      <c r="T95" s="19" t="str">
        <f t="shared" si="26"/>
        <v/>
      </c>
    </row>
    <row r="96" spans="4:26" ht="20.100000000000001" customHeight="1" x14ac:dyDescent="0.25">
      <c r="E96" s="27" t="s">
        <v>69</v>
      </c>
      <c r="H96" s="19" t="str">
        <f t="shared" si="15"/>
        <v>60_SECURITE</v>
      </c>
      <c r="I96" s="23" t="str">
        <f t="shared" si="16"/>
        <v>60.C Plan prévention</v>
      </c>
      <c r="J96" s="23">
        <f t="shared" si="17"/>
        <v>0</v>
      </c>
      <c r="K96" s="23">
        <f t="shared" si="18"/>
        <v>0</v>
      </c>
      <c r="L96" s="18" t="str">
        <f t="shared" si="19"/>
        <v/>
      </c>
      <c r="M96" s="20">
        <f t="shared" si="20"/>
        <v>0</v>
      </c>
      <c r="N96" s="21" t="str">
        <f t="shared" si="21"/>
        <v>/</v>
      </c>
      <c r="O96" s="18">
        <f t="shared" si="22"/>
        <v>0</v>
      </c>
      <c r="P96" s="16">
        <f>IF(Q96&lt;&gt;"",MAX(P$4:P95)+1,"")</f>
        <v>68</v>
      </c>
      <c r="Q96" s="19" t="str">
        <f t="shared" si="23"/>
        <v>60_SECURITE</v>
      </c>
      <c r="R96" s="19" t="str">
        <f t="shared" si="24"/>
        <v>60.C Plan prévention</v>
      </c>
      <c r="S96" s="19" t="str">
        <f t="shared" si="25"/>
        <v/>
      </c>
      <c r="T96" s="19" t="str">
        <f t="shared" si="26"/>
        <v/>
      </c>
    </row>
    <row r="97" spans="4:20" ht="20.100000000000001" customHeight="1" x14ac:dyDescent="0.25">
      <c r="E97" s="27" t="s">
        <v>70</v>
      </c>
      <c r="H97" s="19" t="str">
        <f t="shared" si="15"/>
        <v>60_SECURITE</v>
      </c>
      <c r="I97" s="23" t="str">
        <f t="shared" si="16"/>
        <v>60.D Permis de feu</v>
      </c>
      <c r="J97" s="23">
        <f t="shared" si="17"/>
        <v>0</v>
      </c>
      <c r="K97" s="23">
        <f t="shared" si="18"/>
        <v>0</v>
      </c>
      <c r="L97" s="18" t="str">
        <f t="shared" si="19"/>
        <v/>
      </c>
      <c r="M97" s="20">
        <f t="shared" si="20"/>
        <v>0</v>
      </c>
      <c r="N97" s="21" t="str">
        <f t="shared" si="21"/>
        <v>/</v>
      </c>
      <c r="O97" s="18">
        <f t="shared" si="22"/>
        <v>0</v>
      </c>
      <c r="P97" s="16">
        <f>IF(Q97&lt;&gt;"",MAX(P$4:P96)+1,"")</f>
        <v>69</v>
      </c>
      <c r="Q97" s="19" t="str">
        <f t="shared" si="23"/>
        <v>60_SECURITE</v>
      </c>
      <c r="R97" s="19" t="str">
        <f t="shared" si="24"/>
        <v>60.D Permis de feu</v>
      </c>
      <c r="S97" s="19" t="str">
        <f t="shared" si="25"/>
        <v/>
      </c>
      <c r="T97" s="19" t="str">
        <f t="shared" si="26"/>
        <v/>
      </c>
    </row>
    <row r="98" spans="4:20" ht="20.100000000000001" customHeight="1" thickBot="1" x14ac:dyDescent="0.3">
      <c r="E98" s="27" t="s">
        <v>71</v>
      </c>
      <c r="H98" s="19" t="str">
        <f t="shared" si="15"/>
        <v>60_SECURITE</v>
      </c>
      <c r="I98" s="23" t="str">
        <f t="shared" si="16"/>
        <v>60.E Consignation</v>
      </c>
      <c r="J98" s="23">
        <f t="shared" si="17"/>
        <v>0</v>
      </c>
      <c r="K98" s="23">
        <f t="shared" si="18"/>
        <v>0</v>
      </c>
      <c r="L98" s="18" t="str">
        <f t="shared" si="19"/>
        <v/>
      </c>
      <c r="M98" s="20">
        <f t="shared" si="20"/>
        <v>0</v>
      </c>
      <c r="N98" s="21" t="str">
        <f t="shared" si="21"/>
        <v>/</v>
      </c>
      <c r="O98" s="18">
        <f t="shared" si="22"/>
        <v>0</v>
      </c>
      <c r="P98" s="16">
        <f>IF(Q98&lt;&gt;"",MAX(P$4:P97)+1,"")</f>
        <v>70</v>
      </c>
      <c r="Q98" s="19" t="str">
        <f t="shared" si="23"/>
        <v>60_SECURITE</v>
      </c>
      <c r="R98" s="19" t="str">
        <f t="shared" si="24"/>
        <v>60.E Consignation</v>
      </c>
      <c r="S98" s="19" t="str">
        <f t="shared" si="25"/>
        <v/>
      </c>
      <c r="T98" s="19" t="str">
        <f t="shared" si="26"/>
        <v/>
      </c>
    </row>
    <row r="99" spans="4:20" ht="39.950000000000003" customHeight="1" thickBot="1" x14ac:dyDescent="0.25">
      <c r="D99" s="36" t="s">
        <v>10</v>
      </c>
      <c r="E99" s="32"/>
      <c r="H99" s="19" t="str">
        <f t="shared" si="15"/>
        <v>70_TRAVAUX</v>
      </c>
      <c r="I99" s="23" t="str">
        <f t="shared" si="16"/>
        <v/>
      </c>
      <c r="J99" s="23">
        <f t="shared" si="17"/>
        <v>0</v>
      </c>
      <c r="K99" s="23">
        <f t="shared" si="18"/>
        <v>0</v>
      </c>
      <c r="L99" s="18">
        <f t="shared" si="19"/>
        <v>1</v>
      </c>
      <c r="M99" s="20" t="str">
        <f t="shared" si="20"/>
        <v>/</v>
      </c>
      <c r="N99" s="21" t="str">
        <f t="shared" si="21"/>
        <v>/</v>
      </c>
      <c r="O99" s="18">
        <f t="shared" si="22"/>
        <v>0</v>
      </c>
      <c r="P99" s="16" t="str">
        <f>IF(Q99&lt;&gt;"",MAX(P$4:P98)+1,"")</f>
        <v/>
      </c>
      <c r="Q99" s="19" t="str">
        <f t="shared" si="23"/>
        <v/>
      </c>
      <c r="R99" s="19" t="str">
        <f t="shared" si="24"/>
        <v/>
      </c>
      <c r="S99" s="19" t="str">
        <f t="shared" si="25"/>
        <v/>
      </c>
      <c r="T99" s="19" t="str">
        <f t="shared" si="26"/>
        <v/>
      </c>
    </row>
    <row r="100" spans="4:20" ht="20.100000000000001" customHeight="1" thickBot="1" x14ac:dyDescent="0.3">
      <c r="E100" s="27" t="s">
        <v>59</v>
      </c>
      <c r="H100" s="19" t="str">
        <f t="shared" si="15"/>
        <v>70_TRAVAUX</v>
      </c>
      <c r="I100" s="23" t="str">
        <f t="shared" si="16"/>
        <v>70.A PPAI 2021-2026</v>
      </c>
      <c r="J100" s="23">
        <f t="shared" si="17"/>
        <v>0</v>
      </c>
      <c r="K100" s="23">
        <f t="shared" si="18"/>
        <v>0</v>
      </c>
      <c r="L100" s="18" t="str">
        <f t="shared" si="19"/>
        <v/>
      </c>
      <c r="M100" s="20">
        <f t="shared" si="20"/>
        <v>0</v>
      </c>
      <c r="N100" s="21" t="str">
        <f t="shared" si="21"/>
        <v>/</v>
      </c>
      <c r="O100" s="18">
        <f t="shared" si="22"/>
        <v>0</v>
      </c>
      <c r="P100" s="16">
        <f>IF(Q100&lt;&gt;"",MAX(P$4:P99)+1,"")</f>
        <v>71</v>
      </c>
      <c r="Q100" s="19" t="str">
        <f t="shared" si="23"/>
        <v>70_TRAVAUX</v>
      </c>
      <c r="R100" s="19" t="str">
        <f t="shared" si="24"/>
        <v>70.A PPAI 2021-2026</v>
      </c>
      <c r="S100" s="19" t="str">
        <f t="shared" si="25"/>
        <v/>
      </c>
      <c r="T100" s="19" t="str">
        <f t="shared" si="26"/>
        <v/>
      </c>
    </row>
    <row r="101" spans="4:20" ht="39.950000000000003" customHeight="1" thickBot="1" x14ac:dyDescent="0.25">
      <c r="D101" s="36" t="s">
        <v>5</v>
      </c>
      <c r="H101" s="19" t="str">
        <f t="shared" si="15"/>
        <v>90_ARCHIVES</v>
      </c>
      <c r="I101" s="23" t="str">
        <f t="shared" si="16"/>
        <v/>
      </c>
      <c r="J101" s="23">
        <f t="shared" si="17"/>
        <v>0</v>
      </c>
      <c r="K101" s="23">
        <f t="shared" si="18"/>
        <v>0</v>
      </c>
      <c r="L101" s="18">
        <f t="shared" si="19"/>
        <v>5</v>
      </c>
      <c r="M101" s="20" t="str">
        <f t="shared" si="20"/>
        <v>/</v>
      </c>
      <c r="N101" s="21" t="str">
        <f t="shared" si="21"/>
        <v>/</v>
      </c>
      <c r="O101" s="18">
        <f t="shared" si="22"/>
        <v>0</v>
      </c>
      <c r="P101" s="16" t="str">
        <f>IF(Q101&lt;&gt;"",MAX(P$4:P100)+1,"")</f>
        <v/>
      </c>
      <c r="Q101" s="19" t="str">
        <f t="shared" si="23"/>
        <v/>
      </c>
      <c r="R101" s="19" t="str">
        <f t="shared" si="24"/>
        <v/>
      </c>
      <c r="S101" s="19" t="str">
        <f t="shared" si="25"/>
        <v/>
      </c>
      <c r="T101" s="19" t="str">
        <f t="shared" si="26"/>
        <v/>
      </c>
    </row>
    <row r="102" spans="4:20" ht="20.100000000000001" customHeight="1" x14ac:dyDescent="0.25">
      <c r="E102" s="27" t="s">
        <v>56</v>
      </c>
      <c r="F102" s="1"/>
      <c r="H102" s="19" t="str">
        <f t="shared" si="15"/>
        <v>90_ARCHIVES</v>
      </c>
      <c r="I102" s="23" t="str">
        <f t="shared" si="16"/>
        <v>90.A Architecture GTC</v>
      </c>
      <c r="J102" s="23">
        <f t="shared" si="17"/>
        <v>0</v>
      </c>
      <c r="K102" s="23">
        <f t="shared" si="18"/>
        <v>0</v>
      </c>
      <c r="L102" s="18" t="str">
        <f t="shared" si="19"/>
        <v/>
      </c>
      <c r="M102" s="20">
        <f t="shared" si="20"/>
        <v>0</v>
      </c>
      <c r="N102" s="21" t="str">
        <f t="shared" si="21"/>
        <v>/</v>
      </c>
      <c r="O102" s="18">
        <f t="shared" si="22"/>
        <v>0</v>
      </c>
      <c r="P102" s="16">
        <f>IF(Q102&lt;&gt;"",MAX(P$4:P101)+1,"")</f>
        <v>72</v>
      </c>
      <c r="Q102" s="19" t="str">
        <f t="shared" si="23"/>
        <v>90_ARCHIVES</v>
      </c>
      <c r="R102" s="19" t="str">
        <f t="shared" si="24"/>
        <v>90.A Architecture GTC</v>
      </c>
      <c r="S102" s="19" t="str">
        <f t="shared" si="25"/>
        <v/>
      </c>
      <c r="T102" s="19" t="str">
        <f t="shared" si="26"/>
        <v/>
      </c>
    </row>
    <row r="103" spans="4:20" ht="20.100000000000001" customHeight="1" x14ac:dyDescent="0.25">
      <c r="E103" s="27" t="s">
        <v>57</v>
      </c>
      <c r="F103" s="1"/>
      <c r="H103" s="19" t="str">
        <f t="shared" si="15"/>
        <v>90_ARCHIVES</v>
      </c>
      <c r="I103" s="23" t="str">
        <f t="shared" si="16"/>
        <v>90.B Marchés</v>
      </c>
      <c r="J103" s="23">
        <f t="shared" si="17"/>
        <v>0</v>
      </c>
      <c r="K103" s="23">
        <f t="shared" si="18"/>
        <v>0</v>
      </c>
      <c r="L103" s="18" t="str">
        <f t="shared" si="19"/>
        <v/>
      </c>
      <c r="M103" s="20">
        <f t="shared" si="20"/>
        <v>0</v>
      </c>
      <c r="N103" s="21" t="str">
        <f t="shared" si="21"/>
        <v>/</v>
      </c>
      <c r="O103" s="18">
        <f t="shared" si="22"/>
        <v>0</v>
      </c>
      <c r="P103" s="16">
        <f>IF(Q103&lt;&gt;"",MAX(P$4:P102)+1,"")</f>
        <v>73</v>
      </c>
      <c r="Q103" s="19" t="str">
        <f t="shared" si="23"/>
        <v>90_ARCHIVES</v>
      </c>
      <c r="R103" s="19" t="str">
        <f t="shared" si="24"/>
        <v>90.B Marchés</v>
      </c>
      <c r="S103" s="19" t="str">
        <f t="shared" si="25"/>
        <v/>
      </c>
      <c r="T103" s="19" t="str">
        <f t="shared" si="26"/>
        <v/>
      </c>
    </row>
    <row r="104" spans="4:20" x14ac:dyDescent="0.25">
      <c r="E104" s="27" t="s">
        <v>58</v>
      </c>
      <c r="F104" s="1"/>
      <c r="H104" s="19" t="str">
        <f t="shared" si="15"/>
        <v>90_ARCHIVES</v>
      </c>
      <c r="I104" s="23" t="str">
        <f t="shared" si="16"/>
        <v>90.C Congés</v>
      </c>
      <c r="J104" s="23">
        <f t="shared" si="17"/>
        <v>0</v>
      </c>
      <c r="K104" s="23">
        <f t="shared" si="18"/>
        <v>0</v>
      </c>
      <c r="L104" s="18" t="str">
        <f t="shared" si="19"/>
        <v/>
      </c>
      <c r="M104" s="20">
        <f t="shared" si="20"/>
        <v>0</v>
      </c>
      <c r="N104" s="21" t="str">
        <f t="shared" si="21"/>
        <v>/</v>
      </c>
      <c r="O104" s="18">
        <f t="shared" si="22"/>
        <v>0</v>
      </c>
      <c r="P104" s="16">
        <f>IF(Q104&lt;&gt;"",MAX(P$4:P103)+1,"")</f>
        <v>74</v>
      </c>
      <c r="Q104" s="19" t="str">
        <f t="shared" si="23"/>
        <v>90_ARCHIVES</v>
      </c>
      <c r="R104" s="19" t="str">
        <f t="shared" si="24"/>
        <v>90.C Congés</v>
      </c>
      <c r="S104" s="19" t="str">
        <f t="shared" si="25"/>
        <v/>
      </c>
      <c r="T104" s="19" t="str">
        <f t="shared" si="26"/>
        <v/>
      </c>
    </row>
    <row r="105" spans="4:20" x14ac:dyDescent="0.25">
      <c r="E105" s="27" t="s">
        <v>72</v>
      </c>
      <c r="H105" s="19" t="str">
        <f t="shared" si="15"/>
        <v>90_ARCHIVES</v>
      </c>
      <c r="I105" s="23" t="str">
        <f t="shared" si="16"/>
        <v>90.D Bilans</v>
      </c>
      <c r="J105" s="23">
        <f t="shared" si="17"/>
        <v>0</v>
      </c>
      <c r="K105" s="23">
        <f t="shared" si="18"/>
        <v>0</v>
      </c>
      <c r="L105" s="18" t="str">
        <f t="shared" si="19"/>
        <v/>
      </c>
      <c r="M105" s="20">
        <f t="shared" si="20"/>
        <v>1</v>
      </c>
      <c r="N105" s="21" t="str">
        <f t="shared" si="21"/>
        <v>/</v>
      </c>
      <c r="O105" s="18">
        <f t="shared" si="22"/>
        <v>0</v>
      </c>
      <c r="P105" s="16" t="str">
        <f>IF(Q105&lt;&gt;"",MAX(P$4:P104)+1,"")</f>
        <v/>
      </c>
      <c r="Q105" s="19" t="str">
        <f t="shared" si="23"/>
        <v/>
      </c>
      <c r="R105" s="19" t="str">
        <f t="shared" si="24"/>
        <v/>
      </c>
      <c r="S105" s="19" t="str">
        <f t="shared" si="25"/>
        <v/>
      </c>
      <c r="T105" s="19" t="str">
        <f t="shared" si="26"/>
        <v/>
      </c>
    </row>
    <row r="106" spans="4:20" x14ac:dyDescent="0.25">
      <c r="F106" s="31" t="s">
        <v>73</v>
      </c>
      <c r="H106" s="19" t="str">
        <f t="shared" si="15"/>
        <v>90_ARCHIVES</v>
      </c>
      <c r="I106" s="23" t="str">
        <f t="shared" si="16"/>
        <v>90.D Bilans</v>
      </c>
      <c r="J106" s="23" t="str">
        <f t="shared" si="17"/>
        <v>90.D.1 Bilans usines 2003-19</v>
      </c>
      <c r="K106" s="23">
        <f t="shared" si="18"/>
        <v>0</v>
      </c>
      <c r="L106" s="18" t="str">
        <f t="shared" si="19"/>
        <v/>
      </c>
      <c r="M106" s="20" t="str">
        <f t="shared" si="20"/>
        <v>/</v>
      </c>
      <c r="N106" s="21">
        <f t="shared" si="21"/>
        <v>0</v>
      </c>
      <c r="O106" s="18">
        <f t="shared" si="22"/>
        <v>0</v>
      </c>
      <c r="P106" s="16">
        <f>IF(Q106&lt;&gt;"",MAX(P$4:P105)+1,"")</f>
        <v>75</v>
      </c>
      <c r="Q106" s="19" t="str">
        <f t="shared" si="23"/>
        <v>90_ARCHIVES</v>
      </c>
      <c r="R106" s="19" t="str">
        <f t="shared" si="24"/>
        <v>90.D Bilans</v>
      </c>
      <c r="S106" s="19" t="str">
        <f t="shared" si="25"/>
        <v>90.D.1 Bilans usines 2003-19</v>
      </c>
      <c r="T106" s="19" t="str">
        <f t="shared" si="26"/>
        <v/>
      </c>
    </row>
    <row r="107" spans="4:20" ht="16.5" thickBot="1" x14ac:dyDescent="0.3">
      <c r="E107" s="27" t="s">
        <v>74</v>
      </c>
      <c r="H107" s="19" t="str">
        <f t="shared" si="15"/>
        <v>90_ARCHIVES</v>
      </c>
      <c r="I107" s="23" t="str">
        <f t="shared" si="16"/>
        <v>90.E Exploitations</v>
      </c>
      <c r="J107" s="23">
        <f t="shared" si="17"/>
        <v>0</v>
      </c>
      <c r="K107" s="23">
        <f t="shared" si="18"/>
        <v>0</v>
      </c>
      <c r="L107" s="18" t="str">
        <f t="shared" si="19"/>
        <v/>
      </c>
      <c r="M107" s="20">
        <f t="shared" si="20"/>
        <v>0</v>
      </c>
      <c r="N107" s="21" t="str">
        <f t="shared" si="21"/>
        <v>/</v>
      </c>
      <c r="O107" s="18">
        <f t="shared" si="22"/>
        <v>0</v>
      </c>
      <c r="P107" s="16">
        <f>IF(Q107&lt;&gt;"",MAX(P$4:P106)+1,"")</f>
        <v>76</v>
      </c>
      <c r="Q107" s="19" t="str">
        <f t="shared" si="23"/>
        <v>90_ARCHIVES</v>
      </c>
      <c r="R107" s="19" t="str">
        <f t="shared" si="24"/>
        <v>90.E Exploitations</v>
      </c>
      <c r="S107" s="19" t="str">
        <f t="shared" si="25"/>
        <v/>
      </c>
      <c r="T107" s="19" t="str">
        <f t="shared" si="26"/>
        <v/>
      </c>
    </row>
    <row r="108" spans="4:20" ht="39.75" customHeight="1" thickBot="1" x14ac:dyDescent="0.25">
      <c r="D108" s="36" t="s">
        <v>113</v>
      </c>
      <c r="H108" s="19" t="str">
        <f t="shared" si="15"/>
        <v>91_TMP</v>
      </c>
      <c r="I108" s="23" t="str">
        <f t="shared" si="16"/>
        <v/>
      </c>
      <c r="J108" s="23">
        <f t="shared" si="17"/>
        <v>0</v>
      </c>
      <c r="K108" s="23">
        <f t="shared" si="18"/>
        <v>0</v>
      </c>
      <c r="L108" s="18">
        <f t="shared" si="19"/>
        <v>0</v>
      </c>
      <c r="M108" s="20" t="str">
        <f t="shared" si="20"/>
        <v>/</v>
      </c>
      <c r="N108" s="21" t="str">
        <f t="shared" si="21"/>
        <v>/</v>
      </c>
      <c r="O108" s="18">
        <f t="shared" si="22"/>
        <v>0</v>
      </c>
      <c r="P108" s="16">
        <f>IF(Q108&lt;&gt;"",MAX(P$4:P107)+1,"")</f>
        <v>77</v>
      </c>
      <c r="Q108" s="19" t="str">
        <f t="shared" si="23"/>
        <v>91_TMP</v>
      </c>
      <c r="R108" s="19" t="str">
        <f t="shared" si="24"/>
        <v/>
      </c>
      <c r="S108" s="19" t="str">
        <f t="shared" si="25"/>
        <v/>
      </c>
      <c r="T108" s="19" t="str">
        <f t="shared" si="26"/>
        <v/>
      </c>
    </row>
    <row r="109" spans="4:20" x14ac:dyDescent="0.25">
      <c r="H109" s="19" t="str">
        <f t="shared" ref="H109:H121" si="27">IF(D109="",H108,D109)</f>
        <v>91_TMP</v>
      </c>
      <c r="I109" s="23" t="str">
        <f t="shared" ref="I109:I121" si="28">IF(H109&lt;&gt;H108,"",IF(E109&lt;&gt;"",E109,I108))</f>
        <v/>
      </c>
      <c r="J109" s="23">
        <f t="shared" ref="J109:J121" si="29">IF(AND(F109="",I109=I108),J108,F109)</f>
        <v>0</v>
      </c>
      <c r="K109" s="23">
        <f t="shared" ref="K109:K120" si="30">G109</f>
        <v>0</v>
      </c>
      <c r="L109" s="18" t="str">
        <f t="shared" ref="L109:L121" si="31">IF(D109&lt;&gt;"",COUNTIF(E:E,LEFT(D109,2)&amp;"*"),"")</f>
        <v/>
      </c>
      <c r="M109" s="20" t="str">
        <f t="shared" ref="M109:M121" si="32">IF(E109&lt;&gt;"",COUNTIF(F:F,LEFT(E109,4)&amp;"*"),"/")</f>
        <v>/</v>
      </c>
      <c r="N109" s="21" t="str">
        <f t="shared" ref="N109:N121" si="33">IF(F109&lt;&gt;"",COUNTIF(G:G,LEFT(F109,6)&amp;"*"),"/")</f>
        <v>/</v>
      </c>
      <c r="O109" s="18">
        <f t="shared" ref="O109:O120" si="34">IF(G109="",0,1)</f>
        <v>0</v>
      </c>
      <c r="P109" s="16" t="str">
        <f>IF(Q109&lt;&gt;"",MAX(P$4:P108)+1,"")</f>
        <v/>
      </c>
      <c r="Q109" s="19" t="str">
        <f t="shared" ref="Q109:Q120" si="35">IF(OR(L109=0,O109=1,AND(O109=0,N109=0),AND(M109=0,O109=0)),H109,"")</f>
        <v/>
      </c>
      <c r="R109" s="19" t="str">
        <f t="shared" ref="R109:R120" si="36">IF(Q109="","",I109)</f>
        <v/>
      </c>
      <c r="S109" s="19" t="str">
        <f t="shared" ref="S109:S120" si="37">IF($Q109="","",IF(J109=0,"",J109))</f>
        <v/>
      </c>
      <c r="T109" s="19" t="str">
        <f t="shared" ref="T109:T121" si="38">IF($Q109="","",IF(K109=0,"",K109))</f>
        <v/>
      </c>
    </row>
    <row r="110" spans="4:20" x14ac:dyDescent="0.25">
      <c r="H110" s="19" t="str">
        <f t="shared" si="27"/>
        <v>91_TMP</v>
      </c>
      <c r="I110" s="23" t="str">
        <f t="shared" si="28"/>
        <v/>
      </c>
      <c r="J110" s="23">
        <f t="shared" si="29"/>
        <v>0</v>
      </c>
      <c r="K110" s="23">
        <f t="shared" si="30"/>
        <v>0</v>
      </c>
      <c r="L110" s="18" t="str">
        <f t="shared" si="31"/>
        <v/>
      </c>
      <c r="M110" s="20" t="str">
        <f t="shared" si="32"/>
        <v>/</v>
      </c>
      <c r="N110" s="21" t="str">
        <f t="shared" si="33"/>
        <v>/</v>
      </c>
      <c r="O110" s="18">
        <f t="shared" si="34"/>
        <v>0</v>
      </c>
      <c r="P110" s="16" t="str">
        <f>IF(Q110&lt;&gt;"",MAX(P$4:P109)+1,"")</f>
        <v/>
      </c>
      <c r="Q110" s="19" t="str">
        <f t="shared" si="35"/>
        <v/>
      </c>
      <c r="R110" s="19" t="str">
        <f t="shared" si="36"/>
        <v/>
      </c>
      <c r="S110" s="19" t="str">
        <f t="shared" si="37"/>
        <v/>
      </c>
      <c r="T110" s="19" t="str">
        <f t="shared" si="38"/>
        <v/>
      </c>
    </row>
    <row r="111" spans="4:20" x14ac:dyDescent="0.25">
      <c r="H111" s="19" t="str">
        <f t="shared" si="27"/>
        <v>91_TMP</v>
      </c>
      <c r="I111" s="23" t="str">
        <f t="shared" si="28"/>
        <v/>
      </c>
      <c r="J111" s="23">
        <f t="shared" si="29"/>
        <v>0</v>
      </c>
      <c r="K111" s="23">
        <f t="shared" si="30"/>
        <v>0</v>
      </c>
      <c r="L111" s="18" t="str">
        <f t="shared" si="31"/>
        <v/>
      </c>
      <c r="M111" s="20" t="str">
        <f t="shared" si="32"/>
        <v>/</v>
      </c>
      <c r="N111" s="21" t="str">
        <f t="shared" si="33"/>
        <v>/</v>
      </c>
      <c r="O111" s="18">
        <f t="shared" si="34"/>
        <v>0</v>
      </c>
      <c r="P111" s="16" t="str">
        <f>IF(Q111&lt;&gt;"",MAX(P$4:P110)+1,"")</f>
        <v/>
      </c>
      <c r="Q111" s="19" t="str">
        <f t="shared" si="35"/>
        <v/>
      </c>
      <c r="R111" s="19" t="str">
        <f t="shared" si="36"/>
        <v/>
      </c>
      <c r="S111" s="19" t="str">
        <f t="shared" si="37"/>
        <v/>
      </c>
      <c r="T111" s="19" t="str">
        <f t="shared" si="38"/>
        <v/>
      </c>
    </row>
    <row r="112" spans="4:20" x14ac:dyDescent="0.25">
      <c r="H112" s="19" t="str">
        <f t="shared" si="27"/>
        <v>91_TMP</v>
      </c>
      <c r="I112" s="23" t="str">
        <f t="shared" si="28"/>
        <v/>
      </c>
      <c r="J112" s="23">
        <f t="shared" si="29"/>
        <v>0</v>
      </c>
      <c r="K112" s="23">
        <f t="shared" si="30"/>
        <v>0</v>
      </c>
      <c r="L112" s="18" t="str">
        <f t="shared" si="31"/>
        <v/>
      </c>
      <c r="M112" s="20" t="str">
        <f t="shared" si="32"/>
        <v>/</v>
      </c>
      <c r="N112" s="21" t="str">
        <f t="shared" si="33"/>
        <v>/</v>
      </c>
      <c r="O112" s="18">
        <f t="shared" si="34"/>
        <v>0</v>
      </c>
      <c r="P112" s="16" t="str">
        <f>IF(Q112&lt;&gt;"",MAX(P$4:P111)+1,"")</f>
        <v/>
      </c>
      <c r="Q112" s="19" t="str">
        <f t="shared" si="35"/>
        <v/>
      </c>
      <c r="R112" s="19" t="str">
        <f t="shared" si="36"/>
        <v/>
      </c>
      <c r="S112" s="19" t="str">
        <f t="shared" si="37"/>
        <v/>
      </c>
      <c r="T112" s="19" t="str">
        <f t="shared" si="38"/>
        <v/>
      </c>
    </row>
    <row r="113" spans="8:20" x14ac:dyDescent="0.25">
      <c r="H113" s="19" t="str">
        <f t="shared" si="27"/>
        <v>91_TMP</v>
      </c>
      <c r="I113" s="23" t="str">
        <f t="shared" si="28"/>
        <v/>
      </c>
      <c r="J113" s="23">
        <f t="shared" si="29"/>
        <v>0</v>
      </c>
      <c r="K113" s="23">
        <f t="shared" si="30"/>
        <v>0</v>
      </c>
      <c r="L113" s="18" t="str">
        <f t="shared" si="31"/>
        <v/>
      </c>
      <c r="M113" s="20" t="str">
        <f t="shared" si="32"/>
        <v>/</v>
      </c>
      <c r="N113" s="21" t="str">
        <f t="shared" si="33"/>
        <v>/</v>
      </c>
      <c r="O113" s="18">
        <f t="shared" si="34"/>
        <v>0</v>
      </c>
      <c r="P113" s="16" t="str">
        <f>IF(Q113&lt;&gt;"",MAX(P$4:P112)+1,"")</f>
        <v/>
      </c>
      <c r="Q113" s="19" t="str">
        <f t="shared" si="35"/>
        <v/>
      </c>
      <c r="R113" s="19" t="str">
        <f t="shared" si="36"/>
        <v/>
      </c>
      <c r="S113" s="19" t="str">
        <f t="shared" si="37"/>
        <v/>
      </c>
      <c r="T113" s="19" t="str">
        <f t="shared" si="38"/>
        <v/>
      </c>
    </row>
    <row r="114" spans="8:20" x14ac:dyDescent="0.25">
      <c r="H114" s="19" t="str">
        <f t="shared" si="27"/>
        <v>91_TMP</v>
      </c>
      <c r="I114" s="23" t="str">
        <f t="shared" si="28"/>
        <v/>
      </c>
      <c r="J114" s="23">
        <f t="shared" si="29"/>
        <v>0</v>
      </c>
      <c r="K114" s="23">
        <f t="shared" si="30"/>
        <v>0</v>
      </c>
      <c r="L114" s="18" t="str">
        <f t="shared" si="31"/>
        <v/>
      </c>
      <c r="M114" s="20" t="str">
        <f t="shared" si="32"/>
        <v>/</v>
      </c>
      <c r="N114" s="21" t="str">
        <f t="shared" si="33"/>
        <v>/</v>
      </c>
      <c r="O114" s="18">
        <f t="shared" si="34"/>
        <v>0</v>
      </c>
      <c r="P114" s="16" t="str">
        <f>IF(Q114&lt;&gt;"",MAX(P$4:P113)+1,"")</f>
        <v/>
      </c>
      <c r="Q114" s="19" t="str">
        <f t="shared" si="35"/>
        <v/>
      </c>
      <c r="R114" s="19" t="str">
        <f t="shared" si="36"/>
        <v/>
      </c>
      <c r="S114" s="19" t="str">
        <f t="shared" si="37"/>
        <v/>
      </c>
      <c r="T114" s="19" t="str">
        <f t="shared" si="38"/>
        <v/>
      </c>
    </row>
    <row r="115" spans="8:20" x14ac:dyDescent="0.25">
      <c r="H115" s="19" t="str">
        <f t="shared" si="27"/>
        <v>91_TMP</v>
      </c>
      <c r="I115" s="23" t="str">
        <f t="shared" si="28"/>
        <v/>
      </c>
      <c r="J115" s="23">
        <f t="shared" si="29"/>
        <v>0</v>
      </c>
      <c r="K115" s="23">
        <f t="shared" si="30"/>
        <v>0</v>
      </c>
      <c r="L115" s="18" t="str">
        <f t="shared" si="31"/>
        <v/>
      </c>
      <c r="M115" s="20" t="str">
        <f t="shared" si="32"/>
        <v>/</v>
      </c>
      <c r="N115" s="21" t="str">
        <f t="shared" si="33"/>
        <v>/</v>
      </c>
      <c r="O115" s="18">
        <f t="shared" si="34"/>
        <v>0</v>
      </c>
      <c r="P115" s="16" t="str">
        <f>IF(Q115&lt;&gt;"",MAX(P$4:P114)+1,"")</f>
        <v/>
      </c>
      <c r="Q115" s="19" t="str">
        <f t="shared" si="35"/>
        <v/>
      </c>
      <c r="R115" s="19" t="str">
        <f t="shared" si="36"/>
        <v/>
      </c>
      <c r="S115" s="19" t="str">
        <f t="shared" si="37"/>
        <v/>
      </c>
      <c r="T115" s="19" t="str">
        <f t="shared" si="38"/>
        <v/>
      </c>
    </row>
    <row r="116" spans="8:20" x14ac:dyDescent="0.25">
      <c r="H116" s="19" t="str">
        <f t="shared" si="27"/>
        <v>91_TMP</v>
      </c>
      <c r="I116" s="23" t="str">
        <f t="shared" si="28"/>
        <v/>
      </c>
      <c r="J116" s="23">
        <f t="shared" si="29"/>
        <v>0</v>
      </c>
      <c r="K116" s="23">
        <f t="shared" si="30"/>
        <v>0</v>
      </c>
      <c r="L116" s="18" t="str">
        <f t="shared" si="31"/>
        <v/>
      </c>
      <c r="M116" s="20" t="str">
        <f t="shared" si="32"/>
        <v>/</v>
      </c>
      <c r="N116" s="21" t="str">
        <f t="shared" si="33"/>
        <v>/</v>
      </c>
      <c r="O116" s="18">
        <f t="shared" si="34"/>
        <v>0</v>
      </c>
      <c r="P116" s="16" t="str">
        <f>IF(Q116&lt;&gt;"",MAX(P$4:P115)+1,"")</f>
        <v/>
      </c>
      <c r="Q116" s="19" t="str">
        <f t="shared" si="35"/>
        <v/>
      </c>
      <c r="R116" s="19" t="str">
        <f t="shared" si="36"/>
        <v/>
      </c>
      <c r="S116" s="19" t="str">
        <f t="shared" si="37"/>
        <v/>
      </c>
      <c r="T116" s="19" t="str">
        <f t="shared" si="38"/>
        <v/>
      </c>
    </row>
    <row r="117" spans="8:20" x14ac:dyDescent="0.25">
      <c r="H117" s="19" t="str">
        <f t="shared" si="27"/>
        <v>91_TMP</v>
      </c>
      <c r="I117" s="23" t="str">
        <f t="shared" si="28"/>
        <v/>
      </c>
      <c r="J117" s="23">
        <f t="shared" si="29"/>
        <v>0</v>
      </c>
      <c r="K117" s="23">
        <f t="shared" si="30"/>
        <v>0</v>
      </c>
      <c r="L117" s="18" t="str">
        <f t="shared" si="31"/>
        <v/>
      </c>
      <c r="M117" s="20" t="str">
        <f t="shared" si="32"/>
        <v>/</v>
      </c>
      <c r="N117" s="21" t="str">
        <f t="shared" si="33"/>
        <v>/</v>
      </c>
      <c r="O117" s="18">
        <f t="shared" si="34"/>
        <v>0</v>
      </c>
      <c r="P117" s="16" t="str">
        <f>IF(Q117&lt;&gt;"",MAX(P$4:P116)+1,"")</f>
        <v/>
      </c>
      <c r="Q117" s="19" t="str">
        <f t="shared" si="35"/>
        <v/>
      </c>
      <c r="R117" s="19" t="str">
        <f t="shared" si="36"/>
        <v/>
      </c>
      <c r="S117" s="19" t="str">
        <f t="shared" si="37"/>
        <v/>
      </c>
      <c r="T117" s="19" t="str">
        <f t="shared" si="38"/>
        <v/>
      </c>
    </row>
    <row r="118" spans="8:20" x14ac:dyDescent="0.25">
      <c r="H118" s="19" t="str">
        <f t="shared" si="27"/>
        <v>91_TMP</v>
      </c>
      <c r="I118" s="23" t="str">
        <f t="shared" si="28"/>
        <v/>
      </c>
      <c r="J118" s="23">
        <f t="shared" si="29"/>
        <v>0</v>
      </c>
      <c r="K118" s="23">
        <f t="shared" si="30"/>
        <v>0</v>
      </c>
      <c r="L118" s="18" t="str">
        <f t="shared" si="31"/>
        <v/>
      </c>
      <c r="M118" s="20" t="str">
        <f t="shared" si="32"/>
        <v>/</v>
      </c>
      <c r="N118" s="21" t="str">
        <f t="shared" si="33"/>
        <v>/</v>
      </c>
      <c r="O118" s="18">
        <f t="shared" si="34"/>
        <v>0</v>
      </c>
      <c r="P118" s="16" t="str">
        <f>IF(Q118&lt;&gt;"",MAX(P$4:P117)+1,"")</f>
        <v/>
      </c>
      <c r="Q118" s="19" t="str">
        <f t="shared" si="35"/>
        <v/>
      </c>
      <c r="R118" s="19" t="str">
        <f t="shared" si="36"/>
        <v/>
      </c>
      <c r="S118" s="19" t="str">
        <f t="shared" si="37"/>
        <v/>
      </c>
      <c r="T118" s="19" t="str">
        <f t="shared" si="38"/>
        <v/>
      </c>
    </row>
    <row r="119" spans="8:20" x14ac:dyDescent="0.25">
      <c r="H119" s="19" t="str">
        <f t="shared" si="27"/>
        <v>91_TMP</v>
      </c>
      <c r="I119" s="23" t="str">
        <f t="shared" si="28"/>
        <v/>
      </c>
      <c r="J119" s="23">
        <f t="shared" si="29"/>
        <v>0</v>
      </c>
      <c r="K119" s="23">
        <f t="shared" si="30"/>
        <v>0</v>
      </c>
      <c r="L119" s="18" t="str">
        <f t="shared" si="31"/>
        <v/>
      </c>
      <c r="M119" s="20" t="str">
        <f t="shared" si="32"/>
        <v>/</v>
      </c>
      <c r="N119" s="21" t="str">
        <f t="shared" si="33"/>
        <v>/</v>
      </c>
      <c r="O119" s="18">
        <f t="shared" si="34"/>
        <v>0</v>
      </c>
      <c r="P119" s="16" t="str">
        <f>IF(Q119&lt;&gt;"",MAX(P$4:P118)+1,"")</f>
        <v/>
      </c>
      <c r="Q119" s="19" t="str">
        <f t="shared" si="35"/>
        <v/>
      </c>
      <c r="R119" s="19" t="str">
        <f t="shared" si="36"/>
        <v/>
      </c>
      <c r="S119" s="19" t="str">
        <f t="shared" si="37"/>
        <v/>
      </c>
      <c r="T119" s="19" t="str">
        <f t="shared" si="38"/>
        <v/>
      </c>
    </row>
    <row r="120" spans="8:20" x14ac:dyDescent="0.25">
      <c r="H120" s="19" t="str">
        <f t="shared" si="27"/>
        <v>91_TMP</v>
      </c>
      <c r="I120" s="23" t="str">
        <f t="shared" si="28"/>
        <v/>
      </c>
      <c r="J120" s="23">
        <f t="shared" si="29"/>
        <v>0</v>
      </c>
      <c r="K120" s="23">
        <f t="shared" si="30"/>
        <v>0</v>
      </c>
      <c r="L120" s="18" t="str">
        <f t="shared" si="31"/>
        <v/>
      </c>
      <c r="M120" s="20" t="str">
        <f t="shared" si="32"/>
        <v>/</v>
      </c>
      <c r="N120" s="21" t="str">
        <f t="shared" si="33"/>
        <v>/</v>
      </c>
      <c r="O120" s="18">
        <f t="shared" si="34"/>
        <v>0</v>
      </c>
      <c r="P120" s="16" t="str">
        <f>IF(Q120&lt;&gt;"",MAX(P$4:P119)+1,"")</f>
        <v/>
      </c>
      <c r="Q120" s="19" t="str">
        <f t="shared" si="35"/>
        <v/>
      </c>
      <c r="R120" s="19" t="str">
        <f t="shared" si="36"/>
        <v/>
      </c>
      <c r="S120" s="19" t="str">
        <f t="shared" si="37"/>
        <v/>
      </c>
      <c r="T120" s="19" t="str">
        <f t="shared" si="38"/>
        <v/>
      </c>
    </row>
    <row r="121" spans="8:20" x14ac:dyDescent="0.25">
      <c r="H121" s="19" t="str">
        <f t="shared" si="27"/>
        <v>91_TMP</v>
      </c>
      <c r="I121" s="23" t="str">
        <f t="shared" si="28"/>
        <v/>
      </c>
      <c r="J121" s="23">
        <f t="shared" si="29"/>
        <v>0</v>
      </c>
      <c r="K121" s="23">
        <f t="shared" ref="K121" si="39">G121</f>
        <v>0</v>
      </c>
      <c r="L121" s="18" t="str">
        <f t="shared" si="31"/>
        <v/>
      </c>
      <c r="M121" s="20" t="str">
        <f t="shared" si="32"/>
        <v>/</v>
      </c>
      <c r="N121" s="21" t="str">
        <f t="shared" si="33"/>
        <v>/</v>
      </c>
      <c r="O121" s="18">
        <f t="shared" ref="O121" si="40">IF(G121="",0,1)</f>
        <v>0</v>
      </c>
      <c r="P121" s="16" t="str">
        <f>IF(Q121&lt;&gt;"",MAX(P$4:P120)+1,"")</f>
        <v/>
      </c>
      <c r="Q121" s="19" t="str">
        <f t="shared" ref="Q121" si="41">IF(OR(L121=0,O121=1,AND(O121=0,N121=0),AND(M121=0,O121=0)),H121,"")</f>
        <v/>
      </c>
      <c r="R121" s="19" t="str">
        <f t="shared" ref="R121" si="42">IF(Q121="","",I121)</f>
        <v/>
      </c>
      <c r="S121" s="19" t="str">
        <f t="shared" ref="S121" si="43">IF($Q121="","",IF(J121=0,"",J121))</f>
        <v/>
      </c>
      <c r="T121" s="19" t="str">
        <f t="shared" si="38"/>
        <v/>
      </c>
    </row>
    <row r="122" spans="8:20" x14ac:dyDescent="0.25">
      <c r="T122" s="19" t="str">
        <f t="shared" ref="T122:T123" si="44">IF($Q122="","",IF(K122=0,"",K122))</f>
        <v/>
      </c>
    </row>
    <row r="123" spans="8:20" x14ac:dyDescent="0.25">
      <c r="T123" s="19" t="str">
        <f t="shared" si="44"/>
        <v/>
      </c>
    </row>
    <row r="1039" spans="7:7" ht="12" customHeight="1" x14ac:dyDescent="0.25">
      <c r="G1039" s="30"/>
    </row>
  </sheetData>
  <conditionalFormatting sqref="P1:P1048576">
    <cfRule type="notContainsBlanks" dxfId="2" priority="1">
      <formula>LEN(TRIM(P1))&gt;0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1</xdr:col>
                <xdr:colOff>9525</xdr:colOff>
                <xdr:row>2</xdr:row>
                <xdr:rowOff>190500</xdr:rowOff>
              </from>
              <to>
                <xdr:col>1</xdr:col>
                <xdr:colOff>1504950</xdr:colOff>
                <xdr:row>4</xdr:row>
                <xdr:rowOff>0</xdr:rowOff>
              </to>
            </anchor>
          </controlPr>
        </control>
      </mc:Choice>
      <mc:Fallback>
        <control shapeId="3073" r:id="rId4" name="CommandButton1"/>
      </mc:Fallback>
    </mc:AlternateContent>
    <mc:AlternateContent xmlns:mc="http://schemas.openxmlformats.org/markup-compatibility/2006">
      <mc:Choice Requires="x14">
        <control shapeId="3074" r:id="rId6" name="Button 2">
          <controlPr defaultSize="0" print="0" autoFill="0" autoPict="0" macro="[0]!MASQ_DEMASQ">
            <anchor moveWithCells="1" sizeWithCells="1">
              <from>
                <xdr:col>0</xdr:col>
                <xdr:colOff>304800</xdr:colOff>
                <xdr:row>1</xdr:row>
                <xdr:rowOff>38100</xdr:rowOff>
              </from>
              <to>
                <xdr:col>0</xdr:col>
                <xdr:colOff>1543050</xdr:colOff>
                <xdr:row>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5" r:id="rId7" name="Button 3">
          <controlPr defaultSize="0" print="0" autoFill="0" autoPict="0" macro="[0]!MASQ_DEMASQ">
            <anchor moveWithCells="1" sizeWithCells="1">
              <from>
                <xdr:col>0</xdr:col>
                <xdr:colOff>1543050</xdr:colOff>
                <xdr:row>1</xdr:row>
                <xdr:rowOff>38100</xdr:rowOff>
              </from>
              <to>
                <xdr:col>1</xdr:col>
                <xdr:colOff>104775</xdr:colOff>
                <xdr:row>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8" name="Button 5">
          <controlPr defaultSize="0" print="0" autoFill="0" autoPict="0" macro="[0]!etirer_formules">
            <anchor moveWithCells="1" sizeWithCells="1">
              <from>
                <xdr:col>1</xdr:col>
                <xdr:colOff>104775</xdr:colOff>
                <xdr:row>1</xdr:row>
                <xdr:rowOff>38100</xdr:rowOff>
              </from>
              <to>
                <xdr:col>1</xdr:col>
                <xdr:colOff>1323975</xdr:colOff>
                <xdr:row>2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9" name="Button 6">
          <controlPr defaultSize="0" print="0" autoFill="0" autoPict="0" macro="[0]!mARBO1">
            <anchor moveWithCells="1" sizeWithCells="1">
              <from>
                <xdr:col>3</xdr:col>
                <xdr:colOff>95250</xdr:colOff>
                <xdr:row>0</xdr:row>
                <xdr:rowOff>66675</xdr:rowOff>
              </from>
              <to>
                <xdr:col>3</xdr:col>
                <xdr:colOff>1314450</xdr:colOff>
                <xdr:row>1</xdr:row>
                <xdr:rowOff>209550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Y100"/>
  <sheetViews>
    <sheetView workbookViewId="0">
      <pane ySplit="1" topLeftCell="A44" activePane="bottomLeft" state="frozen"/>
      <selection pane="bottomLeft" activeCell="A77" sqref="A77"/>
    </sheetView>
  </sheetViews>
  <sheetFormatPr baseColWidth="10" defaultColWidth="9.140625" defaultRowHeight="12.75" x14ac:dyDescent="0.2"/>
  <cols>
    <col min="1" max="1" width="15.42578125" style="45" bestFit="1" customWidth="1"/>
    <col min="2" max="2" width="29.140625" style="44" bestFit="1" customWidth="1"/>
    <col min="3" max="3" width="35" style="44" bestFit="1" customWidth="1"/>
    <col min="4" max="4" width="27.7109375" style="44" bestFit="1" customWidth="1"/>
    <col min="5" max="5" width="4" style="9" customWidth="1"/>
    <col min="6" max="6" width="4" style="9" bestFit="1" customWidth="1"/>
    <col min="7" max="7" width="4.85546875" style="9" bestFit="1" customWidth="1"/>
    <col min="8" max="8" width="20.85546875" style="12" bestFit="1" customWidth="1"/>
    <col min="9" max="9" width="22.140625" style="9" bestFit="1" customWidth="1"/>
    <col min="10" max="10" width="4" style="9" bestFit="1" customWidth="1"/>
    <col min="11" max="16" width="4.85546875" style="9" bestFit="1" customWidth="1"/>
    <col min="17" max="17" width="4" style="9" bestFit="1" customWidth="1"/>
    <col min="18" max="24" width="4.85546875" style="9" bestFit="1" customWidth="1"/>
    <col min="25" max="16384" width="9.140625" style="9"/>
  </cols>
  <sheetData>
    <row r="1" spans="1:25" ht="39.75" customHeight="1" x14ac:dyDescent="0.2">
      <c r="A1" s="26" t="s">
        <v>6</v>
      </c>
      <c r="B1" s="27" t="s">
        <v>7</v>
      </c>
      <c r="C1" s="28" t="s">
        <v>8</v>
      </c>
      <c r="D1" s="28" t="s">
        <v>9</v>
      </c>
      <c r="H1" s="25" t="s">
        <v>15</v>
      </c>
      <c r="I1" s="25" t="s">
        <v>14</v>
      </c>
      <c r="O1" s="11" t="s">
        <v>16</v>
      </c>
      <c r="U1" s="10"/>
    </row>
    <row r="2" spans="1:25" x14ac:dyDescent="0.2">
      <c r="A2" s="43" t="str">
        <f>INDEX(Réalisation!Q:Q,MATCH(ROW()-1,Réalisation!$P:$P,0))</f>
        <v>10_AGENCE AIF</v>
      </c>
      <c r="B2" s="43" t="str">
        <f>INDEX(Réalisation!R:R,MATCH(ROW()-1,Réalisation!$P:$P,0))</f>
        <v>10.A Commun agence</v>
      </c>
      <c r="C2" s="43" t="str">
        <f>INDEX(Réalisation!S:S,MATCH(ROW()-1,Réalisation!$P:$P,0))</f>
        <v>10.A1 CR agence</v>
      </c>
      <c r="D2" s="43" t="str">
        <f>INDEX(Réalisation!T:T,MATCH(ROW()-1,Réalisation!$P:$P,0))</f>
        <v/>
      </c>
      <c r="H2" s="13">
        <f>SUMPRODUCT(LEN(A2:D2))+38</f>
        <v>84</v>
      </c>
      <c r="I2" s="14">
        <f t="shared" ref="I2:I65" si="0">(255-H2)</f>
        <v>171</v>
      </c>
    </row>
    <row r="3" spans="1:25" x14ac:dyDescent="0.2">
      <c r="A3" s="43" t="str">
        <f>INDEX(Réalisation!Q:Q,MATCH(ROW()-1,Réalisation!$P:$P,0))</f>
        <v>10_AGENCE AIF</v>
      </c>
      <c r="B3" s="43" t="str">
        <f>INDEX(Réalisation!R:R,MATCH(ROW()-1,Réalisation!$P:$P,0))</f>
        <v>10.A Commun agence</v>
      </c>
      <c r="C3" s="43" t="str">
        <f>INDEX(Réalisation!S:S,MATCH(ROW()-1,Réalisation!$P:$P,0))</f>
        <v>10.A.2 Bilans et déclarations</v>
      </c>
      <c r="D3" s="43" t="str">
        <f>INDEX(Réalisation!T:T,MATCH(ROW()-1,Réalisation!$P:$P,0))</f>
        <v/>
      </c>
      <c r="H3" s="13">
        <f t="shared" ref="H3:H66" si="1">SUMPRODUCT(LEN(A3:D3))+38</f>
        <v>98</v>
      </c>
      <c r="I3" s="14">
        <f t="shared" si="0"/>
        <v>157</v>
      </c>
    </row>
    <row r="4" spans="1:25" x14ac:dyDescent="0.2">
      <c r="A4" s="43" t="str">
        <f>INDEX(Réalisation!Q:Q,MATCH(ROW()-1,Réalisation!$P:$P,0))</f>
        <v>10_AGENCE AIF</v>
      </c>
      <c r="B4" s="43" t="str">
        <f>INDEX(Réalisation!R:R,MATCH(ROW()-1,Réalisation!$P:$P,0))</f>
        <v>10.A Commun agence</v>
      </c>
      <c r="C4" s="43" t="str">
        <f>INDEX(Réalisation!S:S,MATCH(ROW()-1,Réalisation!$P:$P,0))</f>
        <v>10.A.3 Locaux tertiaire</v>
      </c>
      <c r="D4" s="43" t="str">
        <f>INDEX(Réalisation!T:T,MATCH(ROW()-1,Réalisation!$P:$P,0))</f>
        <v/>
      </c>
      <c r="H4" s="13">
        <f t="shared" si="1"/>
        <v>92</v>
      </c>
      <c r="I4" s="14">
        <f t="shared" si="0"/>
        <v>163</v>
      </c>
    </row>
    <row r="5" spans="1:25" x14ac:dyDescent="0.2">
      <c r="A5" s="43" t="str">
        <f>INDEX(Réalisation!Q:Q,MATCH(ROW()-1,Réalisation!$P:$P,0))</f>
        <v>10_AGENCE AIF</v>
      </c>
      <c r="B5" s="43" t="str">
        <f>INDEX(Réalisation!R:R,MATCH(ROW()-1,Réalisation!$P:$P,0))</f>
        <v>10.B Méthode-support</v>
      </c>
      <c r="C5" s="43" t="str">
        <f>INDEX(Réalisation!S:S,MATCH(ROW()-1,Réalisation!$P:$P,0))</f>
        <v/>
      </c>
      <c r="D5" s="43" t="str">
        <f>INDEX(Réalisation!T:T,MATCH(ROW()-1,Réalisation!$P:$P,0))</f>
        <v/>
      </c>
      <c r="H5" s="13">
        <f t="shared" si="1"/>
        <v>71</v>
      </c>
      <c r="I5" s="14">
        <f t="shared" si="0"/>
        <v>184</v>
      </c>
    </row>
    <row r="6" spans="1:25" x14ac:dyDescent="0.2">
      <c r="A6" s="43" t="str">
        <f>INDEX(Réalisation!Q:Q,MATCH(ROW()-1,Réalisation!$P:$P,0))</f>
        <v>10_AGENCE AIF</v>
      </c>
      <c r="B6" s="43" t="str">
        <f>INDEX(Réalisation!R:R,MATCH(ROW()-1,Réalisation!$P:$P,0))</f>
        <v>10.C Fontaine-mécanique</v>
      </c>
      <c r="C6" s="43" t="str">
        <f>INDEX(Réalisation!S:S,MATCH(ROW()-1,Réalisation!$P:$P,0))</f>
        <v/>
      </c>
      <c r="D6" s="43" t="str">
        <f>INDEX(Réalisation!T:T,MATCH(ROW()-1,Réalisation!$P:$P,0))</f>
        <v/>
      </c>
      <c r="H6" s="13">
        <f t="shared" si="1"/>
        <v>74</v>
      </c>
      <c r="I6" s="14">
        <f t="shared" si="0"/>
        <v>181</v>
      </c>
    </row>
    <row r="7" spans="1:25" x14ac:dyDescent="0.2">
      <c r="A7" s="43" t="str">
        <f>INDEX(Réalisation!Q:Q,MATCH(ROW()-1,Réalisation!$P:$P,0))</f>
        <v>10_AGENCE AIF</v>
      </c>
      <c r="B7" s="43" t="str">
        <f>INDEX(Réalisation!R:R,MATCH(ROW()-1,Réalisation!$P:$P,0))</f>
        <v>10.D Instrumentation</v>
      </c>
      <c r="C7" s="43" t="str">
        <f>INDEX(Réalisation!S:S,MATCH(ROW()-1,Réalisation!$P:$P,0))</f>
        <v/>
      </c>
      <c r="D7" s="43" t="str">
        <f>INDEX(Réalisation!T:T,MATCH(ROW()-1,Réalisation!$P:$P,0))</f>
        <v/>
      </c>
      <c r="H7" s="13">
        <f t="shared" si="1"/>
        <v>71</v>
      </c>
      <c r="I7" s="14">
        <f t="shared" si="0"/>
        <v>184</v>
      </c>
      <c r="R7" s="10"/>
    </row>
    <row r="8" spans="1:25" x14ac:dyDescent="0.2">
      <c r="A8" s="43" t="str">
        <f>INDEX(Réalisation!Q:Q,MATCH(ROW()-1,Réalisation!$P:$P,0))</f>
        <v>10_AGENCE AIF</v>
      </c>
      <c r="B8" s="43" t="str">
        <f>INDEX(Réalisation!R:R,MATCH(ROW()-1,Réalisation!$P:$P,0))</f>
        <v>10.E Equipe Est</v>
      </c>
      <c r="C8" s="43" t="str">
        <f>INDEX(Réalisation!S:S,MATCH(ROW()-1,Réalisation!$P:$P,0))</f>
        <v>10.E.1 ENP</v>
      </c>
      <c r="D8" s="43" t="str">
        <f>INDEX(Réalisation!T:T,MATCH(ROW()-1,Réalisation!$P:$P,0))</f>
        <v/>
      </c>
      <c r="H8" s="13">
        <f t="shared" si="1"/>
        <v>76</v>
      </c>
      <c r="I8" s="14">
        <f t="shared" si="0"/>
        <v>179</v>
      </c>
    </row>
    <row r="9" spans="1:25" x14ac:dyDescent="0.2">
      <c r="A9" s="43" t="str">
        <f>INDEX(Réalisation!Q:Q,MATCH(ROW()-1,Réalisation!$P:$P,0))</f>
        <v>10_AGENCE AIF</v>
      </c>
      <c r="B9" s="43" t="str">
        <f>INDEX(Réalisation!R:R,MATCH(ROW()-1,Réalisation!$P:$P,0))</f>
        <v>10.F Equipe Ouest</v>
      </c>
      <c r="C9" s="43" t="str">
        <f>INDEX(Réalisation!S:S,MATCH(ROW()-1,Réalisation!$P:$P,0))</f>
        <v>10.F.1 ENP</v>
      </c>
      <c r="D9" s="43" t="str">
        <f>INDEX(Réalisation!T:T,MATCH(ROW()-1,Réalisation!$P:$P,0))</f>
        <v/>
      </c>
      <c r="H9" s="13">
        <f t="shared" si="1"/>
        <v>78</v>
      </c>
      <c r="I9" s="14">
        <f t="shared" si="0"/>
        <v>177</v>
      </c>
    </row>
    <row r="10" spans="1:25" x14ac:dyDescent="0.2">
      <c r="A10" s="43" t="str">
        <f>INDEX(Réalisation!Q:Q,MATCH(ROW()-1,Réalisation!$P:$P,0))</f>
        <v>10_AGENCE AIF</v>
      </c>
      <c r="B10" s="43" t="str">
        <f>INDEX(Réalisation!R:R,MATCH(ROW()-1,Réalisation!$P:$P,0))</f>
        <v>10.G GMAO-IRIS</v>
      </c>
      <c r="C10" s="43" t="str">
        <f>INDEX(Réalisation!S:S,MATCH(ROW()-1,Réalisation!$P:$P,0))</f>
        <v>10.G.1 TdB</v>
      </c>
      <c r="D10" s="43" t="str">
        <f>INDEX(Réalisation!T:T,MATCH(ROW()-1,Réalisation!$P:$P,0))</f>
        <v>10.G.1.1 PDF</v>
      </c>
      <c r="H10" s="13">
        <f t="shared" si="1"/>
        <v>87</v>
      </c>
      <c r="I10" s="14">
        <f t="shared" si="0"/>
        <v>168</v>
      </c>
    </row>
    <row r="11" spans="1:25" x14ac:dyDescent="0.2">
      <c r="A11" s="43" t="str">
        <f>INDEX(Réalisation!Q:Q,MATCH(ROW()-1,Réalisation!$P:$P,0))</f>
        <v>10_AGENCE AIF</v>
      </c>
      <c r="B11" s="43" t="str">
        <f>INDEX(Réalisation!R:R,MATCH(ROW()-1,Réalisation!$P:$P,0))</f>
        <v>10.G GMAO-IRIS</v>
      </c>
      <c r="C11" s="43" t="str">
        <f>INDEX(Réalisation!S:S,MATCH(ROW()-1,Réalisation!$P:$P,0))</f>
        <v>10.G.1 TdB</v>
      </c>
      <c r="D11" s="43" t="str">
        <f>INDEX(Réalisation!T:T,MATCH(ROW()-1,Réalisation!$P:$P,0))</f>
        <v>10.G.1.2 PowerBI</v>
      </c>
      <c r="H11" s="13">
        <f t="shared" si="1"/>
        <v>91</v>
      </c>
      <c r="I11" s="14">
        <f t="shared" si="0"/>
        <v>164</v>
      </c>
    </row>
    <row r="12" spans="1:25" x14ac:dyDescent="0.2">
      <c r="A12" s="43" t="str">
        <f>INDEX(Réalisation!Q:Q,MATCH(ROW()-1,Réalisation!$P:$P,0))</f>
        <v>10_AGENCE AIF</v>
      </c>
      <c r="B12" s="43" t="str">
        <f>INDEX(Réalisation!R:R,MATCH(ROW()-1,Réalisation!$P:$P,0))</f>
        <v>10.G GMAO-IRIS</v>
      </c>
      <c r="C12" s="43" t="str">
        <f>INDEX(Réalisation!S:S,MATCH(ROW()-1,Réalisation!$P:$P,0))</f>
        <v>10.G.1 TdB</v>
      </c>
      <c r="D12" s="43" t="str">
        <f>INDEX(Réalisation!T:T,MATCH(ROW()-1,Réalisation!$P:$P,0))</f>
        <v>10.G.1.3 Bilan Actions</v>
      </c>
      <c r="H12" s="13">
        <f t="shared" si="1"/>
        <v>97</v>
      </c>
      <c r="I12" s="14">
        <f t="shared" si="0"/>
        <v>158</v>
      </c>
    </row>
    <row r="13" spans="1:25" x14ac:dyDescent="0.2">
      <c r="A13" s="43" t="str">
        <f>INDEX(Réalisation!Q:Q,MATCH(ROW()-1,Réalisation!$P:$P,0))</f>
        <v>10_AGENCE AIF</v>
      </c>
      <c r="B13" s="43" t="str">
        <f>INDEX(Réalisation!R:R,MATCH(ROW()-1,Réalisation!$P:$P,0))</f>
        <v>10.G GMAO-IRIS</v>
      </c>
      <c r="C13" s="43" t="str">
        <f>INDEX(Réalisation!S:S,MATCH(ROW()-1,Réalisation!$P:$P,0))</f>
        <v>10.G.2 Données temporaire</v>
      </c>
      <c r="D13" s="43" t="str">
        <f>INDEX(Réalisation!T:T,MATCH(ROW()-1,Réalisation!$P:$P,0))</f>
        <v/>
      </c>
      <c r="H13" s="13">
        <f t="shared" si="1"/>
        <v>90</v>
      </c>
      <c r="I13" s="14">
        <f t="shared" si="0"/>
        <v>165</v>
      </c>
    </row>
    <row r="14" spans="1:25" x14ac:dyDescent="0.2">
      <c r="A14" s="43" t="str">
        <f>INDEX(Réalisation!Q:Q,MATCH(ROW()-1,Réalisation!$P:$P,0))</f>
        <v>20_RH_AIF</v>
      </c>
      <c r="B14" s="43" t="str">
        <f>INDEX(Réalisation!R:R,MATCH(ROW()-1,Réalisation!$P:$P,0))</f>
        <v>20.A Congés</v>
      </c>
      <c r="C14" s="43" t="str">
        <f>INDEX(Réalisation!S:S,MATCH(ROW()-1,Réalisation!$P:$P,0))</f>
        <v/>
      </c>
      <c r="D14" s="43" t="str">
        <f>INDEX(Réalisation!T:T,MATCH(ROW()-1,Réalisation!$P:$P,0))</f>
        <v/>
      </c>
      <c r="H14" s="13">
        <f t="shared" si="1"/>
        <v>58</v>
      </c>
      <c r="I14" s="14">
        <f t="shared" si="0"/>
        <v>197</v>
      </c>
      <c r="S14" s="10"/>
      <c r="T14" s="10"/>
      <c r="U14" s="10"/>
      <c r="V14" s="10"/>
      <c r="W14" s="10"/>
      <c r="X14" s="10"/>
      <c r="Y14" s="10"/>
    </row>
    <row r="15" spans="1:25" x14ac:dyDescent="0.2">
      <c r="A15" s="43" t="str">
        <f>INDEX(Réalisation!Q:Q,MATCH(ROW()-1,Réalisation!$P:$P,0))</f>
        <v>20_RH_AIF</v>
      </c>
      <c r="B15" s="43" t="str">
        <f>INDEX(Réalisation!R:R,MATCH(ROW()-1,Réalisation!$P:$P,0))</f>
        <v>20.B Astreintes</v>
      </c>
      <c r="C15" s="43" t="str">
        <f>INDEX(Réalisation!S:S,MATCH(ROW()-1,Réalisation!$P:$P,0))</f>
        <v/>
      </c>
      <c r="D15" s="43" t="str">
        <f>INDEX(Réalisation!T:T,MATCH(ROW()-1,Réalisation!$P:$P,0))</f>
        <v/>
      </c>
      <c r="H15" s="13">
        <f t="shared" si="1"/>
        <v>62</v>
      </c>
      <c r="I15" s="14">
        <f t="shared" si="0"/>
        <v>193</v>
      </c>
      <c r="S15" s="10"/>
      <c r="T15" s="10"/>
      <c r="U15" s="10"/>
      <c r="V15" s="10"/>
      <c r="W15" s="10"/>
      <c r="X15" s="10"/>
      <c r="Y15" s="10"/>
    </row>
    <row r="16" spans="1:25" x14ac:dyDescent="0.2">
      <c r="A16" s="43" t="str">
        <f>INDEX(Réalisation!Q:Q,MATCH(ROW()-1,Réalisation!$P:$P,0))</f>
        <v>20_RH_AIF</v>
      </c>
      <c r="B16" s="43" t="str">
        <f>INDEX(Réalisation!R:R,MATCH(ROW()-1,Réalisation!$P:$P,0))</f>
        <v>20.C EAA</v>
      </c>
      <c r="C16" s="43" t="str">
        <f>INDEX(Réalisation!S:S,MATCH(ROW()-1,Réalisation!$P:$P,0))</f>
        <v/>
      </c>
      <c r="D16" s="43" t="str">
        <f>INDEX(Réalisation!T:T,MATCH(ROW()-1,Réalisation!$P:$P,0))</f>
        <v/>
      </c>
      <c r="H16" s="13">
        <f t="shared" si="1"/>
        <v>55</v>
      </c>
      <c r="I16" s="14">
        <f t="shared" si="0"/>
        <v>200</v>
      </c>
      <c r="S16" s="10"/>
      <c r="T16" s="10"/>
      <c r="U16" s="10"/>
      <c r="V16" s="10"/>
      <c r="W16" s="10"/>
      <c r="X16" s="10"/>
      <c r="Y16" s="10"/>
    </row>
    <row r="17" spans="1:25" x14ac:dyDescent="0.2">
      <c r="A17" s="43" t="str">
        <f>INDEX(Réalisation!Q:Q,MATCH(ROW()-1,Réalisation!$P:$P,0))</f>
        <v>20_RH_AIF</v>
      </c>
      <c r="B17" s="43" t="str">
        <f>INDEX(Réalisation!R:R,MATCH(ROW()-1,Réalisation!$P:$P,0))</f>
        <v>20.D Habilitations</v>
      </c>
      <c r="C17" s="43" t="str">
        <f>INDEX(Réalisation!S:S,MATCH(ROW()-1,Réalisation!$P:$P,0))</f>
        <v>20.D.1 CATEC</v>
      </c>
      <c r="D17" s="43" t="str">
        <f>INDEX(Réalisation!T:T,MATCH(ROW()-1,Réalisation!$P:$P,0))</f>
        <v/>
      </c>
      <c r="H17" s="13">
        <f t="shared" si="1"/>
        <v>77</v>
      </c>
      <c r="I17" s="14">
        <f t="shared" si="0"/>
        <v>178</v>
      </c>
      <c r="S17" s="10"/>
      <c r="T17" s="10"/>
      <c r="U17" s="10"/>
      <c r="V17" s="10"/>
      <c r="W17" s="10"/>
      <c r="X17" s="10"/>
      <c r="Y17" s="10"/>
    </row>
    <row r="18" spans="1:25" x14ac:dyDescent="0.2">
      <c r="A18" s="43" t="str">
        <f>INDEX(Réalisation!Q:Q,MATCH(ROW()-1,Réalisation!$P:$P,0))</f>
        <v>20_RH_AIF</v>
      </c>
      <c r="B18" s="43" t="str">
        <f>INDEX(Réalisation!R:R,MATCH(ROW()-1,Réalisation!$P:$P,0))</f>
        <v>20.D Habilitations</v>
      </c>
      <c r="C18" s="43" t="str">
        <f>INDEX(Réalisation!S:S,MATCH(ROW()-1,Réalisation!$P:$P,0))</f>
        <v>20.D.2 Electrique</v>
      </c>
      <c r="D18" s="43" t="str">
        <f>INDEX(Réalisation!T:T,MATCH(ROW()-1,Réalisation!$P:$P,0))</f>
        <v/>
      </c>
      <c r="H18" s="13">
        <f t="shared" si="1"/>
        <v>82</v>
      </c>
      <c r="I18" s="14">
        <f t="shared" si="0"/>
        <v>173</v>
      </c>
    </row>
    <row r="19" spans="1:25" x14ac:dyDescent="0.2">
      <c r="A19" s="43" t="str">
        <f>INDEX(Réalisation!Q:Q,MATCH(ROW()-1,Réalisation!$P:$P,0))</f>
        <v>20_RH_AIF</v>
      </c>
      <c r="B19" s="43" t="str">
        <f>INDEX(Réalisation!R:R,MATCH(ROW()-1,Réalisation!$P:$P,0))</f>
        <v>20.D Habilitations</v>
      </c>
      <c r="C19" s="43" t="str">
        <f>INDEX(Réalisation!S:S,MATCH(ROW()-1,Réalisation!$P:$P,0))</f>
        <v>20.D.3 SST</v>
      </c>
      <c r="D19" s="43" t="str">
        <f>INDEX(Réalisation!T:T,MATCH(ROW()-1,Réalisation!$P:$P,0))</f>
        <v/>
      </c>
      <c r="H19" s="13">
        <f t="shared" si="1"/>
        <v>75</v>
      </c>
      <c r="I19" s="14">
        <f t="shared" si="0"/>
        <v>180</v>
      </c>
    </row>
    <row r="20" spans="1:25" x14ac:dyDescent="0.2">
      <c r="A20" s="43" t="str">
        <f>INDEX(Réalisation!Q:Q,MATCH(ROW()-1,Réalisation!$P:$P,0))</f>
        <v>20_RH_AIF</v>
      </c>
      <c r="B20" s="43" t="str">
        <f>INDEX(Réalisation!R:R,MATCH(ROW()-1,Réalisation!$P:$P,0))</f>
        <v>20.E Stages-formations</v>
      </c>
      <c r="C20" s="43" t="str">
        <f>INDEX(Réalisation!S:S,MATCH(ROW()-1,Réalisation!$P:$P,0))</f>
        <v/>
      </c>
      <c r="D20" s="43" t="str">
        <f>INDEX(Réalisation!T:T,MATCH(ROW()-1,Réalisation!$P:$P,0))</f>
        <v/>
      </c>
      <c r="H20" s="13">
        <f t="shared" si="1"/>
        <v>69</v>
      </c>
      <c r="I20" s="14">
        <f t="shared" si="0"/>
        <v>186</v>
      </c>
    </row>
    <row r="21" spans="1:25" x14ac:dyDescent="0.2">
      <c r="A21" s="43" t="str">
        <f>INDEX(Réalisation!Q:Q,MATCH(ROW()-1,Réalisation!$P:$P,0))</f>
        <v>20_RH_AIF</v>
      </c>
      <c r="B21" s="43" t="str">
        <f>INDEX(Réalisation!R:R,MATCH(ROW()-1,Réalisation!$P:$P,0))</f>
        <v>20.F Crise COVID</v>
      </c>
      <c r="C21" s="43" t="str">
        <f>INDEX(Réalisation!S:S,MATCH(ROW()-1,Réalisation!$P:$P,0))</f>
        <v/>
      </c>
      <c r="D21" s="43" t="str">
        <f>INDEX(Réalisation!T:T,MATCH(ROW()-1,Réalisation!$P:$P,0))</f>
        <v/>
      </c>
      <c r="H21" s="13">
        <f t="shared" si="1"/>
        <v>63</v>
      </c>
      <c r="I21" s="14">
        <f t="shared" si="0"/>
        <v>192</v>
      </c>
    </row>
    <row r="22" spans="1:25" x14ac:dyDescent="0.2">
      <c r="A22" s="43" t="str">
        <f>INDEX(Réalisation!Q:Q,MATCH(ROW()-1,Réalisation!$P:$P,0))</f>
        <v>25_LOGISTIQUE</v>
      </c>
      <c r="B22" s="43" t="str">
        <f>INDEX(Réalisation!R:R,MATCH(ROW()-1,Réalisation!$P:$P,0))</f>
        <v>25.A. Parc véhicules</v>
      </c>
      <c r="C22" s="43" t="str">
        <f>INDEX(Réalisation!S:S,MATCH(ROW()-1,Réalisation!$P:$P,0))</f>
        <v>25.A.1 Control annuel</v>
      </c>
      <c r="D22" s="43" t="str">
        <f>INDEX(Réalisation!T:T,MATCH(ROW()-1,Réalisation!$P:$P,0))</f>
        <v/>
      </c>
      <c r="H22" s="13">
        <f t="shared" si="1"/>
        <v>92</v>
      </c>
      <c r="I22" s="14">
        <f t="shared" si="0"/>
        <v>163</v>
      </c>
    </row>
    <row r="23" spans="1:25" x14ac:dyDescent="0.2">
      <c r="A23" s="43" t="str">
        <f>INDEX(Réalisation!Q:Q,MATCH(ROW()-1,Réalisation!$P:$P,0))</f>
        <v>25_LOGISTIQUE</v>
      </c>
      <c r="B23" s="43" t="str">
        <f>INDEX(Réalisation!R:R,MATCH(ROW()-1,Réalisation!$P:$P,0))</f>
        <v>25.B Formulaires administratifs</v>
      </c>
      <c r="C23" s="43" t="str">
        <f>INDEX(Réalisation!S:S,MATCH(ROW()-1,Réalisation!$P:$P,0))</f>
        <v>25.B.1 Formulaire de remboursement</v>
      </c>
      <c r="D23" s="43" t="str">
        <f>INDEX(Réalisation!T:T,MATCH(ROW()-1,Réalisation!$P:$P,0))</f>
        <v/>
      </c>
      <c r="H23" s="13">
        <f t="shared" si="1"/>
        <v>116</v>
      </c>
      <c r="I23" s="14">
        <f t="shared" si="0"/>
        <v>139</v>
      </c>
    </row>
    <row r="24" spans="1:25" x14ac:dyDescent="0.2">
      <c r="A24" s="43" t="str">
        <f>INDEX(Réalisation!Q:Q,MATCH(ROW()-1,Réalisation!$P:$P,0))</f>
        <v>25_LOGISTIQUE</v>
      </c>
      <c r="B24" s="43" t="str">
        <f>INDEX(Réalisation!R:R,MATCH(ROW()-1,Réalisation!$P:$P,0))</f>
        <v>25.B Formulaires administratifs</v>
      </c>
      <c r="C24" s="43" t="str">
        <f>INDEX(Réalisation!S:S,MATCH(ROW()-1,Réalisation!$P:$P,0))</f>
        <v>25.B.2 Ordre de mission</v>
      </c>
      <c r="D24" s="43" t="str">
        <f>INDEX(Réalisation!T:T,MATCH(ROW()-1,Réalisation!$P:$P,0))</f>
        <v/>
      </c>
      <c r="H24" s="13">
        <f t="shared" si="1"/>
        <v>105</v>
      </c>
      <c r="I24" s="14">
        <f t="shared" si="0"/>
        <v>150</v>
      </c>
    </row>
    <row r="25" spans="1:25" x14ac:dyDescent="0.2">
      <c r="A25" s="43" t="str">
        <f>INDEX(Réalisation!Q:Q,MATCH(ROW()-1,Réalisation!$P:$P,0))</f>
        <v>25_LOGISTIQUE</v>
      </c>
      <c r="B25" s="43" t="str">
        <f>INDEX(Réalisation!R:R,MATCH(ROW()-1,Réalisation!$P:$P,0))</f>
        <v>25.B Formulaires administratifs</v>
      </c>
      <c r="C25" s="43" t="str">
        <f>INDEX(Réalisation!S:S,MATCH(ROW()-1,Réalisation!$P:$P,0))</f>
        <v>25.B.3 Nouveaux fournisseurs</v>
      </c>
      <c r="D25" s="43" t="str">
        <f>INDEX(Réalisation!T:T,MATCH(ROW()-1,Réalisation!$P:$P,0))</f>
        <v/>
      </c>
      <c r="H25" s="13">
        <f t="shared" si="1"/>
        <v>110</v>
      </c>
      <c r="I25" s="14">
        <f t="shared" si="0"/>
        <v>145</v>
      </c>
    </row>
    <row r="26" spans="1:25" x14ac:dyDescent="0.2">
      <c r="A26" s="43" t="str">
        <f>INDEX(Réalisation!Q:Q,MATCH(ROW()-1,Réalisation!$P:$P,0))</f>
        <v>25_LOGISTIQUE</v>
      </c>
      <c r="B26" s="43" t="str">
        <f>INDEX(Réalisation!R:R,MATCH(ROW()-1,Réalisation!$P:$P,0))</f>
        <v>25.C Courriers</v>
      </c>
      <c r="C26" s="43" t="str">
        <f>INDEX(Réalisation!S:S,MATCH(ROW()-1,Réalisation!$P:$P,0))</f>
        <v/>
      </c>
      <c r="D26" s="43" t="str">
        <f>INDEX(Réalisation!T:T,MATCH(ROW()-1,Réalisation!$P:$P,0))</f>
        <v/>
      </c>
      <c r="H26" s="13">
        <f t="shared" si="1"/>
        <v>65</v>
      </c>
      <c r="I26" s="14">
        <f t="shared" si="0"/>
        <v>190</v>
      </c>
    </row>
    <row r="27" spans="1:25" x14ac:dyDescent="0.2">
      <c r="A27" s="43" t="str">
        <f>INDEX(Réalisation!Q:Q,MATCH(ROW()-1,Réalisation!$P:$P,0))</f>
        <v>25_LOGISTIQUE</v>
      </c>
      <c r="B27" s="43" t="str">
        <f>INDEX(Réalisation!R:R,MATCH(ROW()-1,Réalisation!$P:$P,0))</f>
        <v>25.D Arrêt d'eau</v>
      </c>
      <c r="C27" s="43" t="str">
        <f>INDEX(Réalisation!S:S,MATCH(ROW()-1,Réalisation!$P:$P,0))</f>
        <v/>
      </c>
      <c r="D27" s="43" t="str">
        <f>INDEX(Réalisation!T:T,MATCH(ROW()-1,Réalisation!$P:$P,0))</f>
        <v/>
      </c>
      <c r="H27" s="13">
        <f t="shared" si="1"/>
        <v>67</v>
      </c>
      <c r="I27" s="14">
        <f t="shared" si="0"/>
        <v>188</v>
      </c>
    </row>
    <row r="28" spans="1:25" x14ac:dyDescent="0.2">
      <c r="A28" s="43" t="str">
        <f>INDEX(Réalisation!Q:Q,MATCH(ROW()-1,Réalisation!$P:$P,0))</f>
        <v>30_ACHAT</v>
      </c>
      <c r="B28" s="43" t="str">
        <f>INDEX(Réalisation!R:R,MATCH(ROW()-1,Réalisation!$P:$P,0))</f>
        <v>30.A Marches</v>
      </c>
      <c r="C28" s="43" t="str">
        <f>INDEX(Réalisation!S:S,MATCH(ROW()-1,Réalisation!$P:$P,0))</f>
        <v>30.A.1 En cours</v>
      </c>
      <c r="D28" s="43" t="str">
        <f>INDEX(Réalisation!T:T,MATCH(ROW()-1,Réalisation!$P:$P,0))</f>
        <v/>
      </c>
      <c r="H28" s="13">
        <f t="shared" si="1"/>
        <v>73</v>
      </c>
      <c r="I28" s="14">
        <f t="shared" si="0"/>
        <v>182</v>
      </c>
    </row>
    <row r="29" spans="1:25" x14ac:dyDescent="0.2">
      <c r="A29" s="43" t="str">
        <f>INDEX(Réalisation!Q:Q,MATCH(ROW()-1,Réalisation!$P:$P,0))</f>
        <v>30_ACHAT</v>
      </c>
      <c r="B29" s="43" t="str">
        <f>INDEX(Réalisation!R:R,MATCH(ROW()-1,Réalisation!$P:$P,0))</f>
        <v>30.B Commandes-devis</v>
      </c>
      <c r="C29" s="43" t="str">
        <f>INDEX(Réalisation!S:S,MATCH(ROW()-1,Réalisation!$P:$P,0))</f>
        <v/>
      </c>
      <c r="D29" s="43" t="str">
        <f>INDEX(Réalisation!T:T,MATCH(ROW()-1,Réalisation!$P:$P,0))</f>
        <v/>
      </c>
      <c r="H29" s="13">
        <f t="shared" si="1"/>
        <v>66</v>
      </c>
      <c r="I29" s="14">
        <f t="shared" si="0"/>
        <v>189</v>
      </c>
    </row>
    <row r="30" spans="1:25" x14ac:dyDescent="0.2">
      <c r="A30" s="43" t="str">
        <f>INDEX(Réalisation!Q:Q,MATCH(ROW()-1,Réalisation!$P:$P,0))</f>
        <v>30_ACHAT</v>
      </c>
      <c r="B30" s="43" t="str">
        <f>INDEX(Réalisation!R:R,MATCH(ROW()-1,Réalisation!$P:$P,0))</f>
        <v>30.C Budgets</v>
      </c>
      <c r="C30" s="43" t="str">
        <f>INDEX(Réalisation!S:S,MATCH(ROW()-1,Réalisation!$P:$P,0))</f>
        <v/>
      </c>
      <c r="D30" s="43" t="str">
        <f>INDEX(Réalisation!T:T,MATCH(ROW()-1,Réalisation!$P:$P,0))</f>
        <v/>
      </c>
      <c r="H30" s="13">
        <f t="shared" si="1"/>
        <v>58</v>
      </c>
      <c r="I30" s="14">
        <f t="shared" si="0"/>
        <v>197</v>
      </c>
    </row>
    <row r="31" spans="1:25" x14ac:dyDescent="0.2">
      <c r="A31" s="43" t="str">
        <f>INDEX(Réalisation!Q:Q,MATCH(ROW()-1,Réalisation!$P:$P,0))</f>
        <v>40_TECHNIQUE</v>
      </c>
      <c r="B31" s="43" t="str">
        <f>INDEX(Réalisation!R:R,MATCH(ROW()-1,Réalisation!$P:$P,0))</f>
        <v>40.A Programmes API</v>
      </c>
      <c r="C31" s="43" t="str">
        <f>INDEX(Réalisation!S:S,MATCH(ROW()-1,Réalisation!$P:$P,0))</f>
        <v>40.A.1 Premium</v>
      </c>
      <c r="D31" s="43" t="str">
        <f>INDEX(Réalisation!T:T,MATCH(ROW()-1,Réalisation!$P:$P,0))</f>
        <v/>
      </c>
      <c r="H31" s="13">
        <f t="shared" si="1"/>
        <v>83</v>
      </c>
      <c r="I31" s="14">
        <f t="shared" si="0"/>
        <v>172</v>
      </c>
    </row>
    <row r="32" spans="1:25" x14ac:dyDescent="0.2">
      <c r="A32" s="43" t="str">
        <f>INDEX(Réalisation!Q:Q,MATCH(ROW()-1,Réalisation!$P:$P,0))</f>
        <v>40_TECHNIQUE</v>
      </c>
      <c r="B32" s="43" t="str">
        <f>INDEX(Réalisation!R:R,MATCH(ROW()-1,Réalisation!$P:$P,0))</f>
        <v>40.A Programmes API</v>
      </c>
      <c r="C32" s="43" t="str">
        <f>INDEX(Réalisation!S:S,MATCH(ROW()-1,Réalisation!$P:$P,0))</f>
        <v>40.A.2 Unity</v>
      </c>
      <c r="D32" s="43" t="str">
        <f>INDEX(Réalisation!T:T,MATCH(ROW()-1,Réalisation!$P:$P,0))</f>
        <v/>
      </c>
      <c r="H32" s="13">
        <f t="shared" si="1"/>
        <v>81</v>
      </c>
      <c r="I32" s="14">
        <f t="shared" si="0"/>
        <v>174</v>
      </c>
    </row>
    <row r="33" spans="1:9" x14ac:dyDescent="0.2">
      <c r="A33" s="43" t="str">
        <f>INDEX(Réalisation!Q:Q,MATCH(ROW()-1,Réalisation!$P:$P,0))</f>
        <v>40_TECHNIQUE</v>
      </c>
      <c r="B33" s="43" t="str">
        <f>INDEX(Réalisation!R:R,MATCH(ROW()-1,Réalisation!$P:$P,0))</f>
        <v>40.A Programmes API</v>
      </c>
      <c r="C33" s="43" t="str">
        <f>INDEX(Réalisation!S:S,MATCH(ROW()-1,Réalisation!$P:$P,0))</f>
        <v>40.A.3 Orphee</v>
      </c>
      <c r="D33" s="43" t="str">
        <f>INDEX(Réalisation!T:T,MATCH(ROW()-1,Réalisation!$P:$P,0))</f>
        <v/>
      </c>
      <c r="H33" s="13">
        <f t="shared" si="1"/>
        <v>82</v>
      </c>
      <c r="I33" s="14">
        <f t="shared" si="0"/>
        <v>173</v>
      </c>
    </row>
    <row r="34" spans="1:9" x14ac:dyDescent="0.2">
      <c r="A34" s="43" t="str">
        <f>INDEX(Réalisation!Q:Q,MATCH(ROW()-1,Réalisation!$P:$P,0))</f>
        <v>40_TECHNIQUE</v>
      </c>
      <c r="B34" s="43" t="str">
        <f>INDEX(Réalisation!R:R,MATCH(ROW()-1,Réalisation!$P:$P,0))</f>
        <v>40.A Programmes API</v>
      </c>
      <c r="C34" s="43" t="str">
        <f>INDEX(Réalisation!S:S,MATCH(ROW()-1,Réalisation!$P:$P,0))</f>
        <v>40.A.4 Sofrel</v>
      </c>
      <c r="D34" s="43" t="str">
        <f>INDEX(Réalisation!T:T,MATCH(ROW()-1,Réalisation!$P:$P,0))</f>
        <v/>
      </c>
      <c r="H34" s="13">
        <f t="shared" si="1"/>
        <v>82</v>
      </c>
      <c r="I34" s="14">
        <f t="shared" si="0"/>
        <v>173</v>
      </c>
    </row>
    <row r="35" spans="1:9" x14ac:dyDescent="0.2">
      <c r="A35" s="43" t="str">
        <f>INDEX(Réalisation!Q:Q,MATCH(ROW()-1,Réalisation!$P:$P,0))</f>
        <v>40_TECHNIQUE</v>
      </c>
      <c r="B35" s="43" t="str">
        <f>INDEX(Réalisation!R:R,MATCH(ROW()-1,Réalisation!$P:$P,0))</f>
        <v>40.A Programmes API</v>
      </c>
      <c r="C35" s="43" t="str">
        <f>INDEX(Réalisation!S:S,MATCH(ROW()-1,Réalisation!$P:$P,0))</f>
        <v>40.A.5 Omron</v>
      </c>
      <c r="D35" s="43" t="str">
        <f>INDEX(Réalisation!T:T,MATCH(ROW()-1,Réalisation!$P:$P,0))</f>
        <v/>
      </c>
      <c r="H35" s="13">
        <f t="shared" si="1"/>
        <v>81</v>
      </c>
      <c r="I35" s="14">
        <f t="shared" si="0"/>
        <v>174</v>
      </c>
    </row>
    <row r="36" spans="1:9" x14ac:dyDescent="0.2">
      <c r="A36" s="43" t="str">
        <f>INDEX(Réalisation!Q:Q,MATCH(ROW()-1,Réalisation!$P:$P,0))</f>
        <v>40_TECHNIQUE</v>
      </c>
      <c r="B36" s="43" t="str">
        <f>INDEX(Réalisation!R:R,MATCH(ROW()-1,Réalisation!$P:$P,0))</f>
        <v>40.B Programme IHM</v>
      </c>
      <c r="C36" s="43" t="str">
        <f>INDEX(Réalisation!S:S,MATCH(ROW()-1,Réalisation!$P:$P,0))</f>
        <v/>
      </c>
      <c r="D36" s="43" t="str">
        <f>INDEX(Réalisation!T:T,MATCH(ROW()-1,Réalisation!$P:$P,0))</f>
        <v/>
      </c>
      <c r="H36" s="13">
        <f t="shared" si="1"/>
        <v>68</v>
      </c>
      <c r="I36" s="14">
        <f t="shared" si="0"/>
        <v>187</v>
      </c>
    </row>
    <row r="37" spans="1:9" x14ac:dyDescent="0.2">
      <c r="A37" s="43" t="str">
        <f>INDEX(Réalisation!Q:Q,MATCH(ROW()-1,Réalisation!$P:$P,0))</f>
        <v>40_TECHNIQUE</v>
      </c>
      <c r="B37" s="43" t="str">
        <f>INDEX(Réalisation!R:R,MATCH(ROW()-1,Réalisation!$P:$P,0))</f>
        <v>40.C Logiciels</v>
      </c>
      <c r="C37" s="43" t="str">
        <f>INDEX(Réalisation!S:S,MATCH(ROW()-1,Réalisation!$P:$P,0))</f>
        <v>40.C.1 Schneider</v>
      </c>
      <c r="D37" s="43" t="str">
        <f>INDEX(Réalisation!T:T,MATCH(ROW()-1,Réalisation!$P:$P,0))</f>
        <v/>
      </c>
      <c r="H37" s="13">
        <f t="shared" si="1"/>
        <v>80</v>
      </c>
      <c r="I37" s="14">
        <f t="shared" si="0"/>
        <v>175</v>
      </c>
    </row>
    <row r="38" spans="1:9" x14ac:dyDescent="0.2">
      <c r="A38" s="43" t="str">
        <f>INDEX(Réalisation!Q:Q,MATCH(ROW()-1,Réalisation!$P:$P,0))</f>
        <v>40_TECHNIQUE</v>
      </c>
      <c r="B38" s="43" t="str">
        <f>INDEX(Réalisation!R:R,MATCH(ROW()-1,Réalisation!$P:$P,0))</f>
        <v>40.C Logiciels</v>
      </c>
      <c r="C38" s="43" t="str">
        <f>INDEX(Réalisation!S:S,MATCH(ROW()-1,Réalisation!$P:$P,0))</f>
        <v>40.C.2 Weidmuller</v>
      </c>
      <c r="D38" s="43" t="str">
        <f>INDEX(Réalisation!T:T,MATCH(ROW()-1,Réalisation!$P:$P,0))</f>
        <v/>
      </c>
      <c r="H38" s="13">
        <f t="shared" si="1"/>
        <v>81</v>
      </c>
      <c r="I38" s="14">
        <f t="shared" si="0"/>
        <v>174</v>
      </c>
    </row>
    <row r="39" spans="1:9" x14ac:dyDescent="0.2">
      <c r="A39" s="43" t="str">
        <f>INDEX(Réalisation!Q:Q,MATCH(ROW()-1,Réalisation!$P:$P,0))</f>
        <v>40_TECHNIQUE</v>
      </c>
      <c r="B39" s="43" t="str">
        <f>INDEX(Réalisation!R:R,MATCH(ROW()-1,Réalisation!$P:$P,0))</f>
        <v>40.C Logiciels</v>
      </c>
      <c r="C39" s="43" t="str">
        <f>INDEX(Réalisation!S:S,MATCH(ROW()-1,Réalisation!$P:$P,0))</f>
        <v>40.C.3 Lacroix Sofrel</v>
      </c>
      <c r="D39" s="43" t="str">
        <f>INDEX(Réalisation!T:T,MATCH(ROW()-1,Réalisation!$P:$P,0))</f>
        <v/>
      </c>
      <c r="H39" s="13">
        <f t="shared" si="1"/>
        <v>85</v>
      </c>
      <c r="I39" s="14">
        <f t="shared" si="0"/>
        <v>170</v>
      </c>
    </row>
    <row r="40" spans="1:9" x14ac:dyDescent="0.2">
      <c r="A40" s="43" t="str">
        <f>INDEX(Réalisation!Q:Q,MATCH(ROW()-1,Réalisation!$P:$P,0))</f>
        <v>40_TECHNIQUE</v>
      </c>
      <c r="B40" s="43" t="str">
        <f>INDEX(Réalisation!R:R,MATCH(ROW()-1,Réalisation!$P:$P,0))</f>
        <v>40.C Logiciels</v>
      </c>
      <c r="C40" s="43" t="str">
        <f>INDEX(Réalisation!S:S,MATCH(ROW()-1,Réalisation!$P:$P,0))</f>
        <v>40.C.4 Applicom v3.8</v>
      </c>
      <c r="D40" s="43" t="str">
        <f>INDEX(Réalisation!T:T,MATCH(ROW()-1,Réalisation!$P:$P,0))</f>
        <v/>
      </c>
      <c r="H40" s="13">
        <f t="shared" si="1"/>
        <v>84</v>
      </c>
      <c r="I40" s="14">
        <f t="shared" si="0"/>
        <v>171</v>
      </c>
    </row>
    <row r="41" spans="1:9" x14ac:dyDescent="0.2">
      <c r="A41" s="43" t="str">
        <f>INDEX(Réalisation!Q:Q,MATCH(ROW()-1,Réalisation!$P:$P,0))</f>
        <v>40_TECHNIQUE</v>
      </c>
      <c r="B41" s="43" t="str">
        <f>INDEX(Réalisation!R:R,MATCH(ROW()-1,Réalisation!$P:$P,0))</f>
        <v>40.D Superviseur</v>
      </c>
      <c r="C41" s="43" t="str">
        <f>INDEX(Réalisation!S:S,MATCH(ROW()-1,Réalisation!$P:$P,0))</f>
        <v/>
      </c>
      <c r="D41" s="43" t="str">
        <f>INDEX(Réalisation!T:T,MATCH(ROW()-1,Réalisation!$P:$P,0))</f>
        <v/>
      </c>
      <c r="H41" s="13">
        <f t="shared" si="1"/>
        <v>66</v>
      </c>
      <c r="I41" s="14">
        <f t="shared" si="0"/>
        <v>189</v>
      </c>
    </row>
    <row r="42" spans="1:9" x14ac:dyDescent="0.2">
      <c r="A42" s="43" t="str">
        <f>INDEX(Réalisation!Q:Q,MATCH(ROW()-1,Réalisation!$P:$P,0))</f>
        <v>40_TECHNIQUE</v>
      </c>
      <c r="B42" s="43" t="str">
        <f>INDEX(Réalisation!R:R,MATCH(ROW()-1,Réalisation!$P:$P,0))</f>
        <v>40.E Base GTC</v>
      </c>
      <c r="C42" s="43" t="str">
        <f>INDEX(Réalisation!S:S,MATCH(ROW()-1,Réalisation!$P:$P,0))</f>
        <v/>
      </c>
      <c r="D42" s="43" t="str">
        <f>INDEX(Réalisation!T:T,MATCH(ROW()-1,Réalisation!$P:$P,0))</f>
        <v/>
      </c>
      <c r="H42" s="13">
        <f t="shared" si="1"/>
        <v>63</v>
      </c>
      <c r="I42" s="14">
        <f t="shared" si="0"/>
        <v>192</v>
      </c>
    </row>
    <row r="43" spans="1:9" x14ac:dyDescent="0.2">
      <c r="A43" s="43" t="str">
        <f>INDEX(Réalisation!Q:Q,MATCH(ROW()-1,Réalisation!$P:$P,0))</f>
        <v>40_TECHNIQUE</v>
      </c>
      <c r="B43" s="43" t="str">
        <f>INDEX(Réalisation!R:R,MATCH(ROW()-1,Réalisation!$P:$P,0))</f>
        <v>40.F Documentations</v>
      </c>
      <c r="C43" s="43" t="str">
        <f>INDEX(Réalisation!S:S,MATCH(ROW()-1,Réalisation!$P:$P,0))</f>
        <v>40.F.1 Normes</v>
      </c>
      <c r="D43" s="43" t="str">
        <f>INDEX(Réalisation!T:T,MATCH(ROW()-1,Réalisation!$P:$P,0))</f>
        <v/>
      </c>
      <c r="H43" s="13">
        <f t="shared" si="1"/>
        <v>82</v>
      </c>
      <c r="I43" s="14">
        <f t="shared" si="0"/>
        <v>173</v>
      </c>
    </row>
    <row r="44" spans="1:9" x14ac:dyDescent="0.2">
      <c r="A44" s="43" t="str">
        <f>INDEX(Réalisation!Q:Q,MATCH(ROW()-1,Réalisation!$P:$P,0))</f>
        <v>40_TECHNIQUE</v>
      </c>
      <c r="B44" s="43" t="str">
        <f>INDEX(Réalisation!R:R,MATCH(ROW()-1,Réalisation!$P:$P,0))</f>
        <v>40.F Documentations</v>
      </c>
      <c r="C44" s="43" t="str">
        <f>INDEX(Réalisation!S:S,MATCH(ROW()-1,Réalisation!$P:$P,0))</f>
        <v>40.F.2 Outils</v>
      </c>
      <c r="D44" s="43" t="str">
        <f>INDEX(Réalisation!T:T,MATCH(ROW()-1,Réalisation!$P:$P,0))</f>
        <v/>
      </c>
      <c r="H44" s="13">
        <f t="shared" si="1"/>
        <v>82</v>
      </c>
      <c r="I44" s="14">
        <f t="shared" si="0"/>
        <v>173</v>
      </c>
    </row>
    <row r="45" spans="1:9" x14ac:dyDescent="0.2">
      <c r="A45" s="43" t="str">
        <f>INDEX(Réalisation!Q:Q,MATCH(ROW()-1,Réalisation!$P:$P,0))</f>
        <v>40_TECHNIQUE</v>
      </c>
      <c r="B45" s="43" t="str">
        <f>INDEX(Réalisation!R:R,MATCH(ROW()-1,Réalisation!$P:$P,0))</f>
        <v>40.F Documentations</v>
      </c>
      <c r="C45" s="43" t="str">
        <f>INDEX(Réalisation!S:S,MATCH(ROW()-1,Réalisation!$P:$P,0))</f>
        <v>40.F.3 Automates</v>
      </c>
      <c r="D45" s="43" t="str">
        <f>INDEX(Réalisation!T:T,MATCH(ROW()-1,Réalisation!$P:$P,0))</f>
        <v/>
      </c>
      <c r="H45" s="13">
        <f t="shared" si="1"/>
        <v>85</v>
      </c>
      <c r="I45" s="14">
        <f t="shared" si="0"/>
        <v>170</v>
      </c>
    </row>
    <row r="46" spans="1:9" x14ac:dyDescent="0.2">
      <c r="A46" s="43" t="str">
        <f>INDEX(Réalisation!Q:Q,MATCH(ROW()-1,Réalisation!$P:$P,0))</f>
        <v>40_TECHNIQUE</v>
      </c>
      <c r="B46" s="43" t="str">
        <f>INDEX(Réalisation!R:R,MATCH(ROW()-1,Réalisation!$P:$P,0))</f>
        <v>40.F Documentations</v>
      </c>
      <c r="C46" s="43" t="str">
        <f>INDEX(Réalisation!S:S,MATCH(ROW()-1,Réalisation!$P:$P,0))</f>
        <v>40.F.4 Autres</v>
      </c>
      <c r="D46" s="43" t="str">
        <f>INDEX(Réalisation!T:T,MATCH(ROW()-1,Réalisation!$P:$P,0))</f>
        <v>40.F.4.1 Caméra thermique</v>
      </c>
      <c r="H46" s="13">
        <f t="shared" si="1"/>
        <v>107</v>
      </c>
      <c r="I46" s="14">
        <f t="shared" si="0"/>
        <v>148</v>
      </c>
    </row>
    <row r="47" spans="1:9" x14ac:dyDescent="0.2">
      <c r="A47" s="43" t="str">
        <f>INDEX(Réalisation!Q:Q,MATCH(ROW()-1,Réalisation!$P:$P,0))</f>
        <v>40_TECHNIQUE</v>
      </c>
      <c r="B47" s="43" t="str">
        <f>INDEX(Réalisation!R:R,MATCH(ROW()-1,Réalisation!$P:$P,0))</f>
        <v>40.G DOE</v>
      </c>
      <c r="C47" s="43" t="str">
        <f>INDEX(Réalisation!S:S,MATCH(ROW()-1,Réalisation!$P:$P,0))</f>
        <v/>
      </c>
      <c r="D47" s="43" t="str">
        <f>INDEX(Réalisation!T:T,MATCH(ROW()-1,Réalisation!$P:$P,0))</f>
        <v/>
      </c>
      <c r="H47" s="13">
        <f t="shared" si="1"/>
        <v>58</v>
      </c>
      <c r="I47" s="14">
        <f t="shared" si="0"/>
        <v>197</v>
      </c>
    </row>
    <row r="48" spans="1:9" x14ac:dyDescent="0.2">
      <c r="A48" s="43" t="str">
        <f>INDEX(Réalisation!Q:Q,MATCH(ROW()-1,Réalisation!$P:$P,0))</f>
        <v>40_TECHNIQUE</v>
      </c>
      <c r="B48" s="43" t="str">
        <f>INDEX(Réalisation!R:R,MATCH(ROW()-1,Réalisation!$P:$P,0))</f>
        <v>40.H Plans</v>
      </c>
      <c r="C48" s="43" t="str">
        <f>INDEX(Réalisation!S:S,MATCH(ROW()-1,Réalisation!$P:$P,0))</f>
        <v>40.H.1 Electrique</v>
      </c>
      <c r="D48" s="43" t="str">
        <f>INDEX(Réalisation!T:T,MATCH(ROW()-1,Réalisation!$P:$P,0))</f>
        <v/>
      </c>
      <c r="H48" s="13">
        <f t="shared" si="1"/>
        <v>77</v>
      </c>
      <c r="I48" s="14">
        <f t="shared" si="0"/>
        <v>178</v>
      </c>
    </row>
    <row r="49" spans="1:9" x14ac:dyDescent="0.2">
      <c r="A49" s="43" t="str">
        <f>INDEX(Réalisation!Q:Q,MATCH(ROW()-1,Réalisation!$P:$P,0))</f>
        <v>40_TECHNIQUE</v>
      </c>
      <c r="B49" s="43" t="str">
        <f>INDEX(Réalisation!R:R,MATCH(ROW()-1,Réalisation!$P:$P,0))</f>
        <v>40.H Plans</v>
      </c>
      <c r="C49" s="43" t="str">
        <f>INDEX(Réalisation!S:S,MATCH(ROW()-1,Réalisation!$P:$P,0))</f>
        <v>40.H.2 Voirie</v>
      </c>
      <c r="D49" s="43" t="str">
        <f>INDEX(Réalisation!T:T,MATCH(ROW()-1,Réalisation!$P:$P,0))</f>
        <v/>
      </c>
      <c r="H49" s="13">
        <f t="shared" si="1"/>
        <v>73</v>
      </c>
      <c r="I49" s="14">
        <f t="shared" si="0"/>
        <v>182</v>
      </c>
    </row>
    <row r="50" spans="1:9" x14ac:dyDescent="0.2">
      <c r="A50" s="43" t="str">
        <f>INDEX(Réalisation!Q:Q,MATCH(ROW()-1,Réalisation!$P:$P,0))</f>
        <v>40_TECHNIQUE</v>
      </c>
      <c r="B50" s="43" t="str">
        <f>INDEX(Réalisation!R:R,MATCH(ROW()-1,Réalisation!$P:$P,0))</f>
        <v>40.H Plans</v>
      </c>
      <c r="C50" s="43" t="str">
        <f>INDEX(Réalisation!S:S,MATCH(ROW()-1,Réalisation!$P:$P,0))</f>
        <v>40.H.3 Genie civil</v>
      </c>
      <c r="D50" s="43" t="str">
        <f>INDEX(Réalisation!T:T,MATCH(ROW()-1,Réalisation!$P:$P,0))</f>
        <v/>
      </c>
      <c r="H50" s="13">
        <f t="shared" si="1"/>
        <v>78</v>
      </c>
      <c r="I50" s="14">
        <f t="shared" si="0"/>
        <v>177</v>
      </c>
    </row>
    <row r="51" spans="1:9" x14ac:dyDescent="0.2">
      <c r="A51" s="43" t="str">
        <f>INDEX(Réalisation!Q:Q,MATCH(ROW()-1,Réalisation!$P:$P,0))</f>
        <v>40_TECHNIQUE</v>
      </c>
      <c r="B51" s="43" t="str">
        <f>INDEX(Réalisation!R:R,MATCH(ROW()-1,Réalisation!$P:$P,0))</f>
        <v>40.H Plans</v>
      </c>
      <c r="C51" s="43" t="str">
        <f>INDEX(Réalisation!S:S,MATCH(ROW()-1,Réalisation!$P:$P,0))</f>
        <v>40.H.4 Mecanique</v>
      </c>
      <c r="D51" s="43" t="str">
        <f>INDEX(Réalisation!T:T,MATCH(ROW()-1,Réalisation!$P:$P,0))</f>
        <v/>
      </c>
      <c r="H51" s="13">
        <f t="shared" si="1"/>
        <v>76</v>
      </c>
      <c r="I51" s="14">
        <f t="shared" si="0"/>
        <v>179</v>
      </c>
    </row>
    <row r="52" spans="1:9" x14ac:dyDescent="0.2">
      <c r="A52" s="43" t="str">
        <f>INDEX(Réalisation!Q:Q,MATCH(ROW()-1,Réalisation!$P:$P,0))</f>
        <v>40_TECHNIQUE</v>
      </c>
      <c r="B52" s="43" t="str">
        <f>INDEX(Réalisation!R:R,MATCH(ROW()-1,Réalisation!$P:$P,0))</f>
        <v>40.H Plans</v>
      </c>
      <c r="C52" s="43" t="str">
        <f>INDEX(Réalisation!S:S,MATCH(ROW()-1,Réalisation!$P:$P,0))</f>
        <v>40.H.5 Reseaux</v>
      </c>
      <c r="D52" s="43" t="str">
        <f>INDEX(Réalisation!T:T,MATCH(ROW()-1,Réalisation!$P:$P,0))</f>
        <v/>
      </c>
      <c r="H52" s="13">
        <f t="shared" si="1"/>
        <v>74</v>
      </c>
      <c r="I52" s="14">
        <f t="shared" si="0"/>
        <v>181</v>
      </c>
    </row>
    <row r="53" spans="1:9" x14ac:dyDescent="0.2">
      <c r="A53" s="43" t="str">
        <f>INDEX(Réalisation!Q:Q,MATCH(ROW()-1,Réalisation!$P:$P,0))</f>
        <v>40_TECHNIQUE</v>
      </c>
      <c r="B53" s="43" t="str">
        <f>INDEX(Réalisation!R:R,MATCH(ROW()-1,Réalisation!$P:$P,0))</f>
        <v>40.H Plans</v>
      </c>
      <c r="C53" s="43" t="str">
        <f>INDEX(Réalisation!S:S,MATCH(ROW()-1,Réalisation!$P:$P,0))</f>
        <v>40.H.6 vues GTC</v>
      </c>
      <c r="D53" s="43" t="str">
        <f>INDEX(Réalisation!T:T,MATCH(ROW()-1,Réalisation!$P:$P,0))</f>
        <v/>
      </c>
      <c r="H53" s="13">
        <f t="shared" si="1"/>
        <v>75</v>
      </c>
      <c r="I53" s="14">
        <f t="shared" si="0"/>
        <v>180</v>
      </c>
    </row>
    <row r="54" spans="1:9" x14ac:dyDescent="0.2">
      <c r="A54" s="43" t="str">
        <f>INDEX(Réalisation!Q:Q,MATCH(ROW()-1,Réalisation!$P:$P,0))</f>
        <v>40_TECHNIQUE</v>
      </c>
      <c r="B54" s="43" t="str">
        <f>INDEX(Réalisation!R:R,MATCH(ROW()-1,Réalisation!$P:$P,0))</f>
        <v>40.I Rapports</v>
      </c>
      <c r="C54" s="43" t="str">
        <f>INDEX(Réalisation!S:S,MATCH(ROW()-1,Réalisation!$P:$P,0))</f>
        <v>40.I.1 Audits energetique</v>
      </c>
      <c r="D54" s="43" t="str">
        <f>INDEX(Réalisation!T:T,MATCH(ROW()-1,Réalisation!$P:$P,0))</f>
        <v/>
      </c>
      <c r="H54" s="13">
        <f t="shared" si="1"/>
        <v>88</v>
      </c>
      <c r="I54" s="14">
        <f t="shared" si="0"/>
        <v>167</v>
      </c>
    </row>
    <row r="55" spans="1:9" x14ac:dyDescent="0.2">
      <c r="A55" s="43" t="str">
        <f>INDEX(Réalisation!Q:Q,MATCH(ROW()-1,Réalisation!$P:$P,0))</f>
        <v>40_TECHNIQUE</v>
      </c>
      <c r="B55" s="43" t="str">
        <f>INDEX(Réalisation!R:R,MATCH(ROW()-1,Réalisation!$P:$P,0))</f>
        <v>40.K Liste materiels</v>
      </c>
      <c r="C55" s="43" t="str">
        <f>INDEX(Réalisation!S:S,MATCH(ROW()-1,Réalisation!$P:$P,0))</f>
        <v>40.K.1 Appareils de levage</v>
      </c>
      <c r="D55" s="43" t="str">
        <f>INDEX(Réalisation!T:T,MATCH(ROW()-1,Réalisation!$P:$P,0))</f>
        <v/>
      </c>
      <c r="H55" s="13">
        <f t="shared" si="1"/>
        <v>96</v>
      </c>
      <c r="I55" s="14">
        <f t="shared" si="0"/>
        <v>159</v>
      </c>
    </row>
    <row r="56" spans="1:9" x14ac:dyDescent="0.2">
      <c r="A56" s="43" t="str">
        <f>INDEX(Réalisation!Q:Q,MATCH(ROW()-1,Réalisation!$P:$P,0))</f>
        <v>40_TECHNIQUE</v>
      </c>
      <c r="B56" s="43" t="str">
        <f>INDEX(Réalisation!R:R,MATCH(ROW()-1,Réalisation!$P:$P,0))</f>
        <v>40.K Liste materiels</v>
      </c>
      <c r="C56" s="43" t="str">
        <f>INDEX(Réalisation!S:S,MATCH(ROW()-1,Réalisation!$P:$P,0))</f>
        <v>40.K.2 Exticnteurs</v>
      </c>
      <c r="D56" s="43" t="str">
        <f>INDEX(Réalisation!T:T,MATCH(ROW()-1,Réalisation!$P:$P,0))</f>
        <v/>
      </c>
      <c r="H56" s="13">
        <f t="shared" si="1"/>
        <v>88</v>
      </c>
      <c r="I56" s="14">
        <f t="shared" si="0"/>
        <v>167</v>
      </c>
    </row>
    <row r="57" spans="1:9" x14ac:dyDescent="0.2">
      <c r="A57" s="43" t="str">
        <f>INDEX(Réalisation!Q:Q,MATCH(ROW()-1,Réalisation!$P:$P,0))</f>
        <v>40_TECHNIQUE</v>
      </c>
      <c r="B57" s="43" t="str">
        <f>INDEX(Réalisation!R:R,MATCH(ROW()-1,Réalisation!$P:$P,0))</f>
        <v>40.K Liste materiels</v>
      </c>
      <c r="C57" s="43" t="str">
        <f>INDEX(Réalisation!S:S,MATCH(ROW()-1,Réalisation!$P:$P,0))</f>
        <v>40.K.3 Detection incendie</v>
      </c>
      <c r="D57" s="43" t="str">
        <f>INDEX(Réalisation!T:T,MATCH(ROW()-1,Réalisation!$P:$P,0))</f>
        <v/>
      </c>
      <c r="H57" s="13">
        <f t="shared" si="1"/>
        <v>95</v>
      </c>
      <c r="I57" s="14">
        <f t="shared" si="0"/>
        <v>160</v>
      </c>
    </row>
    <row r="58" spans="1:9" x14ac:dyDescent="0.2">
      <c r="A58" s="43" t="str">
        <f>INDEX(Réalisation!Q:Q,MATCH(ROW()-1,Réalisation!$P:$P,0))</f>
        <v>40_TECHNIQUE</v>
      </c>
      <c r="B58" s="43" t="str">
        <f>INDEX(Réalisation!R:R,MATCH(ROW()-1,Réalisation!$P:$P,0))</f>
        <v>40.K Liste materiels</v>
      </c>
      <c r="C58" s="43" t="str">
        <f>INDEX(Réalisation!S:S,MATCH(ROW()-1,Réalisation!$P:$P,0))</f>
        <v>40.K.4 Systeme intrusion</v>
      </c>
      <c r="D58" s="43" t="str">
        <f>INDEX(Réalisation!T:T,MATCH(ROW()-1,Réalisation!$P:$P,0))</f>
        <v/>
      </c>
      <c r="H58" s="13">
        <f t="shared" si="1"/>
        <v>94</v>
      </c>
      <c r="I58" s="14">
        <f t="shared" si="0"/>
        <v>161</v>
      </c>
    </row>
    <row r="59" spans="1:9" x14ac:dyDescent="0.2">
      <c r="A59" s="43" t="str">
        <f>INDEX(Réalisation!Q:Q,MATCH(ROW()-1,Réalisation!$P:$P,0))</f>
        <v>40_TECHNIQUE</v>
      </c>
      <c r="B59" s="43" t="str">
        <f>INDEX(Réalisation!R:R,MATCH(ROW()-1,Réalisation!$P:$P,0))</f>
        <v>40.K Liste materiels</v>
      </c>
      <c r="C59" s="43" t="str">
        <f>INDEX(Réalisation!S:S,MATCH(ROW()-1,Réalisation!$P:$P,0))</f>
        <v>40.K.5 Portails</v>
      </c>
      <c r="D59" s="43" t="str">
        <f>INDEX(Réalisation!T:T,MATCH(ROW()-1,Réalisation!$P:$P,0))</f>
        <v/>
      </c>
      <c r="H59" s="13">
        <f t="shared" si="1"/>
        <v>85</v>
      </c>
      <c r="I59" s="14">
        <f t="shared" si="0"/>
        <v>170</v>
      </c>
    </row>
    <row r="60" spans="1:9" x14ac:dyDescent="0.2">
      <c r="A60" s="43" t="str">
        <f>INDEX(Réalisation!Q:Q,MATCH(ROW()-1,Réalisation!$P:$P,0))</f>
        <v>40_TECHNIQUE</v>
      </c>
      <c r="B60" s="43" t="str">
        <f>INDEX(Réalisation!R:R,MATCH(ROW()-1,Réalisation!$P:$P,0))</f>
        <v>40.K Liste materiels</v>
      </c>
      <c r="C60" s="43" t="str">
        <f>INDEX(Réalisation!S:S,MATCH(ROW()-1,Réalisation!$P:$P,0))</f>
        <v>40.K.6 Vannes</v>
      </c>
      <c r="D60" s="43" t="str">
        <f>INDEX(Réalisation!T:T,MATCH(ROW()-1,Réalisation!$P:$P,0))</f>
        <v/>
      </c>
      <c r="H60" s="13">
        <f t="shared" si="1"/>
        <v>83</v>
      </c>
      <c r="I60" s="14">
        <f t="shared" si="0"/>
        <v>172</v>
      </c>
    </row>
    <row r="61" spans="1:9" x14ac:dyDescent="0.2">
      <c r="A61" s="43" t="str">
        <f>INDEX(Réalisation!Q:Q,MATCH(ROW()-1,Réalisation!$P:$P,0))</f>
        <v>50_SURETE</v>
      </c>
      <c r="B61" s="43" t="str">
        <f>INDEX(Réalisation!R:R,MATCH(ROW()-1,Réalisation!$P:$P,0))</f>
        <v>50.A Surveillances sites</v>
      </c>
      <c r="C61" s="43" t="str">
        <f>INDEX(Réalisation!S:S,MATCH(ROW()-1,Réalisation!$P:$P,0))</f>
        <v/>
      </c>
      <c r="D61" s="43" t="str">
        <f>INDEX(Réalisation!T:T,MATCH(ROW()-1,Réalisation!$P:$P,0))</f>
        <v/>
      </c>
      <c r="H61" s="13">
        <f t="shared" si="1"/>
        <v>71</v>
      </c>
      <c r="I61" s="14">
        <f t="shared" si="0"/>
        <v>184</v>
      </c>
    </row>
    <row r="62" spans="1:9" x14ac:dyDescent="0.2">
      <c r="A62" s="43" t="str">
        <f>INDEX(Réalisation!Q:Q,MATCH(ROW()-1,Réalisation!$P:$P,0))</f>
        <v>50_SURETE</v>
      </c>
      <c r="B62" s="43" t="str">
        <f>INDEX(Réalisation!R:R,MATCH(ROW()-1,Réalisation!$P:$P,0))</f>
        <v>50.B Contrôle acces intrusion</v>
      </c>
      <c r="C62" s="43" t="str">
        <f>INDEX(Réalisation!S:S,MATCH(ROW()-1,Réalisation!$P:$P,0))</f>
        <v/>
      </c>
      <c r="D62" s="43" t="str">
        <f>INDEX(Réalisation!T:T,MATCH(ROW()-1,Réalisation!$P:$P,0))</f>
        <v/>
      </c>
      <c r="H62" s="13">
        <f t="shared" si="1"/>
        <v>76</v>
      </c>
      <c r="I62" s="14">
        <f t="shared" si="0"/>
        <v>179</v>
      </c>
    </row>
    <row r="63" spans="1:9" x14ac:dyDescent="0.2">
      <c r="A63" s="43" t="str">
        <f>INDEX(Réalisation!Q:Q,MATCH(ROW()-1,Réalisation!$P:$P,0))</f>
        <v>50_SURETE</v>
      </c>
      <c r="B63" s="43" t="str">
        <f>INDEX(Réalisation!R:R,MATCH(ROW()-1,Réalisation!$P:$P,0))</f>
        <v>50.C CNI entreprises</v>
      </c>
      <c r="C63" s="43" t="str">
        <f>INDEX(Réalisation!S:S,MATCH(ROW()-1,Réalisation!$P:$P,0))</f>
        <v/>
      </c>
      <c r="D63" s="43" t="str">
        <f>INDEX(Réalisation!T:T,MATCH(ROW()-1,Réalisation!$P:$P,0))</f>
        <v/>
      </c>
      <c r="H63" s="13">
        <f t="shared" si="1"/>
        <v>67</v>
      </c>
      <c r="I63" s="14">
        <f t="shared" si="0"/>
        <v>188</v>
      </c>
    </row>
    <row r="64" spans="1:9" x14ac:dyDescent="0.2">
      <c r="A64" s="43" t="str">
        <f>INDEX(Réalisation!Q:Q,MATCH(ROW()-1,Réalisation!$P:$P,0))</f>
        <v>50_SURETE</v>
      </c>
      <c r="B64" s="43" t="str">
        <f>INDEX(Réalisation!R:R,MATCH(ROW()-1,Réalisation!$P:$P,0))</f>
        <v>50.D Interventions SEMERU</v>
      </c>
      <c r="C64" s="43" t="str">
        <f>INDEX(Réalisation!S:S,MATCH(ROW()-1,Réalisation!$P:$P,0))</f>
        <v/>
      </c>
      <c r="D64" s="43" t="str">
        <f>INDEX(Réalisation!T:T,MATCH(ROW()-1,Réalisation!$P:$P,0))</f>
        <v/>
      </c>
      <c r="H64" s="13">
        <f t="shared" si="1"/>
        <v>72</v>
      </c>
      <c r="I64" s="14">
        <f t="shared" si="0"/>
        <v>183</v>
      </c>
    </row>
    <row r="65" spans="1:9" x14ac:dyDescent="0.2">
      <c r="A65" s="43" t="str">
        <f>INDEX(Réalisation!Q:Q,MATCH(ROW()-1,Réalisation!$P:$P,0))</f>
        <v>60_SECURITE</v>
      </c>
      <c r="B65" s="43" t="str">
        <f>INDEX(Réalisation!R:R,MATCH(ROW()-1,Réalisation!$P:$P,0))</f>
        <v>60.A Quart d_heure SECURITE</v>
      </c>
      <c r="C65" s="43" t="str">
        <f>INDEX(Réalisation!S:S,MATCH(ROW()-1,Réalisation!$P:$P,0))</f>
        <v/>
      </c>
      <c r="D65" s="43" t="str">
        <f>INDEX(Réalisation!T:T,MATCH(ROW()-1,Réalisation!$P:$P,0))</f>
        <v/>
      </c>
      <c r="H65" s="13">
        <f t="shared" si="1"/>
        <v>76</v>
      </c>
      <c r="I65" s="14">
        <f t="shared" si="0"/>
        <v>179</v>
      </c>
    </row>
    <row r="66" spans="1:9" x14ac:dyDescent="0.2">
      <c r="A66" s="43" t="str">
        <f>INDEX(Réalisation!Q:Q,MATCH(ROW()-1,Réalisation!$P:$P,0))</f>
        <v>60_SECURITE</v>
      </c>
      <c r="B66" s="43" t="str">
        <f>INDEX(Réalisation!R:R,MATCH(ROW()-1,Réalisation!$P:$P,0))</f>
        <v>60.B Resultat amiante_plombs</v>
      </c>
      <c r="C66" s="43" t="str">
        <f>INDEX(Réalisation!S:S,MATCH(ROW()-1,Réalisation!$P:$P,0))</f>
        <v>60.B.1 Stations locale</v>
      </c>
      <c r="D66" s="43" t="str">
        <f>INDEX(Réalisation!T:T,MATCH(ROW()-1,Réalisation!$P:$P,0))</f>
        <v/>
      </c>
      <c r="H66" s="13">
        <f t="shared" si="1"/>
        <v>99</v>
      </c>
      <c r="I66" s="14">
        <f t="shared" ref="I66:I100" si="2">(255-H66)</f>
        <v>156</v>
      </c>
    </row>
    <row r="67" spans="1:9" x14ac:dyDescent="0.2">
      <c r="A67" s="43" t="str">
        <f>INDEX(Réalisation!Q:Q,MATCH(ROW()-1,Réalisation!$P:$P,0))</f>
        <v>60_SECURITE</v>
      </c>
      <c r="B67" s="43" t="str">
        <f>INDEX(Réalisation!R:R,MATCH(ROW()-1,Réalisation!$P:$P,0))</f>
        <v>60.B Resultat amiante_plombs</v>
      </c>
      <c r="C67" s="43" t="str">
        <f>INDEX(Réalisation!S:S,MATCH(ROW()-1,Réalisation!$P:$P,0))</f>
        <v>60.B.2 Usines</v>
      </c>
      <c r="D67" s="43" t="str">
        <f>INDEX(Réalisation!T:T,MATCH(ROW()-1,Réalisation!$P:$P,0))</f>
        <v/>
      </c>
      <c r="H67" s="13">
        <f t="shared" ref="H67:H100" si="3">SUMPRODUCT(LEN(A67:D67))+38</f>
        <v>90</v>
      </c>
      <c r="I67" s="14">
        <f t="shared" si="2"/>
        <v>165</v>
      </c>
    </row>
    <row r="68" spans="1:9" x14ac:dyDescent="0.2">
      <c r="A68" s="43" t="str">
        <f>INDEX(Réalisation!Q:Q,MATCH(ROW()-1,Réalisation!$P:$P,0))</f>
        <v>60_SECURITE</v>
      </c>
      <c r="B68" s="43" t="str">
        <f>INDEX(Réalisation!R:R,MATCH(ROW()-1,Réalisation!$P:$P,0))</f>
        <v>60.B Resultat amiante_plombs</v>
      </c>
      <c r="C68" s="43" t="str">
        <f>INDEX(Réalisation!S:S,MATCH(ROW()-1,Réalisation!$P:$P,0))</f>
        <v>60.B.3 Réservoirs</v>
      </c>
      <c r="D68" s="43" t="str">
        <f>INDEX(Réalisation!T:T,MATCH(ROW()-1,Réalisation!$P:$P,0))</f>
        <v/>
      </c>
      <c r="H68" s="13">
        <f t="shared" si="3"/>
        <v>94</v>
      </c>
      <c r="I68" s="14">
        <f t="shared" si="2"/>
        <v>161</v>
      </c>
    </row>
    <row r="69" spans="1:9" x14ac:dyDescent="0.2">
      <c r="A69" s="43" t="str">
        <f>INDEX(Réalisation!Q:Q,MATCH(ROW()-1,Réalisation!$P:$P,0))</f>
        <v>60_SECURITE</v>
      </c>
      <c r="B69" s="43" t="str">
        <f>INDEX(Réalisation!R:R,MATCH(ROW()-1,Réalisation!$P:$P,0))</f>
        <v>60.C Plan prévention</v>
      </c>
      <c r="C69" s="43" t="str">
        <f>INDEX(Réalisation!S:S,MATCH(ROW()-1,Réalisation!$P:$P,0))</f>
        <v/>
      </c>
      <c r="D69" s="43" t="str">
        <f>INDEX(Réalisation!T:T,MATCH(ROW()-1,Réalisation!$P:$P,0))</f>
        <v/>
      </c>
      <c r="H69" s="13">
        <f t="shared" si="3"/>
        <v>69</v>
      </c>
      <c r="I69" s="14">
        <f t="shared" si="2"/>
        <v>186</v>
      </c>
    </row>
    <row r="70" spans="1:9" x14ac:dyDescent="0.2">
      <c r="A70" s="43" t="str">
        <f>INDEX(Réalisation!Q:Q,MATCH(ROW()-1,Réalisation!$P:$P,0))</f>
        <v>60_SECURITE</v>
      </c>
      <c r="B70" s="43" t="str">
        <f>INDEX(Réalisation!R:R,MATCH(ROW()-1,Réalisation!$P:$P,0))</f>
        <v>60.D Permis de feu</v>
      </c>
      <c r="C70" s="43" t="str">
        <f>INDEX(Réalisation!S:S,MATCH(ROW()-1,Réalisation!$P:$P,0))</f>
        <v/>
      </c>
      <c r="D70" s="43" t="str">
        <f>INDEX(Réalisation!T:T,MATCH(ROW()-1,Réalisation!$P:$P,0))</f>
        <v/>
      </c>
      <c r="H70" s="13">
        <f t="shared" si="3"/>
        <v>67</v>
      </c>
      <c r="I70" s="14">
        <f t="shared" si="2"/>
        <v>188</v>
      </c>
    </row>
    <row r="71" spans="1:9" x14ac:dyDescent="0.2">
      <c r="A71" s="43" t="str">
        <f>INDEX(Réalisation!Q:Q,MATCH(ROW()-1,Réalisation!$P:$P,0))</f>
        <v>60_SECURITE</v>
      </c>
      <c r="B71" s="43" t="str">
        <f>INDEX(Réalisation!R:R,MATCH(ROW()-1,Réalisation!$P:$P,0))</f>
        <v>60.E Consignation</v>
      </c>
      <c r="C71" s="43" t="str">
        <f>INDEX(Réalisation!S:S,MATCH(ROW()-1,Réalisation!$P:$P,0))</f>
        <v/>
      </c>
      <c r="D71" s="43" t="str">
        <f>INDEX(Réalisation!T:T,MATCH(ROW()-1,Réalisation!$P:$P,0))</f>
        <v/>
      </c>
      <c r="H71" s="13">
        <f t="shared" si="3"/>
        <v>66</v>
      </c>
      <c r="I71" s="14">
        <f t="shared" si="2"/>
        <v>189</v>
      </c>
    </row>
    <row r="72" spans="1:9" x14ac:dyDescent="0.2">
      <c r="A72" s="43" t="str">
        <f>INDEX(Réalisation!Q:Q,MATCH(ROW()-1,Réalisation!$P:$P,0))</f>
        <v>70_TRAVAUX</v>
      </c>
      <c r="B72" s="43" t="str">
        <f>INDEX(Réalisation!R:R,MATCH(ROW()-1,Réalisation!$P:$P,0))</f>
        <v>70.A PPAI 2021-2026</v>
      </c>
      <c r="C72" s="43" t="str">
        <f>INDEX(Réalisation!S:S,MATCH(ROW()-1,Réalisation!$P:$P,0))</f>
        <v/>
      </c>
      <c r="D72" s="43" t="str">
        <f>INDEX(Réalisation!T:T,MATCH(ROW()-1,Réalisation!$P:$P,0))</f>
        <v/>
      </c>
      <c r="H72" s="13">
        <f t="shared" si="3"/>
        <v>67</v>
      </c>
      <c r="I72" s="14">
        <f t="shared" si="2"/>
        <v>188</v>
      </c>
    </row>
    <row r="73" spans="1:9" x14ac:dyDescent="0.2">
      <c r="A73" s="43" t="str">
        <f>INDEX(Réalisation!Q:Q,MATCH(ROW()-1,Réalisation!$P:$P,0))</f>
        <v>90_ARCHIVES</v>
      </c>
      <c r="B73" s="43" t="str">
        <f>INDEX(Réalisation!R:R,MATCH(ROW()-1,Réalisation!$P:$P,0))</f>
        <v>90.A Architecture GTC</v>
      </c>
      <c r="C73" s="43" t="str">
        <f>INDEX(Réalisation!S:S,MATCH(ROW()-1,Réalisation!$P:$P,0))</f>
        <v/>
      </c>
      <c r="D73" s="43" t="str">
        <f>INDEX(Réalisation!T:T,MATCH(ROW()-1,Réalisation!$P:$P,0))</f>
        <v/>
      </c>
      <c r="H73" s="13">
        <f t="shared" si="3"/>
        <v>70</v>
      </c>
      <c r="I73" s="14">
        <f t="shared" si="2"/>
        <v>185</v>
      </c>
    </row>
    <row r="74" spans="1:9" x14ac:dyDescent="0.2">
      <c r="A74" s="43" t="str">
        <f>INDEX(Réalisation!Q:Q,MATCH(ROW()-1,Réalisation!$P:$P,0))</f>
        <v>90_ARCHIVES</v>
      </c>
      <c r="B74" s="43" t="str">
        <f>INDEX(Réalisation!R:R,MATCH(ROW()-1,Réalisation!$P:$P,0))</f>
        <v>90.B Marchés</v>
      </c>
      <c r="C74" s="43" t="str">
        <f>INDEX(Réalisation!S:S,MATCH(ROW()-1,Réalisation!$P:$P,0))</f>
        <v/>
      </c>
      <c r="D74" s="43" t="str">
        <f>INDEX(Réalisation!T:T,MATCH(ROW()-1,Réalisation!$P:$P,0))</f>
        <v/>
      </c>
      <c r="H74" s="13">
        <f t="shared" si="3"/>
        <v>61</v>
      </c>
      <c r="I74" s="14">
        <f t="shared" si="2"/>
        <v>194</v>
      </c>
    </row>
    <row r="75" spans="1:9" x14ac:dyDescent="0.2">
      <c r="A75" s="43" t="str">
        <f>INDEX(Réalisation!Q:Q,MATCH(ROW()-1,Réalisation!$P:$P,0))</f>
        <v>90_ARCHIVES</v>
      </c>
      <c r="B75" s="43" t="str">
        <f>INDEX(Réalisation!R:R,MATCH(ROW()-1,Réalisation!$P:$P,0))</f>
        <v>90.C Congés</v>
      </c>
      <c r="C75" s="43" t="str">
        <f>INDEX(Réalisation!S:S,MATCH(ROW()-1,Réalisation!$P:$P,0))</f>
        <v/>
      </c>
      <c r="D75" s="43" t="str">
        <f>INDEX(Réalisation!T:T,MATCH(ROW()-1,Réalisation!$P:$P,0))</f>
        <v/>
      </c>
      <c r="H75" s="13">
        <f t="shared" si="3"/>
        <v>60</v>
      </c>
      <c r="I75" s="14">
        <f t="shared" si="2"/>
        <v>195</v>
      </c>
    </row>
    <row r="76" spans="1:9" x14ac:dyDescent="0.2">
      <c r="A76" s="43" t="str">
        <f>INDEX(Réalisation!Q:Q,MATCH(ROW()-1,Réalisation!$P:$P,0))</f>
        <v>90_ARCHIVES</v>
      </c>
      <c r="B76" s="43" t="str">
        <f>INDEX(Réalisation!R:R,MATCH(ROW()-1,Réalisation!$P:$P,0))</f>
        <v>90.D Bilans</v>
      </c>
      <c r="C76" s="43" t="str">
        <f>INDEX(Réalisation!S:S,MATCH(ROW()-1,Réalisation!$P:$P,0))</f>
        <v>90.D.1 Bilans usines 2003-19</v>
      </c>
      <c r="D76" s="43" t="str">
        <f>INDEX(Réalisation!T:T,MATCH(ROW()-1,Réalisation!$P:$P,0))</f>
        <v/>
      </c>
      <c r="H76" s="13">
        <f t="shared" si="3"/>
        <v>88</v>
      </c>
      <c r="I76" s="14">
        <f t="shared" si="2"/>
        <v>167</v>
      </c>
    </row>
    <row r="77" spans="1:9" x14ac:dyDescent="0.2">
      <c r="A77" s="43" t="str">
        <f>INDEX(Réalisation!Q:Q,MATCH(ROW()-1,Réalisation!$P:$P,0))</f>
        <v>90_ARCHIVES</v>
      </c>
      <c r="B77" s="43" t="str">
        <f>INDEX(Réalisation!R:R,MATCH(ROW()-1,Réalisation!$P:$P,0))</f>
        <v>90.E Exploitations</v>
      </c>
      <c r="C77" s="43" t="str">
        <f>INDEX(Réalisation!S:S,MATCH(ROW()-1,Réalisation!$P:$P,0))</f>
        <v/>
      </c>
      <c r="D77" s="43" t="str">
        <f>INDEX(Réalisation!T:T,MATCH(ROW()-1,Réalisation!$P:$P,0))</f>
        <v/>
      </c>
      <c r="H77" s="13">
        <f t="shared" si="3"/>
        <v>67</v>
      </c>
      <c r="I77" s="14">
        <f t="shared" si="2"/>
        <v>188</v>
      </c>
    </row>
    <row r="78" spans="1:9" x14ac:dyDescent="0.2">
      <c r="A78" s="43" t="str">
        <f>INDEX(Réalisation!Q:Q,MATCH(ROW()-1,Réalisation!$P:$P,0))</f>
        <v>91_TMP</v>
      </c>
      <c r="B78" s="43" t="str">
        <f>INDEX(Réalisation!R:R,MATCH(ROW()-1,Réalisation!$P:$P,0))</f>
        <v/>
      </c>
      <c r="C78" s="43" t="str">
        <f>INDEX(Réalisation!S:S,MATCH(ROW()-1,Réalisation!$P:$P,0))</f>
        <v/>
      </c>
      <c r="D78" s="43" t="str">
        <f>INDEX(Réalisation!T:T,MATCH(ROW()-1,Réalisation!$P:$P,0))</f>
        <v/>
      </c>
      <c r="H78" s="13">
        <f t="shared" si="3"/>
        <v>44</v>
      </c>
      <c r="I78" s="14">
        <f t="shared" si="2"/>
        <v>211</v>
      </c>
    </row>
    <row r="79" spans="1:9" x14ac:dyDescent="0.2">
      <c r="A79" s="43" t="e">
        <f>INDEX(Réalisation!Q:Q,MATCH(ROW()-1,Réalisation!$P:$P,0))</f>
        <v>#N/A</v>
      </c>
      <c r="B79" s="43" t="e">
        <f>INDEX(Réalisation!R:R,MATCH(ROW()-1,Réalisation!$P:$P,0))</f>
        <v>#N/A</v>
      </c>
      <c r="C79" s="43" t="e">
        <f>INDEX(Réalisation!S:S,MATCH(ROW()-1,Réalisation!$P:$P,0))</f>
        <v>#N/A</v>
      </c>
      <c r="D79" s="43" t="e">
        <f>INDEX(Réalisation!T:T,MATCH(ROW()-1,Réalisation!$P:$P,0))</f>
        <v>#N/A</v>
      </c>
      <c r="H79" s="13" t="e">
        <f t="shared" si="3"/>
        <v>#N/A</v>
      </c>
      <c r="I79" s="14" t="e">
        <f t="shared" si="2"/>
        <v>#N/A</v>
      </c>
    </row>
    <row r="80" spans="1:9" x14ac:dyDescent="0.2">
      <c r="A80" s="43" t="e">
        <f>INDEX(Réalisation!Q:Q,MATCH(ROW()-1,Réalisation!$P:$P,0))</f>
        <v>#N/A</v>
      </c>
      <c r="B80" s="43" t="e">
        <f>INDEX(Réalisation!R:R,MATCH(ROW()-1,Réalisation!$P:$P,0))</f>
        <v>#N/A</v>
      </c>
      <c r="C80" s="43" t="e">
        <f>INDEX(Réalisation!S:S,MATCH(ROW()-1,Réalisation!$P:$P,0))</f>
        <v>#N/A</v>
      </c>
      <c r="D80" s="43" t="e">
        <f>INDEX(Réalisation!T:T,MATCH(ROW()-1,Réalisation!$P:$P,0))</f>
        <v>#N/A</v>
      </c>
      <c r="H80" s="13" t="e">
        <f t="shared" si="3"/>
        <v>#N/A</v>
      </c>
      <c r="I80" s="14" t="e">
        <f t="shared" si="2"/>
        <v>#N/A</v>
      </c>
    </row>
    <row r="81" spans="1:9" x14ac:dyDescent="0.2">
      <c r="A81" s="43" t="e">
        <f>INDEX(Réalisation!Q:Q,MATCH(ROW()-1,Réalisation!$P:$P,0))</f>
        <v>#N/A</v>
      </c>
      <c r="B81" s="43" t="e">
        <f>INDEX(Réalisation!R:R,MATCH(ROW()-1,Réalisation!$P:$P,0))</f>
        <v>#N/A</v>
      </c>
      <c r="C81" s="43" t="e">
        <f>INDEX(Réalisation!S:S,MATCH(ROW()-1,Réalisation!$P:$P,0))</f>
        <v>#N/A</v>
      </c>
      <c r="D81" s="43" t="e">
        <f>INDEX(Réalisation!T:T,MATCH(ROW()-1,Réalisation!$P:$P,0))</f>
        <v>#N/A</v>
      </c>
      <c r="H81" s="13" t="e">
        <f t="shared" si="3"/>
        <v>#N/A</v>
      </c>
      <c r="I81" s="14" t="e">
        <f t="shared" si="2"/>
        <v>#N/A</v>
      </c>
    </row>
    <row r="82" spans="1:9" x14ac:dyDescent="0.2">
      <c r="A82" s="43" t="e">
        <f>INDEX(Réalisation!Q:Q,MATCH(ROW()-1,Réalisation!$P:$P,0))</f>
        <v>#N/A</v>
      </c>
      <c r="B82" s="43" t="e">
        <f>INDEX(Réalisation!R:R,MATCH(ROW()-1,Réalisation!$P:$P,0))</f>
        <v>#N/A</v>
      </c>
      <c r="C82" s="43" t="e">
        <f>INDEX(Réalisation!S:S,MATCH(ROW()-1,Réalisation!$P:$P,0))</f>
        <v>#N/A</v>
      </c>
      <c r="D82" s="43" t="e">
        <f>INDEX(Réalisation!T:T,MATCH(ROW()-1,Réalisation!$P:$P,0))</f>
        <v>#N/A</v>
      </c>
      <c r="H82" s="13" t="e">
        <f t="shared" si="3"/>
        <v>#N/A</v>
      </c>
      <c r="I82" s="14" t="e">
        <f t="shared" si="2"/>
        <v>#N/A</v>
      </c>
    </row>
    <row r="83" spans="1:9" x14ac:dyDescent="0.2">
      <c r="A83" s="43" t="e">
        <f>INDEX(Réalisation!Q:Q,MATCH(ROW()-1,Réalisation!$P:$P,0))</f>
        <v>#N/A</v>
      </c>
      <c r="B83" s="43" t="e">
        <f>INDEX(Réalisation!R:R,MATCH(ROW()-1,Réalisation!$P:$P,0))</f>
        <v>#N/A</v>
      </c>
      <c r="C83" s="43" t="e">
        <f>INDEX(Réalisation!S:S,MATCH(ROW()-1,Réalisation!$P:$P,0))</f>
        <v>#N/A</v>
      </c>
      <c r="D83" s="43" t="e">
        <f>INDEX(Réalisation!T:T,MATCH(ROW()-1,Réalisation!$P:$P,0))</f>
        <v>#N/A</v>
      </c>
      <c r="H83" s="13" t="e">
        <f t="shared" si="3"/>
        <v>#N/A</v>
      </c>
      <c r="I83" s="14" t="e">
        <f t="shared" si="2"/>
        <v>#N/A</v>
      </c>
    </row>
    <row r="84" spans="1:9" x14ac:dyDescent="0.2">
      <c r="A84" s="43" t="e">
        <f>INDEX(Réalisation!Q:Q,MATCH(ROW()-1,Réalisation!$P:$P,0))</f>
        <v>#N/A</v>
      </c>
      <c r="B84" s="43" t="e">
        <f>INDEX(Réalisation!R:R,MATCH(ROW()-1,Réalisation!$P:$P,0))</f>
        <v>#N/A</v>
      </c>
      <c r="C84" s="43" t="e">
        <f>INDEX(Réalisation!S:S,MATCH(ROW()-1,Réalisation!$P:$P,0))</f>
        <v>#N/A</v>
      </c>
      <c r="D84" s="43" t="e">
        <f>INDEX(Réalisation!T:T,MATCH(ROW()-1,Réalisation!$P:$P,0))</f>
        <v>#N/A</v>
      </c>
      <c r="H84" s="13" t="e">
        <f t="shared" si="3"/>
        <v>#N/A</v>
      </c>
      <c r="I84" s="14" t="e">
        <f t="shared" si="2"/>
        <v>#N/A</v>
      </c>
    </row>
    <row r="85" spans="1:9" x14ac:dyDescent="0.2">
      <c r="A85" s="43" t="e">
        <f>INDEX(Réalisation!Q:Q,MATCH(ROW()-1,Réalisation!$P:$P,0))</f>
        <v>#N/A</v>
      </c>
      <c r="B85" s="43" t="e">
        <f>INDEX(Réalisation!R:R,MATCH(ROW()-1,Réalisation!$P:$P,0))</f>
        <v>#N/A</v>
      </c>
      <c r="C85" s="43" t="e">
        <f>INDEX(Réalisation!S:S,MATCH(ROW()-1,Réalisation!$P:$P,0))</f>
        <v>#N/A</v>
      </c>
      <c r="D85" s="43" t="e">
        <f>INDEX(Réalisation!T:T,MATCH(ROW()-1,Réalisation!$P:$P,0))</f>
        <v>#N/A</v>
      </c>
      <c r="H85" s="13" t="e">
        <f t="shared" si="3"/>
        <v>#N/A</v>
      </c>
      <c r="I85" s="14" t="e">
        <f t="shared" si="2"/>
        <v>#N/A</v>
      </c>
    </row>
    <row r="86" spans="1:9" x14ac:dyDescent="0.2">
      <c r="A86" s="43" t="e">
        <f>INDEX(Réalisation!Q:Q,MATCH(ROW()-1,Réalisation!$P:$P,0))</f>
        <v>#N/A</v>
      </c>
      <c r="B86" s="43" t="e">
        <f>INDEX(Réalisation!R:R,MATCH(ROW()-1,Réalisation!$P:$P,0))</f>
        <v>#N/A</v>
      </c>
      <c r="C86" s="43" t="e">
        <f>INDEX(Réalisation!S:S,MATCH(ROW()-1,Réalisation!$P:$P,0))</f>
        <v>#N/A</v>
      </c>
      <c r="D86" s="43" t="e">
        <f>INDEX(Réalisation!T:T,MATCH(ROW()-1,Réalisation!$P:$P,0))</f>
        <v>#N/A</v>
      </c>
      <c r="H86" s="13" t="e">
        <f t="shared" si="3"/>
        <v>#N/A</v>
      </c>
      <c r="I86" s="14" t="e">
        <f t="shared" si="2"/>
        <v>#N/A</v>
      </c>
    </row>
    <row r="87" spans="1:9" x14ac:dyDescent="0.2">
      <c r="A87" s="43" t="e">
        <f>INDEX(Réalisation!Q:Q,MATCH(ROW()-1,Réalisation!$P:$P,0))</f>
        <v>#N/A</v>
      </c>
      <c r="B87" s="43" t="e">
        <f>INDEX(Réalisation!R:R,MATCH(ROW()-1,Réalisation!$P:$P,0))</f>
        <v>#N/A</v>
      </c>
      <c r="C87" s="43" t="e">
        <f>INDEX(Réalisation!S:S,MATCH(ROW()-1,Réalisation!$P:$P,0))</f>
        <v>#N/A</v>
      </c>
      <c r="D87" s="43" t="e">
        <f>INDEX(Réalisation!T:T,MATCH(ROW()-1,Réalisation!$P:$P,0))</f>
        <v>#N/A</v>
      </c>
      <c r="H87" s="13" t="e">
        <f t="shared" si="3"/>
        <v>#N/A</v>
      </c>
      <c r="I87" s="14" t="e">
        <f t="shared" si="2"/>
        <v>#N/A</v>
      </c>
    </row>
    <row r="88" spans="1:9" x14ac:dyDescent="0.2">
      <c r="A88" s="43" t="e">
        <f>INDEX(Réalisation!Q:Q,MATCH(ROW()-1,Réalisation!$P:$P,0))</f>
        <v>#N/A</v>
      </c>
      <c r="B88" s="43" t="e">
        <f>INDEX(Réalisation!R:R,MATCH(ROW()-1,Réalisation!$P:$P,0))</f>
        <v>#N/A</v>
      </c>
      <c r="C88" s="43" t="e">
        <f>INDEX(Réalisation!S:S,MATCH(ROW()-1,Réalisation!$P:$P,0))</f>
        <v>#N/A</v>
      </c>
      <c r="D88" s="43" t="e">
        <f>INDEX(Réalisation!T:T,MATCH(ROW()-1,Réalisation!$P:$P,0))</f>
        <v>#N/A</v>
      </c>
      <c r="H88" s="13" t="e">
        <f t="shared" si="3"/>
        <v>#N/A</v>
      </c>
      <c r="I88" s="14" t="e">
        <f t="shared" si="2"/>
        <v>#N/A</v>
      </c>
    </row>
    <row r="89" spans="1:9" x14ac:dyDescent="0.2">
      <c r="A89" s="43" t="e">
        <f>INDEX(Réalisation!Q:Q,MATCH(ROW()-1,Réalisation!$P:$P,0))</f>
        <v>#N/A</v>
      </c>
      <c r="B89" s="43" t="e">
        <f>INDEX(Réalisation!R:R,MATCH(ROW()-1,Réalisation!$P:$P,0))</f>
        <v>#N/A</v>
      </c>
      <c r="C89" s="43" t="e">
        <f>INDEX(Réalisation!S:S,MATCH(ROW()-1,Réalisation!$P:$P,0))</f>
        <v>#N/A</v>
      </c>
      <c r="D89" s="43" t="e">
        <f>INDEX(Réalisation!T:T,MATCH(ROW()-1,Réalisation!$P:$P,0))</f>
        <v>#N/A</v>
      </c>
      <c r="H89" s="13" t="e">
        <f t="shared" si="3"/>
        <v>#N/A</v>
      </c>
      <c r="I89" s="14" t="e">
        <f t="shared" si="2"/>
        <v>#N/A</v>
      </c>
    </row>
    <row r="90" spans="1:9" x14ac:dyDescent="0.2">
      <c r="A90" s="43" t="e">
        <f>INDEX(Réalisation!Q:Q,MATCH(ROW()-1,Réalisation!$P:$P,0))</f>
        <v>#N/A</v>
      </c>
      <c r="B90" s="43" t="e">
        <f>INDEX(Réalisation!R:R,MATCH(ROW()-1,Réalisation!$P:$P,0))</f>
        <v>#N/A</v>
      </c>
      <c r="C90" s="43" t="e">
        <f>INDEX(Réalisation!S:S,MATCH(ROW()-1,Réalisation!$P:$P,0))</f>
        <v>#N/A</v>
      </c>
      <c r="D90" s="43" t="e">
        <f>INDEX(Réalisation!T:T,MATCH(ROW()-1,Réalisation!$P:$P,0))</f>
        <v>#N/A</v>
      </c>
      <c r="H90" s="13" t="e">
        <f t="shared" si="3"/>
        <v>#N/A</v>
      </c>
      <c r="I90" s="14" t="e">
        <f t="shared" si="2"/>
        <v>#N/A</v>
      </c>
    </row>
    <row r="91" spans="1:9" x14ac:dyDescent="0.2">
      <c r="A91" s="43" t="e">
        <f>INDEX(Réalisation!Q:Q,MATCH(ROW()-1,Réalisation!$P:$P,0))</f>
        <v>#N/A</v>
      </c>
      <c r="B91" s="43" t="e">
        <f>INDEX(Réalisation!R:R,MATCH(ROW()-1,Réalisation!$P:$P,0))</f>
        <v>#N/A</v>
      </c>
      <c r="C91" s="43" t="e">
        <f>INDEX(Réalisation!S:S,MATCH(ROW()-1,Réalisation!$P:$P,0))</f>
        <v>#N/A</v>
      </c>
      <c r="D91" s="43" t="e">
        <f>INDEX(Réalisation!T:T,MATCH(ROW()-1,Réalisation!$P:$P,0))</f>
        <v>#N/A</v>
      </c>
      <c r="H91" s="13" t="e">
        <f t="shared" si="3"/>
        <v>#N/A</v>
      </c>
      <c r="I91" s="14" t="e">
        <f t="shared" si="2"/>
        <v>#N/A</v>
      </c>
    </row>
    <row r="92" spans="1:9" x14ac:dyDescent="0.2">
      <c r="A92" s="43" t="e">
        <f>INDEX(Réalisation!Q:Q,MATCH(ROW()-1,Réalisation!$P:$P,0))</f>
        <v>#N/A</v>
      </c>
      <c r="B92" s="43" t="e">
        <f>INDEX(Réalisation!R:R,MATCH(ROW()-1,Réalisation!$P:$P,0))</f>
        <v>#N/A</v>
      </c>
      <c r="C92" s="43" t="e">
        <f>INDEX(Réalisation!S:S,MATCH(ROW()-1,Réalisation!$P:$P,0))</f>
        <v>#N/A</v>
      </c>
      <c r="D92" s="43" t="e">
        <f>INDEX(Réalisation!T:T,MATCH(ROW()-1,Réalisation!$P:$P,0))</f>
        <v>#N/A</v>
      </c>
      <c r="H92" s="13" t="e">
        <f t="shared" si="3"/>
        <v>#N/A</v>
      </c>
      <c r="I92" s="14" t="e">
        <f t="shared" si="2"/>
        <v>#N/A</v>
      </c>
    </row>
    <row r="93" spans="1:9" x14ac:dyDescent="0.2">
      <c r="A93" s="43" t="e">
        <f>INDEX(Réalisation!Q:Q,MATCH(ROW()-1,Réalisation!$P:$P,0))</f>
        <v>#N/A</v>
      </c>
      <c r="B93" s="43" t="e">
        <f>INDEX(Réalisation!R:R,MATCH(ROW()-1,Réalisation!$P:$P,0))</f>
        <v>#N/A</v>
      </c>
      <c r="C93" s="43" t="e">
        <f>INDEX(Réalisation!S:S,MATCH(ROW()-1,Réalisation!$P:$P,0))</f>
        <v>#N/A</v>
      </c>
      <c r="D93" s="43" t="e">
        <f>INDEX(Réalisation!T:T,MATCH(ROW()-1,Réalisation!$P:$P,0))</f>
        <v>#N/A</v>
      </c>
      <c r="H93" s="13" t="e">
        <f t="shared" si="3"/>
        <v>#N/A</v>
      </c>
      <c r="I93" s="14" t="e">
        <f t="shared" si="2"/>
        <v>#N/A</v>
      </c>
    </row>
    <row r="94" spans="1:9" x14ac:dyDescent="0.2">
      <c r="A94" s="43" t="e">
        <f>INDEX(Réalisation!Q:Q,MATCH(ROW()-1,Réalisation!$P:$P,0))</f>
        <v>#N/A</v>
      </c>
      <c r="B94" s="43" t="e">
        <f>INDEX(Réalisation!R:R,MATCH(ROW()-1,Réalisation!$P:$P,0))</f>
        <v>#N/A</v>
      </c>
      <c r="C94" s="43" t="e">
        <f>INDEX(Réalisation!S:S,MATCH(ROW()-1,Réalisation!$P:$P,0))</f>
        <v>#N/A</v>
      </c>
      <c r="D94" s="43" t="e">
        <f>INDEX(Réalisation!T:T,MATCH(ROW()-1,Réalisation!$P:$P,0))</f>
        <v>#N/A</v>
      </c>
      <c r="H94" s="13" t="e">
        <f t="shared" si="3"/>
        <v>#N/A</v>
      </c>
      <c r="I94" s="14" t="e">
        <f t="shared" si="2"/>
        <v>#N/A</v>
      </c>
    </row>
    <row r="95" spans="1:9" x14ac:dyDescent="0.2">
      <c r="A95" s="43" t="e">
        <f>INDEX(Réalisation!Q:Q,MATCH(ROW()-1,Réalisation!$P:$P,0))</f>
        <v>#N/A</v>
      </c>
      <c r="B95" s="43" t="e">
        <f>INDEX(Réalisation!R:R,MATCH(ROW()-1,Réalisation!$P:$P,0))</f>
        <v>#N/A</v>
      </c>
      <c r="C95" s="43" t="e">
        <f>INDEX(Réalisation!S:S,MATCH(ROW()-1,Réalisation!$P:$P,0))</f>
        <v>#N/A</v>
      </c>
      <c r="D95" s="43" t="e">
        <f>INDEX(Réalisation!T:T,MATCH(ROW()-1,Réalisation!$P:$P,0))</f>
        <v>#N/A</v>
      </c>
      <c r="H95" s="13" t="e">
        <f t="shared" si="3"/>
        <v>#N/A</v>
      </c>
      <c r="I95" s="14" t="e">
        <f t="shared" si="2"/>
        <v>#N/A</v>
      </c>
    </row>
    <row r="96" spans="1:9" x14ac:dyDescent="0.2">
      <c r="A96" s="43" t="e">
        <f>INDEX(Réalisation!Q:Q,MATCH(ROW()-1,Réalisation!$P:$P,0))</f>
        <v>#N/A</v>
      </c>
      <c r="B96" s="43" t="e">
        <f>INDEX(Réalisation!R:R,MATCH(ROW()-1,Réalisation!$P:$P,0))</f>
        <v>#N/A</v>
      </c>
      <c r="C96" s="43" t="e">
        <f>INDEX(Réalisation!S:S,MATCH(ROW()-1,Réalisation!$P:$P,0))</f>
        <v>#N/A</v>
      </c>
      <c r="D96" s="43" t="e">
        <f>INDEX(Réalisation!T:T,MATCH(ROW()-1,Réalisation!$P:$P,0))</f>
        <v>#N/A</v>
      </c>
      <c r="H96" s="13" t="e">
        <f t="shared" si="3"/>
        <v>#N/A</v>
      </c>
      <c r="I96" s="14" t="e">
        <f t="shared" si="2"/>
        <v>#N/A</v>
      </c>
    </row>
    <row r="97" spans="1:9" x14ac:dyDescent="0.2">
      <c r="A97" s="43" t="e">
        <f>INDEX(Réalisation!Q:Q,MATCH(ROW()-1,Réalisation!$P:$P,0))</f>
        <v>#N/A</v>
      </c>
      <c r="B97" s="43" t="e">
        <f>INDEX(Réalisation!R:R,MATCH(ROW()-1,Réalisation!$P:$P,0))</f>
        <v>#N/A</v>
      </c>
      <c r="C97" s="43" t="e">
        <f>INDEX(Réalisation!S:S,MATCH(ROW()-1,Réalisation!$P:$P,0))</f>
        <v>#N/A</v>
      </c>
      <c r="D97" s="43" t="e">
        <f>INDEX(Réalisation!T:T,MATCH(ROW()-1,Réalisation!$P:$P,0))</f>
        <v>#N/A</v>
      </c>
      <c r="H97" s="13" t="e">
        <f t="shared" si="3"/>
        <v>#N/A</v>
      </c>
      <c r="I97" s="14" t="e">
        <f t="shared" si="2"/>
        <v>#N/A</v>
      </c>
    </row>
    <row r="98" spans="1:9" x14ac:dyDescent="0.2">
      <c r="A98" s="43" t="e">
        <f>INDEX(Réalisation!Q:Q,MATCH(ROW()-1,Réalisation!$P:$P,0))</f>
        <v>#N/A</v>
      </c>
      <c r="B98" s="43" t="e">
        <f>INDEX(Réalisation!R:R,MATCH(ROW()-1,Réalisation!$P:$P,0))</f>
        <v>#N/A</v>
      </c>
      <c r="C98" s="43" t="e">
        <f>INDEX(Réalisation!S:S,MATCH(ROW()-1,Réalisation!$P:$P,0))</f>
        <v>#N/A</v>
      </c>
      <c r="D98" s="43" t="e">
        <f>INDEX(Réalisation!T:T,MATCH(ROW()-1,Réalisation!$P:$P,0))</f>
        <v>#N/A</v>
      </c>
      <c r="H98" s="13" t="e">
        <f t="shared" si="3"/>
        <v>#N/A</v>
      </c>
      <c r="I98" s="14" t="e">
        <f t="shared" si="2"/>
        <v>#N/A</v>
      </c>
    </row>
    <row r="99" spans="1:9" x14ac:dyDescent="0.2">
      <c r="A99" s="43" t="e">
        <f>INDEX(Réalisation!Q:Q,MATCH(ROW()-1,Réalisation!$P:$P,0))</f>
        <v>#N/A</v>
      </c>
      <c r="B99" s="43" t="e">
        <f>INDEX(Réalisation!R:R,MATCH(ROW()-1,Réalisation!$P:$P,0))</f>
        <v>#N/A</v>
      </c>
      <c r="C99" s="43" t="e">
        <f>INDEX(Réalisation!S:S,MATCH(ROW()-1,Réalisation!$P:$P,0))</f>
        <v>#N/A</v>
      </c>
      <c r="D99" s="43" t="e">
        <f>INDEX(Réalisation!T:T,MATCH(ROW()-1,Réalisation!$P:$P,0))</f>
        <v>#N/A</v>
      </c>
      <c r="H99" s="13" t="e">
        <f t="shared" si="3"/>
        <v>#N/A</v>
      </c>
      <c r="I99" s="14" t="e">
        <f t="shared" si="2"/>
        <v>#N/A</v>
      </c>
    </row>
    <row r="100" spans="1:9" x14ac:dyDescent="0.2">
      <c r="A100" s="43" t="e">
        <f>INDEX(Réalisation!Q:Q,MATCH(ROW()-1,Réalisation!$P:$P,0))</f>
        <v>#N/A</v>
      </c>
      <c r="B100" s="43" t="e">
        <f>INDEX(Réalisation!R:R,MATCH(ROW()-1,Réalisation!$P:$P,0))</f>
        <v>#N/A</v>
      </c>
      <c r="C100" s="43" t="e">
        <f>INDEX(Réalisation!S:S,MATCH(ROW()-1,Réalisation!$P:$P,0))</f>
        <v>#N/A</v>
      </c>
      <c r="D100" s="43" t="e">
        <f>INDEX(Réalisation!T:T,MATCH(ROW()-1,Réalisation!$P:$P,0))</f>
        <v>#N/A</v>
      </c>
      <c r="H100" s="13" t="e">
        <f t="shared" si="3"/>
        <v>#N/A</v>
      </c>
      <c r="I100" s="14" t="e">
        <f t="shared" si="2"/>
        <v>#N/A</v>
      </c>
    </row>
  </sheetData>
  <autoFilter ref="A1:D100" xr:uid="{00000000-0009-0000-0000-000001000000}">
    <sortState xmlns:xlrd2="http://schemas.microsoft.com/office/spreadsheetml/2017/richdata2" ref="A2:D48">
      <sortCondition ref="A1:A48"/>
    </sortState>
  </autoFilter>
  <conditionalFormatting sqref="A2:D100">
    <cfRule type="notContainsBlanks" dxfId="1" priority="2">
      <formula>LEN(TRIM(A2))&gt;0</formula>
    </cfRule>
  </conditionalFormatting>
  <conditionalFormatting sqref="A1:I1048576">
    <cfRule type="containsErrors" dxfId="0" priority="1">
      <formula>ISERROR(A1)</formula>
    </cfRule>
  </conditionalFormatting>
  <pageMargins left="0.7" right="0.7" top="0.75" bottom="0.75" header="0.3" footer="0.3"/>
  <pageSetup paperSize="9" orientation="portrait" verticalDpi="0" r:id="rId1"/>
  <ignoredErrors>
    <ignoredError sqref="A46:I100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CreationRepertoires">
                <anchor moveWithCells="1" sizeWithCells="1">
                  <from>
                    <xdr:col>10</xdr:col>
                    <xdr:colOff>304800</xdr:colOff>
                    <xdr:row>0</xdr:row>
                    <xdr:rowOff>47625</xdr:rowOff>
                  </from>
                  <to>
                    <xdr:col>13</xdr:col>
                    <xdr:colOff>228600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Réalisation</vt:lpstr>
      <vt:lpstr>Finalisation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2020-12-04T20:51:26Z</dcterms:created>
  <dcterms:modified xsi:type="dcterms:W3CDTF">2021-02-06T13:28:34Z</dcterms:modified>
</cp:coreProperties>
</file>