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charts/chart6.xml" ContentType="application/vnd.openxmlformats-officedocument.drawingml.chart+xml"/>
  <Override PartName="/xl/drawings/drawing8.xml" ContentType="application/vnd.openxmlformats-officedocument.drawing+xml"/>
  <Override PartName="/xl/charts/chart7.xml" ContentType="application/vnd.openxmlformats-officedocument.drawingml.chart+xml"/>
  <Override PartName="/xl/drawings/drawing9.xml" ContentType="application/vnd.openxmlformats-officedocument.drawing+xml"/>
  <Override PartName="/xl/charts/chart8.xml" ContentType="application/vnd.openxmlformats-officedocument.drawingml.chart+xml"/>
  <Override PartName="/xl/drawings/drawing10.xml" ContentType="application/vnd.openxmlformats-officedocument.drawing+xml"/>
  <Override PartName="/xl/charts/chart9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Stage Gantha\Tonalités\"/>
    </mc:Choice>
  </mc:AlternateContent>
  <xr:revisionPtr revIDLastSave="0" documentId="13_ncr:1_{62FF6ADF-6AAC-4BEB-B469-9AD6C0AD786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Val_Brut_dBTrait" sheetId="17" r:id="rId1"/>
    <sheet name="Regression" sheetId="2" r:id="rId2"/>
    <sheet name="Graph 1ms-1" sheetId="5" state="hidden" r:id="rId3"/>
    <sheet name="Graph 2ms-1" sheetId="6" state="hidden" r:id="rId4"/>
    <sheet name="Graph 3ms-1" sheetId="7" state="hidden" r:id="rId5"/>
    <sheet name="Graph 4ms-1" sheetId="8" state="hidden" r:id="rId6"/>
    <sheet name="Graph 5ms-1" sheetId="9" state="hidden" r:id="rId7"/>
    <sheet name="Graph 6ms-1" sheetId="10" state="hidden" r:id="rId8"/>
    <sheet name="Graph 7ms-1" sheetId="11" state="hidden" r:id="rId9"/>
    <sheet name="Graph 8ms-1" sheetId="12" state="hidden" r:id="rId10"/>
    <sheet name="Graph 9ms-1" sheetId="13" state="hidden" r:id="rId11"/>
  </sheets>
  <calcPr calcId="191029"/>
  <customWorkbookViews>
    <customWorkbookView name="test" guid="{8080DA26-8121-40E4-8039-7149158C3DC7}" maximized="1" xWindow="-8" yWindow="-8" windowWidth="1936" windowHeight="1056" activeSheetId="5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2" l="1" a="1"/>
  <c r="B5" i="2" s="1"/>
  <c r="R2" i="17"/>
  <c r="D4" i="2" a="1"/>
  <c r="D4" i="2" s="1"/>
  <c r="E4" i="2" a="1"/>
  <c r="E5" i="2" s="1"/>
  <c r="F4" i="2" a="1"/>
  <c r="F4" i="2" s="1"/>
  <c r="G4" i="2" a="1"/>
  <c r="G4" i="2" s="1"/>
  <c r="H4" i="2" a="1"/>
  <c r="H5" i="2" s="1"/>
  <c r="I4" i="2" a="1"/>
  <c r="I4" i="2" s="1"/>
  <c r="J4" i="2" a="1"/>
  <c r="J4" i="2" s="1"/>
  <c r="J5" i="2"/>
  <c r="K4" i="2" a="1"/>
  <c r="K4" i="2" s="1"/>
  <c r="L4" i="2" a="1"/>
  <c r="L5" i="2" s="1"/>
  <c r="L4" i="2"/>
  <c r="M4" i="2" a="1"/>
  <c r="M4" i="2" s="1"/>
  <c r="N4" i="2" a="1"/>
  <c r="N4" i="2" s="1"/>
  <c r="O4" i="2" a="1"/>
  <c r="O4" i="2" s="1"/>
  <c r="P4" i="2" a="1"/>
  <c r="P5" i="2" s="1"/>
  <c r="Q4" i="2" a="1"/>
  <c r="Q4" i="2" s="1"/>
  <c r="R4" i="2" a="1"/>
  <c r="R5" i="2" s="1"/>
  <c r="S4" i="2" a="1"/>
  <c r="S4" i="2" s="1"/>
  <c r="T4" i="2" a="1"/>
  <c r="T5" i="2" s="1"/>
  <c r="U4" i="2" a="1"/>
  <c r="U4" i="2" s="1"/>
  <c r="V4" i="2" a="1"/>
  <c r="V4" i="2"/>
  <c r="V5" i="2"/>
  <c r="W4" i="2" a="1"/>
  <c r="W4" i="2" s="1"/>
  <c r="X4" i="2" a="1"/>
  <c r="X5" i="2" s="1"/>
  <c r="Y4" i="2" a="1"/>
  <c r="Y4" i="2" s="1"/>
  <c r="Z4" i="2" a="1"/>
  <c r="Z4" i="2"/>
  <c r="Z5" i="2"/>
  <c r="AA4" i="2" a="1"/>
  <c r="AA4" i="2" s="1"/>
  <c r="AB4" i="2" a="1"/>
  <c r="AB5" i="2" s="1"/>
  <c r="C4" i="2" a="1"/>
  <c r="C4" i="2" s="1"/>
  <c r="H4" i="2" l="1"/>
  <c r="Y5" i="2"/>
  <c r="U5" i="2"/>
  <c r="N5" i="2"/>
  <c r="R4" i="2"/>
  <c r="AB4" i="2"/>
  <c r="Q5" i="2"/>
  <c r="F5" i="2"/>
  <c r="P4" i="2"/>
  <c r="X4" i="2"/>
  <c r="M5" i="2"/>
  <c r="T4" i="2"/>
  <c r="I5" i="2"/>
  <c r="E4" i="2"/>
  <c r="B4" i="2"/>
  <c r="B12" i="2"/>
  <c r="AA5" i="2"/>
  <c r="W5" i="2"/>
  <c r="S5" i="2"/>
  <c r="O5" i="2"/>
  <c r="K5" i="2"/>
  <c r="G5" i="2"/>
  <c r="D5" i="2"/>
  <c r="C5" i="2"/>
  <c r="AB8" i="2" l="1"/>
  <c r="AB9" i="2"/>
  <c r="AB10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B11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B8" i="2"/>
</calcChain>
</file>

<file path=xl/sharedStrings.xml><?xml version="1.0" encoding="utf-8"?>
<sst xmlns="http://schemas.openxmlformats.org/spreadsheetml/2006/main" count="157" uniqueCount="53">
  <si>
    <t>Fichier</t>
  </si>
  <si>
    <t>Début</t>
  </si>
  <si>
    <t>Fin</t>
  </si>
  <si>
    <t>Leq</t>
  </si>
  <si>
    <t>Lieu</t>
  </si>
  <si>
    <t>dB</t>
  </si>
  <si>
    <t>Périodes</t>
  </si>
  <si>
    <t>LP_install</t>
  </si>
  <si>
    <t>Pondération</t>
  </si>
  <si>
    <t>Lin</t>
  </si>
  <si>
    <t>Type de données</t>
  </si>
  <si>
    <t>1/3 Oct 31.5Hz</t>
  </si>
  <si>
    <t>1/3 Oct 40Hz</t>
  </si>
  <si>
    <t>1/3 Oct 50Hz</t>
  </si>
  <si>
    <t>1/3 Oct 63Hz</t>
  </si>
  <si>
    <t>1/3 Oct 80Hz</t>
  </si>
  <si>
    <t>1/3 Oct 100Hz</t>
  </si>
  <si>
    <t>1/3 Oct 125Hz</t>
  </si>
  <si>
    <t>1/3 Oct 160Hz</t>
  </si>
  <si>
    <t>1/3 Oct 200Hz</t>
  </si>
  <si>
    <t>1/3 Oct 250Hz</t>
  </si>
  <si>
    <t>1/3 Oct 315Hz</t>
  </si>
  <si>
    <t>1/3 Oct 400Hz</t>
  </si>
  <si>
    <t>1/3 Oct 500Hz</t>
  </si>
  <si>
    <t>1/3 Oct 630Hz</t>
  </si>
  <si>
    <t>1/3 Oct 800Hz</t>
  </si>
  <si>
    <t>1/3 Oct 1kHz</t>
  </si>
  <si>
    <t>1/3 Oct 1.25kHz</t>
  </si>
  <si>
    <t>1/3 Oct 1.6kHz</t>
  </si>
  <si>
    <t>1/3 Oct 2kHz</t>
  </si>
  <si>
    <t>1/3 Oct 2.5kHz</t>
  </si>
  <si>
    <t>1/3 Oct 3.15kHz</t>
  </si>
  <si>
    <t>1/3 Oct 4kHz</t>
  </si>
  <si>
    <t>1/3 Oct 5kHz</t>
  </si>
  <si>
    <t>1/3 Oct 6.3kHz</t>
  </si>
  <si>
    <t>1/3 Oct 8kHz</t>
  </si>
  <si>
    <t>1/3 Oct 10kHz</t>
  </si>
  <si>
    <t>1/3 Oct 12.5kHz</t>
  </si>
  <si>
    <t>Unité</t>
  </si>
  <si>
    <t>Date et heure</t>
  </si>
  <si>
    <t>Vitesse standardisée à 10 m</t>
  </si>
  <si>
    <t>Début période</t>
  </si>
  <si>
    <t xml:space="preserve">Mesures de Vents </t>
  </si>
  <si>
    <t>Coller ci-dessous</t>
  </si>
  <si>
    <t xml:space="preserve">Régression d'ordre 1 à partir des valeurs bruts </t>
  </si>
  <si>
    <t>Coef A</t>
  </si>
  <si>
    <t>Coef B</t>
  </si>
  <si>
    <t>Vent</t>
  </si>
  <si>
    <t>m/s</t>
  </si>
  <si>
    <t>2. Copier et coller ci-dessous les valeurs 
de vent correspondantes au temps des mesures</t>
  </si>
  <si>
    <t>1. Coller dans la case grise les valeurs venant de dBTrait allant de 31,5Hz à 12,5KHz. Ne pas prendre Leq</t>
  </si>
  <si>
    <t>Ligne de fin :</t>
  </si>
  <si>
    <t>3. Vérifier que la dernière ligne sois bonne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</si>
</sst>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57">
    <xf numFmtId="0" fontId="0" fillId="0" borderId="0" xfId="0"/>
    <xf numFmtId="164" fontId="0" fillId="0" borderId="0" xfId="0" applyNumberFormat="1" applyBorder="1"/>
    <xf numFmtId="164" fontId="0" fillId="0" borderId="3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0" fontId="0" fillId="0" borderId="5" xfId="0" applyBorder="1"/>
    <xf numFmtId="0" fontId="0" fillId="0" borderId="6" xfId="0" applyBorder="1"/>
    <xf numFmtId="0" fontId="0" fillId="2" borderId="0" xfId="0" applyFill="1"/>
    <xf numFmtId="22" fontId="0" fillId="0" borderId="0" xfId="0" applyNumberFormat="1"/>
    <xf numFmtId="164" fontId="2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1" applyNumberFormat="1" applyFont="1" applyFill="1" applyBorder="1" applyAlignment="1">
      <alignment horizontal="center" vertical="center"/>
    </xf>
    <xf numFmtId="0" fontId="0" fillId="0" borderId="0" xfId="0" applyFill="1"/>
    <xf numFmtId="1" fontId="0" fillId="0" borderId="0" xfId="0" applyNumberFormat="1"/>
    <xf numFmtId="0" fontId="0" fillId="0" borderId="0" xfId="0" applyFill="1" applyAlignment="1">
      <alignment horizontal="center"/>
    </xf>
    <xf numFmtId="22" fontId="0" fillId="0" borderId="7" xfId="0" applyNumberFormat="1" applyBorder="1"/>
    <xf numFmtId="2" fontId="0" fillId="0" borderId="7" xfId="0" applyNumberFormat="1" applyBorder="1" applyAlignment="1">
      <alignment horizontal="center"/>
    </xf>
    <xf numFmtId="0" fontId="2" fillId="0" borderId="8" xfId="0" applyFont="1" applyBorder="1" applyAlignment="1">
      <alignment horizontal="center"/>
    </xf>
    <xf numFmtId="164" fontId="2" fillId="0" borderId="8" xfId="0" applyNumberFormat="1" applyFont="1" applyBorder="1" applyAlignment="1">
      <alignment horizontal="center"/>
    </xf>
    <xf numFmtId="165" fontId="0" fillId="0" borderId="0" xfId="0" applyNumberFormat="1"/>
    <xf numFmtId="0" fontId="0" fillId="3" borderId="7" xfId="0" applyFill="1" applyBorder="1"/>
    <xf numFmtId="165" fontId="0" fillId="0" borderId="7" xfId="0" applyNumberFormat="1" applyBorder="1"/>
    <xf numFmtId="0" fontId="0" fillId="0" borderId="0" xfId="0" applyAlignment="1">
      <alignment horizontal="center"/>
    </xf>
    <xf numFmtId="0" fontId="0" fillId="0" borderId="0" xfId="0" applyBorder="1"/>
    <xf numFmtId="0" fontId="0" fillId="0" borderId="3" xfId="0" applyBorder="1"/>
    <xf numFmtId="0" fontId="0" fillId="0" borderId="14" xfId="0" applyBorder="1"/>
    <xf numFmtId="0" fontId="0" fillId="0" borderId="15" xfId="0" applyBorder="1"/>
    <xf numFmtId="0" fontId="0" fillId="4" borderId="11" xfId="0" applyFill="1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2" borderId="0" xfId="0" applyFill="1" applyBorder="1" applyAlignment="1"/>
    <xf numFmtId="0" fontId="0" fillId="7" borderId="0" xfId="0" applyFill="1"/>
    <xf numFmtId="0" fontId="0" fillId="6" borderId="9" xfId="0" applyFill="1" applyBorder="1" applyAlignment="1"/>
    <xf numFmtId="0" fontId="0" fillId="6" borderId="22" xfId="0" applyFill="1" applyBorder="1" applyAlignment="1"/>
    <xf numFmtId="0" fontId="0" fillId="6" borderId="10" xfId="0" applyFill="1" applyBorder="1" applyAlignment="1"/>
    <xf numFmtId="164" fontId="0" fillId="0" borderId="12" xfId="0" applyNumberFormat="1" applyBorder="1"/>
    <xf numFmtId="164" fontId="0" fillId="0" borderId="13" xfId="0" applyNumberFormat="1" applyBorder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6" borderId="9" xfId="0" applyFill="1" applyBorder="1" applyAlignment="1">
      <alignment horizontal="center" wrapText="1"/>
    </xf>
    <xf numFmtId="0" fontId="0" fillId="6" borderId="22" xfId="0" applyFill="1" applyBorder="1" applyAlignment="1">
      <alignment horizontal="center" wrapText="1"/>
    </xf>
    <xf numFmtId="0" fontId="0" fillId="6" borderId="10" xfId="0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A7A7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472224974782315"/>
          <c:y val="3.3241755995453835E-2"/>
          <c:w val="0.84861111111111165"/>
          <c:h val="0.82747865237057205"/>
        </c:manualLayout>
      </c:layout>
      <c:lineChart>
        <c:grouping val="standard"/>
        <c:varyColors val="0"/>
        <c:ser>
          <c:idx val="0"/>
          <c:order val="0"/>
          <c:tx>
            <c:v>Valeurs Limites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2-15EE-460A-9C5C-E19456009AC4}"/>
            </c:ext>
          </c:extLst>
        </c:ser>
        <c:ser>
          <c:idx val="1"/>
          <c:order val="1"/>
          <c:tx>
            <c:v>1m/s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3-15EE-460A-9C5C-E19456009A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137408"/>
        <c:axId val="99546240"/>
      </c:lineChart>
      <c:catAx>
        <c:axId val="1171374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Fréquence (Hz)</a:t>
                </a:r>
              </a:p>
            </c:rich>
          </c:tx>
          <c:layout>
            <c:manualLayout>
              <c:xMode val="edge"/>
              <c:yMode val="edge"/>
              <c:x val="0.51180555555555562"/>
              <c:y val="0.8284978192722061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46240"/>
        <c:crossesAt val="-15"/>
        <c:auto val="1"/>
        <c:lblAlgn val="ctr"/>
        <c:lblOffset val="100"/>
        <c:tickMarkSkip val="1"/>
        <c:noMultiLvlLbl val="0"/>
      </c:catAx>
      <c:valAx>
        <c:axId val="99546240"/>
        <c:scaling>
          <c:orientation val="minMax"/>
          <c:max val="15"/>
          <c:min val="-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Emergence des 4 bandes adjacentes </a:t>
                </a:r>
                <a:r>
                  <a:rPr lang="fr-FR" baseline="0"/>
                  <a:t>(dBlin)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6.4583333333334034E-2"/>
              <c:y val="0.1585160202360877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71374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 rtl="0"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dTable>
    </c:plotArea>
    <c:plotVisOnly val="1"/>
    <c:dispBlanksAs val="gap"/>
    <c:showDLblsOverMax val="0"/>
  </c:chart>
  <c:spPr>
    <a:solidFill>
      <a:schemeClr val="bg1"/>
    </a:solidFill>
    <a:ln w="9525">
      <a:solidFill>
        <a:schemeClr val="tx1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472224974782315"/>
          <c:y val="3.3241755995453835E-2"/>
          <c:w val="0.84861111111111165"/>
          <c:h val="0.82747865237057205"/>
        </c:manualLayout>
      </c:layout>
      <c:lineChart>
        <c:grouping val="standard"/>
        <c:varyColors val="0"/>
        <c:ser>
          <c:idx val="0"/>
          <c:order val="0"/>
          <c:tx>
            <c:v>Valeurs Limites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05BF-49B5-8C00-EC0C72911D6D}"/>
            </c:ext>
          </c:extLst>
        </c:ser>
        <c:ser>
          <c:idx val="1"/>
          <c:order val="1"/>
          <c:tx>
            <c:v>2m/s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1-05BF-49B5-8C00-EC0C72911D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137408"/>
        <c:axId val="99546240"/>
      </c:lineChart>
      <c:catAx>
        <c:axId val="1171374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Fréquence (Hz)</a:t>
                </a:r>
              </a:p>
            </c:rich>
          </c:tx>
          <c:layout>
            <c:manualLayout>
              <c:xMode val="edge"/>
              <c:yMode val="edge"/>
              <c:x val="0.51180555555555562"/>
              <c:y val="0.8284978192722061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46240"/>
        <c:crossesAt val="-15"/>
        <c:auto val="1"/>
        <c:lblAlgn val="ctr"/>
        <c:lblOffset val="100"/>
        <c:tickMarkSkip val="1"/>
        <c:noMultiLvlLbl val="0"/>
      </c:catAx>
      <c:valAx>
        <c:axId val="99546240"/>
        <c:scaling>
          <c:orientation val="minMax"/>
          <c:max val="15"/>
          <c:min val="-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Emergence des 4 bandes adjacentes </a:t>
                </a:r>
                <a:r>
                  <a:rPr lang="fr-FR" baseline="0"/>
                  <a:t>(dBlin)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6.4583333333334034E-2"/>
              <c:y val="0.1585160202360877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71374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 rtl="0"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dTable>
    </c:plotArea>
    <c:plotVisOnly val="1"/>
    <c:dispBlanksAs val="gap"/>
    <c:showDLblsOverMax val="0"/>
  </c:chart>
  <c:spPr>
    <a:solidFill>
      <a:schemeClr val="bg1"/>
    </a:solidFill>
    <a:ln w="9525">
      <a:solidFill>
        <a:schemeClr val="tx1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472224974782315"/>
          <c:y val="3.3241755995453835E-2"/>
          <c:w val="0.84861111111111165"/>
          <c:h val="0.82747865237057205"/>
        </c:manualLayout>
      </c:layout>
      <c:lineChart>
        <c:grouping val="standard"/>
        <c:varyColors val="0"/>
        <c:ser>
          <c:idx val="0"/>
          <c:order val="0"/>
          <c:tx>
            <c:v>Valeurs Limites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C6EE-45D6-BB75-011D29D58DE5}"/>
            </c:ext>
          </c:extLst>
        </c:ser>
        <c:ser>
          <c:idx val="1"/>
          <c:order val="1"/>
          <c:tx>
            <c:v>3m/s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1-C6EE-45D6-BB75-011D29D58D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137408"/>
        <c:axId val="99546240"/>
      </c:lineChart>
      <c:catAx>
        <c:axId val="1171374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Fréquence (Hz)</a:t>
                </a:r>
              </a:p>
            </c:rich>
          </c:tx>
          <c:layout>
            <c:manualLayout>
              <c:xMode val="edge"/>
              <c:yMode val="edge"/>
              <c:x val="0.51180555555555562"/>
              <c:y val="0.8284978192722061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46240"/>
        <c:crossesAt val="-15"/>
        <c:auto val="1"/>
        <c:lblAlgn val="ctr"/>
        <c:lblOffset val="100"/>
        <c:tickMarkSkip val="1"/>
        <c:noMultiLvlLbl val="0"/>
      </c:catAx>
      <c:valAx>
        <c:axId val="99546240"/>
        <c:scaling>
          <c:orientation val="minMax"/>
          <c:max val="15"/>
          <c:min val="-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Emergence des 4 bandes adjacentes </a:t>
                </a:r>
                <a:r>
                  <a:rPr lang="fr-FR" baseline="0"/>
                  <a:t>(dBlin)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6.4583333333334034E-2"/>
              <c:y val="0.1585160202360877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71374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 rtl="0"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dTable>
    </c:plotArea>
    <c:plotVisOnly val="1"/>
    <c:dispBlanksAs val="gap"/>
    <c:showDLblsOverMax val="0"/>
  </c:chart>
  <c:spPr>
    <a:solidFill>
      <a:schemeClr val="bg1"/>
    </a:solidFill>
    <a:ln w="9525">
      <a:solidFill>
        <a:schemeClr val="tx1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472224974782315"/>
          <c:y val="3.3241755995453835E-2"/>
          <c:w val="0.84861111111111165"/>
          <c:h val="0.82747865237057205"/>
        </c:manualLayout>
      </c:layout>
      <c:lineChart>
        <c:grouping val="standard"/>
        <c:varyColors val="0"/>
        <c:ser>
          <c:idx val="0"/>
          <c:order val="0"/>
          <c:tx>
            <c:v>Valeurs Limites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5B7E-4BE6-9D05-8B32A0744A45}"/>
            </c:ext>
          </c:extLst>
        </c:ser>
        <c:ser>
          <c:idx val="1"/>
          <c:order val="1"/>
          <c:tx>
            <c:v>4m/s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1-5B7E-4BE6-9D05-8B32A0744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137408"/>
        <c:axId val="99546240"/>
      </c:lineChart>
      <c:catAx>
        <c:axId val="1171374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Fréquence (Hz)</a:t>
                </a:r>
              </a:p>
            </c:rich>
          </c:tx>
          <c:layout>
            <c:manualLayout>
              <c:xMode val="edge"/>
              <c:yMode val="edge"/>
              <c:x val="0.51180555555555562"/>
              <c:y val="0.8284978192722061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46240"/>
        <c:crossesAt val="-15"/>
        <c:auto val="1"/>
        <c:lblAlgn val="ctr"/>
        <c:lblOffset val="100"/>
        <c:tickMarkSkip val="1"/>
        <c:noMultiLvlLbl val="0"/>
      </c:catAx>
      <c:valAx>
        <c:axId val="99546240"/>
        <c:scaling>
          <c:orientation val="minMax"/>
          <c:max val="15"/>
          <c:min val="-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Emergence des 4 bandes adjacentes </a:t>
                </a:r>
                <a:r>
                  <a:rPr lang="fr-FR" baseline="0"/>
                  <a:t>(dBlin)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6.4583333333334034E-2"/>
              <c:y val="0.1585160202360877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71374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 rtl="0"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dTable>
    </c:plotArea>
    <c:plotVisOnly val="1"/>
    <c:dispBlanksAs val="gap"/>
    <c:showDLblsOverMax val="0"/>
  </c:chart>
  <c:spPr>
    <a:solidFill>
      <a:schemeClr val="bg1"/>
    </a:solidFill>
    <a:ln w="9525">
      <a:solidFill>
        <a:schemeClr val="tx1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472224974782315"/>
          <c:y val="3.3241755995453835E-2"/>
          <c:w val="0.84861111111111165"/>
          <c:h val="0.82747865237057205"/>
        </c:manualLayout>
      </c:layout>
      <c:lineChart>
        <c:grouping val="standard"/>
        <c:varyColors val="0"/>
        <c:ser>
          <c:idx val="0"/>
          <c:order val="0"/>
          <c:tx>
            <c:v>Valeurs Limites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3AFF-4936-942E-4B7FA79BAE27}"/>
            </c:ext>
          </c:extLst>
        </c:ser>
        <c:ser>
          <c:idx val="1"/>
          <c:order val="1"/>
          <c:tx>
            <c:v>5m/s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1-3AFF-4936-942E-4B7FA79BAE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137408"/>
        <c:axId val="99546240"/>
      </c:lineChart>
      <c:catAx>
        <c:axId val="1171374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Fréquence (Hz)</a:t>
                </a:r>
              </a:p>
            </c:rich>
          </c:tx>
          <c:layout>
            <c:manualLayout>
              <c:xMode val="edge"/>
              <c:yMode val="edge"/>
              <c:x val="0.51180555555555562"/>
              <c:y val="0.8284978192722061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46240"/>
        <c:crossesAt val="-15"/>
        <c:auto val="1"/>
        <c:lblAlgn val="ctr"/>
        <c:lblOffset val="100"/>
        <c:tickMarkSkip val="1"/>
        <c:noMultiLvlLbl val="0"/>
      </c:catAx>
      <c:valAx>
        <c:axId val="99546240"/>
        <c:scaling>
          <c:orientation val="minMax"/>
          <c:max val="15"/>
          <c:min val="-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Emergence des 4 bandes adjacentes </a:t>
                </a:r>
                <a:r>
                  <a:rPr lang="fr-FR" baseline="0"/>
                  <a:t>(dBlin)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6.4583333333334034E-2"/>
              <c:y val="0.1585160202360877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71374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 rtl="0"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dTable>
    </c:plotArea>
    <c:plotVisOnly val="1"/>
    <c:dispBlanksAs val="gap"/>
    <c:showDLblsOverMax val="0"/>
  </c:chart>
  <c:spPr>
    <a:solidFill>
      <a:schemeClr val="bg1"/>
    </a:solidFill>
    <a:ln w="9525">
      <a:solidFill>
        <a:schemeClr val="tx1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472224974782315"/>
          <c:y val="3.3241755995453835E-2"/>
          <c:w val="0.84861111111111165"/>
          <c:h val="0.82747865237057205"/>
        </c:manualLayout>
      </c:layout>
      <c:lineChart>
        <c:grouping val="standard"/>
        <c:varyColors val="0"/>
        <c:ser>
          <c:idx val="0"/>
          <c:order val="0"/>
          <c:tx>
            <c:v>Valeurs Limites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9FBF-4570-9A98-B34BA4AAC047}"/>
            </c:ext>
          </c:extLst>
        </c:ser>
        <c:ser>
          <c:idx val="1"/>
          <c:order val="1"/>
          <c:tx>
            <c:v>6m/s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1-9FBF-4570-9A98-B34BA4AAC0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137408"/>
        <c:axId val="99546240"/>
      </c:lineChart>
      <c:catAx>
        <c:axId val="1171374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Fréquence (Hz)</a:t>
                </a:r>
              </a:p>
            </c:rich>
          </c:tx>
          <c:layout>
            <c:manualLayout>
              <c:xMode val="edge"/>
              <c:yMode val="edge"/>
              <c:x val="0.51180555555555562"/>
              <c:y val="0.8284978192722061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46240"/>
        <c:crossesAt val="-15"/>
        <c:auto val="1"/>
        <c:lblAlgn val="ctr"/>
        <c:lblOffset val="100"/>
        <c:tickMarkSkip val="1"/>
        <c:noMultiLvlLbl val="0"/>
      </c:catAx>
      <c:valAx>
        <c:axId val="99546240"/>
        <c:scaling>
          <c:orientation val="minMax"/>
          <c:max val="15"/>
          <c:min val="-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Emergence des 4 bandes adjacentes </a:t>
                </a:r>
                <a:r>
                  <a:rPr lang="fr-FR" baseline="0"/>
                  <a:t>(dBlin)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6.4583333333334034E-2"/>
              <c:y val="0.1585160202360877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71374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 rtl="0"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dTable>
    </c:plotArea>
    <c:plotVisOnly val="1"/>
    <c:dispBlanksAs val="gap"/>
    <c:showDLblsOverMax val="0"/>
  </c:chart>
  <c:spPr>
    <a:solidFill>
      <a:schemeClr val="bg1"/>
    </a:solidFill>
    <a:ln w="9525">
      <a:solidFill>
        <a:schemeClr val="tx1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472224974782315"/>
          <c:y val="3.3241755995453835E-2"/>
          <c:w val="0.84861111111111165"/>
          <c:h val="0.82747865237057205"/>
        </c:manualLayout>
      </c:layout>
      <c:lineChart>
        <c:grouping val="standard"/>
        <c:varyColors val="0"/>
        <c:ser>
          <c:idx val="0"/>
          <c:order val="0"/>
          <c:tx>
            <c:v>Valeurs Limites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13B6-4043-BDE9-DB6A4B51425B}"/>
            </c:ext>
          </c:extLst>
        </c:ser>
        <c:ser>
          <c:idx val="1"/>
          <c:order val="1"/>
          <c:tx>
            <c:v>7m/s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1-13B6-4043-BDE9-DB6A4B5142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137408"/>
        <c:axId val="99546240"/>
      </c:lineChart>
      <c:catAx>
        <c:axId val="1171374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Fréquence (Hz)</a:t>
                </a:r>
              </a:p>
            </c:rich>
          </c:tx>
          <c:layout>
            <c:manualLayout>
              <c:xMode val="edge"/>
              <c:yMode val="edge"/>
              <c:x val="0.51180555555555562"/>
              <c:y val="0.8284978192722061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46240"/>
        <c:crossesAt val="-15"/>
        <c:auto val="1"/>
        <c:lblAlgn val="ctr"/>
        <c:lblOffset val="100"/>
        <c:tickMarkSkip val="1"/>
        <c:noMultiLvlLbl val="0"/>
      </c:catAx>
      <c:valAx>
        <c:axId val="99546240"/>
        <c:scaling>
          <c:orientation val="minMax"/>
          <c:max val="15"/>
          <c:min val="-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Emergence des 4 bandes adjacentes </a:t>
                </a:r>
                <a:r>
                  <a:rPr lang="fr-FR" baseline="0"/>
                  <a:t>(dBlin)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6.4583333333334034E-2"/>
              <c:y val="0.1585160202360877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71374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 rtl="0"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dTable>
    </c:plotArea>
    <c:plotVisOnly val="1"/>
    <c:dispBlanksAs val="gap"/>
    <c:showDLblsOverMax val="0"/>
  </c:chart>
  <c:spPr>
    <a:solidFill>
      <a:schemeClr val="bg1"/>
    </a:solidFill>
    <a:ln w="9525">
      <a:solidFill>
        <a:schemeClr val="tx1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472224974782315"/>
          <c:y val="3.3241755995453835E-2"/>
          <c:w val="0.84861111111111165"/>
          <c:h val="0.82747865237057205"/>
        </c:manualLayout>
      </c:layout>
      <c:lineChart>
        <c:grouping val="standard"/>
        <c:varyColors val="0"/>
        <c:ser>
          <c:idx val="0"/>
          <c:order val="0"/>
          <c:tx>
            <c:v>Valeurs Limites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9766-4A7E-AE90-CE54C5AEFC86}"/>
            </c:ext>
          </c:extLst>
        </c:ser>
        <c:ser>
          <c:idx val="1"/>
          <c:order val="1"/>
          <c:tx>
            <c:v>8m/s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1-9766-4A7E-AE90-CE54C5AEFC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137408"/>
        <c:axId val="99546240"/>
      </c:lineChart>
      <c:catAx>
        <c:axId val="1171374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Fréquence (Hz)</a:t>
                </a:r>
              </a:p>
            </c:rich>
          </c:tx>
          <c:layout>
            <c:manualLayout>
              <c:xMode val="edge"/>
              <c:yMode val="edge"/>
              <c:x val="0.51180555555555562"/>
              <c:y val="0.8284978192722061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46240"/>
        <c:crossesAt val="-15"/>
        <c:auto val="1"/>
        <c:lblAlgn val="ctr"/>
        <c:lblOffset val="100"/>
        <c:tickMarkSkip val="1"/>
        <c:noMultiLvlLbl val="0"/>
      </c:catAx>
      <c:valAx>
        <c:axId val="99546240"/>
        <c:scaling>
          <c:orientation val="minMax"/>
          <c:max val="15"/>
          <c:min val="-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Emergence des 4 bandes adjacentes </a:t>
                </a:r>
                <a:r>
                  <a:rPr lang="fr-FR" baseline="0"/>
                  <a:t>(dBlin)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6.4583333333334034E-2"/>
              <c:y val="0.1585160202360877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71374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 rtl="0"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dTable>
    </c:plotArea>
    <c:plotVisOnly val="1"/>
    <c:dispBlanksAs val="gap"/>
    <c:showDLblsOverMax val="0"/>
  </c:chart>
  <c:spPr>
    <a:solidFill>
      <a:schemeClr val="bg1"/>
    </a:solidFill>
    <a:ln w="9525">
      <a:solidFill>
        <a:schemeClr val="tx1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472224974782315"/>
          <c:y val="3.3241755995453835E-2"/>
          <c:w val="0.84861111111111165"/>
          <c:h val="0.82747865237057205"/>
        </c:manualLayout>
      </c:layout>
      <c:lineChart>
        <c:grouping val="standard"/>
        <c:varyColors val="0"/>
        <c:ser>
          <c:idx val="0"/>
          <c:order val="0"/>
          <c:tx>
            <c:v>Valeurs Limites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2FFD-455A-A939-3DB6DAF7810C}"/>
            </c:ext>
          </c:extLst>
        </c:ser>
        <c:ser>
          <c:idx val="1"/>
          <c:order val="1"/>
          <c:tx>
            <c:v>9m/s</c:v>
          </c:tx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1-2FFD-455A-A939-3DB6DAF781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137408"/>
        <c:axId val="99546240"/>
      </c:lineChart>
      <c:catAx>
        <c:axId val="1171374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Fréquence (Hz)</a:t>
                </a:r>
              </a:p>
            </c:rich>
          </c:tx>
          <c:layout>
            <c:manualLayout>
              <c:xMode val="edge"/>
              <c:yMode val="edge"/>
              <c:x val="0.51180555555555562"/>
              <c:y val="0.8284978192722061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46240"/>
        <c:crossesAt val="-15"/>
        <c:auto val="1"/>
        <c:lblAlgn val="ctr"/>
        <c:lblOffset val="100"/>
        <c:tickMarkSkip val="1"/>
        <c:noMultiLvlLbl val="0"/>
      </c:catAx>
      <c:valAx>
        <c:axId val="99546240"/>
        <c:scaling>
          <c:orientation val="minMax"/>
          <c:max val="15"/>
          <c:min val="-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Emergence des 4 bandes adjacentes </a:t>
                </a:r>
                <a:r>
                  <a:rPr lang="fr-FR" baseline="0"/>
                  <a:t>(dBlin)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6.4583333333334034E-2"/>
              <c:y val="0.1585160202360877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71374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 rtl="0"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dTable>
    </c:plotArea>
    <c:plotVisOnly val="1"/>
    <c:dispBlanksAs val="gap"/>
    <c:showDLblsOverMax val="0"/>
  </c:chart>
  <c:spPr>
    <a:solidFill>
      <a:schemeClr val="bg1"/>
    </a:solidFill>
    <a:ln w="9525">
      <a:solidFill>
        <a:schemeClr val="tx1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1249680</xdr:colOff>
          <xdr:row>0</xdr:row>
          <xdr:rowOff>15240</xdr:rowOff>
        </xdr:from>
        <xdr:to>
          <xdr:col>5</xdr:col>
          <xdr:colOff>7620</xdr:colOff>
          <xdr:row>1</xdr:row>
          <xdr:rowOff>167640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1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4191000" y="1133475"/>
    <xdr:ext cx="9839325" cy="6115050"/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3076575" y="209550"/>
    <xdr:ext cx="9839325" cy="6115050"/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2886075" y="457200"/>
    <xdr:ext cx="9839325" cy="6115050"/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2133600" y="533400"/>
    <xdr:ext cx="9839325" cy="6115050"/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2457450" y="409575"/>
    <xdr:ext cx="9839325" cy="6115050"/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2409825" y="266700"/>
    <xdr:ext cx="9839325" cy="6115050"/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2657475" y="342900"/>
    <xdr:ext cx="9839325" cy="6115050"/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2609850" y="542925"/>
    <xdr:ext cx="9839325" cy="6115050"/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2114550" y="304800"/>
    <xdr:ext cx="9839325" cy="6115050"/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30"/>
  <sheetViews>
    <sheetView tabSelected="1" workbookViewId="0">
      <selection activeCell="F12" sqref="F12"/>
    </sheetView>
  </sheetViews>
  <sheetFormatPr baseColWidth="10" defaultRowHeight="14.4" x14ac:dyDescent="0.3"/>
  <cols>
    <col min="1" max="1" width="17.33203125" customWidth="1"/>
    <col min="2" max="2" width="27" customWidth="1"/>
    <col min="5" max="5" width="17.6640625" customWidth="1"/>
    <col min="6" max="10" width="11.5546875" customWidth="1"/>
    <col min="11" max="11" width="14.109375" customWidth="1"/>
    <col min="12" max="12" width="13.109375" customWidth="1"/>
    <col min="13" max="13" width="12" customWidth="1"/>
    <col min="16" max="16" width="13" customWidth="1"/>
    <col min="17" max="17" width="13.5546875" customWidth="1"/>
    <col min="18" max="18" width="12.5546875" customWidth="1"/>
    <col min="19" max="19" width="13" customWidth="1"/>
    <col min="20" max="20" width="13.44140625" customWidth="1"/>
    <col min="21" max="21" width="13.5546875" customWidth="1"/>
    <col min="22" max="22" width="12.88671875" customWidth="1"/>
    <col min="23" max="23" width="13.44140625" customWidth="1"/>
    <col min="24" max="24" width="13.5546875" customWidth="1"/>
    <col min="25" max="25" width="13.44140625" customWidth="1"/>
    <col min="26" max="26" width="13.109375" customWidth="1"/>
    <col min="27" max="27" width="15" customWidth="1"/>
    <col min="28" max="28" width="13.5546875" customWidth="1"/>
    <col min="29" max="29" width="12.44140625" customWidth="1"/>
    <col min="30" max="30" width="13.6640625" customWidth="1"/>
    <col min="31" max="31" width="14.6640625" customWidth="1"/>
    <col min="32" max="32" width="13.33203125" customWidth="1"/>
    <col min="34" max="34" width="13.33203125" customWidth="1"/>
    <col min="35" max="35" width="12.88671875" customWidth="1"/>
    <col min="36" max="37" width="14.109375" customWidth="1"/>
    <col min="40" max="40" width="11.44140625" customWidth="1"/>
  </cols>
  <sheetData>
    <row r="1" spans="1:35" ht="15" thickBot="1" x14ac:dyDescent="0.35">
      <c r="E1" s="39" t="s">
        <v>50</v>
      </c>
      <c r="F1" s="40"/>
      <c r="G1" s="40"/>
      <c r="H1" s="40"/>
      <c r="I1" s="40"/>
      <c r="J1" s="40"/>
      <c r="K1" s="40"/>
      <c r="L1" s="40"/>
      <c r="M1" s="40"/>
      <c r="N1" s="40"/>
      <c r="O1" s="40"/>
      <c r="P1" s="41"/>
      <c r="S1" s="53" t="s">
        <v>52</v>
      </c>
      <c r="T1" s="54"/>
      <c r="U1" s="55"/>
      <c r="W1" s="49" t="s">
        <v>51</v>
      </c>
      <c r="X1" s="50"/>
    </row>
    <row r="2" spans="1:35" ht="15" thickBot="1" x14ac:dyDescent="0.35">
      <c r="R2" s="51">
        <f>12+COUNTA(K13:K112)</f>
        <v>21</v>
      </c>
      <c r="S2" s="52"/>
    </row>
    <row r="3" spans="1:35" x14ac:dyDescent="0.3">
      <c r="E3" t="s">
        <v>43</v>
      </c>
    </row>
    <row r="4" spans="1:35" x14ac:dyDescent="0.3">
      <c r="B4" s="9"/>
      <c r="C4" s="10"/>
      <c r="D4" s="11"/>
      <c r="E4" s="38" t="s">
        <v>0</v>
      </c>
    </row>
    <row r="5" spans="1:35" x14ac:dyDescent="0.3">
      <c r="B5" s="9"/>
      <c r="C5" s="10"/>
      <c r="D5" s="11"/>
      <c r="E5" t="s">
        <v>6</v>
      </c>
    </row>
    <row r="6" spans="1:35" x14ac:dyDescent="0.3">
      <c r="B6" s="9"/>
      <c r="C6" s="10"/>
      <c r="D6" s="11"/>
      <c r="E6" t="s">
        <v>1</v>
      </c>
    </row>
    <row r="7" spans="1:35" ht="15" thickBot="1" x14ac:dyDescent="0.35">
      <c r="B7" s="9"/>
      <c r="C7" s="10"/>
      <c r="D7" s="11"/>
      <c r="E7" t="s">
        <v>2</v>
      </c>
    </row>
    <row r="8" spans="1:35" ht="27.75" customHeight="1" thickBot="1" x14ac:dyDescent="0.35">
      <c r="A8" s="46" t="s">
        <v>49</v>
      </c>
      <c r="B8" s="47"/>
      <c r="C8" s="48"/>
      <c r="D8" s="11"/>
      <c r="E8" t="s">
        <v>4</v>
      </c>
      <c r="F8" t="s">
        <v>7</v>
      </c>
      <c r="G8" t="s">
        <v>7</v>
      </c>
      <c r="H8" t="s">
        <v>7</v>
      </c>
      <c r="I8" t="s">
        <v>7</v>
      </c>
      <c r="J8" t="s">
        <v>7</v>
      </c>
      <c r="K8" t="s">
        <v>7</v>
      </c>
      <c r="L8" t="s">
        <v>7</v>
      </c>
      <c r="M8" t="s">
        <v>7</v>
      </c>
      <c r="N8" t="s">
        <v>7</v>
      </c>
      <c r="O8" t="s">
        <v>7</v>
      </c>
      <c r="P8" t="s">
        <v>7</v>
      </c>
      <c r="Q8" t="s">
        <v>7</v>
      </c>
      <c r="R8" t="s">
        <v>7</v>
      </c>
      <c r="S8" t="s">
        <v>7</v>
      </c>
      <c r="T8" t="s">
        <v>7</v>
      </c>
      <c r="U8" t="s">
        <v>7</v>
      </c>
      <c r="V8" t="s">
        <v>7</v>
      </c>
      <c r="W8" t="s">
        <v>7</v>
      </c>
      <c r="X8" t="s">
        <v>7</v>
      </c>
      <c r="Y8" t="s">
        <v>7</v>
      </c>
      <c r="Z8" t="s">
        <v>7</v>
      </c>
      <c r="AA8" t="s">
        <v>7</v>
      </c>
      <c r="AB8" t="s">
        <v>7</v>
      </c>
      <c r="AC8" t="s">
        <v>7</v>
      </c>
      <c r="AD8" t="s">
        <v>7</v>
      </c>
      <c r="AE8" t="s">
        <v>7</v>
      </c>
      <c r="AF8" t="s">
        <v>7</v>
      </c>
    </row>
    <row r="9" spans="1:35" x14ac:dyDescent="0.3">
      <c r="B9" s="9"/>
      <c r="C9" s="10"/>
      <c r="D9" s="11"/>
      <c r="E9" t="s">
        <v>8</v>
      </c>
      <c r="F9" t="s">
        <v>9</v>
      </c>
      <c r="G9" t="s">
        <v>9</v>
      </c>
      <c r="H9" t="s">
        <v>9</v>
      </c>
      <c r="I9" t="s">
        <v>9</v>
      </c>
      <c r="J9" t="s">
        <v>9</v>
      </c>
      <c r="K9" t="s">
        <v>9</v>
      </c>
      <c r="L9" t="s">
        <v>9</v>
      </c>
      <c r="M9" t="s">
        <v>9</v>
      </c>
      <c r="N9" t="s">
        <v>9</v>
      </c>
      <c r="O9" t="s">
        <v>9</v>
      </c>
      <c r="P9" t="s">
        <v>9</v>
      </c>
      <c r="Q9" t="s">
        <v>9</v>
      </c>
      <c r="R9" t="s">
        <v>9</v>
      </c>
      <c r="S9" t="s">
        <v>9</v>
      </c>
      <c r="T9" t="s">
        <v>9</v>
      </c>
      <c r="U9" t="s">
        <v>9</v>
      </c>
      <c r="V9" t="s">
        <v>9</v>
      </c>
      <c r="W9" t="s">
        <v>9</v>
      </c>
      <c r="X9" t="s">
        <v>9</v>
      </c>
      <c r="Y9" t="s">
        <v>9</v>
      </c>
      <c r="Z9" t="s">
        <v>9</v>
      </c>
      <c r="AA9" t="s">
        <v>9</v>
      </c>
      <c r="AB9" t="s">
        <v>9</v>
      </c>
      <c r="AC9" t="s">
        <v>9</v>
      </c>
      <c r="AD9" t="s">
        <v>9</v>
      </c>
      <c r="AE9" t="s">
        <v>9</v>
      </c>
      <c r="AF9" t="s">
        <v>9</v>
      </c>
      <c r="AH9" s="37"/>
      <c r="AI9" s="37"/>
    </row>
    <row r="10" spans="1:35" ht="15" thickBot="1" x14ac:dyDescent="0.35">
      <c r="B10" s="9"/>
      <c r="C10" s="10"/>
      <c r="D10" s="11"/>
      <c r="E10" t="s">
        <v>10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  <c r="K10" t="s">
        <v>16</v>
      </c>
      <c r="L10" t="s">
        <v>17</v>
      </c>
      <c r="M10" t="s">
        <v>18</v>
      </c>
      <c r="N10" t="s">
        <v>19</v>
      </c>
      <c r="O10" t="s">
        <v>20</v>
      </c>
      <c r="P10" t="s">
        <v>21</v>
      </c>
      <c r="Q10" t="s">
        <v>22</v>
      </c>
      <c r="R10" t="s">
        <v>23</v>
      </c>
      <c r="S10" t="s">
        <v>24</v>
      </c>
      <c r="T10" t="s">
        <v>25</v>
      </c>
      <c r="U10" t="s">
        <v>26</v>
      </c>
      <c r="V10" t="s">
        <v>27</v>
      </c>
      <c r="W10" t="s">
        <v>28</v>
      </c>
      <c r="X10" t="s">
        <v>29</v>
      </c>
      <c r="Y10" t="s">
        <v>30</v>
      </c>
      <c r="Z10" t="s">
        <v>31</v>
      </c>
      <c r="AA10" t="s">
        <v>32</v>
      </c>
      <c r="AB10" t="s">
        <v>33</v>
      </c>
      <c r="AC10" t="s">
        <v>34</v>
      </c>
      <c r="AD10" t="s">
        <v>35</v>
      </c>
      <c r="AE10" t="s">
        <v>36</v>
      </c>
      <c r="AF10" t="s">
        <v>37</v>
      </c>
      <c r="AH10" s="37"/>
      <c r="AI10" s="37"/>
    </row>
    <row r="11" spans="1:35" ht="15" thickBot="1" x14ac:dyDescent="0.35">
      <c r="A11" s="44" t="s">
        <v>42</v>
      </c>
      <c r="B11" s="45"/>
      <c r="C11" s="10"/>
      <c r="D11" s="11"/>
      <c r="E11" t="s">
        <v>38</v>
      </c>
      <c r="F11" t="s">
        <v>5</v>
      </c>
      <c r="G11" t="s">
        <v>5</v>
      </c>
      <c r="H11" t="s">
        <v>5</v>
      </c>
      <c r="I11" t="s">
        <v>5</v>
      </c>
      <c r="J11" t="s">
        <v>5</v>
      </c>
      <c r="K11" t="s">
        <v>5</v>
      </c>
      <c r="L11" t="s">
        <v>5</v>
      </c>
      <c r="M11" t="s">
        <v>5</v>
      </c>
      <c r="N11" t="s">
        <v>5</v>
      </c>
      <c r="O11" t="s">
        <v>5</v>
      </c>
      <c r="P11" t="s">
        <v>5</v>
      </c>
      <c r="Q11" t="s">
        <v>5</v>
      </c>
      <c r="R11" t="s">
        <v>5</v>
      </c>
      <c r="S11" t="s">
        <v>5</v>
      </c>
      <c r="T11" t="s">
        <v>5</v>
      </c>
      <c r="U11" t="s">
        <v>5</v>
      </c>
      <c r="V11" t="s">
        <v>5</v>
      </c>
      <c r="W11" t="s">
        <v>5</v>
      </c>
      <c r="X11" t="s">
        <v>5</v>
      </c>
      <c r="Y11" t="s">
        <v>5</v>
      </c>
      <c r="Z11" t="s">
        <v>5</v>
      </c>
      <c r="AA11" t="s">
        <v>5</v>
      </c>
      <c r="AB11" t="s">
        <v>5</v>
      </c>
      <c r="AC11" t="s">
        <v>5</v>
      </c>
      <c r="AD11" t="s">
        <v>5</v>
      </c>
      <c r="AE11" t="s">
        <v>5</v>
      </c>
      <c r="AF11" t="s">
        <v>5</v>
      </c>
    </row>
    <row r="12" spans="1:35" x14ac:dyDescent="0.3">
      <c r="A12" s="18" t="s">
        <v>39</v>
      </c>
      <c r="B12" s="19" t="s">
        <v>40</v>
      </c>
      <c r="C12" s="10"/>
      <c r="D12" s="11"/>
      <c r="E12" t="s">
        <v>41</v>
      </c>
      <c r="F12" t="s">
        <v>3</v>
      </c>
      <c r="G12" t="s">
        <v>3</v>
      </c>
      <c r="H12" t="s">
        <v>3</v>
      </c>
      <c r="I12" t="s">
        <v>3</v>
      </c>
      <c r="J12" t="s">
        <v>3</v>
      </c>
      <c r="K12" t="s">
        <v>3</v>
      </c>
      <c r="L12" t="s">
        <v>3</v>
      </c>
      <c r="M12" t="s">
        <v>3</v>
      </c>
      <c r="N12" t="s">
        <v>3</v>
      </c>
      <c r="O12" t="s">
        <v>3</v>
      </c>
      <c r="P12" t="s">
        <v>3</v>
      </c>
      <c r="Q12" t="s">
        <v>3</v>
      </c>
      <c r="R12" t="s">
        <v>3</v>
      </c>
      <c r="S12" t="s">
        <v>3</v>
      </c>
      <c r="T12" t="s">
        <v>3</v>
      </c>
      <c r="U12" t="s">
        <v>3</v>
      </c>
      <c r="V12" t="s">
        <v>3</v>
      </c>
      <c r="W12" t="s">
        <v>3</v>
      </c>
      <c r="X12" t="s">
        <v>3</v>
      </c>
      <c r="Y12" t="s">
        <v>3</v>
      </c>
      <c r="Z12" t="s">
        <v>3</v>
      </c>
      <c r="AA12" t="s">
        <v>3</v>
      </c>
      <c r="AB12" t="s">
        <v>3</v>
      </c>
      <c r="AC12" t="s">
        <v>3</v>
      </c>
      <c r="AD12" t="s">
        <v>3</v>
      </c>
      <c r="AE12" t="s">
        <v>3</v>
      </c>
      <c r="AF12" t="s">
        <v>3</v>
      </c>
    </row>
    <row r="13" spans="1:35" x14ac:dyDescent="0.3">
      <c r="A13" s="16">
        <v>43761.583333333336</v>
      </c>
      <c r="B13" s="17">
        <v>2.8814197166284972</v>
      </c>
      <c r="C13" s="12"/>
      <c r="D13" s="12"/>
      <c r="E13" s="8">
        <v>43761.579861111109</v>
      </c>
      <c r="F13" s="23">
        <v>55.5</v>
      </c>
      <c r="G13" s="23">
        <v>53.1</v>
      </c>
      <c r="H13" s="15">
        <v>51.7</v>
      </c>
      <c r="I13" s="15">
        <v>51</v>
      </c>
      <c r="J13" s="15">
        <v>49.5</v>
      </c>
      <c r="K13" s="15">
        <v>44.4</v>
      </c>
      <c r="L13" s="15">
        <v>40.799999999999997</v>
      </c>
      <c r="M13" s="15">
        <v>41.6</v>
      </c>
      <c r="N13" s="15">
        <v>37.4</v>
      </c>
      <c r="O13" s="15">
        <v>36</v>
      </c>
      <c r="P13" s="15">
        <v>35.4</v>
      </c>
      <c r="Q13" s="15">
        <v>36.799999999999997</v>
      </c>
      <c r="R13" s="15">
        <v>33.1</v>
      </c>
      <c r="S13" s="15">
        <v>32.200000000000003</v>
      </c>
      <c r="T13" s="15">
        <v>30.5</v>
      </c>
      <c r="U13" s="15">
        <v>27.6</v>
      </c>
      <c r="V13" s="15">
        <v>24.3</v>
      </c>
      <c r="W13" s="15">
        <v>23.9</v>
      </c>
      <c r="X13" s="15">
        <v>23.3</v>
      </c>
      <c r="Y13" s="15">
        <v>22.8</v>
      </c>
      <c r="Z13" s="15">
        <v>23.1</v>
      </c>
      <c r="AA13" s="15">
        <v>23.7</v>
      </c>
      <c r="AB13" s="15">
        <v>21.6</v>
      </c>
      <c r="AC13" s="15">
        <v>19.399999999999999</v>
      </c>
      <c r="AD13" s="15">
        <v>16.7</v>
      </c>
      <c r="AE13" s="15">
        <v>13.5</v>
      </c>
      <c r="AF13" s="15">
        <v>11.6</v>
      </c>
      <c r="AG13" s="13"/>
      <c r="AH13" s="13"/>
    </row>
    <row r="14" spans="1:35" x14ac:dyDescent="0.3">
      <c r="A14" s="16">
        <v>43761.590277777781</v>
      </c>
      <c r="B14" s="17">
        <v>3.3030908946716915</v>
      </c>
      <c r="C14" s="12"/>
      <c r="D14" s="12"/>
      <c r="E14" s="8">
        <v>43761.586805555555</v>
      </c>
      <c r="F14" s="23">
        <v>55</v>
      </c>
      <c r="G14" s="23">
        <v>50</v>
      </c>
      <c r="H14" s="15">
        <v>53</v>
      </c>
      <c r="I14" s="15">
        <v>51.8</v>
      </c>
      <c r="J14" s="15">
        <v>50.2</v>
      </c>
      <c r="K14" s="15">
        <v>44.8</v>
      </c>
      <c r="L14" s="15">
        <v>41.8</v>
      </c>
      <c r="M14" s="15">
        <v>42</v>
      </c>
      <c r="N14" s="15">
        <v>38.5</v>
      </c>
      <c r="O14" s="15">
        <v>37.5</v>
      </c>
      <c r="P14" s="15">
        <v>36.9</v>
      </c>
      <c r="Q14" s="15">
        <v>37.700000000000003</v>
      </c>
      <c r="R14" s="15">
        <v>34.1</v>
      </c>
      <c r="S14" s="15">
        <v>32.9</v>
      </c>
      <c r="T14" s="15">
        <v>31.1</v>
      </c>
      <c r="U14" s="15">
        <v>28.4</v>
      </c>
      <c r="V14" s="15">
        <v>25.1</v>
      </c>
      <c r="W14" s="15">
        <v>24.3</v>
      </c>
      <c r="X14" s="15">
        <v>23.5</v>
      </c>
      <c r="Y14" s="15">
        <v>23.4</v>
      </c>
      <c r="Z14" s="15">
        <v>23.7</v>
      </c>
      <c r="AA14" s="15">
        <v>24.3</v>
      </c>
      <c r="AB14" s="15">
        <v>22.5</v>
      </c>
      <c r="AC14" s="15">
        <v>19.899999999999999</v>
      </c>
      <c r="AD14" s="15">
        <v>17</v>
      </c>
      <c r="AE14" s="23">
        <v>13.9</v>
      </c>
      <c r="AF14" s="23">
        <v>11.7</v>
      </c>
    </row>
    <row r="15" spans="1:35" x14ac:dyDescent="0.3">
      <c r="A15" s="16">
        <v>43761.597222222226</v>
      </c>
      <c r="B15" s="17">
        <v>3.2328123649978258</v>
      </c>
      <c r="C15" s="12"/>
      <c r="D15" s="12"/>
      <c r="E15" s="8">
        <v>43761.59375</v>
      </c>
      <c r="F15" s="23">
        <v>54.9</v>
      </c>
      <c r="G15" s="23">
        <v>53.1</v>
      </c>
      <c r="H15" s="15">
        <v>52.2</v>
      </c>
      <c r="I15" s="15">
        <v>51.7</v>
      </c>
      <c r="J15" s="15">
        <v>49.5</v>
      </c>
      <c r="K15" s="15">
        <v>45</v>
      </c>
      <c r="L15" s="15">
        <v>41.5</v>
      </c>
      <c r="M15" s="15">
        <v>42.8</v>
      </c>
      <c r="N15" s="15">
        <v>41.3</v>
      </c>
      <c r="O15" s="15">
        <v>41.7</v>
      </c>
      <c r="P15" s="15">
        <v>38.1</v>
      </c>
      <c r="Q15" s="15">
        <v>38.6</v>
      </c>
      <c r="R15" s="15">
        <v>34.4</v>
      </c>
      <c r="S15" s="15">
        <v>32.6</v>
      </c>
      <c r="T15" s="15">
        <v>30.2</v>
      </c>
      <c r="U15" s="15">
        <v>27.4</v>
      </c>
      <c r="V15" s="15">
        <v>24.9</v>
      </c>
      <c r="W15" s="15">
        <v>24.2</v>
      </c>
      <c r="X15" s="15">
        <v>23.9</v>
      </c>
      <c r="Y15" s="15">
        <v>24.2</v>
      </c>
      <c r="Z15" s="15">
        <v>24.6</v>
      </c>
      <c r="AA15" s="15">
        <v>25.8</v>
      </c>
      <c r="AB15" s="15">
        <v>26.1</v>
      </c>
      <c r="AC15" s="15">
        <v>21.2</v>
      </c>
      <c r="AD15" s="15">
        <v>17.5</v>
      </c>
      <c r="AE15" s="23">
        <v>14.1</v>
      </c>
      <c r="AF15" s="23">
        <v>11.8</v>
      </c>
    </row>
    <row r="16" spans="1:35" x14ac:dyDescent="0.3">
      <c r="A16" s="16">
        <v>43761.604166666672</v>
      </c>
      <c r="B16" s="17">
        <v>3.4436479540194238</v>
      </c>
      <c r="C16" s="14"/>
      <c r="D16" s="12"/>
      <c r="E16" s="8">
        <v>43761.600694444445</v>
      </c>
      <c r="F16" s="15">
        <v>52</v>
      </c>
      <c r="G16" s="15">
        <v>50.6</v>
      </c>
      <c r="H16" s="15">
        <v>50.7</v>
      </c>
      <c r="I16" s="15">
        <v>50.3</v>
      </c>
      <c r="J16" s="15">
        <v>49.1</v>
      </c>
      <c r="K16" s="15">
        <v>45.7</v>
      </c>
      <c r="L16" s="15">
        <v>43.3</v>
      </c>
      <c r="M16" s="15">
        <v>41</v>
      </c>
      <c r="N16" s="15">
        <v>39.299999999999997</v>
      </c>
      <c r="O16" s="15">
        <v>39.6</v>
      </c>
      <c r="P16" s="15">
        <v>39.4</v>
      </c>
      <c r="Q16" s="15">
        <v>39.200000000000003</v>
      </c>
      <c r="R16" s="15">
        <v>38.299999999999997</v>
      </c>
      <c r="S16" s="15">
        <v>37.9</v>
      </c>
      <c r="T16" s="15">
        <v>38.4</v>
      </c>
      <c r="U16" s="15">
        <v>38.299999999999997</v>
      </c>
      <c r="V16" s="15">
        <v>34.299999999999997</v>
      </c>
      <c r="W16" s="15">
        <v>32.700000000000003</v>
      </c>
      <c r="X16" s="15">
        <v>31.4</v>
      </c>
      <c r="Y16" s="15">
        <v>28.8</v>
      </c>
      <c r="Z16" s="15">
        <v>27.7</v>
      </c>
      <c r="AA16" s="15">
        <v>28.3</v>
      </c>
      <c r="AB16" s="15">
        <v>27</v>
      </c>
      <c r="AC16" s="15">
        <v>23.4</v>
      </c>
      <c r="AD16" s="15">
        <v>20.399999999999999</v>
      </c>
      <c r="AE16" s="15">
        <v>15.5</v>
      </c>
      <c r="AF16" s="15">
        <v>12.1</v>
      </c>
      <c r="AG16" s="15"/>
      <c r="AH16" s="15"/>
    </row>
    <row r="17" spans="1:34" x14ac:dyDescent="0.3">
      <c r="A17" s="16">
        <v>43761.611111111117</v>
      </c>
      <c r="B17" s="17">
        <v>3.6544835430410205</v>
      </c>
      <c r="C17" s="14"/>
      <c r="D17" s="12"/>
      <c r="E17" s="8">
        <v>43761.607638888891</v>
      </c>
      <c r="F17" s="15">
        <v>50.4</v>
      </c>
      <c r="G17" s="15">
        <v>50.2</v>
      </c>
      <c r="H17" s="15">
        <v>50.2</v>
      </c>
      <c r="I17" s="15">
        <v>49.9</v>
      </c>
      <c r="J17" s="15">
        <v>49.3</v>
      </c>
      <c r="K17" s="15">
        <v>45.4</v>
      </c>
      <c r="L17" s="15">
        <v>40.1</v>
      </c>
      <c r="M17" s="15">
        <v>39.799999999999997</v>
      </c>
      <c r="N17" s="15">
        <v>38.5</v>
      </c>
      <c r="O17" s="15">
        <v>37.4</v>
      </c>
      <c r="P17" s="15">
        <v>35.700000000000003</v>
      </c>
      <c r="Q17" s="15">
        <v>36.5</v>
      </c>
      <c r="R17" s="15">
        <v>33.200000000000003</v>
      </c>
      <c r="S17" s="15">
        <v>32.200000000000003</v>
      </c>
      <c r="T17" s="15">
        <v>31.1</v>
      </c>
      <c r="U17" s="15">
        <v>29.9</v>
      </c>
      <c r="V17" s="15">
        <v>27.5</v>
      </c>
      <c r="W17" s="15">
        <v>26.9</v>
      </c>
      <c r="X17" s="15">
        <v>27</v>
      </c>
      <c r="Y17" s="15">
        <v>26.3</v>
      </c>
      <c r="Z17" s="15">
        <v>26.5</v>
      </c>
      <c r="AA17" s="15">
        <v>27</v>
      </c>
      <c r="AB17" s="15">
        <v>26.5</v>
      </c>
      <c r="AC17" s="15">
        <v>22.5</v>
      </c>
      <c r="AD17" s="15">
        <v>19.600000000000001</v>
      </c>
      <c r="AE17" s="15">
        <v>14.8</v>
      </c>
      <c r="AF17" s="15">
        <v>11.9</v>
      </c>
      <c r="AG17" s="15"/>
      <c r="AH17" s="15"/>
    </row>
    <row r="18" spans="1:34" x14ac:dyDescent="0.3">
      <c r="A18" s="16">
        <v>43761.618055555562</v>
      </c>
      <c r="B18" s="17">
        <v>3.2679516298347595</v>
      </c>
      <c r="C18" s="14"/>
      <c r="D18" s="12"/>
      <c r="E18" s="8">
        <v>43761.614583333336</v>
      </c>
      <c r="F18" s="15">
        <v>48.5</v>
      </c>
      <c r="G18" s="15">
        <v>48</v>
      </c>
      <c r="H18" s="15">
        <v>47.8</v>
      </c>
      <c r="I18" s="15">
        <v>49</v>
      </c>
      <c r="J18" s="15">
        <v>48.2</v>
      </c>
      <c r="K18" s="15">
        <v>43.8</v>
      </c>
      <c r="L18" s="15">
        <v>38.799999999999997</v>
      </c>
      <c r="M18" s="15">
        <v>38.4</v>
      </c>
      <c r="N18" s="15">
        <v>36.5</v>
      </c>
      <c r="O18" s="15">
        <v>35.4</v>
      </c>
      <c r="P18" s="15">
        <v>34.5</v>
      </c>
      <c r="Q18" s="15">
        <v>35.700000000000003</v>
      </c>
      <c r="R18" s="15">
        <v>32</v>
      </c>
      <c r="S18" s="15">
        <v>30.8</v>
      </c>
      <c r="T18" s="15">
        <v>28.8</v>
      </c>
      <c r="U18" s="15">
        <v>26.3</v>
      </c>
      <c r="V18" s="15">
        <v>24.3</v>
      </c>
      <c r="W18" s="15">
        <v>23.5</v>
      </c>
      <c r="X18" s="15">
        <v>22.8</v>
      </c>
      <c r="Y18" s="15">
        <v>23.1</v>
      </c>
      <c r="Z18" s="15">
        <v>24.8</v>
      </c>
      <c r="AA18" s="15">
        <v>25.4</v>
      </c>
      <c r="AB18" s="15">
        <v>23</v>
      </c>
      <c r="AC18" s="15">
        <v>20.100000000000001</v>
      </c>
      <c r="AD18" s="15">
        <v>16.600000000000001</v>
      </c>
      <c r="AE18" s="15">
        <v>12.7</v>
      </c>
      <c r="AF18" s="15">
        <v>11</v>
      </c>
      <c r="AG18" s="15"/>
      <c r="AH18" s="15"/>
    </row>
    <row r="19" spans="1:34" x14ac:dyDescent="0.3">
      <c r="A19" s="16">
        <v>43761.625000000007</v>
      </c>
      <c r="B19" s="17">
        <v>2.8814197166284972</v>
      </c>
      <c r="C19" s="14"/>
      <c r="D19" s="12"/>
      <c r="E19" s="8">
        <v>43761.621527777781</v>
      </c>
      <c r="F19" s="15">
        <v>50</v>
      </c>
      <c r="G19" s="15">
        <v>50.1</v>
      </c>
      <c r="H19" s="15">
        <v>49.3</v>
      </c>
      <c r="I19" s="15">
        <v>49.3</v>
      </c>
      <c r="J19" s="15">
        <v>48.6</v>
      </c>
      <c r="K19" s="15">
        <v>44</v>
      </c>
      <c r="L19" s="15">
        <v>41.1</v>
      </c>
      <c r="M19" s="15">
        <v>41.1</v>
      </c>
      <c r="N19" s="15">
        <v>39.799999999999997</v>
      </c>
      <c r="O19" s="15">
        <v>40.4</v>
      </c>
      <c r="P19" s="15">
        <v>39.1</v>
      </c>
      <c r="Q19" s="15">
        <v>38.299999999999997</v>
      </c>
      <c r="R19" s="15">
        <v>36.200000000000003</v>
      </c>
      <c r="S19" s="15">
        <v>36.1</v>
      </c>
      <c r="T19" s="15">
        <v>36.200000000000003</v>
      </c>
      <c r="U19" s="15">
        <v>35.799999999999997</v>
      </c>
      <c r="V19" s="15">
        <v>31.9</v>
      </c>
      <c r="W19" s="15">
        <v>29.6</v>
      </c>
      <c r="X19" s="15">
        <v>27.9</v>
      </c>
      <c r="Y19" s="15">
        <v>26.6</v>
      </c>
      <c r="Z19" s="15">
        <v>26.6</v>
      </c>
      <c r="AA19" s="15">
        <v>26.3</v>
      </c>
      <c r="AB19" s="15">
        <v>24.1</v>
      </c>
      <c r="AC19" s="15">
        <v>21.9</v>
      </c>
      <c r="AD19" s="15">
        <v>18.7</v>
      </c>
      <c r="AE19" s="15">
        <v>14.8</v>
      </c>
      <c r="AF19" s="15">
        <v>16.7</v>
      </c>
      <c r="AG19" s="15"/>
      <c r="AH19" s="15"/>
    </row>
    <row r="20" spans="1:34" x14ac:dyDescent="0.3">
      <c r="A20" s="16">
        <v>43761.631944444453</v>
      </c>
      <c r="B20" s="17">
        <v>3.3030908946716915</v>
      </c>
      <c r="C20" s="14"/>
      <c r="D20" s="12"/>
      <c r="E20" s="8">
        <v>43761.628472222219</v>
      </c>
      <c r="F20" s="15">
        <v>50.2</v>
      </c>
      <c r="G20" s="15">
        <v>49.5</v>
      </c>
      <c r="H20" s="15">
        <v>48.4</v>
      </c>
      <c r="I20" s="15">
        <v>48.9</v>
      </c>
      <c r="J20" s="15">
        <v>48.4</v>
      </c>
      <c r="K20" s="15">
        <v>43.1</v>
      </c>
      <c r="L20" s="15">
        <v>39</v>
      </c>
      <c r="M20" s="15">
        <v>38</v>
      </c>
      <c r="N20" s="15">
        <v>36.200000000000003</v>
      </c>
      <c r="O20" s="15">
        <v>35.799999999999997</v>
      </c>
      <c r="P20" s="15">
        <v>35.200000000000003</v>
      </c>
      <c r="Q20" s="15">
        <v>36.299999999999997</v>
      </c>
      <c r="R20" s="15">
        <v>32</v>
      </c>
      <c r="S20" s="15">
        <v>30.4</v>
      </c>
      <c r="T20" s="15">
        <v>28.8</v>
      </c>
      <c r="U20" s="15">
        <v>27</v>
      </c>
      <c r="V20" s="15">
        <v>24.9</v>
      </c>
      <c r="W20" s="15">
        <v>24.5</v>
      </c>
      <c r="X20" s="15">
        <v>23.9</v>
      </c>
      <c r="Y20" s="15">
        <v>24.2</v>
      </c>
      <c r="Z20" s="15">
        <v>25.5</v>
      </c>
      <c r="AA20" s="15">
        <v>28.1</v>
      </c>
      <c r="AB20" s="15">
        <v>24.6</v>
      </c>
      <c r="AC20" s="15">
        <v>22.2</v>
      </c>
      <c r="AD20" s="15">
        <v>18.399999999999999</v>
      </c>
      <c r="AE20" s="15">
        <v>14.4</v>
      </c>
      <c r="AF20" s="15">
        <v>11.7</v>
      </c>
      <c r="AG20" s="15"/>
      <c r="AH20" s="15"/>
    </row>
    <row r="21" spans="1:34" x14ac:dyDescent="0.3">
      <c r="A21" s="16">
        <v>43761.638888888898</v>
      </c>
      <c r="B21" s="17">
        <v>3.1273945704870272</v>
      </c>
      <c r="C21" s="14"/>
      <c r="D21" s="12"/>
      <c r="E21" s="8">
        <v>43761.635416666664</v>
      </c>
      <c r="F21" s="15">
        <v>51</v>
      </c>
      <c r="G21" s="15">
        <v>50.1</v>
      </c>
      <c r="H21" s="15">
        <v>49.7</v>
      </c>
      <c r="I21" s="15">
        <v>49.7</v>
      </c>
      <c r="J21" s="15">
        <v>48.2</v>
      </c>
      <c r="K21" s="15">
        <v>42.6</v>
      </c>
      <c r="L21" s="15">
        <v>39</v>
      </c>
      <c r="M21" s="15">
        <v>39.1</v>
      </c>
      <c r="N21" s="15">
        <v>36.4</v>
      </c>
      <c r="O21" s="15">
        <v>36.5</v>
      </c>
      <c r="P21" s="15">
        <v>36.1</v>
      </c>
      <c r="Q21" s="15">
        <v>36.9</v>
      </c>
      <c r="R21" s="15">
        <v>32</v>
      </c>
      <c r="S21" s="15">
        <v>31.1</v>
      </c>
      <c r="T21" s="15">
        <v>29.7</v>
      </c>
      <c r="U21" s="15">
        <v>27.6</v>
      </c>
      <c r="V21" s="15">
        <v>25.4</v>
      </c>
      <c r="W21" s="15">
        <v>25.2</v>
      </c>
      <c r="X21" s="15">
        <v>25</v>
      </c>
      <c r="Y21" s="15">
        <v>25.2</v>
      </c>
      <c r="Z21" s="15">
        <v>27.2</v>
      </c>
      <c r="AA21" s="15">
        <v>27.4</v>
      </c>
      <c r="AB21" s="15">
        <v>24.5</v>
      </c>
      <c r="AC21" s="15">
        <v>22</v>
      </c>
      <c r="AD21" s="15">
        <v>19.100000000000001</v>
      </c>
      <c r="AE21" s="15">
        <v>14.2</v>
      </c>
      <c r="AF21" s="15">
        <v>11.6</v>
      </c>
      <c r="AG21" s="15"/>
      <c r="AH21" s="15"/>
    </row>
    <row r="22" spans="1:34" x14ac:dyDescent="0.3">
      <c r="F22" s="15"/>
    </row>
    <row r="23" spans="1:34" x14ac:dyDescent="0.3">
      <c r="F23" s="15"/>
    </row>
    <row r="24" spans="1:34" x14ac:dyDescent="0.3">
      <c r="F24" s="15"/>
    </row>
    <row r="25" spans="1:34" x14ac:dyDescent="0.3">
      <c r="F25" s="15"/>
    </row>
    <row r="26" spans="1:34" x14ac:dyDescent="0.3">
      <c r="F26" s="15"/>
    </row>
    <row r="27" spans="1:34" x14ac:dyDescent="0.3">
      <c r="K27" s="15"/>
    </row>
    <row r="28" spans="1:34" x14ac:dyDescent="0.3">
      <c r="K28" s="15"/>
    </row>
    <row r="29" spans="1:34" x14ac:dyDescent="0.3">
      <c r="K29" s="15"/>
    </row>
    <row r="30" spans="1:34" x14ac:dyDescent="0.3">
      <c r="K30" s="15"/>
    </row>
  </sheetData>
  <mergeCells count="5">
    <mergeCell ref="A11:B11"/>
    <mergeCell ref="A8:C8"/>
    <mergeCell ref="W1:X1"/>
    <mergeCell ref="R2:S2"/>
    <mergeCell ref="S1:U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2" tint="-9.9978637043366805E-2"/>
  </sheetPr>
  <dimension ref="A1:AE30"/>
  <sheetViews>
    <sheetView zoomScaleNormal="100" workbookViewId="0">
      <selection activeCell="B13" sqref="B13"/>
    </sheetView>
  </sheetViews>
  <sheetFormatPr baseColWidth="10" defaultRowHeight="14.4" x14ac:dyDescent="0.3"/>
  <cols>
    <col min="1" max="1" width="19.33203125" customWidth="1"/>
    <col min="2" max="2" width="19.88671875" customWidth="1"/>
    <col min="3" max="3" width="18.33203125" customWidth="1"/>
    <col min="4" max="4" width="18.6640625" customWidth="1"/>
    <col min="5" max="5" width="18.33203125" customWidth="1"/>
    <col min="6" max="6" width="17.6640625" customWidth="1"/>
    <col min="7" max="7" width="18.6640625" customWidth="1"/>
    <col min="8" max="8" width="20" customWidth="1"/>
    <col min="9" max="9" width="20.44140625" customWidth="1"/>
    <col min="10" max="10" width="19.5546875" customWidth="1"/>
    <col min="11" max="11" width="19.44140625" customWidth="1"/>
    <col min="12" max="13" width="19.6640625" customWidth="1"/>
    <col min="14" max="14" width="19.33203125" customWidth="1"/>
    <col min="15" max="15" width="19.44140625" customWidth="1"/>
    <col min="16" max="16" width="19.109375" customWidth="1"/>
    <col min="17" max="17" width="18.44140625" customWidth="1"/>
    <col min="18" max="18" width="20.5546875" customWidth="1"/>
    <col min="19" max="19" width="19.6640625" customWidth="1"/>
    <col min="20" max="20" width="18.33203125" customWidth="1"/>
    <col min="21" max="21" width="19.5546875" customWidth="1"/>
    <col min="22" max="22" width="21.33203125" customWidth="1"/>
    <col min="23" max="23" width="18.33203125" customWidth="1"/>
    <col min="24" max="24" width="18.44140625" customWidth="1"/>
    <col min="25" max="25" width="20.6640625" customWidth="1"/>
    <col min="26" max="27" width="18.5546875" customWidth="1"/>
    <col min="28" max="28" width="21.33203125" customWidth="1"/>
  </cols>
  <sheetData>
    <row r="1" spans="1:31" x14ac:dyDescent="0.3">
      <c r="A1" s="56" t="s">
        <v>44</v>
      </c>
      <c r="B1" s="56"/>
      <c r="C1" s="56"/>
    </row>
    <row r="4" spans="1:31" x14ac:dyDescent="0.3">
      <c r="A4" s="21" t="s">
        <v>45</v>
      </c>
      <c r="B4" s="22">
        <f t="array" ref="B4:B5">TRANSPOSE(LINEST(Val_Brut_dBTrait!F13:F21,Val_Brut_dBTrait!$B$13:$B$21))</f>
        <v>-2.3095468636320011</v>
      </c>
      <c r="C4" s="22">
        <f t="array" ref="C4:C5">TRANSPOSE(LINEST(Val_Brut_dBTrait!G13:G21,Val_Brut_dBTrait!$B$13:$B$21))</f>
        <v>-2.0950378670098297</v>
      </c>
      <c r="D4" s="22">
        <f t="array" ref="D4:D5">TRANSPOSE(LINEST(Val_Brut_dBTrait!H13:H21,Val_Brut_dBTrait!$B$13:$B$21))</f>
        <v>-0.13585569786070664</v>
      </c>
      <c r="E4" s="22">
        <f t="array" ref="E4:E5">TRANSPOSE(LINEST(Val_Brut_dBTrait!I13:I21,Val_Brut_dBTrait!$B$13:$B$21))</f>
        <v>-7.8653298761465387E-2</v>
      </c>
      <c r="F4" s="22">
        <f t="array" ref="F4:F5">TRANSPOSE(LINEST(Val_Brut_dBTrait!J13:J21,Val_Brut_dBTrait!$B$13:$B$21))</f>
        <v>0.42901799324432882</v>
      </c>
      <c r="G4" s="22">
        <f t="array" ref="G4:G5">TRANSPOSE(LINEST(Val_Brut_dBTrait!K13:K21,Val_Brut_dBTrait!$B$13:$B$21))</f>
        <v>1.9162803698246902</v>
      </c>
      <c r="H4" s="22">
        <f t="array" ref="H4:H5">TRANSPOSE(LINEST(Val_Brut_dBTrait!L13:L21,Val_Brut_dBTrait!$B$13:$B$21))</f>
        <v>0.38611619391990115</v>
      </c>
      <c r="I4" s="22">
        <f t="array" ref="I4:I5">TRANSPOSE(LINEST(Val_Brut_dBTrait!M13:M21,Val_Brut_dBTrait!$B$13:$B$21))</f>
        <v>-1.594516874891446</v>
      </c>
      <c r="J4" s="22">
        <f t="array" ref="J4:J5">TRANSPOSE(LINEST(Val_Brut_dBTrait!N13:N21,Val_Brut_dBTrait!$B$13:$B$21))</f>
        <v>0.1787574971851405</v>
      </c>
      <c r="K4" s="22">
        <f t="array" ref="K4:K5">TRANSPOSE(LINEST(Val_Brut_dBTrait!O13:O21,Val_Brut_dBTrait!$B$13:$B$21))</f>
        <v>-0.36466529425768462</v>
      </c>
      <c r="L4" s="22">
        <f t="array" ref="L4:L5">TRANSPOSE(LINEST(Val_Brut_dBTrait!P13:P21,Val_Brut_dBTrait!$B$13:$B$21))</f>
        <v>-0.70072938896574233</v>
      </c>
      <c r="M4" s="22">
        <f t="array" ref="M4:M5">TRANSPOSE(LINEST(Val_Brut_dBTrait!Q13:Q21,Val_Brut_dBTrait!$B$13:$B$21))</f>
        <v>-0.34321439459546066</v>
      </c>
      <c r="N4" s="22">
        <f t="array" ref="N4:N5">TRANSPOSE(LINEST(Val_Brut_dBTrait!R13:R21,Val_Brut_dBTrait!$B$13:$B$21))</f>
        <v>0.24311019617179122</v>
      </c>
      <c r="O4" s="22">
        <f t="array" ref="O4:O5">TRANSPOSE(LINEST(Val_Brut_dBTrait!S13:S21,Val_Brut_dBTrait!$B$13:$B$21))</f>
        <v>-0.36466529425768041</v>
      </c>
      <c r="P4" s="22">
        <f t="array" ref="P4:P5">TRANSPOSE(LINEST(Val_Brut_dBTrait!T13:T21,Val_Brut_dBTrait!$B$13:$B$21))</f>
        <v>-0.2788616956088103</v>
      </c>
      <c r="Q4" s="22">
        <f t="array" ref="Q4:Q5">TRANSPOSE(LINEST(Val_Brut_dBTrait!U13:U21,Val_Brut_dBTrait!$B$13:$B$21))</f>
        <v>0.63637668997910102</v>
      </c>
      <c r="R4" s="22">
        <f t="array" ref="R4:R5">TRANSPOSE(LINEST(Val_Brut_dBTrait!V13:V21,Val_Brut_dBTrait!$B$13:$B$21))</f>
        <v>1.565915675341824</v>
      </c>
      <c r="S4" s="22">
        <f t="array" ref="S4:S5">TRANSPOSE(LINEST(Val_Brut_dBTrait!W13:W21,Val_Brut_dBTrait!$B$13:$B$21))</f>
        <v>2.1093384667846449</v>
      </c>
      <c r="T4" s="22">
        <f t="array" ref="T4:T5">TRANSPOSE(LINEST(Val_Brut_dBTrait!X13:X21,Val_Brut_dBTrait!$B$13:$B$21))</f>
        <v>3.0746289515843923</v>
      </c>
      <c r="U4" s="22">
        <f t="array" ref="U4:U5">TRANSPOSE(LINEST(Val_Brut_dBTrait!Y13:Y21,Val_Brut_dBTrait!$B$13:$B$21))</f>
        <v>2.6527612582274629</v>
      </c>
      <c r="V4" s="22">
        <f t="array" ref="V4:V5">TRANSPOSE(LINEST(Val_Brut_dBTrait!Z13:Z21,Val_Brut_dBTrait!$B$13:$B$21))</f>
        <v>2.059286367572799</v>
      </c>
      <c r="W4" s="22">
        <f t="array" ref="W4:W5">TRANSPOSE(LINEST(Val_Brut_dBTrait!AA13:AA21,Val_Brut_dBTrait!$B$13:$B$21))</f>
        <v>2.9888253529355233</v>
      </c>
      <c r="X4" s="22">
        <f t="array" ref="X4:X5">TRANSPOSE(LINEST(Val_Brut_dBTrait!AB13:AB21,Val_Brut_dBTrait!$B$13:$B$21))</f>
        <v>4.7692500248995024</v>
      </c>
      <c r="Y4" s="22">
        <f t="array" ref="Y4:Y5">TRANSPOSE(LINEST(Val_Brut_dBTrait!AC13:AC21,Val_Brut_dBTrait!$B$13:$B$21))</f>
        <v>2.5526570598037845</v>
      </c>
      <c r="Z4" s="22">
        <f t="array" ref="Z4:Z5">TRANSPOSE(LINEST(Val_Brut_dBTrait!AD13:AD21,Val_Brut_dBTrait!$B$13:$B$21))</f>
        <v>2.4096510620556737</v>
      </c>
      <c r="AA4" s="22">
        <f t="array" ref="AA4:AA5">TRANSPOSE(LINEST(Val_Brut_dBTrait!AE13:AE21,Val_Brut_dBTrait!$B$13:$B$21))</f>
        <v>1.022492883898994</v>
      </c>
      <c r="AB4" s="22">
        <f t="array" ref="AB4:AB5">TRANSPOSE(LINEST(Val_Brut_dBTrait!AF13:AF21,Val_Brut_dBTrait!$B$13:$B$21))</f>
        <v>-3.1890337497828773</v>
      </c>
      <c r="AC4" s="20"/>
      <c r="AD4" s="20"/>
      <c r="AE4" s="20"/>
    </row>
    <row r="5" spans="1:31" x14ac:dyDescent="0.3">
      <c r="A5" s="21" t="s">
        <v>46</v>
      </c>
      <c r="B5" s="22">
        <v>59.410776102735923</v>
      </c>
      <c r="C5" s="22">
        <v>57.295086543830273</v>
      </c>
      <c r="D5" s="22">
        <v>50.772529313232837</v>
      </c>
      <c r="E5" s="22">
        <v>50.432049134561709</v>
      </c>
      <c r="F5" s="22">
        <v>47.613065326633176</v>
      </c>
      <c r="G5" s="22">
        <v>38.116136236739244</v>
      </c>
      <c r="H5" s="22">
        <v>39.351758793969843</v>
      </c>
      <c r="I5" s="22">
        <v>45.576996091568979</v>
      </c>
      <c r="J5" s="22">
        <v>37.63322166387492</v>
      </c>
      <c r="K5" s="22">
        <v>38.990005583472922</v>
      </c>
      <c r="L5" s="22">
        <v>38.976437744276936</v>
      </c>
      <c r="M5" s="22">
        <v>38.442881072026786</v>
      </c>
      <c r="N5" s="22">
        <v>33.136292573981002</v>
      </c>
      <c r="O5" s="22">
        <v>34.090005583472916</v>
      </c>
      <c r="P5" s="22">
        <v>32.54595198213287</v>
      </c>
      <c r="Q5" s="22">
        <v>27.753824678950288</v>
      </c>
      <c r="R5" s="22">
        <v>21.893243997766593</v>
      </c>
      <c r="S5" s="22">
        <v>19.269793411501933</v>
      </c>
      <c r="T5" s="22">
        <v>15.471412618648788</v>
      </c>
      <c r="U5" s="22">
        <v>16.379676158570621</v>
      </c>
      <c r="V5" s="22">
        <v>18.86493579006142</v>
      </c>
      <c r="W5" s="22">
        <v>16.593243997766606</v>
      </c>
      <c r="X5" s="22">
        <v>9.015242881072032</v>
      </c>
      <c r="Y5" s="22">
        <v>13.14773869346733</v>
      </c>
      <c r="Z5" s="22">
        <v>10.432272473478495</v>
      </c>
      <c r="AA5" s="22">
        <v>10.905583472920158</v>
      </c>
      <c r="AB5" s="22">
        <v>22.542881072026802</v>
      </c>
      <c r="AC5" s="20"/>
      <c r="AD5" s="20"/>
      <c r="AE5" s="20"/>
    </row>
    <row r="7" spans="1:31" ht="15" thickBot="1" x14ac:dyDescent="0.35"/>
    <row r="8" spans="1:31" ht="15" thickBot="1" x14ac:dyDescent="0.35">
      <c r="A8" s="28"/>
      <c r="B8" s="31" t="str">
        <f>Val_Brut_dBTrait!F10</f>
        <v>1/3 Oct 31.5Hz</v>
      </c>
      <c r="C8" s="32" t="str">
        <f>Val_Brut_dBTrait!G10</f>
        <v>1/3 Oct 40Hz</v>
      </c>
      <c r="D8" s="32" t="str">
        <f>Val_Brut_dBTrait!H10</f>
        <v>1/3 Oct 50Hz</v>
      </c>
      <c r="E8" s="32" t="str">
        <f>Val_Brut_dBTrait!I10</f>
        <v>1/3 Oct 63Hz</v>
      </c>
      <c r="F8" s="32" t="str">
        <f>Val_Brut_dBTrait!J10</f>
        <v>1/3 Oct 80Hz</v>
      </c>
      <c r="G8" s="32" t="str">
        <f>Val_Brut_dBTrait!K10</f>
        <v>1/3 Oct 100Hz</v>
      </c>
      <c r="H8" s="32" t="str">
        <f>Val_Brut_dBTrait!L10</f>
        <v>1/3 Oct 125Hz</v>
      </c>
      <c r="I8" s="32" t="str">
        <f>Val_Brut_dBTrait!M10</f>
        <v>1/3 Oct 160Hz</v>
      </c>
      <c r="J8" s="32" t="str">
        <f>Val_Brut_dBTrait!N10</f>
        <v>1/3 Oct 200Hz</v>
      </c>
      <c r="K8" s="32" t="str">
        <f>Val_Brut_dBTrait!O10</f>
        <v>1/3 Oct 250Hz</v>
      </c>
      <c r="L8" s="32" t="str">
        <f>Val_Brut_dBTrait!P10</f>
        <v>1/3 Oct 315Hz</v>
      </c>
      <c r="M8" s="32" t="str">
        <f>Val_Brut_dBTrait!Q10</f>
        <v>1/3 Oct 400Hz</v>
      </c>
      <c r="N8" s="32" t="str">
        <f>Val_Brut_dBTrait!R10</f>
        <v>1/3 Oct 500Hz</v>
      </c>
      <c r="O8" s="32" t="str">
        <f>Val_Brut_dBTrait!S10</f>
        <v>1/3 Oct 630Hz</v>
      </c>
      <c r="P8" s="32" t="str">
        <f>Val_Brut_dBTrait!T10</f>
        <v>1/3 Oct 800Hz</v>
      </c>
      <c r="Q8" s="32" t="str">
        <f>Val_Brut_dBTrait!U10</f>
        <v>1/3 Oct 1kHz</v>
      </c>
      <c r="R8" s="32" t="str">
        <f>Val_Brut_dBTrait!V10</f>
        <v>1/3 Oct 1.25kHz</v>
      </c>
      <c r="S8" s="32" t="str">
        <f>Val_Brut_dBTrait!W10</f>
        <v>1/3 Oct 1.6kHz</v>
      </c>
      <c r="T8" s="32" t="str">
        <f>Val_Brut_dBTrait!X10</f>
        <v>1/3 Oct 2kHz</v>
      </c>
      <c r="U8" s="32" t="str">
        <f>Val_Brut_dBTrait!Y10</f>
        <v>1/3 Oct 2.5kHz</v>
      </c>
      <c r="V8" s="32" t="str">
        <f>Val_Brut_dBTrait!Z10</f>
        <v>1/3 Oct 3.15kHz</v>
      </c>
      <c r="W8" s="32" t="str">
        <f>Val_Brut_dBTrait!AA10</f>
        <v>1/3 Oct 4kHz</v>
      </c>
      <c r="X8" s="32" t="str">
        <f>Val_Brut_dBTrait!AB10</f>
        <v>1/3 Oct 5kHz</v>
      </c>
      <c r="Y8" s="32" t="str">
        <f>Val_Brut_dBTrait!AC10</f>
        <v>1/3 Oct 6.3kHz</v>
      </c>
      <c r="Z8" s="32" t="str">
        <f>Val_Brut_dBTrait!AD10</f>
        <v>1/3 Oct 8kHz</v>
      </c>
      <c r="AA8" s="32" t="str">
        <f>Val_Brut_dBTrait!AE10</f>
        <v>1/3 Oct 10kHz</v>
      </c>
      <c r="AB8" s="33" t="str">
        <f>Val_Brut_dBTrait!AF10</f>
        <v>1/3 Oct 12.5kHz</v>
      </c>
    </row>
    <row r="9" spans="1:31" x14ac:dyDescent="0.3">
      <c r="A9" s="29" t="s">
        <v>47</v>
      </c>
      <c r="B9" s="26" t="str">
        <f>Val_Brut_dBTrait!F11</f>
        <v>dB</v>
      </c>
      <c r="C9" s="24" t="str">
        <f>Val_Brut_dBTrait!G11</f>
        <v>dB</v>
      </c>
      <c r="D9" s="24" t="str">
        <f>Val_Brut_dBTrait!H11</f>
        <v>dB</v>
      </c>
      <c r="E9" s="24" t="str">
        <f>Val_Brut_dBTrait!I11</f>
        <v>dB</v>
      </c>
      <c r="F9" s="24" t="str">
        <f>Val_Brut_dBTrait!J11</f>
        <v>dB</v>
      </c>
      <c r="G9" s="24" t="str">
        <f>Val_Brut_dBTrait!K11</f>
        <v>dB</v>
      </c>
      <c r="H9" s="24" t="str">
        <f>Val_Brut_dBTrait!L11</f>
        <v>dB</v>
      </c>
      <c r="I9" s="24" t="str">
        <f>Val_Brut_dBTrait!M11</f>
        <v>dB</v>
      </c>
      <c r="J9" s="24" t="str">
        <f>Val_Brut_dBTrait!N11</f>
        <v>dB</v>
      </c>
      <c r="K9" s="24" t="str">
        <f>Val_Brut_dBTrait!O11</f>
        <v>dB</v>
      </c>
      <c r="L9" s="24" t="str">
        <f>Val_Brut_dBTrait!P11</f>
        <v>dB</v>
      </c>
      <c r="M9" s="24" t="str">
        <f>Val_Brut_dBTrait!Q11</f>
        <v>dB</v>
      </c>
      <c r="N9" s="24" t="str">
        <f>Val_Brut_dBTrait!R11</f>
        <v>dB</v>
      </c>
      <c r="O9" s="24" t="str">
        <f>Val_Brut_dBTrait!S11</f>
        <v>dB</v>
      </c>
      <c r="P9" s="24" t="str">
        <f>Val_Brut_dBTrait!T11</f>
        <v>dB</v>
      </c>
      <c r="Q9" s="24" t="str">
        <f>Val_Brut_dBTrait!U11</f>
        <v>dB</v>
      </c>
      <c r="R9" s="24" t="str">
        <f>Val_Brut_dBTrait!V11</f>
        <v>dB</v>
      </c>
      <c r="S9" s="24" t="str">
        <f>Val_Brut_dBTrait!W11</f>
        <v>dB</v>
      </c>
      <c r="T9" s="24" t="str">
        <f>Val_Brut_dBTrait!X11</f>
        <v>dB</v>
      </c>
      <c r="U9" s="24" t="str">
        <f>Val_Brut_dBTrait!Y11</f>
        <v>dB</v>
      </c>
      <c r="V9" s="24" t="str">
        <f>Val_Brut_dBTrait!Z11</f>
        <v>dB</v>
      </c>
      <c r="W9" s="24" t="str">
        <f>Val_Brut_dBTrait!AA11</f>
        <v>dB</v>
      </c>
      <c r="X9" s="24" t="str">
        <f>Val_Brut_dBTrait!AB11</f>
        <v>dB</v>
      </c>
      <c r="Y9" s="24" t="str">
        <f>Val_Brut_dBTrait!AC11</f>
        <v>dB</v>
      </c>
      <c r="Z9" s="24" t="str">
        <f>Val_Brut_dBTrait!AD11</f>
        <v>dB</v>
      </c>
      <c r="AA9" s="24" t="str">
        <f>Val_Brut_dBTrait!AE11</f>
        <v>dB</v>
      </c>
      <c r="AB9" s="25" t="str">
        <f>Val_Brut_dBTrait!AF11</f>
        <v>dB</v>
      </c>
    </row>
    <row r="10" spans="1:31" ht="15" thickBot="1" x14ac:dyDescent="0.35">
      <c r="A10" s="30" t="s">
        <v>48</v>
      </c>
      <c r="B10" s="27" t="str">
        <f>Val_Brut_dBTrait!F12</f>
        <v>Leq</v>
      </c>
      <c r="C10" s="5" t="str">
        <f>Val_Brut_dBTrait!G12</f>
        <v>Leq</v>
      </c>
      <c r="D10" s="5" t="str">
        <f>Val_Brut_dBTrait!H12</f>
        <v>Leq</v>
      </c>
      <c r="E10" s="5" t="str">
        <f>Val_Brut_dBTrait!I12</f>
        <v>Leq</v>
      </c>
      <c r="F10" s="5" t="str">
        <f>Val_Brut_dBTrait!J12</f>
        <v>Leq</v>
      </c>
      <c r="G10" s="5" t="str">
        <f>Val_Brut_dBTrait!K12</f>
        <v>Leq</v>
      </c>
      <c r="H10" s="5" t="str">
        <f>Val_Brut_dBTrait!L12</f>
        <v>Leq</v>
      </c>
      <c r="I10" s="5" t="str">
        <f>Val_Brut_dBTrait!M12</f>
        <v>Leq</v>
      </c>
      <c r="J10" s="5" t="str">
        <f>Val_Brut_dBTrait!N12</f>
        <v>Leq</v>
      </c>
      <c r="K10" s="5" t="str">
        <f>Val_Brut_dBTrait!O12</f>
        <v>Leq</v>
      </c>
      <c r="L10" s="5" t="str">
        <f>Val_Brut_dBTrait!P12</f>
        <v>Leq</v>
      </c>
      <c r="M10" s="5" t="str">
        <f>Val_Brut_dBTrait!Q12</f>
        <v>Leq</v>
      </c>
      <c r="N10" s="5" t="str">
        <f>Val_Brut_dBTrait!R12</f>
        <v>Leq</v>
      </c>
      <c r="O10" s="5" t="str">
        <f>Val_Brut_dBTrait!S12</f>
        <v>Leq</v>
      </c>
      <c r="P10" s="5" t="str">
        <f>Val_Brut_dBTrait!T12</f>
        <v>Leq</v>
      </c>
      <c r="Q10" s="5" t="str">
        <f>Val_Brut_dBTrait!U12</f>
        <v>Leq</v>
      </c>
      <c r="R10" s="5" t="str">
        <f>Val_Brut_dBTrait!V12</f>
        <v>Leq</v>
      </c>
      <c r="S10" s="5" t="str">
        <f>Val_Brut_dBTrait!W12</f>
        <v>Leq</v>
      </c>
      <c r="T10" s="5" t="str">
        <f>Val_Brut_dBTrait!X12</f>
        <v>Leq</v>
      </c>
      <c r="U10" s="5" t="str">
        <f>Val_Brut_dBTrait!Y12</f>
        <v>Leq</v>
      </c>
      <c r="V10" s="5" t="str">
        <f>Val_Brut_dBTrait!Z12</f>
        <v>Leq</v>
      </c>
      <c r="W10" s="5" t="str">
        <f>Val_Brut_dBTrait!AA12</f>
        <v>Leq</v>
      </c>
      <c r="X10" s="5" t="str">
        <f>Val_Brut_dBTrait!AB12</f>
        <v>Leq</v>
      </c>
      <c r="Y10" s="5" t="str">
        <f>Val_Brut_dBTrait!AC12</f>
        <v>Leq</v>
      </c>
      <c r="Z10" s="5" t="str">
        <f>Val_Brut_dBTrait!AD12</f>
        <v>Leq</v>
      </c>
      <c r="AA10" s="5" t="str">
        <f>Val_Brut_dBTrait!AE12</f>
        <v>Leq</v>
      </c>
      <c r="AB10" s="6" t="str">
        <f>Val_Brut_dBTrait!AF12</f>
        <v>Leq</v>
      </c>
    </row>
    <row r="11" spans="1:31" x14ac:dyDescent="0.3">
      <c r="A11" s="34">
        <v>1</v>
      </c>
      <c r="B11" s="42">
        <f>B$4*$A11+B$5</f>
        <v>57.101229239103922</v>
      </c>
      <c r="C11" s="42">
        <f t="shared" ref="C11:AB19" si="0">C$4*$A11+C$5</f>
        <v>55.200048676820444</v>
      </c>
      <c r="D11" s="42">
        <f t="shared" si="0"/>
        <v>50.636673615372132</v>
      </c>
      <c r="E11" s="42">
        <f t="shared" si="0"/>
        <v>50.353395835800242</v>
      </c>
      <c r="F11" s="42">
        <f t="shared" si="0"/>
        <v>48.042083319877506</v>
      </c>
      <c r="G11" s="42">
        <f t="shared" si="0"/>
        <v>40.032416606563935</v>
      </c>
      <c r="H11" s="42">
        <f t="shared" si="0"/>
        <v>39.737874987889747</v>
      </c>
      <c r="I11" s="42">
        <f t="shared" si="0"/>
        <v>43.982479216677532</v>
      </c>
      <c r="J11" s="42">
        <f t="shared" si="0"/>
        <v>37.811979161060059</v>
      </c>
      <c r="K11" s="42">
        <f t="shared" si="0"/>
        <v>38.625340289215238</v>
      </c>
      <c r="L11" s="42">
        <f t="shared" si="0"/>
        <v>38.275708355311195</v>
      </c>
      <c r="M11" s="42">
        <f t="shared" si="0"/>
        <v>38.099666677431323</v>
      </c>
      <c r="N11" s="42">
        <f t="shared" si="0"/>
        <v>33.379402770152794</v>
      </c>
      <c r="O11" s="42">
        <f t="shared" si="0"/>
        <v>33.725340289215232</v>
      </c>
      <c r="P11" s="42">
        <f t="shared" si="0"/>
        <v>32.267090286524059</v>
      </c>
      <c r="Q11" s="42">
        <f t="shared" si="0"/>
        <v>28.39020136892939</v>
      </c>
      <c r="R11" s="42">
        <f t="shared" si="0"/>
        <v>23.459159673108417</v>
      </c>
      <c r="S11" s="42">
        <f t="shared" si="0"/>
        <v>21.379131878286579</v>
      </c>
      <c r="T11" s="42">
        <f t="shared" si="0"/>
        <v>18.546041570233179</v>
      </c>
      <c r="U11" s="42">
        <f t="shared" si="0"/>
        <v>19.032437416798086</v>
      </c>
      <c r="V11" s="42">
        <f t="shared" si="0"/>
        <v>20.924222157634219</v>
      </c>
      <c r="W11" s="42">
        <f t="shared" si="0"/>
        <v>19.582069350702131</v>
      </c>
      <c r="X11" s="42">
        <f t="shared" si="0"/>
        <v>13.784492905971534</v>
      </c>
      <c r="Y11" s="42">
        <f t="shared" si="0"/>
        <v>15.700395753271115</v>
      </c>
      <c r="Z11" s="42">
        <f t="shared" si="0"/>
        <v>12.841923535534168</v>
      </c>
      <c r="AA11" s="42">
        <f t="shared" si="0"/>
        <v>11.928076356819153</v>
      </c>
      <c r="AB11" s="43">
        <f t="shared" si="0"/>
        <v>19.353847322243926</v>
      </c>
    </row>
    <row r="12" spans="1:31" x14ac:dyDescent="0.3">
      <c r="A12" s="35">
        <v>2</v>
      </c>
      <c r="B12" s="1">
        <f>B$4*$A12+B$5</f>
        <v>54.791682375471922</v>
      </c>
      <c r="C12" s="1">
        <f t="shared" si="0"/>
        <v>53.105010809810615</v>
      </c>
      <c r="D12" s="1">
        <f t="shared" si="0"/>
        <v>50.500817917511426</v>
      </c>
      <c r="E12" s="1">
        <f t="shared" si="0"/>
        <v>50.274742537038776</v>
      </c>
      <c r="F12" s="1">
        <f t="shared" si="0"/>
        <v>48.471101313121835</v>
      </c>
      <c r="G12" s="1">
        <f t="shared" si="0"/>
        <v>41.948696976388625</v>
      </c>
      <c r="H12" s="1">
        <f t="shared" si="0"/>
        <v>40.123991181809643</v>
      </c>
      <c r="I12" s="1">
        <f t="shared" si="0"/>
        <v>42.387962341786086</v>
      </c>
      <c r="J12" s="1">
        <f t="shared" si="0"/>
        <v>37.990736658245204</v>
      </c>
      <c r="K12" s="1">
        <f t="shared" si="0"/>
        <v>38.260674994957554</v>
      </c>
      <c r="L12" s="1">
        <f t="shared" si="0"/>
        <v>37.574978966345448</v>
      </c>
      <c r="M12" s="1">
        <f t="shared" si="0"/>
        <v>37.756452282835866</v>
      </c>
      <c r="N12" s="1">
        <f t="shared" si="0"/>
        <v>33.622512966324585</v>
      </c>
      <c r="O12" s="1">
        <f t="shared" si="0"/>
        <v>33.360674994957556</v>
      </c>
      <c r="P12" s="1">
        <f t="shared" si="0"/>
        <v>31.988228590915249</v>
      </c>
      <c r="Q12" s="1">
        <f t="shared" si="0"/>
        <v>29.026578058908491</v>
      </c>
      <c r="R12" s="1">
        <f t="shared" si="0"/>
        <v>25.02507534845024</v>
      </c>
      <c r="S12" s="1">
        <f t="shared" si="0"/>
        <v>23.488470345071221</v>
      </c>
      <c r="T12" s="1">
        <f t="shared" si="0"/>
        <v>21.620670521817573</v>
      </c>
      <c r="U12" s="1">
        <f t="shared" si="0"/>
        <v>21.685198675025546</v>
      </c>
      <c r="V12" s="1">
        <f t="shared" si="0"/>
        <v>22.983508525207018</v>
      </c>
      <c r="W12" s="1">
        <f t="shared" si="0"/>
        <v>22.570894703637652</v>
      </c>
      <c r="X12" s="1">
        <f t="shared" si="0"/>
        <v>18.553742930871039</v>
      </c>
      <c r="Y12" s="1">
        <f t="shared" si="0"/>
        <v>18.253052813074898</v>
      </c>
      <c r="Z12" s="1">
        <f t="shared" si="0"/>
        <v>15.251574597589842</v>
      </c>
      <c r="AA12" s="1">
        <f t="shared" si="0"/>
        <v>12.950569240718146</v>
      </c>
      <c r="AB12" s="2">
        <f t="shared" si="0"/>
        <v>16.164813572461046</v>
      </c>
    </row>
    <row r="13" spans="1:31" x14ac:dyDescent="0.3">
      <c r="A13" s="35">
        <v>3</v>
      </c>
      <c r="B13" s="1">
        <f t="shared" ref="B13:B19" si="1">B$4*$A13+B$5</f>
        <v>52.482135511839921</v>
      </c>
      <c r="C13" s="1">
        <f t="shared" si="0"/>
        <v>51.009972942800786</v>
      </c>
      <c r="D13" s="1">
        <f t="shared" si="0"/>
        <v>50.364962219650721</v>
      </c>
      <c r="E13" s="1">
        <f t="shared" si="0"/>
        <v>50.19608923827731</v>
      </c>
      <c r="F13" s="1">
        <f t="shared" si="0"/>
        <v>48.900119306366165</v>
      </c>
      <c r="G13" s="1">
        <f t="shared" si="0"/>
        <v>43.864977346213315</v>
      </c>
      <c r="H13" s="1">
        <f t="shared" si="0"/>
        <v>40.510107375729547</v>
      </c>
      <c r="I13" s="1">
        <f t="shared" si="0"/>
        <v>40.793445466894639</v>
      </c>
      <c r="J13" s="1">
        <f t="shared" si="0"/>
        <v>38.169494155430343</v>
      </c>
      <c r="K13" s="1">
        <f t="shared" si="0"/>
        <v>37.896009700699871</v>
      </c>
      <c r="L13" s="1">
        <f t="shared" si="0"/>
        <v>36.874249577379707</v>
      </c>
      <c r="M13" s="1">
        <f t="shared" si="0"/>
        <v>37.413237888240403</v>
      </c>
      <c r="N13" s="1">
        <f t="shared" si="0"/>
        <v>33.865623162496377</v>
      </c>
      <c r="O13" s="1">
        <f t="shared" si="0"/>
        <v>32.996009700699872</v>
      </c>
      <c r="P13" s="1">
        <f t="shared" si="0"/>
        <v>31.709366895306438</v>
      </c>
      <c r="Q13" s="1">
        <f t="shared" si="0"/>
        <v>29.662954748887589</v>
      </c>
      <c r="R13" s="1">
        <f t="shared" si="0"/>
        <v>26.590991023792064</v>
      </c>
      <c r="S13" s="1">
        <f t="shared" si="0"/>
        <v>25.597808811855867</v>
      </c>
      <c r="T13" s="1">
        <f t="shared" si="0"/>
        <v>24.695299473401967</v>
      </c>
      <c r="U13" s="1">
        <f t="shared" si="0"/>
        <v>24.337959933253011</v>
      </c>
      <c r="V13" s="1">
        <f t="shared" si="0"/>
        <v>25.042794892779817</v>
      </c>
      <c r="W13" s="1">
        <f t="shared" si="0"/>
        <v>25.559720056573177</v>
      </c>
      <c r="X13" s="1">
        <f t="shared" si="0"/>
        <v>23.322992955770538</v>
      </c>
      <c r="Y13" s="1">
        <f t="shared" si="0"/>
        <v>20.805709872878683</v>
      </c>
      <c r="Z13" s="1">
        <f t="shared" si="0"/>
        <v>17.661225659645517</v>
      </c>
      <c r="AA13" s="1">
        <f t="shared" si="0"/>
        <v>13.97306212461714</v>
      </c>
      <c r="AB13" s="2">
        <f t="shared" si="0"/>
        <v>12.97577982267817</v>
      </c>
    </row>
    <row r="14" spans="1:31" x14ac:dyDescent="0.3">
      <c r="A14" s="35">
        <v>4</v>
      </c>
      <c r="B14" s="1">
        <f t="shared" si="1"/>
        <v>50.17258864820792</v>
      </c>
      <c r="C14" s="1">
        <f t="shared" si="0"/>
        <v>48.91493507579095</v>
      </c>
      <c r="D14" s="1">
        <f t="shared" si="0"/>
        <v>50.229106521790008</v>
      </c>
      <c r="E14" s="1">
        <f t="shared" si="0"/>
        <v>50.11743593951585</v>
      </c>
      <c r="F14" s="1">
        <f t="shared" si="0"/>
        <v>49.329137299610494</v>
      </c>
      <c r="G14" s="1">
        <f t="shared" si="0"/>
        <v>45.781257716038006</v>
      </c>
      <c r="H14" s="1">
        <f t="shared" si="0"/>
        <v>40.89622356964945</v>
      </c>
      <c r="I14" s="1">
        <f t="shared" si="0"/>
        <v>39.198928592003199</v>
      </c>
      <c r="J14" s="1">
        <f t="shared" si="0"/>
        <v>38.348251652615481</v>
      </c>
      <c r="K14" s="1">
        <f t="shared" si="0"/>
        <v>37.53134440644218</v>
      </c>
      <c r="L14" s="1">
        <f t="shared" si="0"/>
        <v>36.173520188413967</v>
      </c>
      <c r="M14" s="1">
        <f t="shared" si="0"/>
        <v>37.070023493644946</v>
      </c>
      <c r="N14" s="1">
        <f t="shared" si="0"/>
        <v>34.108733358668168</v>
      </c>
      <c r="O14" s="1">
        <f t="shared" si="0"/>
        <v>32.631344406442196</v>
      </c>
      <c r="P14" s="1">
        <f t="shared" si="0"/>
        <v>31.430505199697627</v>
      </c>
      <c r="Q14" s="1">
        <f t="shared" si="0"/>
        <v>30.299331438866691</v>
      </c>
      <c r="R14" s="1">
        <f t="shared" si="0"/>
        <v>28.156906699133888</v>
      </c>
      <c r="S14" s="1">
        <f t="shared" si="0"/>
        <v>27.707147278640512</v>
      </c>
      <c r="T14" s="1">
        <f t="shared" si="0"/>
        <v>27.769928424986357</v>
      </c>
      <c r="U14" s="1">
        <f t="shared" si="0"/>
        <v>26.990721191480475</v>
      </c>
      <c r="V14" s="1">
        <f t="shared" si="0"/>
        <v>27.102081260352616</v>
      </c>
      <c r="W14" s="1">
        <f t="shared" si="0"/>
        <v>28.548545409508698</v>
      </c>
      <c r="X14" s="1">
        <f t="shared" si="0"/>
        <v>28.092242980670044</v>
      </c>
      <c r="Y14" s="1">
        <f t="shared" si="0"/>
        <v>23.358366932682468</v>
      </c>
      <c r="Z14" s="1">
        <f t="shared" si="0"/>
        <v>20.07087672170119</v>
      </c>
      <c r="AA14" s="1">
        <f t="shared" si="0"/>
        <v>14.995555008516135</v>
      </c>
      <c r="AB14" s="2">
        <f t="shared" si="0"/>
        <v>9.7867460728952924</v>
      </c>
    </row>
    <row r="15" spans="1:31" x14ac:dyDescent="0.3">
      <c r="A15" s="35">
        <v>5</v>
      </c>
      <c r="B15" s="1">
        <f t="shared" si="1"/>
        <v>47.86304178457592</v>
      </c>
      <c r="C15" s="1">
        <f t="shared" si="0"/>
        <v>46.819897208781128</v>
      </c>
      <c r="D15" s="1">
        <f t="shared" si="0"/>
        <v>50.093250823929303</v>
      </c>
      <c r="E15" s="1">
        <f t="shared" si="0"/>
        <v>50.038782640754384</v>
      </c>
      <c r="F15" s="1">
        <f t="shared" si="0"/>
        <v>49.758155292854823</v>
      </c>
      <c r="G15" s="1">
        <f t="shared" si="0"/>
        <v>47.697538085862696</v>
      </c>
      <c r="H15" s="1">
        <f t="shared" si="0"/>
        <v>41.282339763569347</v>
      </c>
      <c r="I15" s="1">
        <f t="shared" si="0"/>
        <v>37.604411717111752</v>
      </c>
      <c r="J15" s="1">
        <f t="shared" si="0"/>
        <v>38.52700914980062</v>
      </c>
      <c r="K15" s="1">
        <f t="shared" si="0"/>
        <v>37.166679112184497</v>
      </c>
      <c r="L15" s="1">
        <f t="shared" si="0"/>
        <v>35.472790799448227</v>
      </c>
      <c r="M15" s="1">
        <f t="shared" si="0"/>
        <v>36.726809099049483</v>
      </c>
      <c r="N15" s="1">
        <f t="shared" si="0"/>
        <v>34.351843554839959</v>
      </c>
      <c r="O15" s="1">
        <f t="shared" si="0"/>
        <v>32.266679112184512</v>
      </c>
      <c r="P15" s="1">
        <f t="shared" si="0"/>
        <v>31.151643504088817</v>
      </c>
      <c r="Q15" s="1">
        <f t="shared" si="0"/>
        <v>30.935708128845793</v>
      </c>
      <c r="R15" s="1">
        <f t="shared" si="0"/>
        <v>29.722822374475712</v>
      </c>
      <c r="S15" s="1">
        <f t="shared" si="0"/>
        <v>29.816485745425158</v>
      </c>
      <c r="T15" s="1">
        <f t="shared" si="0"/>
        <v>30.844557376570748</v>
      </c>
      <c r="U15" s="1">
        <f t="shared" si="0"/>
        <v>29.643482449707935</v>
      </c>
      <c r="V15" s="1">
        <f t="shared" si="0"/>
        <v>29.161367627925415</v>
      </c>
      <c r="W15" s="1">
        <f t="shared" si="0"/>
        <v>31.537370762444223</v>
      </c>
      <c r="X15" s="1">
        <f t="shared" si="0"/>
        <v>32.861493005569542</v>
      </c>
      <c r="Y15" s="1">
        <f t="shared" si="0"/>
        <v>25.911023992486253</v>
      </c>
      <c r="Z15" s="1">
        <f t="shared" si="0"/>
        <v>22.480527783756862</v>
      </c>
      <c r="AA15" s="1">
        <f t="shared" si="0"/>
        <v>16.018047892415126</v>
      </c>
      <c r="AB15" s="2">
        <f t="shared" si="0"/>
        <v>6.5977123231124146</v>
      </c>
    </row>
    <row r="16" spans="1:31" x14ac:dyDescent="0.3">
      <c r="A16" s="35">
        <v>6</v>
      </c>
      <c r="B16" s="1">
        <f t="shared" si="1"/>
        <v>45.553494920943919</v>
      </c>
      <c r="C16" s="1">
        <f t="shared" si="0"/>
        <v>44.724859341771293</v>
      </c>
      <c r="D16" s="1">
        <f t="shared" si="0"/>
        <v>49.957395126068597</v>
      </c>
      <c r="E16" s="1">
        <f t="shared" si="0"/>
        <v>49.960129341992918</v>
      </c>
      <c r="F16" s="1">
        <f t="shared" si="0"/>
        <v>50.187173286099153</v>
      </c>
      <c r="G16" s="1">
        <f t="shared" si="0"/>
        <v>49.613818455687387</v>
      </c>
      <c r="H16" s="1">
        <f t="shared" si="0"/>
        <v>41.66845595748925</v>
      </c>
      <c r="I16" s="1">
        <f t="shared" si="0"/>
        <v>36.009894842220305</v>
      </c>
      <c r="J16" s="1">
        <f t="shared" si="0"/>
        <v>38.705766646985765</v>
      </c>
      <c r="K16" s="1">
        <f t="shared" si="0"/>
        <v>36.802013817926813</v>
      </c>
      <c r="L16" s="1">
        <f t="shared" si="0"/>
        <v>34.772061410482479</v>
      </c>
      <c r="M16" s="1">
        <f t="shared" si="0"/>
        <v>36.383594704454019</v>
      </c>
      <c r="N16" s="1">
        <f t="shared" si="0"/>
        <v>34.594953751011751</v>
      </c>
      <c r="O16" s="1">
        <f t="shared" si="0"/>
        <v>31.902013817926832</v>
      </c>
      <c r="P16" s="1">
        <f t="shared" si="0"/>
        <v>30.872781808480006</v>
      </c>
      <c r="Q16" s="1">
        <f t="shared" si="0"/>
        <v>31.572084818824894</v>
      </c>
      <c r="R16" s="1">
        <f t="shared" si="0"/>
        <v>31.288738049817539</v>
      </c>
      <c r="S16" s="1">
        <f t="shared" si="0"/>
        <v>31.925824212209804</v>
      </c>
      <c r="T16" s="1">
        <f t="shared" si="0"/>
        <v>33.919186328155142</v>
      </c>
      <c r="U16" s="1">
        <f t="shared" si="0"/>
        <v>32.296243707935403</v>
      </c>
      <c r="V16" s="1">
        <f t="shared" si="0"/>
        <v>31.220653995498214</v>
      </c>
      <c r="W16" s="1">
        <f t="shared" si="0"/>
        <v>34.526196115379747</v>
      </c>
      <c r="X16" s="1">
        <f t="shared" si="0"/>
        <v>37.630743030469048</v>
      </c>
      <c r="Y16" s="1">
        <f t="shared" si="0"/>
        <v>28.463681052290035</v>
      </c>
      <c r="Z16" s="1">
        <f t="shared" si="0"/>
        <v>24.890178845812535</v>
      </c>
      <c r="AA16" s="1">
        <f t="shared" si="0"/>
        <v>17.040540776314124</v>
      </c>
      <c r="AB16" s="2">
        <f t="shared" si="0"/>
        <v>3.4086785733295386</v>
      </c>
    </row>
    <row r="17" spans="1:28" x14ac:dyDescent="0.3">
      <c r="A17" s="35">
        <v>7</v>
      </c>
      <c r="B17" s="1">
        <f t="shared" si="1"/>
        <v>43.243948057311911</v>
      </c>
      <c r="C17" s="1">
        <f t="shared" si="0"/>
        <v>42.629821474761464</v>
      </c>
      <c r="D17" s="1">
        <f t="shared" si="0"/>
        <v>49.821539428207892</v>
      </c>
      <c r="E17" s="1">
        <f t="shared" si="0"/>
        <v>49.881476043231451</v>
      </c>
      <c r="F17" s="1">
        <f t="shared" si="0"/>
        <v>50.616191279343475</v>
      </c>
      <c r="G17" s="1">
        <f t="shared" si="0"/>
        <v>51.530098825512077</v>
      </c>
      <c r="H17" s="1">
        <f t="shared" si="0"/>
        <v>42.054572151409154</v>
      </c>
      <c r="I17" s="1">
        <f t="shared" si="0"/>
        <v>34.415377967328858</v>
      </c>
      <c r="J17" s="1">
        <f t="shared" si="0"/>
        <v>38.884524144170904</v>
      </c>
      <c r="K17" s="1">
        <f t="shared" si="0"/>
        <v>36.437348523669129</v>
      </c>
      <c r="L17" s="1">
        <f t="shared" si="0"/>
        <v>34.071332021516739</v>
      </c>
      <c r="M17" s="1">
        <f t="shared" si="0"/>
        <v>36.040380309858563</v>
      </c>
      <c r="N17" s="1">
        <f t="shared" si="0"/>
        <v>34.838063947183542</v>
      </c>
      <c r="O17" s="1">
        <f t="shared" si="0"/>
        <v>31.537348523669152</v>
      </c>
      <c r="P17" s="1">
        <f t="shared" si="0"/>
        <v>30.593920112871199</v>
      </c>
      <c r="Q17" s="1">
        <f t="shared" si="0"/>
        <v>32.208461508803993</v>
      </c>
      <c r="R17" s="1">
        <f t="shared" si="0"/>
        <v>32.854653725159359</v>
      </c>
      <c r="S17" s="1">
        <f t="shared" si="0"/>
        <v>34.035162678994446</v>
      </c>
      <c r="T17" s="1">
        <f t="shared" si="0"/>
        <v>36.993815279739536</v>
      </c>
      <c r="U17" s="1">
        <f t="shared" si="0"/>
        <v>34.94900496616286</v>
      </c>
      <c r="V17" s="1">
        <f t="shared" si="0"/>
        <v>33.279940363071013</v>
      </c>
      <c r="W17" s="1">
        <f t="shared" si="0"/>
        <v>37.515021468315268</v>
      </c>
      <c r="X17" s="1">
        <f t="shared" si="0"/>
        <v>42.399993055368547</v>
      </c>
      <c r="Y17" s="1">
        <f t="shared" si="0"/>
        <v>31.01633811209382</v>
      </c>
      <c r="Z17" s="1">
        <f t="shared" si="0"/>
        <v>27.299829907868212</v>
      </c>
      <c r="AA17" s="1">
        <f t="shared" si="0"/>
        <v>18.063033660213115</v>
      </c>
      <c r="AB17" s="2">
        <f t="shared" si="0"/>
        <v>0.21964482354665904</v>
      </c>
    </row>
    <row r="18" spans="1:28" x14ac:dyDescent="0.3">
      <c r="A18" s="35">
        <v>8</v>
      </c>
      <c r="B18" s="1">
        <f t="shared" si="1"/>
        <v>40.934401193679918</v>
      </c>
      <c r="C18" s="1">
        <f t="shared" si="0"/>
        <v>40.534783607751635</v>
      </c>
      <c r="D18" s="1">
        <f t="shared" si="0"/>
        <v>49.685683730347186</v>
      </c>
      <c r="E18" s="1">
        <f t="shared" si="0"/>
        <v>49.802822744469985</v>
      </c>
      <c r="F18" s="1">
        <f t="shared" si="0"/>
        <v>51.045209272587805</v>
      </c>
      <c r="G18" s="1">
        <f t="shared" si="0"/>
        <v>53.446379195336768</v>
      </c>
      <c r="H18" s="1">
        <f t="shared" si="0"/>
        <v>42.44068834532905</v>
      </c>
      <c r="I18" s="1">
        <f t="shared" si="0"/>
        <v>32.820861092437411</v>
      </c>
      <c r="J18" s="1">
        <f t="shared" si="0"/>
        <v>39.063281641356042</v>
      </c>
      <c r="K18" s="1">
        <f t="shared" si="0"/>
        <v>36.072683229411446</v>
      </c>
      <c r="L18" s="1">
        <f t="shared" si="0"/>
        <v>33.370602632550998</v>
      </c>
      <c r="M18" s="1">
        <f t="shared" si="0"/>
        <v>35.697165915263099</v>
      </c>
      <c r="N18" s="1">
        <f t="shared" si="0"/>
        <v>35.081174143355334</v>
      </c>
      <c r="O18" s="1">
        <f t="shared" si="0"/>
        <v>31.172683229411472</v>
      </c>
      <c r="P18" s="1">
        <f t="shared" si="0"/>
        <v>30.315058417262389</v>
      </c>
      <c r="Q18" s="1">
        <f t="shared" si="0"/>
        <v>32.844838198783094</v>
      </c>
      <c r="R18" s="1">
        <f t="shared" si="0"/>
        <v>34.420569400501186</v>
      </c>
      <c r="S18" s="1">
        <f t="shared" si="0"/>
        <v>36.144501145779088</v>
      </c>
      <c r="T18" s="1">
        <f t="shared" si="0"/>
        <v>40.068444231323923</v>
      </c>
      <c r="U18" s="1">
        <f t="shared" si="0"/>
        <v>37.601766224390325</v>
      </c>
      <c r="V18" s="1">
        <f t="shared" si="0"/>
        <v>35.339226730643816</v>
      </c>
      <c r="W18" s="1">
        <f t="shared" si="0"/>
        <v>40.503846821250789</v>
      </c>
      <c r="X18" s="1">
        <f t="shared" si="0"/>
        <v>47.169243080268053</v>
      </c>
      <c r="Y18" s="1">
        <f t="shared" si="0"/>
        <v>33.568995171897605</v>
      </c>
      <c r="Z18" s="1">
        <f t="shared" si="0"/>
        <v>29.709480969923884</v>
      </c>
      <c r="AA18" s="1">
        <f t="shared" si="0"/>
        <v>19.08552654411211</v>
      </c>
      <c r="AB18" s="2">
        <f t="shared" si="0"/>
        <v>-2.969388926236217</v>
      </c>
    </row>
    <row r="19" spans="1:28" ht="15" thickBot="1" x14ac:dyDescent="0.35">
      <c r="A19" s="36">
        <v>9</v>
      </c>
      <c r="B19" s="3">
        <f t="shared" si="1"/>
        <v>38.62485433004791</v>
      </c>
      <c r="C19" s="3">
        <f t="shared" si="0"/>
        <v>38.439745740741806</v>
      </c>
      <c r="D19" s="3">
        <f t="shared" si="0"/>
        <v>49.549828032486481</v>
      </c>
      <c r="E19" s="3">
        <f t="shared" si="0"/>
        <v>49.724169445708519</v>
      </c>
      <c r="F19" s="3">
        <f t="shared" si="0"/>
        <v>51.474227265832134</v>
      </c>
      <c r="G19" s="3">
        <f t="shared" si="0"/>
        <v>55.362659565161451</v>
      </c>
      <c r="H19" s="3">
        <f t="shared" si="0"/>
        <v>42.826804539248954</v>
      </c>
      <c r="I19" s="3">
        <f t="shared" si="0"/>
        <v>31.226344217545964</v>
      </c>
      <c r="J19" s="3">
        <f t="shared" si="0"/>
        <v>39.242039138541188</v>
      </c>
      <c r="K19" s="3">
        <f t="shared" si="0"/>
        <v>35.708017935153762</v>
      </c>
      <c r="L19" s="3">
        <f t="shared" si="0"/>
        <v>32.669873243585258</v>
      </c>
      <c r="M19" s="3">
        <f t="shared" si="0"/>
        <v>35.353951520667643</v>
      </c>
      <c r="N19" s="3">
        <f t="shared" si="0"/>
        <v>35.324284339527125</v>
      </c>
      <c r="O19" s="3">
        <f t="shared" si="0"/>
        <v>30.808017935153792</v>
      </c>
      <c r="P19" s="3">
        <f t="shared" si="0"/>
        <v>30.036196721653578</v>
      </c>
      <c r="Q19" s="3">
        <f t="shared" si="0"/>
        <v>33.481214888762196</v>
      </c>
      <c r="R19" s="3">
        <f t="shared" si="0"/>
        <v>35.986485075843007</v>
      </c>
      <c r="S19" s="3">
        <f t="shared" si="0"/>
        <v>38.253839612563738</v>
      </c>
      <c r="T19" s="3">
        <f t="shared" si="0"/>
        <v>43.143073182908324</v>
      </c>
      <c r="U19" s="3">
        <f t="shared" si="0"/>
        <v>40.254527482617789</v>
      </c>
      <c r="V19" s="3">
        <f t="shared" si="0"/>
        <v>37.398513098216611</v>
      </c>
      <c r="W19" s="3">
        <f t="shared" si="0"/>
        <v>43.492672174186318</v>
      </c>
      <c r="X19" s="3">
        <f t="shared" si="0"/>
        <v>51.938493105167559</v>
      </c>
      <c r="Y19" s="3">
        <f t="shared" si="0"/>
        <v>36.12165223170139</v>
      </c>
      <c r="Z19" s="3">
        <f t="shared" si="0"/>
        <v>32.119132031979561</v>
      </c>
      <c r="AA19" s="3">
        <f t="shared" si="0"/>
        <v>20.108019428011104</v>
      </c>
      <c r="AB19" s="4">
        <f t="shared" si="0"/>
        <v>-6.158422676019093</v>
      </c>
    </row>
    <row r="20" spans="1:28" x14ac:dyDescent="0.3">
      <c r="A20" s="24"/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</row>
    <row r="21" spans="1:28" x14ac:dyDescent="0.3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</row>
    <row r="22" spans="1:28" x14ac:dyDescent="0.3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</row>
    <row r="23" spans="1:28" x14ac:dyDescent="0.3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</row>
    <row r="24" spans="1:28" x14ac:dyDescent="0.3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</row>
    <row r="25" spans="1:28" x14ac:dyDescent="0.3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</row>
    <row r="26" spans="1:28" x14ac:dyDescent="0.3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</row>
    <row r="27" spans="1:28" x14ac:dyDescent="0.3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</row>
    <row r="28" spans="1:28" x14ac:dyDescent="0.3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</row>
    <row r="29" spans="1:28" x14ac:dyDescent="0.3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</row>
    <row r="30" spans="1:28" x14ac:dyDescent="0.3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</row>
  </sheetData>
  <customSheetViews>
    <customSheetView guid="{8080DA26-8121-40E4-8039-7149158C3DC7}" scale="55">
      <selection activeCell="W49" sqref="W49"/>
      <pageMargins left="0.7" right="0.7" top="0.75" bottom="0.75" header="0.3" footer="0.3"/>
    </customSheetView>
  </customSheetViews>
  <mergeCells count="1">
    <mergeCell ref="A1:C1"/>
  </mergeCells>
  <phoneticPr fontId="1" type="noConversion"/>
  <pageMargins left="0.7" right="0.7" top="0.75" bottom="0.75" header="0.3" footer="0.3"/>
  <pageSetup paperSize="9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Refresh">
                <anchor moveWithCells="1" sizeWithCells="1">
                  <from>
                    <xdr:col>3</xdr:col>
                    <xdr:colOff>1249680</xdr:colOff>
                    <xdr:row>0</xdr:row>
                    <xdr:rowOff>15240</xdr:rowOff>
                  </from>
                  <to>
                    <xdr:col>5</xdr:col>
                    <xdr:colOff>7620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4" tint="0.59999389629810485"/>
  </sheetPr>
  <dimension ref="B1:X61"/>
  <sheetViews>
    <sheetView topLeftCell="B5" zoomScaleNormal="100" workbookViewId="0">
      <selection activeCell="H40" sqref="H40"/>
    </sheetView>
  </sheetViews>
  <sheetFormatPr baseColWidth="10" defaultRowHeight="14.4" x14ac:dyDescent="0.3"/>
  <sheetData>
    <row r="1" spans="2:24" x14ac:dyDescent="0.3"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</row>
    <row r="2" spans="2:24" x14ac:dyDescent="0.3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</row>
    <row r="3" spans="2:24" x14ac:dyDescent="0.3"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</row>
    <row r="4" spans="2:24" x14ac:dyDescent="0.3"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</row>
    <row r="5" spans="2:24" x14ac:dyDescent="0.3"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</row>
    <row r="6" spans="2:24" x14ac:dyDescent="0.3"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2:24" x14ac:dyDescent="0.3"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</row>
    <row r="8" spans="2:24" x14ac:dyDescent="0.3"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</row>
    <row r="9" spans="2:24" x14ac:dyDescent="0.3"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</row>
    <row r="10" spans="2:24" x14ac:dyDescent="0.3"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</row>
    <row r="11" spans="2:24" x14ac:dyDescent="0.3"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</row>
    <row r="12" spans="2:24" x14ac:dyDescent="0.3"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</row>
    <row r="13" spans="2:24" x14ac:dyDescent="0.3"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</row>
    <row r="14" spans="2:24" x14ac:dyDescent="0.3"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</row>
    <row r="15" spans="2:24" x14ac:dyDescent="0.3"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</row>
    <row r="16" spans="2:24" x14ac:dyDescent="0.3"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</row>
    <row r="17" spans="2:24" x14ac:dyDescent="0.3"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</row>
    <row r="18" spans="2:24" x14ac:dyDescent="0.3"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</row>
    <row r="19" spans="2:24" x14ac:dyDescent="0.3"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</row>
    <row r="20" spans="2:24" x14ac:dyDescent="0.3"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</row>
    <row r="21" spans="2:24" x14ac:dyDescent="0.3"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</row>
    <row r="22" spans="2:24" x14ac:dyDescent="0.3"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</row>
    <row r="23" spans="2:24" x14ac:dyDescent="0.3"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</row>
    <row r="24" spans="2:24" x14ac:dyDescent="0.3"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</row>
    <row r="25" spans="2:24" x14ac:dyDescent="0.3"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</row>
    <row r="26" spans="2:24" x14ac:dyDescent="0.3"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</row>
    <row r="27" spans="2:24" x14ac:dyDescent="0.3"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</row>
    <row r="28" spans="2:24" x14ac:dyDescent="0.3"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</row>
    <row r="29" spans="2:24" x14ac:dyDescent="0.3"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</row>
    <row r="30" spans="2:24" x14ac:dyDescent="0.3"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</row>
    <row r="31" spans="2:24" x14ac:dyDescent="0.3"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</row>
    <row r="32" spans="2:24" x14ac:dyDescent="0.3"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</row>
    <row r="33" spans="2:24" x14ac:dyDescent="0.3"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</row>
    <row r="34" spans="2:24" x14ac:dyDescent="0.3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</row>
    <row r="35" spans="2:24" x14ac:dyDescent="0.3"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</row>
    <row r="36" spans="2:24" x14ac:dyDescent="0.3"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</row>
    <row r="37" spans="2:24" x14ac:dyDescent="0.3"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</row>
    <row r="38" spans="2:24" x14ac:dyDescent="0.3"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</row>
    <row r="39" spans="2:24" x14ac:dyDescent="0.3"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</row>
    <row r="40" spans="2:24" x14ac:dyDescent="0.3"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</row>
    <row r="41" spans="2:24" x14ac:dyDescent="0.3"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</row>
    <row r="42" spans="2:24" x14ac:dyDescent="0.3"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</row>
    <row r="43" spans="2:24" x14ac:dyDescent="0.3"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</row>
    <row r="44" spans="2:24" x14ac:dyDescent="0.3"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</row>
    <row r="45" spans="2:24" x14ac:dyDescent="0.3"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</row>
    <row r="46" spans="2:24" x14ac:dyDescent="0.3"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</row>
    <row r="47" spans="2:24" x14ac:dyDescent="0.3"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</row>
    <row r="48" spans="2:24" x14ac:dyDescent="0.3"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</row>
    <row r="49" spans="2:24" x14ac:dyDescent="0.3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</row>
    <row r="50" spans="2:24" x14ac:dyDescent="0.3"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</row>
    <row r="51" spans="2:24" x14ac:dyDescent="0.3"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</row>
    <row r="52" spans="2:24" x14ac:dyDescent="0.3"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</row>
    <row r="53" spans="2:24" x14ac:dyDescent="0.3"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</row>
    <row r="54" spans="2:24" x14ac:dyDescent="0.3"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</row>
    <row r="55" spans="2:24" x14ac:dyDescent="0.3"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</row>
    <row r="56" spans="2:24" x14ac:dyDescent="0.3"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</row>
    <row r="57" spans="2:24" x14ac:dyDescent="0.3"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</row>
    <row r="58" spans="2:24" x14ac:dyDescent="0.3"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</row>
    <row r="59" spans="2:24" x14ac:dyDescent="0.3"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</row>
    <row r="60" spans="2:24" x14ac:dyDescent="0.3"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</row>
    <row r="61" spans="2:24" x14ac:dyDescent="0.3"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</row>
  </sheetData>
  <customSheetViews>
    <customSheetView guid="{8080DA26-8121-40E4-8039-7149158C3DC7}" showPageBreaks="1" topLeftCell="B8">
      <selection activeCell="D14" sqref="D14"/>
      <pageMargins left="0.7" right="0.7" top="0.75" bottom="0.75" header="0.3" footer="0.3"/>
      <pageSetup paperSize="9" orientation="portrait" verticalDpi="597" r:id="rId1"/>
    </customSheetView>
  </customSheetViews>
  <pageMargins left="0.7" right="0.7" top="0.75" bottom="0.75" header="0.3" footer="0.3"/>
  <pageSetup paperSize="9" orientation="portrait" verticalDpi="597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4" tint="0.59999389629810485"/>
  </sheetPr>
  <dimension ref="A1"/>
  <sheetViews>
    <sheetView workbookViewId="0">
      <selection activeCell="H40" sqref="H4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4" tint="0.59999389629810485"/>
  </sheetPr>
  <dimension ref="A1"/>
  <sheetViews>
    <sheetView workbookViewId="0">
      <selection activeCell="H40" sqref="H4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4" tint="0.59999389629810485"/>
  </sheetPr>
  <dimension ref="A1"/>
  <sheetViews>
    <sheetView workbookViewId="0">
      <selection activeCell="H40" sqref="H4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4" tint="0.59999389629810485"/>
  </sheetPr>
  <dimension ref="A1"/>
  <sheetViews>
    <sheetView workbookViewId="0">
      <selection activeCell="H40" sqref="H4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4" tint="0.59999389629810485"/>
  </sheetPr>
  <dimension ref="A1"/>
  <sheetViews>
    <sheetView workbookViewId="0">
      <selection activeCell="H40" sqref="H4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4" tint="0.59999389629810485"/>
  </sheetPr>
  <dimension ref="A1"/>
  <sheetViews>
    <sheetView workbookViewId="0">
      <selection activeCell="H40" sqref="H4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4" tint="0.59999389629810485"/>
  </sheetPr>
  <dimension ref="A1"/>
  <sheetViews>
    <sheetView workbookViewId="0">
      <selection activeCell="H40" sqref="H4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theme="4" tint="0.59999389629810485"/>
  </sheetPr>
  <dimension ref="A1"/>
  <sheetViews>
    <sheetView workbookViewId="0">
      <selection activeCell="H40" sqref="H4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Val_Brut_dBTrait</vt:lpstr>
      <vt:lpstr>Regression</vt:lpstr>
      <vt:lpstr>Graph 1ms-1</vt:lpstr>
      <vt:lpstr>Graph 2ms-1</vt:lpstr>
      <vt:lpstr>Graph 3ms-1</vt:lpstr>
      <vt:lpstr>Graph 4ms-1</vt:lpstr>
      <vt:lpstr>Graph 5ms-1</vt:lpstr>
      <vt:lpstr>Graph 6ms-1</vt:lpstr>
      <vt:lpstr>Graph 7ms-1</vt:lpstr>
      <vt:lpstr>Graph 8ms-1</vt:lpstr>
      <vt:lpstr>Graph 9ms-1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Larcade</dc:creator>
  <cp:lastModifiedBy>clément Larcade</cp:lastModifiedBy>
  <dcterms:created xsi:type="dcterms:W3CDTF">2020-06-10T08:31:44Z</dcterms:created>
  <dcterms:modified xsi:type="dcterms:W3CDTF">2020-06-14T14:48:20Z</dcterms:modified>
</cp:coreProperties>
</file>