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ILI BOURHANE A R\Downloads\"/>
    </mc:Choice>
  </mc:AlternateContent>
  <xr:revisionPtr revIDLastSave="0" documentId="13_ncr:1_{D1B3B004-7272-41FA-A94E-4041C6494E79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Tranches" sheetId="3" r:id="rId1"/>
    <sheet name="Ages" sheetId="1" r:id="rId2"/>
    <sheet name="Base" sheetId="2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8" i="3" l="1"/>
  <c r="J18" i="3"/>
  <c r="K18" i="3"/>
  <c r="L18" i="3"/>
  <c r="M18" i="3"/>
  <c r="N18" i="3"/>
  <c r="O18" i="3"/>
  <c r="O29" i="3" s="1"/>
  <c r="P18" i="3"/>
  <c r="I19" i="3"/>
  <c r="J19" i="3"/>
  <c r="K19" i="3"/>
  <c r="L19" i="3"/>
  <c r="M19" i="3"/>
  <c r="N19" i="3"/>
  <c r="O19" i="3"/>
  <c r="P19" i="3"/>
  <c r="I20" i="3"/>
  <c r="J20" i="3"/>
  <c r="K20" i="3"/>
  <c r="L20" i="3"/>
  <c r="M20" i="3"/>
  <c r="N20" i="3"/>
  <c r="O20" i="3"/>
  <c r="P20" i="3"/>
  <c r="I21" i="3"/>
  <c r="J21" i="3"/>
  <c r="K21" i="3"/>
  <c r="L21" i="3"/>
  <c r="M21" i="3"/>
  <c r="N21" i="3"/>
  <c r="O21" i="3"/>
  <c r="P21" i="3"/>
  <c r="I22" i="3"/>
  <c r="J22" i="3"/>
  <c r="K22" i="3"/>
  <c r="L22" i="3"/>
  <c r="M22" i="3"/>
  <c r="N22" i="3"/>
  <c r="O22" i="3"/>
  <c r="P22" i="3"/>
  <c r="I23" i="3"/>
  <c r="J23" i="3"/>
  <c r="K23" i="3"/>
  <c r="L23" i="3"/>
  <c r="M23" i="3"/>
  <c r="N23" i="3"/>
  <c r="O23" i="3"/>
  <c r="P23" i="3"/>
  <c r="I24" i="3"/>
  <c r="J24" i="3"/>
  <c r="K24" i="3"/>
  <c r="L24" i="3"/>
  <c r="M24" i="3"/>
  <c r="N24" i="3"/>
  <c r="O24" i="3"/>
  <c r="P24" i="3"/>
  <c r="I25" i="3"/>
  <c r="J25" i="3"/>
  <c r="K25" i="3"/>
  <c r="L25" i="3"/>
  <c r="M25" i="3"/>
  <c r="N25" i="3"/>
  <c r="O25" i="3"/>
  <c r="P25" i="3"/>
  <c r="I26" i="3"/>
  <c r="J26" i="3"/>
  <c r="K26" i="3"/>
  <c r="L26" i="3"/>
  <c r="M26" i="3"/>
  <c r="N26" i="3"/>
  <c r="O26" i="3"/>
  <c r="P26" i="3"/>
  <c r="I27" i="3"/>
  <c r="J27" i="3"/>
  <c r="K27" i="3"/>
  <c r="L27" i="3"/>
  <c r="M27" i="3"/>
  <c r="N27" i="3"/>
  <c r="O27" i="3"/>
  <c r="P27" i="3"/>
  <c r="I28" i="3"/>
  <c r="J28" i="3"/>
  <c r="K28" i="3"/>
  <c r="L28" i="3"/>
  <c r="M28" i="3"/>
  <c r="N28" i="3"/>
  <c r="O28" i="3"/>
  <c r="P28" i="3"/>
  <c r="H19" i="3"/>
  <c r="H20" i="3"/>
  <c r="H21" i="3"/>
  <c r="H22" i="3"/>
  <c r="H23" i="3"/>
  <c r="H24" i="3"/>
  <c r="H25" i="3"/>
  <c r="H26" i="3"/>
  <c r="H27" i="3"/>
  <c r="H28" i="3"/>
  <c r="H18" i="3"/>
  <c r="Q18" i="3"/>
  <c r="R4" i="3"/>
  <c r="R5" i="3"/>
  <c r="R6" i="3"/>
  <c r="Q21" i="3" s="1"/>
  <c r="R7" i="3"/>
  <c r="Q22" i="3" s="1"/>
  <c r="R8" i="3"/>
  <c r="R9" i="3"/>
  <c r="R10" i="3"/>
  <c r="Q25" i="3" s="1"/>
  <c r="R11" i="3"/>
  <c r="Q26" i="3" s="1"/>
  <c r="R12" i="3"/>
  <c r="R13" i="3"/>
  <c r="R3" i="3"/>
  <c r="Q4" i="3"/>
  <c r="Q5" i="3"/>
  <c r="Q6" i="3"/>
  <c r="Q7" i="3"/>
  <c r="Q8" i="3"/>
  <c r="Q9" i="3"/>
  <c r="Q10" i="3"/>
  <c r="Q11" i="3"/>
  <c r="Q12" i="3"/>
  <c r="Q13" i="3"/>
  <c r="P4" i="3"/>
  <c r="P5" i="3"/>
  <c r="P6" i="3"/>
  <c r="P7" i="3"/>
  <c r="P8" i="3"/>
  <c r="P9" i="3"/>
  <c r="P10" i="3"/>
  <c r="P11" i="3"/>
  <c r="P12" i="3"/>
  <c r="P13" i="3"/>
  <c r="Q3" i="3"/>
  <c r="P3" i="3"/>
  <c r="O3" i="3"/>
  <c r="Q19" i="3"/>
  <c r="Q20" i="3"/>
  <c r="Q23" i="3"/>
  <c r="Q24" i="3"/>
  <c r="Q27" i="3"/>
  <c r="Q28" i="3"/>
  <c r="G19" i="3"/>
  <c r="G20" i="3"/>
  <c r="G21" i="3"/>
  <c r="G22" i="3"/>
  <c r="G23" i="3"/>
  <c r="G24" i="3"/>
  <c r="G25" i="3"/>
  <c r="G26" i="3"/>
  <c r="G27" i="3"/>
  <c r="G28" i="3"/>
  <c r="G18" i="3"/>
  <c r="W14" i="3"/>
  <c r="X14" i="3"/>
  <c r="Y14" i="3"/>
  <c r="Z14" i="3"/>
  <c r="S14" i="3"/>
  <c r="T14" i="3"/>
  <c r="U14" i="3"/>
  <c r="V14" i="3"/>
  <c r="P29" i="3"/>
  <c r="G11" i="3"/>
  <c r="D29" i="3"/>
  <c r="D30" i="3"/>
  <c r="D31" i="3"/>
  <c r="D32" i="3"/>
  <c r="D3" i="3"/>
  <c r="H4" i="3" s="1"/>
  <c r="D4" i="3"/>
  <c r="D5" i="3"/>
  <c r="D6" i="3"/>
  <c r="I7" i="3" s="1"/>
  <c r="D7" i="3"/>
  <c r="D8" i="3"/>
  <c r="D9" i="3"/>
  <c r="D10" i="3"/>
  <c r="K5" i="3" s="1"/>
  <c r="D11" i="3"/>
  <c r="D12" i="3"/>
  <c r="L4" i="3" s="1"/>
  <c r="D13" i="3"/>
  <c r="D14" i="3"/>
  <c r="M7" i="3" s="1"/>
  <c r="D15" i="3"/>
  <c r="D16" i="3"/>
  <c r="D17" i="3"/>
  <c r="D18" i="3"/>
  <c r="D19" i="3"/>
  <c r="O5" i="3" s="1"/>
  <c r="D20" i="3"/>
  <c r="D21" i="3"/>
  <c r="D22" i="3"/>
  <c r="D23" i="3"/>
  <c r="D24" i="3"/>
  <c r="D25" i="3"/>
  <c r="D26" i="3"/>
  <c r="D27" i="3"/>
  <c r="D28" i="3"/>
  <c r="D2" i="3"/>
  <c r="G4" i="3" s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" i="3"/>
  <c r="B29" i="1"/>
  <c r="B30" i="1"/>
  <c r="B31" i="1"/>
  <c r="B32" i="1"/>
  <c r="B33" i="1"/>
  <c r="B34" i="1"/>
  <c r="B35" i="1"/>
  <c r="R14" i="3" l="1"/>
  <c r="Q29" i="3"/>
  <c r="Q14" i="3"/>
  <c r="P14" i="3"/>
  <c r="G7" i="3"/>
  <c r="H7" i="3"/>
  <c r="I6" i="3"/>
  <c r="J5" i="3"/>
  <c r="K4" i="3"/>
  <c r="L11" i="3"/>
  <c r="L7" i="3"/>
  <c r="N13" i="3"/>
  <c r="O12" i="3"/>
  <c r="G10" i="3"/>
  <c r="G6" i="3"/>
  <c r="H3" i="3"/>
  <c r="H10" i="3"/>
  <c r="H6" i="3"/>
  <c r="I13" i="3"/>
  <c r="I9" i="3"/>
  <c r="I5" i="3"/>
  <c r="J12" i="3"/>
  <c r="J8" i="3"/>
  <c r="J4" i="3"/>
  <c r="K11" i="3"/>
  <c r="K7" i="3"/>
  <c r="L3" i="3"/>
  <c r="L10" i="3"/>
  <c r="L6" i="3"/>
  <c r="M13" i="3"/>
  <c r="M9" i="3"/>
  <c r="M5" i="3"/>
  <c r="M14" i="3" s="1"/>
  <c r="N12" i="3"/>
  <c r="N8" i="3"/>
  <c r="N4" i="3"/>
  <c r="O11" i="3"/>
  <c r="O7" i="3"/>
  <c r="H11" i="3"/>
  <c r="I10" i="3"/>
  <c r="J9" i="3"/>
  <c r="K8" i="3"/>
  <c r="M10" i="3"/>
  <c r="N9" i="3"/>
  <c r="O8" i="3"/>
  <c r="G13" i="3"/>
  <c r="G9" i="3"/>
  <c r="G5" i="3"/>
  <c r="G14" i="3" s="1"/>
  <c r="H13" i="3"/>
  <c r="H9" i="3"/>
  <c r="H5" i="3"/>
  <c r="I12" i="3"/>
  <c r="I8" i="3"/>
  <c r="I4" i="3"/>
  <c r="J11" i="3"/>
  <c r="J7" i="3"/>
  <c r="K3" i="3"/>
  <c r="K10" i="3"/>
  <c r="K6" i="3"/>
  <c r="L13" i="3"/>
  <c r="L9" i="3"/>
  <c r="L5" i="3"/>
  <c r="M12" i="3"/>
  <c r="M8" i="3"/>
  <c r="M4" i="3"/>
  <c r="N11" i="3"/>
  <c r="N7" i="3"/>
  <c r="O14" i="3"/>
  <c r="O10" i="3"/>
  <c r="O6" i="3"/>
  <c r="G3" i="3"/>
  <c r="I3" i="3"/>
  <c r="J13" i="3"/>
  <c r="K12" i="3"/>
  <c r="M3" i="3"/>
  <c r="M6" i="3"/>
  <c r="N5" i="3"/>
  <c r="O4" i="3"/>
  <c r="G12" i="3"/>
  <c r="G8" i="3"/>
  <c r="H12" i="3"/>
  <c r="H8" i="3"/>
  <c r="I11" i="3"/>
  <c r="J3" i="3"/>
  <c r="J10" i="3"/>
  <c r="J6" i="3"/>
  <c r="K13" i="3"/>
  <c r="K9" i="3"/>
  <c r="K14" i="3" s="1"/>
  <c r="L12" i="3"/>
  <c r="L8" i="3"/>
  <c r="M11" i="3"/>
  <c r="N3" i="3"/>
  <c r="N10" i="3"/>
  <c r="N6" i="3"/>
  <c r="O13" i="3"/>
  <c r="O9" i="3"/>
  <c r="I14" i="3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" i="1"/>
  <c r="L29" i="3" l="1"/>
  <c r="N14" i="3"/>
  <c r="H29" i="3"/>
  <c r="K29" i="3"/>
  <c r="J14" i="3"/>
  <c r="M29" i="3"/>
  <c r="J29" i="3"/>
  <c r="L14" i="3"/>
  <c r="G29" i="3"/>
  <c r="H14" i="3"/>
  <c r="I29" i="3"/>
  <c r="N29" i="3"/>
</calcChain>
</file>

<file path=xl/sharedStrings.xml><?xml version="1.0" encoding="utf-8"?>
<sst xmlns="http://schemas.openxmlformats.org/spreadsheetml/2006/main" count="92" uniqueCount="38">
  <si>
    <t>Âges</t>
  </si>
  <si>
    <t>Tranches</t>
  </si>
  <si>
    <t>FoSas</t>
  </si>
  <si>
    <t>Pas</t>
  </si>
  <si>
    <t>CHN El-Maarouf</t>
  </si>
  <si>
    <t>CHRI Samba Kuni</t>
  </si>
  <si>
    <t>HP Mitsamiouli</t>
  </si>
  <si>
    <t>HP Foumbouni</t>
  </si>
  <si>
    <t>CMU Moroni</t>
  </si>
  <si>
    <t>SSM Moroni</t>
  </si>
  <si>
    <t>CSD Karthala</t>
  </si>
  <si>
    <t>CSD Oichili</t>
  </si>
  <si>
    <t>CSD Mistoudje</t>
  </si>
  <si>
    <t>CSD Mbeni</t>
  </si>
  <si>
    <t>CSD Ouzioini</t>
  </si>
  <si>
    <t>≤ 10 ans</t>
  </si>
  <si>
    <t>10-14 ans</t>
  </si>
  <si>
    <t>15-19 ans</t>
  </si>
  <si>
    <t>20-24 ans</t>
  </si>
  <si>
    <t>25-29 ans</t>
  </si>
  <si>
    <t>30-34 ans</t>
  </si>
  <si>
    <t>35-39 ans</t>
  </si>
  <si>
    <t>40-44 ans</t>
  </si>
  <si>
    <t>45-49 ans</t>
  </si>
  <si>
    <t>50-54 ans</t>
  </si>
  <si>
    <t>≥ 55 ans</t>
  </si>
  <si>
    <t>Total</t>
  </si>
  <si>
    <t>0 à 4 ans</t>
  </si>
  <si>
    <t>5 à 9 ans</t>
  </si>
  <si>
    <t>55-59 ans</t>
  </si>
  <si>
    <t>60-64 ans</t>
  </si>
  <si>
    <t>65-69 ans</t>
  </si>
  <si>
    <t>70-74 ans</t>
  </si>
  <si>
    <t>75-79 ans</t>
  </si>
  <si>
    <t>80-84 ans</t>
  </si>
  <si>
    <t>85-89 ans</t>
  </si>
  <si>
    <t>90-94 ans</t>
  </si>
  <si>
    <t>95-99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</si>
</sst>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Tranches!$G$2:$R$2</c:f>
              <c:strCache>
                <c:ptCount val="12"/>
                <c:pt idx="0">
                  <c:v>0 à 4 ans</c:v>
                </c:pt>
                <c:pt idx="1">
                  <c:v>5 à 9 ans</c:v>
                </c:pt>
                <c:pt idx="2">
                  <c:v>10-14 ans</c:v>
                </c:pt>
                <c:pt idx="3">
                  <c:v>15-19 ans</c:v>
                </c:pt>
                <c:pt idx="4">
                  <c:v>20-24 ans</c:v>
                </c:pt>
                <c:pt idx="5">
                  <c:v>25-29 ans</c:v>
                </c:pt>
                <c:pt idx="6">
                  <c:v>30-34 ans</c:v>
                </c:pt>
                <c:pt idx="7">
                  <c:v>35-39 ans</c:v>
                </c:pt>
                <c:pt idx="8">
                  <c:v>40-44 ans</c:v>
                </c:pt>
                <c:pt idx="9">
                  <c:v>45-49 ans</c:v>
                </c:pt>
                <c:pt idx="10">
                  <c:v>50-54 ans</c:v>
                </c:pt>
                <c:pt idx="11">
                  <c:v>55-59 ans</c:v>
                </c:pt>
              </c:strCache>
            </c:strRef>
          </c:cat>
          <c:val>
            <c:numRef>
              <c:f>Tranches!$G$14:$R$14</c:f>
              <c:numCache>
                <c:formatCode>General</c:formatCode>
                <c:ptCount val="12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CC-4B9C-9217-621A0D3C38B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444"/>
        <c:overlap val="-90"/>
        <c:axId val="731204920"/>
        <c:axId val="731202624"/>
      </c:barChart>
      <c:catAx>
        <c:axId val="7312049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1202624"/>
        <c:crosses val="autoZero"/>
        <c:auto val="1"/>
        <c:lblAlgn val="ctr"/>
        <c:lblOffset val="100"/>
        <c:noMultiLvlLbl val="0"/>
      </c:catAx>
      <c:valAx>
        <c:axId val="73120262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731204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800" b="0" i="0" u="none" strike="noStrike" kern="1200" baseline="0"/>
    <cs:bodyPr rot="-5400000" spcFirstLastPara="1" vertOverflow="clip" horzOverflow="clip" vert="horz" wrap="square" lIns="38100" tIns="19050" rIns="38100" bIns="19050" anchor="ctr" anchorCtr="1">
      <a:spAutoFit/>
    </cs:bodyPr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34925</xdr:colOff>
      <xdr:row>0</xdr:row>
      <xdr:rowOff>106891</xdr:rowOff>
    </xdr:from>
    <xdr:to>
      <xdr:col>34</xdr:col>
      <xdr:colOff>672042</xdr:colOff>
      <xdr:row>14</xdr:row>
      <xdr:rowOff>183091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8B00FDA-9BBC-4C4B-B18E-F7DB95ED7E6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B536E-0DF6-4917-85EF-D0903AA8BF9F}">
  <dimension ref="A1:Z32"/>
  <sheetViews>
    <sheetView tabSelected="1" zoomScale="90" zoomScaleNormal="90" workbookViewId="0">
      <selection activeCell="H18" sqref="H18:P28"/>
    </sheetView>
  </sheetViews>
  <sheetFormatPr baseColWidth="10" defaultRowHeight="15" x14ac:dyDescent="0.25"/>
  <cols>
    <col min="2" max="2" width="16.7109375" customWidth="1"/>
    <col min="4" max="4" width="11.42578125" style="5"/>
    <col min="6" max="6" width="20.5703125" customWidth="1"/>
    <col min="7" max="8" width="10" style="1" customWidth="1"/>
    <col min="9" max="18" width="9.28515625" style="1" customWidth="1"/>
  </cols>
  <sheetData>
    <row r="1" spans="1:26" x14ac:dyDescent="0.25">
      <c r="A1" s="6" t="s">
        <v>3</v>
      </c>
      <c r="B1" s="6" t="s">
        <v>2</v>
      </c>
      <c r="C1" s="6" t="s">
        <v>0</v>
      </c>
      <c r="D1" s="7" t="s">
        <v>1</v>
      </c>
      <c r="E1" s="2"/>
    </row>
    <row r="2" spans="1:26" x14ac:dyDescent="0.25">
      <c r="A2" s="8">
        <v>1</v>
      </c>
      <c r="B2" s="9" t="s">
        <v>4</v>
      </c>
      <c r="C2" s="8">
        <f>+Ages!A2</f>
        <v>3</v>
      </c>
      <c r="D2" s="10" t="str">
        <f>+Ages!B2</f>
        <v>0 à 4 ans</v>
      </c>
      <c r="F2" s="6" t="s">
        <v>2</v>
      </c>
      <c r="G2" s="11" t="s">
        <v>27</v>
      </c>
      <c r="H2" s="11" t="s">
        <v>28</v>
      </c>
      <c r="I2" s="6" t="s">
        <v>16</v>
      </c>
      <c r="J2" s="6" t="s">
        <v>17</v>
      </c>
      <c r="K2" s="6" t="s">
        <v>18</v>
      </c>
      <c r="L2" s="6" t="s">
        <v>19</v>
      </c>
      <c r="M2" s="6" t="s">
        <v>20</v>
      </c>
      <c r="N2" s="6" t="s">
        <v>21</v>
      </c>
      <c r="O2" s="6" t="s">
        <v>22</v>
      </c>
      <c r="P2" s="6" t="s">
        <v>23</v>
      </c>
      <c r="Q2" s="6" t="s">
        <v>24</v>
      </c>
      <c r="R2" s="6" t="s">
        <v>29</v>
      </c>
      <c r="S2" s="6" t="s">
        <v>30</v>
      </c>
      <c r="T2" s="6" t="s">
        <v>31</v>
      </c>
      <c r="U2" s="6" t="s">
        <v>32</v>
      </c>
      <c r="V2" s="6" t="s">
        <v>33</v>
      </c>
      <c r="W2" s="6" t="s">
        <v>34</v>
      </c>
      <c r="X2" s="6" t="s">
        <v>35</v>
      </c>
      <c r="Y2" s="6" t="s">
        <v>36</v>
      </c>
      <c r="Z2" s="6" t="s">
        <v>37</v>
      </c>
    </row>
    <row r="3" spans="1:26" x14ac:dyDescent="0.25">
      <c r="A3" s="8">
        <v>1</v>
      </c>
      <c r="B3" s="9" t="s">
        <v>5</v>
      </c>
      <c r="C3" s="8">
        <f>+Ages!A3</f>
        <v>8</v>
      </c>
      <c r="D3" s="10" t="str">
        <f>+Ages!B3</f>
        <v>5 à 9 ans</v>
      </c>
      <c r="F3" s="9" t="s">
        <v>4</v>
      </c>
      <c r="G3" s="8">
        <f>SUMIFS($A$2:$A$32,$D$2:$D$32,$D$2,$B$2:$B$32,B2)</f>
        <v>1</v>
      </c>
      <c r="H3" s="8">
        <f>SUMIFS($A$2:$A$32,$D$2:$D$32,$D$3,$B$2:$B$32,B2)</f>
        <v>0</v>
      </c>
      <c r="I3" s="8">
        <f>SUMIFS($A$2:$A$32,$D$2:$D$32,$D$6,$B$2:$B$32,B2)</f>
        <v>0</v>
      </c>
      <c r="J3" s="8">
        <f>SUMIFS($A$2:$A$32,$D$2:$D$32,$D$7,$B$2:$B$32,B2)</f>
        <v>0</v>
      </c>
      <c r="K3" s="8">
        <f>SUMIFS($A$2:$A$32,$D$2:$D$32,$D$10,$B$2:$B$32,B2)</f>
        <v>0</v>
      </c>
      <c r="L3" s="8">
        <f>SUMIFS($A$2:$A$32,$D$2:$D$32,$D$12,$B$2:$B$32,B2)</f>
        <v>0</v>
      </c>
      <c r="M3" s="8">
        <f>SUMIFS($A$2:$A$32,$D$2:$D$32,$D$14,$B$2:$B$32,B2)</f>
        <v>0</v>
      </c>
      <c r="N3" s="8">
        <f>SUMIFS($A$2:$A$32,$D$2:$D$32,$D$17,$B$2:$B$32,B2)</f>
        <v>1</v>
      </c>
      <c r="O3" s="8">
        <f>SUMIFS($A$2:$A$32,$D$2:$D$32,$D$19,$B$2:$B$32,B2)</f>
        <v>0</v>
      </c>
      <c r="P3" s="8">
        <f>SUMIFS($A$2:$A$32,$D$2:$D$32,$D$21,$B$2:$B$32,B2)</f>
        <v>0</v>
      </c>
      <c r="Q3" s="8">
        <f>SUMIFS($A$2:$A$32,$D$2:$D$32,$D$23,$B$2:$B$32,B2)</f>
        <v>0</v>
      </c>
      <c r="R3" s="8">
        <f>SUMIFS($A$2:$A$32,$D$2:$D$32,$D$26,$B$2:$B$32,B2)</f>
        <v>0</v>
      </c>
      <c r="S3" s="8"/>
      <c r="T3" s="8"/>
      <c r="U3" s="8"/>
      <c r="V3" s="8"/>
      <c r="W3" s="8"/>
      <c r="X3" s="8"/>
      <c r="Y3" s="8"/>
      <c r="Z3" s="8"/>
    </row>
    <row r="4" spans="1:26" x14ac:dyDescent="0.25">
      <c r="A4" s="8">
        <v>1</v>
      </c>
      <c r="B4" s="9" t="s">
        <v>6</v>
      </c>
      <c r="C4" s="8">
        <f>+Ages!A4</f>
        <v>9</v>
      </c>
      <c r="D4" s="10" t="str">
        <f>+Ages!B4</f>
        <v>5 à 9 ans</v>
      </c>
      <c r="F4" s="9" t="s">
        <v>5</v>
      </c>
      <c r="G4" s="8">
        <f t="shared" ref="G4:G13" si="0">SUMIFS($A$2:$A$32,$D$2:$D$32,$D$2,$B$2:$B$32,B3)</f>
        <v>0</v>
      </c>
      <c r="H4" s="8">
        <f t="shared" ref="H4:H13" si="1">SUMIFS($A$2:$A$32,$D$2:$D$32,$D$3,$B$2:$B$32,B3)</f>
        <v>1</v>
      </c>
      <c r="I4" s="8">
        <f t="shared" ref="I4:I13" si="2">SUMIFS($A$2:$A$32,$D$2:$D$32,$D$6,$B$2:$B$32,B3)</f>
        <v>0</v>
      </c>
      <c r="J4" s="8">
        <f t="shared" ref="J4:J13" si="3">SUMIFS($A$2:$A$32,$D$2:$D$32,$D$7,$B$2:$B$32,B3)</f>
        <v>0</v>
      </c>
      <c r="K4" s="8">
        <f t="shared" ref="K4:K13" si="4">SUMIFS($A$2:$A$32,$D$2:$D$32,$D$10,$B$2:$B$32,B3)</f>
        <v>0</v>
      </c>
      <c r="L4" s="8">
        <f t="shared" ref="L4:L13" si="5">SUMIFS($A$2:$A$32,$D$2:$D$32,$D$12,$B$2:$B$32,B3)</f>
        <v>0</v>
      </c>
      <c r="M4" s="8">
        <f t="shared" ref="M4:M13" si="6">SUMIFS($A$2:$A$32,$D$2:$D$32,$D$14,$B$2:$B$32,B3)</f>
        <v>1</v>
      </c>
      <c r="N4" s="8">
        <f t="shared" ref="N4:N13" si="7">SUMIFS($A$2:$A$32,$D$2:$D$32,$D$17,$B$2:$B$32,B3)</f>
        <v>0</v>
      </c>
      <c r="O4" s="8">
        <f t="shared" ref="O4:O13" si="8">SUMIFS($A$2:$A$32,$D$2:$D$32,$D$19,$B$2:$B$32,B3)</f>
        <v>0</v>
      </c>
      <c r="P4" s="8">
        <f t="shared" ref="P4:P13" si="9">SUMIFS($A$2:$A$32,$D$2:$D$32,$D$21,$B$2:$B$32,B3)</f>
        <v>0</v>
      </c>
      <c r="Q4" s="8">
        <f t="shared" ref="Q4:Q13" si="10">SUMIFS($A$2:$A$32,$D$2:$D$32,$D$23,$B$2:$B$32,B3)</f>
        <v>0</v>
      </c>
      <c r="R4" s="8">
        <f t="shared" ref="R4:R13" si="11">SUMIFS($A$2:$A$32,$D$2:$D$32,$D$26,$B$2:$B$32,B3)</f>
        <v>0</v>
      </c>
      <c r="S4" s="8"/>
      <c r="T4" s="8"/>
      <c r="U4" s="8"/>
      <c r="V4" s="8"/>
      <c r="W4" s="8"/>
      <c r="X4" s="8"/>
      <c r="Y4" s="8"/>
      <c r="Z4" s="8"/>
    </row>
    <row r="5" spans="1:26" x14ac:dyDescent="0.25">
      <c r="A5" s="8">
        <v>1</v>
      </c>
      <c r="B5" s="9" t="s">
        <v>7</v>
      </c>
      <c r="C5" s="8">
        <f>+Ages!A5</f>
        <v>5</v>
      </c>
      <c r="D5" s="10" t="str">
        <f>+Ages!B5</f>
        <v>5 à 9 ans</v>
      </c>
      <c r="F5" s="9" t="s">
        <v>6</v>
      </c>
      <c r="G5" s="8">
        <f t="shared" si="0"/>
        <v>0</v>
      </c>
      <c r="H5" s="8">
        <f t="shared" si="1"/>
        <v>1</v>
      </c>
      <c r="I5" s="8">
        <f t="shared" si="2"/>
        <v>0</v>
      </c>
      <c r="J5" s="8">
        <f t="shared" si="3"/>
        <v>0</v>
      </c>
      <c r="K5" s="8">
        <f t="shared" si="4"/>
        <v>0</v>
      </c>
      <c r="L5" s="8">
        <f t="shared" si="5"/>
        <v>0</v>
      </c>
      <c r="M5" s="8">
        <f t="shared" si="6"/>
        <v>0</v>
      </c>
      <c r="N5" s="8">
        <f t="shared" si="7"/>
        <v>0</v>
      </c>
      <c r="O5" s="8">
        <f t="shared" si="8"/>
        <v>0</v>
      </c>
      <c r="P5" s="8">
        <f t="shared" si="9"/>
        <v>0</v>
      </c>
      <c r="Q5" s="8">
        <f t="shared" si="10"/>
        <v>0</v>
      </c>
      <c r="R5" s="8">
        <f t="shared" si="11"/>
        <v>0</v>
      </c>
      <c r="S5" s="8"/>
      <c r="T5" s="8"/>
      <c r="U5" s="8"/>
      <c r="V5" s="8"/>
      <c r="W5" s="8"/>
      <c r="X5" s="8"/>
      <c r="Y5" s="8"/>
      <c r="Z5" s="8"/>
    </row>
    <row r="6" spans="1:26" x14ac:dyDescent="0.25">
      <c r="A6" s="8">
        <v>1</v>
      </c>
      <c r="B6" s="9" t="s">
        <v>8</v>
      </c>
      <c r="C6" s="8">
        <f>+Ages!A6</f>
        <v>14</v>
      </c>
      <c r="D6" s="10" t="str">
        <f>+Ages!B6</f>
        <v>10 à 14 ans</v>
      </c>
      <c r="F6" s="9" t="s">
        <v>7</v>
      </c>
      <c r="G6" s="8">
        <f t="shared" si="0"/>
        <v>0</v>
      </c>
      <c r="H6" s="8">
        <f t="shared" si="1"/>
        <v>1</v>
      </c>
      <c r="I6" s="8">
        <f t="shared" si="2"/>
        <v>0</v>
      </c>
      <c r="J6" s="8">
        <f t="shared" si="3"/>
        <v>0</v>
      </c>
      <c r="K6" s="8">
        <f t="shared" si="4"/>
        <v>0</v>
      </c>
      <c r="L6" s="8">
        <f t="shared" si="5"/>
        <v>1</v>
      </c>
      <c r="M6" s="8">
        <f t="shared" si="6"/>
        <v>0</v>
      </c>
      <c r="N6" s="8">
        <f t="shared" si="7"/>
        <v>0</v>
      </c>
      <c r="O6" s="8">
        <f t="shared" si="8"/>
        <v>0</v>
      </c>
      <c r="P6" s="8">
        <f t="shared" si="9"/>
        <v>0</v>
      </c>
      <c r="Q6" s="8">
        <f t="shared" si="10"/>
        <v>0</v>
      </c>
      <c r="R6" s="8">
        <f t="shared" si="11"/>
        <v>0</v>
      </c>
      <c r="S6" s="8"/>
      <c r="T6" s="8"/>
      <c r="U6" s="8"/>
      <c r="V6" s="8"/>
      <c r="W6" s="8"/>
      <c r="X6" s="8"/>
      <c r="Y6" s="8"/>
      <c r="Z6" s="8"/>
    </row>
    <row r="7" spans="1:26" x14ac:dyDescent="0.25">
      <c r="A7" s="8">
        <v>1</v>
      </c>
      <c r="B7" s="9" t="s">
        <v>9</v>
      </c>
      <c r="C7" s="8">
        <f>+Ages!A7</f>
        <v>15</v>
      </c>
      <c r="D7" s="10" t="str">
        <f>+Ages!B7</f>
        <v>15 à 19 ans</v>
      </c>
      <c r="F7" s="9" t="s">
        <v>8</v>
      </c>
      <c r="G7" s="8">
        <f t="shared" si="0"/>
        <v>0</v>
      </c>
      <c r="H7" s="8">
        <f t="shared" si="1"/>
        <v>0</v>
      </c>
      <c r="I7" s="8">
        <f t="shared" si="2"/>
        <v>1</v>
      </c>
      <c r="J7" s="8">
        <f t="shared" si="3"/>
        <v>0</v>
      </c>
      <c r="K7" s="8">
        <f t="shared" si="4"/>
        <v>0</v>
      </c>
      <c r="L7" s="8">
        <f t="shared" si="5"/>
        <v>0</v>
      </c>
      <c r="M7" s="8">
        <f t="shared" si="6"/>
        <v>1</v>
      </c>
      <c r="N7" s="8">
        <f t="shared" si="7"/>
        <v>0</v>
      </c>
      <c r="O7" s="8">
        <f t="shared" si="8"/>
        <v>0</v>
      </c>
      <c r="P7" s="8">
        <f t="shared" si="9"/>
        <v>0</v>
      </c>
      <c r="Q7" s="8">
        <f t="shared" si="10"/>
        <v>0</v>
      </c>
      <c r="R7" s="8">
        <f t="shared" si="11"/>
        <v>0</v>
      </c>
      <c r="S7" s="8"/>
      <c r="T7" s="8"/>
      <c r="U7" s="8"/>
      <c r="V7" s="8"/>
      <c r="W7" s="8"/>
      <c r="X7" s="8"/>
      <c r="Y7" s="8"/>
      <c r="Z7" s="8"/>
    </row>
    <row r="8" spans="1:26" x14ac:dyDescent="0.25">
      <c r="A8" s="8">
        <v>1</v>
      </c>
      <c r="B8" s="9" t="s">
        <v>10</v>
      </c>
      <c r="C8" s="8">
        <f>+Ages!A8</f>
        <v>16</v>
      </c>
      <c r="D8" s="10" t="str">
        <f>+Ages!B8</f>
        <v>15 à 19 ans</v>
      </c>
      <c r="F8" s="9" t="s">
        <v>9</v>
      </c>
      <c r="G8" s="8">
        <f t="shared" si="0"/>
        <v>0</v>
      </c>
      <c r="H8" s="8">
        <f t="shared" si="1"/>
        <v>0</v>
      </c>
      <c r="I8" s="8">
        <f t="shared" si="2"/>
        <v>0</v>
      </c>
      <c r="J8" s="8">
        <f t="shared" si="3"/>
        <v>1</v>
      </c>
      <c r="K8" s="8">
        <f t="shared" si="4"/>
        <v>0</v>
      </c>
      <c r="L8" s="8">
        <f t="shared" si="5"/>
        <v>0</v>
      </c>
      <c r="M8" s="8">
        <f t="shared" si="6"/>
        <v>1</v>
      </c>
      <c r="N8" s="8">
        <f t="shared" si="7"/>
        <v>0</v>
      </c>
      <c r="O8" s="8">
        <f t="shared" si="8"/>
        <v>0</v>
      </c>
      <c r="P8" s="8">
        <f t="shared" si="9"/>
        <v>0</v>
      </c>
      <c r="Q8" s="8">
        <f t="shared" si="10"/>
        <v>0</v>
      </c>
      <c r="R8" s="8">
        <f t="shared" si="11"/>
        <v>0</v>
      </c>
      <c r="S8" s="8"/>
      <c r="T8" s="8"/>
      <c r="U8" s="8"/>
      <c r="V8" s="8"/>
      <c r="W8" s="8"/>
      <c r="X8" s="8"/>
      <c r="Y8" s="8"/>
      <c r="Z8" s="8"/>
    </row>
    <row r="9" spans="1:26" x14ac:dyDescent="0.25">
      <c r="A9" s="8">
        <v>1</v>
      </c>
      <c r="B9" s="9" t="s">
        <v>11</v>
      </c>
      <c r="C9" s="8">
        <f>+Ages!A9</f>
        <v>11</v>
      </c>
      <c r="D9" s="10" t="str">
        <f>+Ages!B9</f>
        <v>10 à 14 ans</v>
      </c>
      <c r="F9" s="9" t="s">
        <v>10</v>
      </c>
      <c r="G9" s="8">
        <f t="shared" si="0"/>
        <v>0</v>
      </c>
      <c r="H9" s="8">
        <f t="shared" si="1"/>
        <v>0</v>
      </c>
      <c r="I9" s="8">
        <f t="shared" si="2"/>
        <v>0</v>
      </c>
      <c r="J9" s="8">
        <f t="shared" si="3"/>
        <v>1</v>
      </c>
      <c r="K9" s="8">
        <f t="shared" si="4"/>
        <v>0</v>
      </c>
      <c r="L9" s="8">
        <f t="shared" si="5"/>
        <v>0</v>
      </c>
      <c r="M9" s="8">
        <f t="shared" si="6"/>
        <v>0</v>
      </c>
      <c r="N9" s="8">
        <f t="shared" si="7"/>
        <v>0</v>
      </c>
      <c r="O9" s="8">
        <f t="shared" si="8"/>
        <v>0</v>
      </c>
      <c r="P9" s="8">
        <f t="shared" si="9"/>
        <v>0</v>
      </c>
      <c r="Q9" s="8">
        <f t="shared" si="10"/>
        <v>0</v>
      </c>
      <c r="R9" s="8">
        <f t="shared" si="11"/>
        <v>0</v>
      </c>
      <c r="S9" s="8"/>
      <c r="T9" s="8"/>
      <c r="U9" s="8"/>
      <c r="V9" s="8"/>
      <c r="W9" s="8"/>
      <c r="X9" s="8"/>
      <c r="Y9" s="8"/>
      <c r="Z9" s="8"/>
    </row>
    <row r="10" spans="1:26" x14ac:dyDescent="0.25">
      <c r="A10" s="8">
        <v>1</v>
      </c>
      <c r="B10" s="9" t="s">
        <v>12</v>
      </c>
      <c r="C10" s="8">
        <f>+Ages!A10</f>
        <v>21</v>
      </c>
      <c r="D10" s="10" t="str">
        <f>+Ages!B10</f>
        <v>20 à 24 ans</v>
      </c>
      <c r="F10" s="9" t="s">
        <v>11</v>
      </c>
      <c r="G10" s="8">
        <f t="shared" si="0"/>
        <v>0</v>
      </c>
      <c r="H10" s="8">
        <f t="shared" si="1"/>
        <v>0</v>
      </c>
      <c r="I10" s="8">
        <f t="shared" si="2"/>
        <v>1</v>
      </c>
      <c r="J10" s="8">
        <f t="shared" si="3"/>
        <v>0</v>
      </c>
      <c r="K10" s="8">
        <f t="shared" si="4"/>
        <v>0</v>
      </c>
      <c r="L10" s="8">
        <f t="shared" si="5"/>
        <v>0</v>
      </c>
      <c r="M10" s="8">
        <f t="shared" si="6"/>
        <v>0</v>
      </c>
      <c r="N10" s="8">
        <f t="shared" si="7"/>
        <v>0</v>
      </c>
      <c r="O10" s="8">
        <f t="shared" si="8"/>
        <v>0</v>
      </c>
      <c r="P10" s="8">
        <f t="shared" si="9"/>
        <v>0</v>
      </c>
      <c r="Q10" s="8">
        <f t="shared" si="10"/>
        <v>0</v>
      </c>
      <c r="R10" s="8">
        <f t="shared" si="11"/>
        <v>0</v>
      </c>
      <c r="S10" s="8"/>
      <c r="T10" s="8"/>
      <c r="U10" s="8"/>
      <c r="V10" s="8"/>
      <c r="W10" s="8"/>
      <c r="X10" s="8"/>
      <c r="Y10" s="8"/>
      <c r="Z10" s="8"/>
    </row>
    <row r="11" spans="1:26" x14ac:dyDescent="0.25">
      <c r="A11" s="8">
        <v>1</v>
      </c>
      <c r="B11" s="9" t="s">
        <v>13</v>
      </c>
      <c r="C11" s="8">
        <f>+Ages!A11</f>
        <v>22</v>
      </c>
      <c r="D11" s="10" t="str">
        <f>+Ages!B11</f>
        <v>20 à 24 ans</v>
      </c>
      <c r="F11" s="9" t="s">
        <v>12</v>
      </c>
      <c r="G11" s="8">
        <f t="shared" si="0"/>
        <v>0</v>
      </c>
      <c r="H11" s="8">
        <f t="shared" si="1"/>
        <v>0</v>
      </c>
      <c r="I11" s="8">
        <f t="shared" si="2"/>
        <v>0</v>
      </c>
      <c r="J11" s="8">
        <f t="shared" si="3"/>
        <v>0</v>
      </c>
      <c r="K11" s="8">
        <f t="shared" si="4"/>
        <v>1</v>
      </c>
      <c r="L11" s="8">
        <f t="shared" si="5"/>
        <v>0</v>
      </c>
      <c r="M11" s="8">
        <f t="shared" si="6"/>
        <v>0</v>
      </c>
      <c r="N11" s="8">
        <f t="shared" si="7"/>
        <v>0</v>
      </c>
      <c r="O11" s="8">
        <f t="shared" si="8"/>
        <v>0</v>
      </c>
      <c r="P11" s="8">
        <f t="shared" si="9"/>
        <v>0</v>
      </c>
      <c r="Q11" s="8">
        <f t="shared" si="10"/>
        <v>0</v>
      </c>
      <c r="R11" s="8">
        <f t="shared" si="11"/>
        <v>0</v>
      </c>
      <c r="S11" s="8"/>
      <c r="T11" s="8"/>
      <c r="U11" s="8"/>
      <c r="V11" s="8"/>
      <c r="W11" s="8"/>
      <c r="X11" s="8"/>
      <c r="Y11" s="8"/>
      <c r="Z11" s="8"/>
    </row>
    <row r="12" spans="1:26" x14ac:dyDescent="0.25">
      <c r="A12" s="8">
        <v>1</v>
      </c>
      <c r="B12" s="9" t="s">
        <v>14</v>
      </c>
      <c r="C12" s="8">
        <f>+Ages!A12</f>
        <v>25</v>
      </c>
      <c r="D12" s="10" t="str">
        <f>+Ages!B12</f>
        <v>25 à 29 ans</v>
      </c>
      <c r="F12" s="9" t="s">
        <v>13</v>
      </c>
      <c r="G12" s="8">
        <f t="shared" si="0"/>
        <v>0</v>
      </c>
      <c r="H12" s="8">
        <f t="shared" si="1"/>
        <v>0</v>
      </c>
      <c r="I12" s="8">
        <f t="shared" si="2"/>
        <v>0</v>
      </c>
      <c r="J12" s="8">
        <f t="shared" si="3"/>
        <v>0</v>
      </c>
      <c r="K12" s="8">
        <f t="shared" si="4"/>
        <v>1</v>
      </c>
      <c r="L12" s="8">
        <f t="shared" si="5"/>
        <v>0</v>
      </c>
      <c r="M12" s="8">
        <f t="shared" si="6"/>
        <v>0</v>
      </c>
      <c r="N12" s="8">
        <f t="shared" si="7"/>
        <v>0</v>
      </c>
      <c r="O12" s="8">
        <f t="shared" si="8"/>
        <v>0</v>
      </c>
      <c r="P12" s="8">
        <f t="shared" si="9"/>
        <v>0</v>
      </c>
      <c r="Q12" s="8">
        <f t="shared" si="10"/>
        <v>0</v>
      </c>
      <c r="R12" s="8">
        <f t="shared" si="11"/>
        <v>0</v>
      </c>
      <c r="S12" s="8"/>
      <c r="T12" s="8"/>
      <c r="U12" s="8"/>
      <c r="V12" s="8"/>
      <c r="W12" s="8"/>
      <c r="X12" s="8"/>
      <c r="Y12" s="8"/>
      <c r="Z12" s="8"/>
    </row>
    <row r="13" spans="1:26" x14ac:dyDescent="0.25">
      <c r="A13" s="8">
        <v>1</v>
      </c>
      <c r="B13" s="9" t="s">
        <v>7</v>
      </c>
      <c r="C13" s="8">
        <f>+Ages!A13</f>
        <v>28</v>
      </c>
      <c r="D13" s="10" t="str">
        <f>+Ages!B13</f>
        <v>25 à 29 ans</v>
      </c>
      <c r="F13" s="9" t="s">
        <v>14</v>
      </c>
      <c r="G13" s="8">
        <f t="shared" si="0"/>
        <v>0</v>
      </c>
      <c r="H13" s="8">
        <f t="shared" si="1"/>
        <v>0</v>
      </c>
      <c r="I13" s="8">
        <f t="shared" si="2"/>
        <v>0</v>
      </c>
      <c r="J13" s="8">
        <f t="shared" si="3"/>
        <v>0</v>
      </c>
      <c r="K13" s="8">
        <f t="shared" si="4"/>
        <v>0</v>
      </c>
      <c r="L13" s="8">
        <f t="shared" si="5"/>
        <v>1</v>
      </c>
      <c r="M13" s="8">
        <f t="shared" si="6"/>
        <v>0</v>
      </c>
      <c r="N13" s="8">
        <f t="shared" si="7"/>
        <v>0</v>
      </c>
      <c r="O13" s="8">
        <f t="shared" si="8"/>
        <v>0</v>
      </c>
      <c r="P13" s="8">
        <f t="shared" si="9"/>
        <v>0</v>
      </c>
      <c r="Q13" s="8">
        <f t="shared" si="10"/>
        <v>0</v>
      </c>
      <c r="R13" s="8">
        <f t="shared" si="11"/>
        <v>0</v>
      </c>
      <c r="S13" s="8"/>
      <c r="T13" s="8"/>
      <c r="U13" s="8"/>
      <c r="V13" s="8"/>
      <c r="W13" s="8"/>
      <c r="X13" s="8"/>
      <c r="Y13" s="8"/>
      <c r="Z13" s="8"/>
    </row>
    <row r="14" spans="1:26" x14ac:dyDescent="0.25">
      <c r="A14" s="8">
        <v>1</v>
      </c>
      <c r="B14" s="9" t="s">
        <v>5</v>
      </c>
      <c r="C14" s="8">
        <f>+Ages!A14</f>
        <v>30</v>
      </c>
      <c r="D14" s="10" t="str">
        <f>+Ages!B14</f>
        <v>30 à 34 ans</v>
      </c>
      <c r="F14" s="6" t="s">
        <v>26</v>
      </c>
      <c r="G14" s="6">
        <f>SUM(G3:G13)</f>
        <v>1</v>
      </c>
      <c r="H14" s="6">
        <f>SUM(H3:H13)</f>
        <v>3</v>
      </c>
      <c r="I14" s="6">
        <f t="shared" ref="I14:R14" si="12">SUM(I3:I13)</f>
        <v>2</v>
      </c>
      <c r="J14" s="6">
        <f t="shared" si="12"/>
        <v>2</v>
      </c>
      <c r="K14" s="6">
        <f t="shared" si="12"/>
        <v>2</v>
      </c>
      <c r="L14" s="6">
        <f t="shared" si="12"/>
        <v>2</v>
      </c>
      <c r="M14" s="6">
        <f t="shared" si="12"/>
        <v>3</v>
      </c>
      <c r="N14" s="6">
        <f t="shared" si="12"/>
        <v>1</v>
      </c>
      <c r="O14" s="6">
        <f t="shared" si="12"/>
        <v>0</v>
      </c>
      <c r="P14" s="6">
        <f t="shared" si="12"/>
        <v>0</v>
      </c>
      <c r="Q14" s="6">
        <f t="shared" si="12"/>
        <v>0</v>
      </c>
      <c r="R14" s="6">
        <f t="shared" si="12"/>
        <v>0</v>
      </c>
      <c r="S14" s="6">
        <f t="shared" ref="S14" si="13">SUM(S3:S13)</f>
        <v>0</v>
      </c>
      <c r="T14" s="6">
        <f t="shared" ref="T14" si="14">SUM(T3:T13)</f>
        <v>0</v>
      </c>
      <c r="U14" s="6">
        <f t="shared" ref="U14" si="15">SUM(U3:U13)</f>
        <v>0</v>
      </c>
      <c r="V14" s="6">
        <f t="shared" ref="V14" si="16">SUM(V3:V13)</f>
        <v>0</v>
      </c>
      <c r="W14" s="6">
        <f t="shared" ref="W14" si="17">SUM(W3:W13)</f>
        <v>0</v>
      </c>
      <c r="X14" s="6">
        <f t="shared" ref="X14" si="18">SUM(X3:X13)</f>
        <v>0</v>
      </c>
      <c r="Y14" s="6">
        <f t="shared" ref="Y14" si="19">SUM(Y3:Y13)</f>
        <v>0</v>
      </c>
      <c r="Z14" s="6">
        <f t="shared" ref="Z14" si="20">SUM(Z3:Z13)</f>
        <v>0</v>
      </c>
    </row>
    <row r="15" spans="1:26" x14ac:dyDescent="0.25">
      <c r="A15" s="8">
        <v>1</v>
      </c>
      <c r="B15" s="9" t="s">
        <v>9</v>
      </c>
      <c r="C15" s="8">
        <f>+Ages!A15</f>
        <v>33</v>
      </c>
      <c r="D15" s="10" t="str">
        <f>+Ages!B15</f>
        <v>30 à 34 ans</v>
      </c>
    </row>
    <row r="16" spans="1:26" x14ac:dyDescent="0.25">
      <c r="A16" s="8">
        <v>1</v>
      </c>
      <c r="B16" s="9" t="s">
        <v>8</v>
      </c>
      <c r="C16" s="8">
        <f>+Ages!A16</f>
        <v>34</v>
      </c>
      <c r="D16" s="10" t="str">
        <f>+Ages!B16</f>
        <v>30 à 34 ans</v>
      </c>
    </row>
    <row r="17" spans="1:18" x14ac:dyDescent="0.25">
      <c r="A17" s="8">
        <v>1</v>
      </c>
      <c r="B17" s="9" t="s">
        <v>4</v>
      </c>
      <c r="C17" s="8">
        <f>+Ages!A17</f>
        <v>38</v>
      </c>
      <c r="D17" s="10" t="str">
        <f>+Ages!B17</f>
        <v>35 à 39 ans</v>
      </c>
      <c r="F17" s="6" t="s">
        <v>2</v>
      </c>
      <c r="G17" s="11" t="s">
        <v>15</v>
      </c>
      <c r="H17" s="6" t="s">
        <v>16</v>
      </c>
      <c r="I17" s="6" t="s">
        <v>17</v>
      </c>
      <c r="J17" s="6" t="s">
        <v>18</v>
      </c>
      <c r="K17" s="6" t="s">
        <v>19</v>
      </c>
      <c r="L17" s="6" t="s">
        <v>20</v>
      </c>
      <c r="M17" s="6" t="s">
        <v>21</v>
      </c>
      <c r="N17" s="6" t="s">
        <v>22</v>
      </c>
      <c r="O17" s="6" t="s">
        <v>23</v>
      </c>
      <c r="P17" s="6" t="s">
        <v>24</v>
      </c>
      <c r="Q17" s="6" t="s">
        <v>25</v>
      </c>
      <c r="R17"/>
    </row>
    <row r="18" spans="1:18" x14ac:dyDescent="0.25">
      <c r="A18" s="8">
        <v>1</v>
      </c>
      <c r="B18" s="9"/>
      <c r="C18" s="8">
        <f>+Ages!A18</f>
        <v>39</v>
      </c>
      <c r="D18" s="10" t="str">
        <f>+Ages!B18</f>
        <v>35 à 39 ans</v>
      </c>
      <c r="F18" s="9" t="s">
        <v>4</v>
      </c>
      <c r="G18" s="8">
        <f>+G3+H3</f>
        <v>1</v>
      </c>
      <c r="H18" s="8">
        <f>+H3</f>
        <v>0</v>
      </c>
      <c r="I18" s="8">
        <f t="shared" ref="I18:P18" si="21">+I3</f>
        <v>0</v>
      </c>
      <c r="J18" s="8">
        <f t="shared" si="21"/>
        <v>0</v>
      </c>
      <c r="K18" s="8">
        <f t="shared" si="21"/>
        <v>0</v>
      </c>
      <c r="L18" s="8">
        <f t="shared" si="21"/>
        <v>0</v>
      </c>
      <c r="M18" s="8">
        <f t="shared" si="21"/>
        <v>0</v>
      </c>
      <c r="N18" s="8">
        <f t="shared" si="21"/>
        <v>1</v>
      </c>
      <c r="O18" s="8">
        <f t="shared" si="21"/>
        <v>0</v>
      </c>
      <c r="P18" s="8">
        <f t="shared" si="21"/>
        <v>0</v>
      </c>
      <c r="Q18" s="8">
        <f>+R3+S3+T3+U3+V3+W3+X3+Y3+Z3</f>
        <v>0</v>
      </c>
      <c r="R18"/>
    </row>
    <row r="19" spans="1:18" x14ac:dyDescent="0.25">
      <c r="A19" s="8">
        <v>1</v>
      </c>
      <c r="B19" s="9"/>
      <c r="C19" s="8">
        <f>+Ages!A19</f>
        <v>41</v>
      </c>
      <c r="D19" s="10" t="str">
        <f>+Ages!B19</f>
        <v>40 à 44 ans</v>
      </c>
      <c r="F19" s="9" t="s">
        <v>5</v>
      </c>
      <c r="G19" s="8">
        <f t="shared" ref="G19:G28" si="22">+G4+H4</f>
        <v>1</v>
      </c>
      <c r="H19" s="8">
        <f t="shared" ref="H19:P28" si="23">+H4</f>
        <v>1</v>
      </c>
      <c r="I19" s="8">
        <f t="shared" si="23"/>
        <v>0</v>
      </c>
      <c r="J19" s="8">
        <f t="shared" si="23"/>
        <v>0</v>
      </c>
      <c r="K19" s="8">
        <f t="shared" si="23"/>
        <v>0</v>
      </c>
      <c r="L19" s="8">
        <f t="shared" si="23"/>
        <v>0</v>
      </c>
      <c r="M19" s="8">
        <f t="shared" si="23"/>
        <v>1</v>
      </c>
      <c r="N19" s="8">
        <f t="shared" si="23"/>
        <v>0</v>
      </c>
      <c r="O19" s="8">
        <f t="shared" si="23"/>
        <v>0</v>
      </c>
      <c r="P19" s="8">
        <f t="shared" si="23"/>
        <v>0</v>
      </c>
      <c r="Q19" s="8">
        <f t="shared" ref="Q19:Q28" si="24">+R4+S4+T4+U4+V4+W4+X4+Y4+Z4</f>
        <v>0</v>
      </c>
      <c r="R19"/>
    </row>
    <row r="20" spans="1:18" x14ac:dyDescent="0.25">
      <c r="A20" s="8">
        <v>1</v>
      </c>
      <c r="B20" s="9"/>
      <c r="C20" s="8">
        <f>+Ages!A20</f>
        <v>43</v>
      </c>
      <c r="D20" s="10" t="str">
        <f>+Ages!B20</f>
        <v>40 à 44 ans</v>
      </c>
      <c r="F20" s="9" t="s">
        <v>6</v>
      </c>
      <c r="G20" s="8">
        <f t="shared" si="22"/>
        <v>1</v>
      </c>
      <c r="H20" s="8">
        <f t="shared" si="23"/>
        <v>1</v>
      </c>
      <c r="I20" s="8">
        <f t="shared" si="23"/>
        <v>0</v>
      </c>
      <c r="J20" s="8">
        <f t="shared" si="23"/>
        <v>0</v>
      </c>
      <c r="K20" s="8">
        <f t="shared" si="23"/>
        <v>0</v>
      </c>
      <c r="L20" s="8">
        <f t="shared" si="23"/>
        <v>0</v>
      </c>
      <c r="M20" s="8">
        <f t="shared" si="23"/>
        <v>0</v>
      </c>
      <c r="N20" s="8">
        <f t="shared" si="23"/>
        <v>0</v>
      </c>
      <c r="O20" s="8">
        <f t="shared" si="23"/>
        <v>0</v>
      </c>
      <c r="P20" s="8">
        <f t="shared" si="23"/>
        <v>0</v>
      </c>
      <c r="Q20" s="8">
        <f t="shared" si="24"/>
        <v>0</v>
      </c>
      <c r="R20"/>
    </row>
    <row r="21" spans="1:18" x14ac:dyDescent="0.25">
      <c r="A21" s="8">
        <v>1</v>
      </c>
      <c r="B21" s="9"/>
      <c r="C21" s="8">
        <f>+Ages!A21</f>
        <v>49</v>
      </c>
      <c r="D21" s="10" t="str">
        <f>+Ages!B21</f>
        <v>45 à 49 ans</v>
      </c>
      <c r="F21" s="9" t="s">
        <v>7</v>
      </c>
      <c r="G21" s="8">
        <f t="shared" si="22"/>
        <v>1</v>
      </c>
      <c r="H21" s="8">
        <f t="shared" si="23"/>
        <v>1</v>
      </c>
      <c r="I21" s="8">
        <f t="shared" si="23"/>
        <v>0</v>
      </c>
      <c r="J21" s="8">
        <f t="shared" si="23"/>
        <v>0</v>
      </c>
      <c r="K21" s="8">
        <f t="shared" si="23"/>
        <v>0</v>
      </c>
      <c r="L21" s="8">
        <f t="shared" si="23"/>
        <v>1</v>
      </c>
      <c r="M21" s="8">
        <f t="shared" si="23"/>
        <v>0</v>
      </c>
      <c r="N21" s="8">
        <f t="shared" si="23"/>
        <v>0</v>
      </c>
      <c r="O21" s="8">
        <f t="shared" si="23"/>
        <v>0</v>
      </c>
      <c r="P21" s="8">
        <f t="shared" si="23"/>
        <v>0</v>
      </c>
      <c r="Q21" s="8">
        <f t="shared" si="24"/>
        <v>0</v>
      </c>
      <c r="R21"/>
    </row>
    <row r="22" spans="1:18" x14ac:dyDescent="0.25">
      <c r="A22" s="8">
        <v>1</v>
      </c>
      <c r="B22" s="9"/>
      <c r="C22" s="8">
        <f>+Ages!A22</f>
        <v>48</v>
      </c>
      <c r="D22" s="10" t="str">
        <f>+Ages!B22</f>
        <v>45 à 49 ans</v>
      </c>
      <c r="F22" s="9" t="s">
        <v>8</v>
      </c>
      <c r="G22" s="8">
        <f t="shared" si="22"/>
        <v>0</v>
      </c>
      <c r="H22" s="8">
        <f t="shared" si="23"/>
        <v>0</v>
      </c>
      <c r="I22" s="8">
        <f t="shared" si="23"/>
        <v>1</v>
      </c>
      <c r="J22" s="8">
        <f t="shared" si="23"/>
        <v>0</v>
      </c>
      <c r="K22" s="8">
        <f t="shared" si="23"/>
        <v>0</v>
      </c>
      <c r="L22" s="8">
        <f t="shared" si="23"/>
        <v>0</v>
      </c>
      <c r="M22" s="8">
        <f t="shared" si="23"/>
        <v>1</v>
      </c>
      <c r="N22" s="8">
        <f t="shared" si="23"/>
        <v>0</v>
      </c>
      <c r="O22" s="8">
        <f t="shared" si="23"/>
        <v>0</v>
      </c>
      <c r="P22" s="8">
        <f t="shared" si="23"/>
        <v>0</v>
      </c>
      <c r="Q22" s="8">
        <f t="shared" si="24"/>
        <v>0</v>
      </c>
      <c r="R22"/>
    </row>
    <row r="23" spans="1:18" x14ac:dyDescent="0.25">
      <c r="A23" s="8">
        <v>1</v>
      </c>
      <c r="B23" s="9"/>
      <c r="C23" s="8">
        <f>+Ages!A23</f>
        <v>50</v>
      </c>
      <c r="D23" s="10" t="str">
        <f>+Ages!B23</f>
        <v>50 à 54 ans</v>
      </c>
      <c r="F23" s="9" t="s">
        <v>9</v>
      </c>
      <c r="G23" s="8">
        <f t="shared" si="22"/>
        <v>0</v>
      </c>
      <c r="H23" s="8">
        <f t="shared" si="23"/>
        <v>0</v>
      </c>
      <c r="I23" s="8">
        <f t="shared" si="23"/>
        <v>0</v>
      </c>
      <c r="J23" s="8">
        <f t="shared" si="23"/>
        <v>1</v>
      </c>
      <c r="K23" s="8">
        <f t="shared" si="23"/>
        <v>0</v>
      </c>
      <c r="L23" s="8">
        <f t="shared" si="23"/>
        <v>0</v>
      </c>
      <c r="M23" s="8">
        <f t="shared" si="23"/>
        <v>1</v>
      </c>
      <c r="N23" s="8">
        <f t="shared" si="23"/>
        <v>0</v>
      </c>
      <c r="O23" s="8">
        <f t="shared" si="23"/>
        <v>0</v>
      </c>
      <c r="P23" s="8">
        <f t="shared" si="23"/>
        <v>0</v>
      </c>
      <c r="Q23" s="8">
        <f t="shared" si="24"/>
        <v>0</v>
      </c>
      <c r="R23"/>
    </row>
    <row r="24" spans="1:18" x14ac:dyDescent="0.25">
      <c r="A24" s="8">
        <v>1</v>
      </c>
      <c r="B24" s="9"/>
      <c r="C24" s="8">
        <f>+Ages!A24</f>
        <v>51</v>
      </c>
      <c r="D24" s="10" t="str">
        <f>+Ages!B24</f>
        <v>50 à 54 ans</v>
      </c>
      <c r="F24" s="9" t="s">
        <v>10</v>
      </c>
      <c r="G24" s="8">
        <f t="shared" si="22"/>
        <v>0</v>
      </c>
      <c r="H24" s="8">
        <f t="shared" si="23"/>
        <v>0</v>
      </c>
      <c r="I24" s="8">
        <f t="shared" si="23"/>
        <v>0</v>
      </c>
      <c r="J24" s="8">
        <f t="shared" si="23"/>
        <v>1</v>
      </c>
      <c r="K24" s="8">
        <f t="shared" si="23"/>
        <v>0</v>
      </c>
      <c r="L24" s="8">
        <f t="shared" si="23"/>
        <v>0</v>
      </c>
      <c r="M24" s="8">
        <f t="shared" si="23"/>
        <v>0</v>
      </c>
      <c r="N24" s="8">
        <f t="shared" si="23"/>
        <v>0</v>
      </c>
      <c r="O24" s="8">
        <f t="shared" si="23"/>
        <v>0</v>
      </c>
      <c r="P24" s="8">
        <f t="shared" si="23"/>
        <v>0</v>
      </c>
      <c r="Q24" s="8">
        <f t="shared" si="24"/>
        <v>0</v>
      </c>
      <c r="R24"/>
    </row>
    <row r="25" spans="1:18" x14ac:dyDescent="0.25">
      <c r="A25" s="8">
        <v>1</v>
      </c>
      <c r="B25" s="9"/>
      <c r="C25" s="8">
        <f>+Ages!A25</f>
        <v>53</v>
      </c>
      <c r="D25" s="10" t="str">
        <f>+Ages!B25</f>
        <v>50 à 54 ans</v>
      </c>
      <c r="F25" s="9" t="s">
        <v>11</v>
      </c>
      <c r="G25" s="8">
        <f t="shared" si="22"/>
        <v>0</v>
      </c>
      <c r="H25" s="8">
        <f t="shared" si="23"/>
        <v>0</v>
      </c>
      <c r="I25" s="8">
        <f t="shared" si="23"/>
        <v>1</v>
      </c>
      <c r="J25" s="8">
        <f t="shared" si="23"/>
        <v>0</v>
      </c>
      <c r="K25" s="8">
        <f t="shared" si="23"/>
        <v>0</v>
      </c>
      <c r="L25" s="8">
        <f t="shared" si="23"/>
        <v>0</v>
      </c>
      <c r="M25" s="8">
        <f t="shared" si="23"/>
        <v>0</v>
      </c>
      <c r="N25" s="8">
        <f t="shared" si="23"/>
        <v>0</v>
      </c>
      <c r="O25" s="8">
        <f t="shared" si="23"/>
        <v>0</v>
      </c>
      <c r="P25" s="8">
        <f t="shared" si="23"/>
        <v>0</v>
      </c>
      <c r="Q25" s="8">
        <f t="shared" si="24"/>
        <v>0</v>
      </c>
      <c r="R25"/>
    </row>
    <row r="26" spans="1:18" x14ac:dyDescent="0.25">
      <c r="A26" s="8">
        <v>1</v>
      </c>
      <c r="B26" s="9"/>
      <c r="C26" s="8">
        <f>+Ages!A26</f>
        <v>55</v>
      </c>
      <c r="D26" s="10" t="str">
        <f>+Ages!B26</f>
        <v>55 à 59 ans</v>
      </c>
      <c r="F26" s="9" t="s">
        <v>12</v>
      </c>
      <c r="G26" s="8">
        <f t="shared" si="22"/>
        <v>0</v>
      </c>
      <c r="H26" s="8">
        <f t="shared" si="23"/>
        <v>0</v>
      </c>
      <c r="I26" s="8">
        <f t="shared" si="23"/>
        <v>0</v>
      </c>
      <c r="J26" s="8">
        <f t="shared" si="23"/>
        <v>0</v>
      </c>
      <c r="K26" s="8">
        <f t="shared" si="23"/>
        <v>1</v>
      </c>
      <c r="L26" s="8">
        <f t="shared" si="23"/>
        <v>0</v>
      </c>
      <c r="M26" s="8">
        <f t="shared" si="23"/>
        <v>0</v>
      </c>
      <c r="N26" s="8">
        <f t="shared" si="23"/>
        <v>0</v>
      </c>
      <c r="O26" s="8">
        <f t="shared" si="23"/>
        <v>0</v>
      </c>
      <c r="P26" s="8">
        <f t="shared" si="23"/>
        <v>0</v>
      </c>
      <c r="Q26" s="8">
        <f t="shared" si="24"/>
        <v>0</v>
      </c>
      <c r="R26"/>
    </row>
    <row r="27" spans="1:18" x14ac:dyDescent="0.25">
      <c r="A27" s="8">
        <v>1</v>
      </c>
      <c r="B27" s="9"/>
      <c r="C27" s="8">
        <f>+Ages!A27</f>
        <v>56</v>
      </c>
      <c r="D27" s="10" t="str">
        <f>+Ages!B27</f>
        <v>55 à 59 ans</v>
      </c>
      <c r="F27" s="9" t="s">
        <v>13</v>
      </c>
      <c r="G27" s="8">
        <f t="shared" si="22"/>
        <v>0</v>
      </c>
      <c r="H27" s="8">
        <f t="shared" si="23"/>
        <v>0</v>
      </c>
      <c r="I27" s="8">
        <f t="shared" si="23"/>
        <v>0</v>
      </c>
      <c r="J27" s="8">
        <f t="shared" si="23"/>
        <v>0</v>
      </c>
      <c r="K27" s="8">
        <f t="shared" si="23"/>
        <v>1</v>
      </c>
      <c r="L27" s="8">
        <f t="shared" si="23"/>
        <v>0</v>
      </c>
      <c r="M27" s="8">
        <f t="shared" si="23"/>
        <v>0</v>
      </c>
      <c r="N27" s="8">
        <f t="shared" si="23"/>
        <v>0</v>
      </c>
      <c r="O27" s="8">
        <f t="shared" si="23"/>
        <v>0</v>
      </c>
      <c r="P27" s="8">
        <f t="shared" si="23"/>
        <v>0</v>
      </c>
      <c r="Q27" s="8">
        <f t="shared" si="24"/>
        <v>0</v>
      </c>
      <c r="R27"/>
    </row>
    <row r="28" spans="1:18" x14ac:dyDescent="0.25">
      <c r="A28" s="8">
        <v>1</v>
      </c>
      <c r="B28" s="9"/>
      <c r="C28" s="8">
        <f>+Ages!A28</f>
        <v>57</v>
      </c>
      <c r="D28" s="10" t="str">
        <f>+Ages!B28</f>
        <v>55 à 59 ans</v>
      </c>
      <c r="F28" s="9" t="s">
        <v>14</v>
      </c>
      <c r="G28" s="8">
        <f t="shared" si="22"/>
        <v>0</v>
      </c>
      <c r="H28" s="8">
        <f t="shared" si="23"/>
        <v>0</v>
      </c>
      <c r="I28" s="8">
        <f t="shared" si="23"/>
        <v>0</v>
      </c>
      <c r="J28" s="8">
        <f t="shared" si="23"/>
        <v>0</v>
      </c>
      <c r="K28" s="8">
        <f t="shared" si="23"/>
        <v>0</v>
      </c>
      <c r="L28" s="8">
        <f t="shared" si="23"/>
        <v>1</v>
      </c>
      <c r="M28" s="8">
        <f t="shared" si="23"/>
        <v>0</v>
      </c>
      <c r="N28" s="8">
        <f t="shared" si="23"/>
        <v>0</v>
      </c>
      <c r="O28" s="8">
        <f t="shared" si="23"/>
        <v>0</v>
      </c>
      <c r="P28" s="8">
        <f t="shared" si="23"/>
        <v>0</v>
      </c>
      <c r="Q28" s="8">
        <f t="shared" si="24"/>
        <v>0</v>
      </c>
      <c r="R28"/>
    </row>
    <row r="29" spans="1:18" x14ac:dyDescent="0.25">
      <c r="A29" s="8">
        <v>1</v>
      </c>
      <c r="B29" s="9"/>
      <c r="C29" s="9"/>
      <c r="D29" s="10" t="str">
        <f>+Ages!B29</f>
        <v/>
      </c>
      <c r="F29" s="6" t="s">
        <v>26</v>
      </c>
      <c r="G29" s="6">
        <f>SUM(G18:G28)</f>
        <v>4</v>
      </c>
      <c r="H29" s="6">
        <f t="shared" ref="H29" si="25">SUM(H18:H28)</f>
        <v>3</v>
      </c>
      <c r="I29" s="6">
        <f t="shared" ref="I29" si="26">SUM(I18:I28)</f>
        <v>2</v>
      </c>
      <c r="J29" s="6">
        <f t="shared" ref="J29" si="27">SUM(J18:J28)</f>
        <v>2</v>
      </c>
      <c r="K29" s="6">
        <f t="shared" ref="K29" si="28">SUM(K18:K28)</f>
        <v>2</v>
      </c>
      <c r="L29" s="6">
        <f t="shared" ref="L29" si="29">SUM(L18:L28)</f>
        <v>2</v>
      </c>
      <c r="M29" s="6">
        <f t="shared" ref="M29" si="30">SUM(M18:M28)</f>
        <v>3</v>
      </c>
      <c r="N29" s="6">
        <f t="shared" ref="N29" si="31">SUM(N18:N28)</f>
        <v>1</v>
      </c>
      <c r="O29" s="6">
        <f t="shared" ref="O29" si="32">SUM(O18:O28)</f>
        <v>0</v>
      </c>
      <c r="P29" s="6">
        <f t="shared" ref="P29" si="33">SUM(P18:P28)</f>
        <v>0</v>
      </c>
      <c r="Q29" s="6">
        <f t="shared" ref="Q29" si="34">SUM(Q18:Q28)</f>
        <v>0</v>
      </c>
      <c r="R29"/>
    </row>
    <row r="30" spans="1:18" x14ac:dyDescent="0.25">
      <c r="A30" s="8">
        <v>1</v>
      </c>
      <c r="B30" s="9"/>
      <c r="C30" s="9"/>
      <c r="D30" s="10" t="str">
        <f>+Ages!B30</f>
        <v/>
      </c>
    </row>
    <row r="31" spans="1:18" x14ac:dyDescent="0.25">
      <c r="A31" s="8">
        <v>1</v>
      </c>
      <c r="B31" s="9"/>
      <c r="C31" s="9"/>
      <c r="D31" s="10" t="str">
        <f>+Ages!B31</f>
        <v/>
      </c>
    </row>
    <row r="32" spans="1:18" x14ac:dyDescent="0.25">
      <c r="A32" s="8">
        <v>1</v>
      </c>
      <c r="B32" s="9"/>
      <c r="C32" s="9"/>
      <c r="D32" s="10" t="str">
        <f>+Ages!B32</f>
        <v/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7DCCBF4-9DB4-42AA-AF9C-0CF13124B164}">
          <x14:formula1>
            <xm:f>Base!$D$2:$D$12</xm:f>
          </x14:formula1>
          <xm:sqref>B2:B28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35"/>
  <sheetViews>
    <sheetView zoomScale="90" zoomScaleNormal="90" workbookViewId="0">
      <selection activeCell="G19" sqref="G19"/>
    </sheetView>
  </sheetViews>
  <sheetFormatPr baseColWidth="10" defaultRowHeight="15" x14ac:dyDescent="0.25"/>
  <cols>
    <col min="1" max="2" width="11.42578125" style="1"/>
  </cols>
  <sheetData>
    <row r="1" spans="1:2" x14ac:dyDescent="0.25">
      <c r="A1" s="2" t="s">
        <v>0</v>
      </c>
      <c r="B1" s="2" t="s">
        <v>1</v>
      </c>
    </row>
    <row r="2" spans="1:2" x14ac:dyDescent="0.25">
      <c r="A2" s="4">
        <v>3</v>
      </c>
      <c r="B2" s="4" t="str">
        <f>IF(A2="","",VLOOKUP(A2,Base!$B$2:$B$22,1)&amp;" à "&amp;INDEX(Base!$B$2:$B$22,MATCH(A2,Base!$B$2:$B$22,1)+1)-1&amp;" ans")</f>
        <v>0 à 4 ans</v>
      </c>
    </row>
    <row r="3" spans="1:2" x14ac:dyDescent="0.25">
      <c r="A3" s="1">
        <v>8</v>
      </c>
      <c r="B3" s="4" t="str">
        <f>IF(A3="","",VLOOKUP(A3,Base!$B$2:$B$22,1)&amp;" à "&amp;INDEX(Base!$B$2:$B$22,MATCH(A3,Base!$B$2:$B$22,1)+1)-1&amp;" ans")</f>
        <v>5 à 9 ans</v>
      </c>
    </row>
    <row r="4" spans="1:2" x14ac:dyDescent="0.25">
      <c r="A4" s="1">
        <v>9</v>
      </c>
      <c r="B4" s="4" t="str">
        <f>IF(A4="","",VLOOKUP(A4,Base!$B$2:$B$22,1)&amp;" à "&amp;INDEX(Base!$B$2:$B$22,MATCH(A4,Base!$B$2:$B$22,1)+1)-1&amp;" ans")</f>
        <v>5 à 9 ans</v>
      </c>
    </row>
    <row r="5" spans="1:2" x14ac:dyDescent="0.25">
      <c r="A5" s="1">
        <v>5</v>
      </c>
      <c r="B5" s="4" t="str">
        <f>IF(A5="","",VLOOKUP(A5,Base!$B$2:$B$22,1)&amp;" à "&amp;INDEX(Base!$B$2:$B$22,MATCH(A5,Base!$B$2:$B$22,1)+1)-1&amp;" ans")</f>
        <v>5 à 9 ans</v>
      </c>
    </row>
    <row r="6" spans="1:2" x14ac:dyDescent="0.25">
      <c r="A6" s="1">
        <v>14</v>
      </c>
      <c r="B6" s="4" t="str">
        <f>IF(A6="","",VLOOKUP(A6,Base!$B$2:$B$22,1)&amp;" à "&amp;INDEX(Base!$B$2:$B$22,MATCH(A6,Base!$B$2:$B$22,1)+1)-1&amp;" ans")</f>
        <v>10 à 14 ans</v>
      </c>
    </row>
    <row r="7" spans="1:2" x14ac:dyDescent="0.25">
      <c r="A7" s="1">
        <v>15</v>
      </c>
      <c r="B7" s="4" t="str">
        <f>IF(A7="","",VLOOKUP(A7,Base!$B$2:$B$22,1)&amp;" à "&amp;INDEX(Base!$B$2:$B$22,MATCH(A7,Base!$B$2:$B$22,1)+1)-1&amp;" ans")</f>
        <v>15 à 19 ans</v>
      </c>
    </row>
    <row r="8" spans="1:2" x14ac:dyDescent="0.25">
      <c r="A8" s="1">
        <v>16</v>
      </c>
      <c r="B8" s="4" t="str">
        <f>IF(A8="","",VLOOKUP(A8,Base!$B$2:$B$22,1)&amp;" à "&amp;INDEX(Base!$B$2:$B$22,MATCH(A8,Base!$B$2:$B$22,1)+1)-1&amp;" ans")</f>
        <v>15 à 19 ans</v>
      </c>
    </row>
    <row r="9" spans="1:2" x14ac:dyDescent="0.25">
      <c r="A9" s="1">
        <v>11</v>
      </c>
      <c r="B9" s="4" t="str">
        <f>IF(A9="","",VLOOKUP(A9,Base!$B$2:$B$22,1)&amp;" à "&amp;INDEX(Base!$B$2:$B$22,MATCH(A9,Base!$B$2:$B$22,1)+1)-1&amp;" ans")</f>
        <v>10 à 14 ans</v>
      </c>
    </row>
    <row r="10" spans="1:2" x14ac:dyDescent="0.25">
      <c r="A10" s="1">
        <v>21</v>
      </c>
      <c r="B10" s="4" t="str">
        <f>IF(A10="","",VLOOKUP(A10,Base!$B$2:$B$22,1)&amp;" à "&amp;INDEX(Base!$B$2:$B$22,MATCH(A10,Base!$B$2:$B$22,1)+1)-1&amp;" ans")</f>
        <v>20 à 24 ans</v>
      </c>
    </row>
    <row r="11" spans="1:2" x14ac:dyDescent="0.25">
      <c r="A11" s="1">
        <v>22</v>
      </c>
      <c r="B11" s="4" t="str">
        <f>IF(A11="","",VLOOKUP(A11,Base!$B$2:$B$22,1)&amp;" à "&amp;INDEX(Base!$B$2:$B$22,MATCH(A11,Base!$B$2:$B$22,1)+1)-1&amp;" ans")</f>
        <v>20 à 24 ans</v>
      </c>
    </row>
    <row r="12" spans="1:2" x14ac:dyDescent="0.25">
      <c r="A12" s="1">
        <v>25</v>
      </c>
      <c r="B12" s="4" t="str">
        <f>IF(A12="","",VLOOKUP(A12,Base!$B$2:$B$22,1)&amp;" à "&amp;INDEX(Base!$B$2:$B$22,MATCH(A12,Base!$B$2:$B$22,1)+1)-1&amp;" ans")</f>
        <v>25 à 29 ans</v>
      </c>
    </row>
    <row r="13" spans="1:2" x14ac:dyDescent="0.25">
      <c r="A13" s="1">
        <v>28</v>
      </c>
      <c r="B13" s="4" t="str">
        <f>IF(A13="","",VLOOKUP(A13,Base!$B$2:$B$22,1)&amp;" à "&amp;INDEX(Base!$B$2:$B$22,MATCH(A13,Base!$B$2:$B$22,1)+1)-1&amp;" ans")</f>
        <v>25 à 29 ans</v>
      </c>
    </row>
    <row r="14" spans="1:2" x14ac:dyDescent="0.25">
      <c r="A14" s="1">
        <v>30</v>
      </c>
      <c r="B14" s="4" t="str">
        <f>IF(A14="","",VLOOKUP(A14,Base!$B$2:$B$22,1)&amp;" à "&amp;INDEX(Base!$B$2:$B$22,MATCH(A14,Base!$B$2:$B$22,1)+1)-1&amp;" ans")</f>
        <v>30 à 34 ans</v>
      </c>
    </row>
    <row r="15" spans="1:2" x14ac:dyDescent="0.25">
      <c r="A15" s="1">
        <v>33</v>
      </c>
      <c r="B15" s="4" t="str">
        <f>IF(A15="","",VLOOKUP(A15,Base!$B$2:$B$22,1)&amp;" à "&amp;INDEX(Base!$B$2:$B$22,MATCH(A15,Base!$B$2:$B$22,1)+1)-1&amp;" ans")</f>
        <v>30 à 34 ans</v>
      </c>
    </row>
    <row r="16" spans="1:2" x14ac:dyDescent="0.25">
      <c r="A16" s="1">
        <v>34</v>
      </c>
      <c r="B16" s="4" t="str">
        <f>IF(A16="","",VLOOKUP(A16,Base!$B$2:$B$22,1)&amp;" à "&amp;INDEX(Base!$B$2:$B$22,MATCH(A16,Base!$B$2:$B$22,1)+1)-1&amp;" ans")</f>
        <v>30 à 34 ans</v>
      </c>
    </row>
    <row r="17" spans="1:2" x14ac:dyDescent="0.25">
      <c r="A17" s="1">
        <v>38</v>
      </c>
      <c r="B17" s="4" t="str">
        <f>IF(A17="","",VLOOKUP(A17,Base!$B$2:$B$22,1)&amp;" à "&amp;INDEX(Base!$B$2:$B$22,MATCH(A17,Base!$B$2:$B$22,1)+1)-1&amp;" ans")</f>
        <v>35 à 39 ans</v>
      </c>
    </row>
    <row r="18" spans="1:2" x14ac:dyDescent="0.25">
      <c r="A18" s="1">
        <v>39</v>
      </c>
      <c r="B18" s="4" t="str">
        <f>IF(A18="","",VLOOKUP(A18,Base!$B$2:$B$22,1)&amp;" à "&amp;INDEX(Base!$B$2:$B$22,MATCH(A18,Base!$B$2:$B$22,1)+1)-1&amp;" ans")</f>
        <v>35 à 39 ans</v>
      </c>
    </row>
    <row r="19" spans="1:2" x14ac:dyDescent="0.25">
      <c r="A19" s="1">
        <v>41</v>
      </c>
      <c r="B19" s="4" t="str">
        <f>IF(A19="","",VLOOKUP(A19,Base!$B$2:$B$22,1)&amp;" à "&amp;INDEX(Base!$B$2:$B$22,MATCH(A19,Base!$B$2:$B$22,1)+1)-1&amp;" ans")</f>
        <v>40 à 44 ans</v>
      </c>
    </row>
    <row r="20" spans="1:2" x14ac:dyDescent="0.25">
      <c r="A20" s="1">
        <v>43</v>
      </c>
      <c r="B20" s="4" t="str">
        <f>IF(A20="","",VLOOKUP(A20,Base!$B$2:$B$22,1)&amp;" à "&amp;INDEX(Base!$B$2:$B$22,MATCH(A20,Base!$B$2:$B$22,1)+1)-1&amp;" ans")</f>
        <v>40 à 44 ans</v>
      </c>
    </row>
    <row r="21" spans="1:2" x14ac:dyDescent="0.25">
      <c r="A21" s="1">
        <v>49</v>
      </c>
      <c r="B21" s="4" t="str">
        <f>IF(A21="","",VLOOKUP(A21,Base!$B$2:$B$22,1)&amp;" à "&amp;INDEX(Base!$B$2:$B$22,MATCH(A21,Base!$B$2:$B$22,1)+1)-1&amp;" ans")</f>
        <v>45 à 49 ans</v>
      </c>
    </row>
    <row r="22" spans="1:2" x14ac:dyDescent="0.25">
      <c r="A22" s="1">
        <v>48</v>
      </c>
      <c r="B22" s="4" t="str">
        <f>IF(A22="","",VLOOKUP(A22,Base!$B$2:$B$22,1)&amp;" à "&amp;INDEX(Base!$B$2:$B$22,MATCH(A22,Base!$B$2:$B$22,1)+1)-1&amp;" ans")</f>
        <v>45 à 49 ans</v>
      </c>
    </row>
    <row r="23" spans="1:2" x14ac:dyDescent="0.25">
      <c r="A23" s="1">
        <v>50</v>
      </c>
      <c r="B23" s="4" t="str">
        <f>IF(A23="","",VLOOKUP(A23,Base!$B$2:$B$22,1)&amp;" à "&amp;INDEX(Base!$B$2:$B$22,MATCH(A23,Base!$B$2:$B$22,1)+1)-1&amp;" ans")</f>
        <v>50 à 54 ans</v>
      </c>
    </row>
    <row r="24" spans="1:2" x14ac:dyDescent="0.25">
      <c r="A24" s="1">
        <v>51</v>
      </c>
      <c r="B24" s="4" t="str">
        <f>IF(A24="","",VLOOKUP(A24,Base!$B$2:$B$22,1)&amp;" à "&amp;INDEX(Base!$B$2:$B$22,MATCH(A24,Base!$B$2:$B$22,1)+1)-1&amp;" ans")</f>
        <v>50 à 54 ans</v>
      </c>
    </row>
    <row r="25" spans="1:2" x14ac:dyDescent="0.25">
      <c r="A25" s="1">
        <v>53</v>
      </c>
      <c r="B25" s="4" t="str">
        <f>IF(A25="","",VLOOKUP(A25,Base!$B$2:$B$22,1)&amp;" à "&amp;INDEX(Base!$B$2:$B$22,MATCH(A25,Base!$B$2:$B$22,1)+1)-1&amp;" ans")</f>
        <v>50 à 54 ans</v>
      </c>
    </row>
    <row r="26" spans="1:2" x14ac:dyDescent="0.25">
      <c r="A26" s="1">
        <v>55</v>
      </c>
      <c r="B26" s="4" t="str">
        <f>IF(A26="","",VLOOKUP(A26,Base!$B$2:$B$22,1)&amp;" à "&amp;INDEX(Base!$B$2:$B$22,MATCH(A26,Base!$B$2:$B$22,1)+1)-1&amp;" ans")</f>
        <v>55 à 59 ans</v>
      </c>
    </row>
    <row r="27" spans="1:2" x14ac:dyDescent="0.25">
      <c r="A27" s="1">
        <v>56</v>
      </c>
      <c r="B27" s="4" t="str">
        <f>IF(A27="","",VLOOKUP(A27,Base!$B$2:$B$22,1)&amp;" à "&amp;INDEX(Base!$B$2:$B$22,MATCH(A27,Base!$B$2:$B$22,1)+1)-1&amp;" ans")</f>
        <v>55 à 59 ans</v>
      </c>
    </row>
    <row r="28" spans="1:2" x14ac:dyDescent="0.25">
      <c r="A28" s="1">
        <v>57</v>
      </c>
      <c r="B28" s="4" t="str">
        <f>IF(A28="","",VLOOKUP(A28,Base!$B$2:$B$22,1)&amp;" à "&amp;INDEX(Base!$B$2:$B$22,MATCH(A28,Base!$B$2:$B$22,1)+1)-1&amp;" ans")</f>
        <v>55 à 59 ans</v>
      </c>
    </row>
    <row r="29" spans="1:2" x14ac:dyDescent="0.25">
      <c r="A29" s="3"/>
      <c r="B29" s="4" t="str">
        <f>IF(A29="","",VLOOKUP(A29,Base!$B$2:$B$22,1)&amp;" à "&amp;INDEX(Base!$B$2:$B$22,MATCH(A29,Base!$B$2:$B$22,1)+1)-1&amp;" ans")</f>
        <v/>
      </c>
    </row>
    <row r="30" spans="1:2" x14ac:dyDescent="0.25">
      <c r="A30" s="3"/>
      <c r="B30" s="4" t="str">
        <f>IF(A30="","",VLOOKUP(A30,Base!$B$2:$B$22,1)&amp;" à "&amp;INDEX(Base!$B$2:$B$22,MATCH(A30,Base!$B$2:$B$22,1)+1)-1&amp;" ans")</f>
        <v/>
      </c>
    </row>
    <row r="31" spans="1:2" x14ac:dyDescent="0.25">
      <c r="A31" s="3"/>
      <c r="B31" s="4" t="str">
        <f>IF(A31="","",VLOOKUP(A31,Base!$B$2:$B$22,1)&amp;" à "&amp;INDEX(Base!$B$2:$B$22,MATCH(A31,Base!$B$2:$B$22,1)+1)-1&amp;" ans")</f>
        <v/>
      </c>
    </row>
    <row r="32" spans="1:2" x14ac:dyDescent="0.25">
      <c r="A32" s="3"/>
      <c r="B32" s="4" t="str">
        <f>IF(A32="","",VLOOKUP(A32,Base!$B$2:$B$22,1)&amp;" à "&amp;INDEX(Base!$B$2:$B$22,MATCH(A32,Base!$B$2:$B$22,1)+1)-1&amp;" ans")</f>
        <v/>
      </c>
    </row>
    <row r="33" spans="2:2" x14ac:dyDescent="0.25">
      <c r="B33" s="4" t="str">
        <f>IF(A33="","",VLOOKUP(A33,Base!$B$2:$B$22,1)&amp;" à "&amp;INDEX(Base!$B$2:$B$22,MATCH(A33,Base!$B$2:$B$22,1)+1)-1&amp;" ans")</f>
        <v/>
      </c>
    </row>
    <row r="34" spans="2:2" x14ac:dyDescent="0.25">
      <c r="B34" s="4" t="str">
        <f>IF(A34="","",VLOOKUP(A34,Base!$B$2:$B$22,1)&amp;" à "&amp;INDEX(Base!$B$2:$B$22,MATCH(A34,Base!$B$2:$B$22,1)+1)-1&amp;" ans")</f>
        <v/>
      </c>
    </row>
    <row r="35" spans="2:2" x14ac:dyDescent="0.25">
      <c r="B35" s="4" t="str">
        <f>IF(A35="","",VLOOKUP(A35,Base!$B$2:$B$22,1)&amp;" à "&amp;INDEX(Base!$B$2:$B$22,MATCH(A35,Base!$B$2:$B$22,1)+1)-1&amp;" ans")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D22"/>
  <sheetViews>
    <sheetView workbookViewId="0">
      <selection activeCell="D2" sqref="D2:D12"/>
    </sheetView>
  </sheetViews>
  <sheetFormatPr baseColWidth="10" defaultRowHeight="15" x14ac:dyDescent="0.25"/>
  <cols>
    <col min="2" max="2" width="11.42578125" style="1"/>
    <col min="4" max="4" width="29.42578125" customWidth="1"/>
  </cols>
  <sheetData>
    <row r="1" spans="2:4" s="2" customFormat="1" x14ac:dyDescent="0.25">
      <c r="B1" s="2" t="s">
        <v>1</v>
      </c>
      <c r="D1" s="2" t="s">
        <v>2</v>
      </c>
    </row>
    <row r="2" spans="2:4" x14ac:dyDescent="0.25">
      <c r="B2" s="1">
        <v>0</v>
      </c>
      <c r="D2" t="s">
        <v>4</v>
      </c>
    </row>
    <row r="3" spans="2:4" x14ac:dyDescent="0.25">
      <c r="B3" s="1">
        <v>5</v>
      </c>
      <c r="D3" t="s">
        <v>5</v>
      </c>
    </row>
    <row r="4" spans="2:4" x14ac:dyDescent="0.25">
      <c r="B4" s="1">
        <v>10</v>
      </c>
      <c r="D4" t="s">
        <v>6</v>
      </c>
    </row>
    <row r="5" spans="2:4" x14ac:dyDescent="0.25">
      <c r="B5" s="1">
        <v>15</v>
      </c>
      <c r="D5" t="s">
        <v>7</v>
      </c>
    </row>
    <row r="6" spans="2:4" x14ac:dyDescent="0.25">
      <c r="B6" s="1">
        <v>20</v>
      </c>
      <c r="D6" t="s">
        <v>8</v>
      </c>
    </row>
    <row r="7" spans="2:4" x14ac:dyDescent="0.25">
      <c r="B7" s="1">
        <v>25</v>
      </c>
      <c r="D7" t="s">
        <v>9</v>
      </c>
    </row>
    <row r="8" spans="2:4" x14ac:dyDescent="0.25">
      <c r="B8" s="1">
        <v>30</v>
      </c>
      <c r="D8" t="s">
        <v>10</v>
      </c>
    </row>
    <row r="9" spans="2:4" x14ac:dyDescent="0.25">
      <c r="B9" s="1">
        <v>35</v>
      </c>
      <c r="D9" t="s">
        <v>11</v>
      </c>
    </row>
    <row r="10" spans="2:4" x14ac:dyDescent="0.25">
      <c r="B10" s="1">
        <v>40</v>
      </c>
      <c r="D10" t="s">
        <v>12</v>
      </c>
    </row>
    <row r="11" spans="2:4" x14ac:dyDescent="0.25">
      <c r="B11" s="1">
        <v>45</v>
      </c>
      <c r="D11" t="s">
        <v>13</v>
      </c>
    </row>
    <row r="12" spans="2:4" x14ac:dyDescent="0.25">
      <c r="B12" s="1">
        <v>50</v>
      </c>
      <c r="D12" t="s">
        <v>14</v>
      </c>
    </row>
    <row r="13" spans="2:4" x14ac:dyDescent="0.25">
      <c r="B13" s="1">
        <v>55</v>
      </c>
    </row>
    <row r="14" spans="2:4" x14ac:dyDescent="0.25">
      <c r="B14" s="1">
        <v>60</v>
      </c>
    </row>
    <row r="15" spans="2:4" x14ac:dyDescent="0.25">
      <c r="B15" s="1">
        <v>65</v>
      </c>
    </row>
    <row r="16" spans="2:4" x14ac:dyDescent="0.25">
      <c r="B16" s="1">
        <v>70</v>
      </c>
    </row>
    <row r="17" spans="2:2" x14ac:dyDescent="0.25">
      <c r="B17" s="1">
        <v>75</v>
      </c>
    </row>
    <row r="18" spans="2:2" x14ac:dyDescent="0.25">
      <c r="B18" s="1">
        <v>80</v>
      </c>
    </row>
    <row r="19" spans="2:2" x14ac:dyDescent="0.25">
      <c r="B19" s="1">
        <v>85</v>
      </c>
    </row>
    <row r="20" spans="2:2" x14ac:dyDescent="0.25">
      <c r="B20" s="1">
        <v>90</v>
      </c>
    </row>
    <row r="21" spans="2:2" x14ac:dyDescent="0.25">
      <c r="B21" s="1">
        <v>95</v>
      </c>
    </row>
    <row r="22" spans="2:2" x14ac:dyDescent="0.25">
      <c r="B22" s="1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Tranches</vt:lpstr>
      <vt:lpstr>Ages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NAILI BOURHANE A R</dc:creator>
  <cp:lastModifiedBy>NAILI BOURHANE A R</cp:lastModifiedBy>
  <dcterms:created xsi:type="dcterms:W3CDTF">2020-06-10T22:21:41Z</dcterms:created>
  <dcterms:modified xsi:type="dcterms:W3CDTF">2020-06-13T07:53:53Z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