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8f87e4588d264c8e/Cours-Pierrick/"/>
    </mc:Choice>
  </mc:AlternateContent>
  <xr:revisionPtr revIDLastSave="4254" documentId="14_{4938F6F9-CB70-A143-9009-D74A14A6E614}" xr6:coauthVersionLast="47" xr6:coauthVersionMax="47" xr10:uidLastSave="{445F3553-E93E-4A2A-9EA2-9869C360FD78}"/>
  <bookViews>
    <workbookView xWindow="-120" yWindow="285" windowWidth="38640" windowHeight="20250" tabRatio="766" xr2:uid="{00000000-000D-0000-FFFF-FFFF00000000}"/>
  </bookViews>
  <sheets>
    <sheet name="S1" sheetId="39" r:id="rId1"/>
    <sheet name="S2" sheetId="59" r:id="rId2"/>
    <sheet name="Export-Eval" sheetId="8" r:id="rId3"/>
    <sheet name="-_-" sheetId="17" r:id="rId4"/>
    <sheet name="Éval-Modèle(Nouveau)" sheetId="60" r:id="rId5"/>
    <sheet name="Liste" sheetId="34" r:id="rId6"/>
    <sheet name="Données" sheetId="28" r:id="rId7"/>
    <sheet name="Feuil2" sheetId="45" r:id="rId8"/>
    <sheet name="Eval-Modèle(ANCIEN)" sheetId="42" r:id="rId9"/>
  </sheets>
  <externalReferences>
    <externalReference r:id="rId10"/>
    <externalReference r:id="rId11"/>
  </externalReferences>
  <definedNames>
    <definedName name="CindexComp" localSheetId="0">[1]Données!$B$34</definedName>
    <definedName name="CindexComp" localSheetId="1">[1]Données!$B$34</definedName>
    <definedName name="CindexComp">[2]Données!$B$34</definedName>
    <definedName name="CindexNote" localSheetId="0">[1]Données!$B$37</definedName>
    <definedName name="CindexNote" localSheetId="1">[1]Données!$B$37</definedName>
    <definedName name="CindexNote">[2]Données!$B$37</definedName>
    <definedName name="CindexReuss" localSheetId="0">[1]Données!$B$39</definedName>
    <definedName name="CindexReuss" localSheetId="1">[1]Données!$B$39</definedName>
    <definedName name="CindexReuss">[2]Données!$B$39</definedName>
    <definedName name="Compétences">#REF!</definedName>
    <definedName name="LindexComp" localSheetId="0">[1]Données!$A$34</definedName>
    <definedName name="LindexComp" localSheetId="1">[1]Données!$A$34</definedName>
    <definedName name="LindexComp">[2]Données!$A$34</definedName>
    <definedName name="LindexNote" localSheetId="0">[1]Données!$A$37</definedName>
    <definedName name="LindexNote" localSheetId="1">[1]Données!$A$37</definedName>
    <definedName name="LindexNote">[2]Données!$A$37</definedName>
    <definedName name="LindexReuss" localSheetId="0">[1]Données!$A$39</definedName>
    <definedName name="LindexReuss" localSheetId="1">[1]Données!$A$39</definedName>
    <definedName name="LindexReuss">[2]Données!$A$39</definedName>
    <definedName name="MarqueurA" localSheetId="0">[1]Données!$A$3</definedName>
    <definedName name="MarqueurA" localSheetId="1">[1]Données!$A$3</definedName>
    <definedName name="MarqueurA">[2]Données!$A$3</definedName>
    <definedName name="MarqueurB" localSheetId="0">[1]Données!$A$4</definedName>
    <definedName name="MarqueurB" localSheetId="1">[1]Données!$A$4</definedName>
    <definedName name="MarqueurB">[2]Données!$A$4</definedName>
    <definedName name="MarqueurC" localSheetId="0">[1]Données!$A$5</definedName>
    <definedName name="MarqueurC" localSheetId="1">[1]Données!$A$5</definedName>
    <definedName name="MarqueurC">[2]Données!$A$5</definedName>
    <definedName name="MarqueurD" localSheetId="0">[1]Données!$A$6</definedName>
    <definedName name="MarqueurD" localSheetId="1">[1]Données!$A$6</definedName>
    <definedName name="MarqueurD">[2]Données!$A$6</definedName>
    <definedName name="MarqueurNE" localSheetId="0">[1]Données!$A$7</definedName>
    <definedName name="MarqueurNE" localSheetId="1">[1]Données!$A$7</definedName>
    <definedName name="MarqueurNE">[2]Données!$A$7</definedName>
    <definedName name="Poids">Données!$F$11:$F$24</definedName>
    <definedName name="Seuil_max_A">Données!$C$11</definedName>
    <definedName name="Seuil_max_B">Données!$C$12</definedName>
    <definedName name="Seuil_max_C">Données!$C$13</definedName>
    <definedName name="Seuil_max_D">Données!$C$14</definedName>
    <definedName name="Seuil_min_E">Données!$C$15</definedName>
    <definedName name="Seuil_mon_∅">Données!$C$16</definedName>
    <definedName name="SeuilDev0" localSheetId="0">[1]Données!$B$31</definedName>
    <definedName name="SeuilDev0" localSheetId="1">[1]Données!$B$31</definedName>
    <definedName name="SeuilDev0">[2]Données!$B$31</definedName>
    <definedName name="SeuilDev1" localSheetId="0">[1]Données!$B$30</definedName>
    <definedName name="SeuilDev1" localSheetId="1">[1]Données!$B$30</definedName>
    <definedName name="SeuilDev1">[2]Données!$B$30</definedName>
    <definedName name="SeuilDev2" localSheetId="0">[1]Données!$B$29</definedName>
    <definedName name="SeuilDev2" localSheetId="1">[1]Données!$B$29</definedName>
    <definedName name="SeuilDev2">[2]Données!$B$29</definedName>
    <definedName name="SeuilDev3" localSheetId="0">[1]Données!$B$28</definedName>
    <definedName name="SeuilDev3" localSheetId="1">[1]Données!$B$28</definedName>
    <definedName name="SeuilDev3">[2]Données!$B$28</definedName>
    <definedName name="SeuilMaxB" localSheetId="0">[1]Données!$B$22</definedName>
    <definedName name="SeuilMaxB" localSheetId="1">[1]Données!$B$22</definedName>
    <definedName name="SeuilMaxB">[2]Données!$B$22</definedName>
    <definedName name="SeuilMaxC" localSheetId="0">[1]Données!$B$23</definedName>
    <definedName name="SeuilMaxC" localSheetId="1">[1]Données!$B$23</definedName>
    <definedName name="SeuilMaxC">[2]Données!$B$23</definedName>
    <definedName name="SeuilMaxD" localSheetId="0">[1]Données!$B$24</definedName>
    <definedName name="SeuilMaxD" localSheetId="1">[1]Données!$B$24</definedName>
    <definedName name="SeuilMaxD">[2]Données!$B$24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3" i="59" l="1"/>
  <c r="L5" i="59"/>
  <c r="AQ42" i="60"/>
  <c r="AR42" i="60"/>
  <c r="AS42" i="60"/>
  <c r="AT42" i="60"/>
  <c r="AU42" i="60"/>
  <c r="AV42" i="60"/>
  <c r="AW42" i="60"/>
  <c r="AX42" i="60"/>
  <c r="AY42" i="60"/>
  <c r="AZ42" i="60"/>
  <c r="BA42" i="60"/>
  <c r="BB42" i="60"/>
  <c r="BC42" i="60"/>
  <c r="BD42" i="60"/>
  <c r="BE42" i="60"/>
  <c r="BF42" i="60"/>
  <c r="BG42" i="60"/>
  <c r="BH42" i="60"/>
  <c r="BI42" i="60"/>
  <c r="BJ42" i="60"/>
  <c r="BK42" i="60"/>
  <c r="BL42" i="60"/>
  <c r="BM42" i="60"/>
  <c r="BN42" i="60"/>
  <c r="BO42" i="60"/>
  <c r="BP42" i="60"/>
  <c r="BQ42" i="60"/>
  <c r="BR42" i="60"/>
  <c r="BS42" i="60"/>
  <c r="BT42" i="60"/>
  <c r="BU42" i="60"/>
  <c r="BV42" i="60"/>
  <c r="BW42" i="60"/>
  <c r="AP42" i="60"/>
  <c r="AQ41" i="60" l="1"/>
  <c r="AR41" i="60"/>
  <c r="AS41" i="60"/>
  <c r="AT41" i="60"/>
  <c r="AU41" i="60"/>
  <c r="AV41" i="60"/>
  <c r="AW41" i="60"/>
  <c r="AX41" i="60"/>
  <c r="AY41" i="60"/>
  <c r="AZ41" i="60"/>
  <c r="BA41" i="60"/>
  <c r="BB41" i="60"/>
  <c r="BC41" i="60"/>
  <c r="BD41" i="60"/>
  <c r="BE41" i="60"/>
  <c r="BF41" i="60"/>
  <c r="BG41" i="60"/>
  <c r="BH41" i="60"/>
  <c r="BI41" i="60"/>
  <c r="BJ41" i="60"/>
  <c r="BK41" i="60"/>
  <c r="BL41" i="60"/>
  <c r="BM41" i="60"/>
  <c r="BN41" i="60"/>
  <c r="BO41" i="60"/>
  <c r="BP41" i="60"/>
  <c r="BQ41" i="60"/>
  <c r="BR41" i="60"/>
  <c r="BS41" i="60"/>
  <c r="BT41" i="60"/>
  <c r="BU41" i="60"/>
  <c r="BV41" i="60"/>
  <c r="BW41" i="60"/>
  <c r="AP41" i="60"/>
  <c r="A28" i="8"/>
  <c r="B28" i="8"/>
  <c r="BN28" i="8"/>
  <c r="BO28" i="8"/>
  <c r="BP28" i="8"/>
  <c r="BR28" i="8"/>
  <c r="A29" i="8"/>
  <c r="B29" i="8"/>
  <c r="BN29" i="8"/>
  <c r="BO29" i="8"/>
  <c r="BP29" i="8"/>
  <c r="BR29" i="8"/>
  <c r="A30" i="8"/>
  <c r="B30" i="8"/>
  <c r="BN30" i="8"/>
  <c r="BO30" i="8"/>
  <c r="BP30" i="8"/>
  <c r="BR30" i="8"/>
  <c r="A31" i="8"/>
  <c r="B31" i="8"/>
  <c r="BN31" i="8"/>
  <c r="BO31" i="8"/>
  <c r="BP31" i="8"/>
  <c r="BR31" i="8"/>
  <c r="A32" i="8"/>
  <c r="B32" i="8"/>
  <c r="BN32" i="8"/>
  <c r="BO32" i="8"/>
  <c r="BP32" i="8"/>
  <c r="BR32" i="8"/>
  <c r="A33" i="8"/>
  <c r="B33" i="8"/>
  <c r="BN33" i="8"/>
  <c r="BO33" i="8"/>
  <c r="BP33" i="8"/>
  <c r="BR33" i="8"/>
  <c r="A34" i="8"/>
  <c r="B34" i="8"/>
  <c r="BN34" i="8"/>
  <c r="BO34" i="8"/>
  <c r="BP34" i="8"/>
  <c r="BR34" i="8"/>
  <c r="A35" i="8"/>
  <c r="B35" i="8"/>
  <c r="BN35" i="8"/>
  <c r="BO35" i="8"/>
  <c r="BP35" i="8"/>
  <c r="BR35" i="8"/>
  <c r="CL88" i="60"/>
  <c r="CL86" i="60"/>
  <c r="CL82" i="60"/>
  <c r="AQ63" i="60"/>
  <c r="AR63" i="60"/>
  <c r="AS63" i="60"/>
  <c r="AT63" i="60"/>
  <c r="AU63" i="60"/>
  <c r="AV63" i="60"/>
  <c r="AW63" i="60"/>
  <c r="AX63" i="60"/>
  <c r="AY63" i="60"/>
  <c r="AZ63" i="60"/>
  <c r="BA63" i="60"/>
  <c r="BB63" i="60"/>
  <c r="BC63" i="60"/>
  <c r="BD63" i="60"/>
  <c r="BE63" i="60"/>
  <c r="BF63" i="60"/>
  <c r="BG63" i="60"/>
  <c r="BH63" i="60"/>
  <c r="BI63" i="60"/>
  <c r="BJ63" i="60"/>
  <c r="BK63" i="60"/>
  <c r="BL63" i="60"/>
  <c r="BM63" i="60"/>
  <c r="BN63" i="60"/>
  <c r="BO63" i="60"/>
  <c r="BP63" i="60"/>
  <c r="BQ63" i="60"/>
  <c r="BR63" i="60"/>
  <c r="BS63" i="60"/>
  <c r="BT63" i="60"/>
  <c r="BU63" i="60"/>
  <c r="BV63" i="60"/>
  <c r="BW63" i="60"/>
  <c r="H41" i="60"/>
  <c r="I41" i="60"/>
  <c r="J41" i="60"/>
  <c r="K41" i="60"/>
  <c r="L41" i="60"/>
  <c r="M41" i="60"/>
  <c r="N41" i="60"/>
  <c r="O41" i="60"/>
  <c r="P41" i="60"/>
  <c r="Q41" i="60"/>
  <c r="R41" i="60"/>
  <c r="S41" i="60"/>
  <c r="T41" i="60"/>
  <c r="U41" i="60"/>
  <c r="V41" i="60"/>
  <c r="W41" i="60"/>
  <c r="X41" i="60"/>
  <c r="Y41" i="60"/>
  <c r="Z41" i="60"/>
  <c r="AA41" i="60"/>
  <c r="AB41" i="60"/>
  <c r="AC41" i="60"/>
  <c r="AD41" i="60"/>
  <c r="AE41" i="60"/>
  <c r="AF41" i="60"/>
  <c r="CL80" i="60" s="1"/>
  <c r="AG41" i="60"/>
  <c r="CL81" i="60" s="1"/>
  <c r="AH41" i="60"/>
  <c r="AI41" i="60"/>
  <c r="AJ41" i="60"/>
  <c r="CL84" i="60" s="1"/>
  <c r="AK41" i="60"/>
  <c r="CL85" i="60" s="1"/>
  <c r="AL41" i="60"/>
  <c r="AM41" i="60"/>
  <c r="AN41" i="60"/>
  <c r="G41" i="60"/>
  <c r="BO7" i="60"/>
  <c r="BP7" i="60"/>
  <c r="BQ7" i="60"/>
  <c r="BR7" i="60"/>
  <c r="BS7" i="60"/>
  <c r="BT7" i="60"/>
  <c r="BU7" i="60"/>
  <c r="BV7" i="60"/>
  <c r="BW7" i="60"/>
  <c r="BO8" i="60"/>
  <c r="BP8" i="60"/>
  <c r="BQ8" i="60"/>
  <c r="BR8" i="60"/>
  <c r="BS8" i="60"/>
  <c r="BT8" i="60"/>
  <c r="BU8" i="60"/>
  <c r="BV8" i="60"/>
  <c r="BW8" i="60"/>
  <c r="BO9" i="60"/>
  <c r="BP9" i="60"/>
  <c r="BQ9" i="60"/>
  <c r="BR9" i="60"/>
  <c r="BS9" i="60"/>
  <c r="BT9" i="60"/>
  <c r="BU9" i="60"/>
  <c r="BV9" i="60"/>
  <c r="BW9" i="60"/>
  <c r="BO10" i="60"/>
  <c r="BP10" i="60"/>
  <c r="BQ10" i="60"/>
  <c r="BR10" i="60"/>
  <c r="BS10" i="60"/>
  <c r="BT10" i="60"/>
  <c r="BU10" i="60"/>
  <c r="BV10" i="60"/>
  <c r="BW10" i="60"/>
  <c r="BO11" i="60"/>
  <c r="BP11" i="60"/>
  <c r="BQ11" i="60"/>
  <c r="BR11" i="60"/>
  <c r="BS11" i="60"/>
  <c r="BT11" i="60"/>
  <c r="BU11" i="60"/>
  <c r="BV11" i="60"/>
  <c r="BW11" i="60"/>
  <c r="BO12" i="60"/>
  <c r="BP12" i="60"/>
  <c r="BQ12" i="60"/>
  <c r="BR12" i="60"/>
  <c r="BS12" i="60"/>
  <c r="BT12" i="60"/>
  <c r="BU12" i="60"/>
  <c r="BV12" i="60"/>
  <c r="BW12" i="60"/>
  <c r="BO13" i="60"/>
  <c r="BP13" i="60"/>
  <c r="BQ13" i="60"/>
  <c r="BR13" i="60"/>
  <c r="BS13" i="60"/>
  <c r="BT13" i="60"/>
  <c r="BU13" i="60"/>
  <c r="BV13" i="60"/>
  <c r="BW13" i="60"/>
  <c r="BO14" i="60"/>
  <c r="BP14" i="60"/>
  <c r="BQ14" i="60"/>
  <c r="BR14" i="60"/>
  <c r="BS14" i="60"/>
  <c r="BT14" i="60"/>
  <c r="BU14" i="60"/>
  <c r="BV14" i="60"/>
  <c r="BW14" i="60"/>
  <c r="BO15" i="60"/>
  <c r="BP15" i="60"/>
  <c r="BQ15" i="60"/>
  <c r="BR15" i="60"/>
  <c r="BS15" i="60"/>
  <c r="BT15" i="60"/>
  <c r="BU15" i="60"/>
  <c r="BV15" i="60"/>
  <c r="BW15" i="60"/>
  <c r="BO16" i="60"/>
  <c r="BP16" i="60"/>
  <c r="BQ16" i="60"/>
  <c r="BR16" i="60"/>
  <c r="BS16" i="60"/>
  <c r="BT16" i="60"/>
  <c r="BU16" i="60"/>
  <c r="BV16" i="60"/>
  <c r="BW16" i="60"/>
  <c r="BO17" i="60"/>
  <c r="BP17" i="60"/>
  <c r="BQ17" i="60"/>
  <c r="BR17" i="60"/>
  <c r="BS17" i="60"/>
  <c r="BT17" i="60"/>
  <c r="BU17" i="60"/>
  <c r="BV17" i="60"/>
  <c r="BW17" i="60"/>
  <c r="BO18" i="60"/>
  <c r="BP18" i="60"/>
  <c r="BQ18" i="60"/>
  <c r="BR18" i="60"/>
  <c r="BS18" i="60"/>
  <c r="BT18" i="60"/>
  <c r="BU18" i="60"/>
  <c r="BV18" i="60"/>
  <c r="BW18" i="60"/>
  <c r="BO19" i="60"/>
  <c r="BP19" i="60"/>
  <c r="BQ19" i="60"/>
  <c r="BR19" i="60"/>
  <c r="BS19" i="60"/>
  <c r="BT19" i="60"/>
  <c r="BU19" i="60"/>
  <c r="BV19" i="60"/>
  <c r="BW19" i="60"/>
  <c r="BO20" i="60"/>
  <c r="BP20" i="60"/>
  <c r="BQ20" i="60"/>
  <c r="BR20" i="60"/>
  <c r="BS20" i="60"/>
  <c r="BT20" i="60"/>
  <c r="BU20" i="60"/>
  <c r="BV20" i="60"/>
  <c r="BW20" i="60"/>
  <c r="BO21" i="60"/>
  <c r="BP21" i="60"/>
  <c r="BQ21" i="60"/>
  <c r="BR21" i="60"/>
  <c r="BS21" i="60"/>
  <c r="BT21" i="60"/>
  <c r="BU21" i="60"/>
  <c r="BV21" i="60"/>
  <c r="BW21" i="60"/>
  <c r="BO22" i="60"/>
  <c r="BP22" i="60"/>
  <c r="BQ22" i="60"/>
  <c r="BR22" i="60"/>
  <c r="BS22" i="60"/>
  <c r="BT22" i="60"/>
  <c r="BU22" i="60"/>
  <c r="BV22" i="60"/>
  <c r="BW22" i="60"/>
  <c r="BO23" i="60"/>
  <c r="BP23" i="60"/>
  <c r="BQ23" i="60"/>
  <c r="BR23" i="60"/>
  <c r="BS23" i="60"/>
  <c r="BT23" i="60"/>
  <c r="BU23" i="60"/>
  <c r="BV23" i="60"/>
  <c r="BW23" i="60"/>
  <c r="BO24" i="60"/>
  <c r="BP24" i="60"/>
  <c r="BQ24" i="60"/>
  <c r="BR24" i="60"/>
  <c r="BS24" i="60"/>
  <c r="BT24" i="60"/>
  <c r="BU24" i="60"/>
  <c r="BV24" i="60"/>
  <c r="BW24" i="60"/>
  <c r="BO25" i="60"/>
  <c r="BP25" i="60"/>
  <c r="BQ25" i="60"/>
  <c r="BR25" i="60"/>
  <c r="BS25" i="60"/>
  <c r="BT25" i="60"/>
  <c r="BU25" i="60"/>
  <c r="BV25" i="60"/>
  <c r="BW25" i="60"/>
  <c r="BO26" i="60"/>
  <c r="BP26" i="60"/>
  <c r="BQ26" i="60"/>
  <c r="BR26" i="60"/>
  <c r="BS26" i="60"/>
  <c r="BT26" i="60"/>
  <c r="BU26" i="60"/>
  <c r="BV26" i="60"/>
  <c r="BW26" i="60"/>
  <c r="BO27" i="60"/>
  <c r="BP27" i="60"/>
  <c r="BQ27" i="60"/>
  <c r="BR27" i="60"/>
  <c r="BS27" i="60"/>
  <c r="BT27" i="60"/>
  <c r="BU27" i="60"/>
  <c r="BV27" i="60"/>
  <c r="BW27" i="60"/>
  <c r="BO28" i="60"/>
  <c r="BP28" i="60"/>
  <c r="BQ28" i="60"/>
  <c r="BR28" i="60"/>
  <c r="BS28" i="60"/>
  <c r="BT28" i="60"/>
  <c r="BU28" i="60"/>
  <c r="BV28" i="60"/>
  <c r="BW28" i="60"/>
  <c r="BO29" i="60"/>
  <c r="BP29" i="60"/>
  <c r="BQ29" i="60"/>
  <c r="BR29" i="60"/>
  <c r="BS29" i="60"/>
  <c r="BT29" i="60"/>
  <c r="BU29" i="60"/>
  <c r="BV29" i="60"/>
  <c r="BW29" i="60"/>
  <c r="BO30" i="60"/>
  <c r="BP30" i="60"/>
  <c r="BQ30" i="60"/>
  <c r="BR30" i="60"/>
  <c r="BS30" i="60"/>
  <c r="BT30" i="60"/>
  <c r="BU30" i="60"/>
  <c r="BV30" i="60"/>
  <c r="BW30" i="60"/>
  <c r="BO31" i="60"/>
  <c r="BP31" i="60"/>
  <c r="BQ31" i="60"/>
  <c r="BR31" i="60"/>
  <c r="BS31" i="60"/>
  <c r="BT31" i="60"/>
  <c r="BU31" i="60"/>
  <c r="BV31" i="60"/>
  <c r="BW31" i="60"/>
  <c r="BO32" i="60"/>
  <c r="BP32" i="60"/>
  <c r="BQ32" i="60"/>
  <c r="BR32" i="60"/>
  <c r="BS32" i="60"/>
  <c r="BT32" i="60"/>
  <c r="BU32" i="60"/>
  <c r="BV32" i="60"/>
  <c r="BW32" i="60"/>
  <c r="BO33" i="60"/>
  <c r="BP33" i="60"/>
  <c r="BQ33" i="60"/>
  <c r="BR33" i="60"/>
  <c r="BS33" i="60"/>
  <c r="BT33" i="60"/>
  <c r="BU33" i="60"/>
  <c r="BV33" i="60"/>
  <c r="BW33" i="60"/>
  <c r="BO34" i="60"/>
  <c r="BP34" i="60"/>
  <c r="BQ34" i="60"/>
  <c r="BR34" i="60"/>
  <c r="BS34" i="60"/>
  <c r="BT34" i="60"/>
  <c r="BU34" i="60"/>
  <c r="BV34" i="60"/>
  <c r="BW34" i="60"/>
  <c r="BO35" i="60"/>
  <c r="BP35" i="60"/>
  <c r="BQ35" i="60"/>
  <c r="BR35" i="60"/>
  <c r="BS35" i="60"/>
  <c r="BT35" i="60"/>
  <c r="BU35" i="60"/>
  <c r="BV35" i="60"/>
  <c r="BW35" i="60"/>
  <c r="BO36" i="60"/>
  <c r="BP36" i="60"/>
  <c r="BQ36" i="60"/>
  <c r="BR36" i="60"/>
  <c r="BS36" i="60"/>
  <c r="BT36" i="60"/>
  <c r="BU36" i="60"/>
  <c r="BV36" i="60"/>
  <c r="BW36" i="60"/>
  <c r="BO37" i="60"/>
  <c r="BP37" i="60"/>
  <c r="BQ37" i="60"/>
  <c r="BR37" i="60"/>
  <c r="BS37" i="60"/>
  <c r="BT37" i="60"/>
  <c r="BU37" i="60"/>
  <c r="BV37" i="60"/>
  <c r="BW37" i="60"/>
  <c r="BO38" i="60"/>
  <c r="BP38" i="60"/>
  <c r="BQ38" i="60"/>
  <c r="BR38" i="60"/>
  <c r="BS38" i="60"/>
  <c r="BT38" i="60"/>
  <c r="BU38" i="60"/>
  <c r="BV38" i="60"/>
  <c r="BW38" i="60"/>
  <c r="BO39" i="60"/>
  <c r="BP39" i="60"/>
  <c r="BQ39" i="60"/>
  <c r="BR39" i="60"/>
  <c r="BS39" i="60"/>
  <c r="BT39" i="60"/>
  <c r="BU39" i="60"/>
  <c r="BV39" i="60"/>
  <c r="BW39" i="60"/>
  <c r="BO40" i="60"/>
  <c r="BP40" i="60"/>
  <c r="BQ40" i="60"/>
  <c r="BR40" i="60"/>
  <c r="BS40" i="60"/>
  <c r="BT40" i="60"/>
  <c r="BU40" i="60"/>
  <c r="BV40" i="60"/>
  <c r="BW40" i="60"/>
  <c r="BV3" i="60"/>
  <c r="BT3" i="60"/>
  <c r="BU3" i="60"/>
  <c r="AN3" i="60"/>
  <c r="AM3" i="60"/>
  <c r="AL3" i="60"/>
  <c r="AK3" i="60"/>
  <c r="G32" i="34"/>
  <c r="G33" i="34"/>
  <c r="G34" i="34"/>
  <c r="G35" i="34"/>
  <c r="CL83" i="60" l="1"/>
  <c r="CL87" i="60"/>
  <c r="BP2" i="8"/>
  <c r="BO2" i="8"/>
  <c r="BN2" i="8"/>
  <c r="D31" i="59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3" i="8"/>
  <c r="A2" i="8"/>
  <c r="AP63" i="60"/>
  <c r="CB50" i="60"/>
  <c r="CB49" i="60"/>
  <c r="CB48" i="60"/>
  <c r="CB47" i="60"/>
  <c r="CB46" i="60"/>
  <c r="CB45" i="60"/>
  <c r="CB44" i="60"/>
  <c r="CL71" i="60"/>
  <c r="CL57" i="60"/>
  <c r="CL56" i="60"/>
  <c r="CL55" i="60"/>
  <c r="E41" i="60"/>
  <c r="BY40" i="60"/>
  <c r="BN40" i="60"/>
  <c r="BM40" i="60"/>
  <c r="BL40" i="60"/>
  <c r="BK40" i="60"/>
  <c r="BJ40" i="60"/>
  <c r="BI40" i="60"/>
  <c r="BH40" i="60"/>
  <c r="BG40" i="60"/>
  <c r="BF40" i="60"/>
  <c r="BE40" i="60"/>
  <c r="BD40" i="60"/>
  <c r="BC40" i="60"/>
  <c r="BB40" i="60"/>
  <c r="BA40" i="60"/>
  <c r="AZ40" i="60"/>
  <c r="AY40" i="60"/>
  <c r="AX40" i="60"/>
  <c r="AW40" i="60"/>
  <c r="AV40" i="60"/>
  <c r="AU40" i="60"/>
  <c r="AT40" i="60"/>
  <c r="AS40" i="60"/>
  <c r="AR40" i="60"/>
  <c r="AQ40" i="60"/>
  <c r="AP40" i="60"/>
  <c r="BY39" i="60"/>
  <c r="BN39" i="60"/>
  <c r="BM39" i="60"/>
  <c r="BL39" i="60"/>
  <c r="BK39" i="60"/>
  <c r="BJ39" i="60"/>
  <c r="BI39" i="60"/>
  <c r="BH39" i="60"/>
  <c r="BG39" i="60"/>
  <c r="BF39" i="60"/>
  <c r="BE39" i="60"/>
  <c r="BD39" i="60"/>
  <c r="BC39" i="60"/>
  <c r="BB39" i="60"/>
  <c r="BA39" i="60"/>
  <c r="AZ39" i="60"/>
  <c r="AY39" i="60"/>
  <c r="AX39" i="60"/>
  <c r="AW39" i="60"/>
  <c r="AV39" i="60"/>
  <c r="AU39" i="60"/>
  <c r="AT39" i="60"/>
  <c r="AS39" i="60"/>
  <c r="AR39" i="60"/>
  <c r="AQ39" i="60"/>
  <c r="AP39" i="60"/>
  <c r="BY38" i="60"/>
  <c r="BN38" i="60"/>
  <c r="BM38" i="60"/>
  <c r="BL38" i="60"/>
  <c r="BK38" i="60"/>
  <c r="BJ38" i="60"/>
  <c r="BI38" i="60"/>
  <c r="BH38" i="60"/>
  <c r="BG38" i="60"/>
  <c r="BF38" i="60"/>
  <c r="BE38" i="60"/>
  <c r="BD38" i="60"/>
  <c r="BC38" i="60"/>
  <c r="BB38" i="60"/>
  <c r="BA38" i="60"/>
  <c r="AZ38" i="60"/>
  <c r="AY38" i="60"/>
  <c r="AX38" i="60"/>
  <c r="AW38" i="60"/>
  <c r="AV38" i="60"/>
  <c r="AU38" i="60"/>
  <c r="AT38" i="60"/>
  <c r="AS38" i="60"/>
  <c r="AR38" i="60"/>
  <c r="AQ38" i="60"/>
  <c r="AP38" i="60"/>
  <c r="BY37" i="60"/>
  <c r="BN37" i="60"/>
  <c r="BM37" i="60"/>
  <c r="BL37" i="60"/>
  <c r="BK37" i="60"/>
  <c r="BJ37" i="60"/>
  <c r="BI37" i="60"/>
  <c r="BH37" i="60"/>
  <c r="BG37" i="60"/>
  <c r="BF37" i="60"/>
  <c r="BE37" i="60"/>
  <c r="BD37" i="60"/>
  <c r="BC37" i="60"/>
  <c r="BB37" i="60"/>
  <c r="BA37" i="60"/>
  <c r="AZ37" i="60"/>
  <c r="AY37" i="60"/>
  <c r="AX37" i="60"/>
  <c r="AW37" i="60"/>
  <c r="AV37" i="60"/>
  <c r="AU37" i="60"/>
  <c r="AT37" i="60"/>
  <c r="AS37" i="60"/>
  <c r="AR37" i="60"/>
  <c r="AQ37" i="60"/>
  <c r="AP37" i="60"/>
  <c r="BY36" i="60"/>
  <c r="BN36" i="60"/>
  <c r="BM36" i="60"/>
  <c r="BL36" i="60"/>
  <c r="BK36" i="60"/>
  <c r="BJ36" i="60"/>
  <c r="BI36" i="60"/>
  <c r="BH36" i="60"/>
  <c r="BG36" i="60"/>
  <c r="BF36" i="60"/>
  <c r="BE36" i="60"/>
  <c r="BD36" i="60"/>
  <c r="BC36" i="60"/>
  <c r="BB36" i="60"/>
  <c r="BA36" i="60"/>
  <c r="AZ36" i="60"/>
  <c r="AY36" i="60"/>
  <c r="AX36" i="60"/>
  <c r="AW36" i="60"/>
  <c r="AV36" i="60"/>
  <c r="AU36" i="60"/>
  <c r="AT36" i="60"/>
  <c r="AS36" i="60"/>
  <c r="AR36" i="60"/>
  <c r="AQ36" i="60"/>
  <c r="AP36" i="60"/>
  <c r="BY35" i="60"/>
  <c r="BN35" i="60"/>
  <c r="BM35" i="60"/>
  <c r="BL35" i="60"/>
  <c r="BK35" i="60"/>
  <c r="BJ35" i="60"/>
  <c r="BI35" i="60"/>
  <c r="BH35" i="60"/>
  <c r="BG35" i="60"/>
  <c r="BF35" i="60"/>
  <c r="BE35" i="60"/>
  <c r="BD35" i="60"/>
  <c r="BC35" i="60"/>
  <c r="BB35" i="60"/>
  <c r="BA35" i="60"/>
  <c r="AZ35" i="60"/>
  <c r="AY35" i="60"/>
  <c r="AX35" i="60"/>
  <c r="AW35" i="60"/>
  <c r="AV35" i="60"/>
  <c r="AU35" i="60"/>
  <c r="AT35" i="60"/>
  <c r="AS35" i="60"/>
  <c r="AR35" i="60"/>
  <c r="AQ35" i="60"/>
  <c r="AP35" i="60"/>
  <c r="BY34" i="60"/>
  <c r="BN34" i="60"/>
  <c r="BM34" i="60"/>
  <c r="BL34" i="60"/>
  <c r="BK34" i="60"/>
  <c r="BJ34" i="60"/>
  <c r="BI34" i="60"/>
  <c r="BH34" i="60"/>
  <c r="BG34" i="60"/>
  <c r="BF34" i="60"/>
  <c r="BE34" i="60"/>
  <c r="BD34" i="60"/>
  <c r="BC34" i="60"/>
  <c r="BB34" i="60"/>
  <c r="BA34" i="60"/>
  <c r="AZ34" i="60"/>
  <c r="AY34" i="60"/>
  <c r="AX34" i="60"/>
  <c r="AW34" i="60"/>
  <c r="AV34" i="60"/>
  <c r="AU34" i="60"/>
  <c r="AT34" i="60"/>
  <c r="AS34" i="60"/>
  <c r="AR34" i="60"/>
  <c r="AQ34" i="60"/>
  <c r="AP34" i="60"/>
  <c r="BY33" i="60"/>
  <c r="BN33" i="60"/>
  <c r="BM33" i="60"/>
  <c r="BL33" i="60"/>
  <c r="BK33" i="60"/>
  <c r="BJ33" i="60"/>
  <c r="BI33" i="60"/>
  <c r="BH33" i="60"/>
  <c r="BG33" i="60"/>
  <c r="BF33" i="60"/>
  <c r="BE33" i="60"/>
  <c r="BD33" i="60"/>
  <c r="BC33" i="60"/>
  <c r="BB33" i="60"/>
  <c r="BA33" i="60"/>
  <c r="AZ33" i="60"/>
  <c r="AY33" i="60"/>
  <c r="AX33" i="60"/>
  <c r="AW33" i="60"/>
  <c r="AV33" i="60"/>
  <c r="AU33" i="60"/>
  <c r="AT33" i="60"/>
  <c r="AS33" i="60"/>
  <c r="AR33" i="60"/>
  <c r="AQ33" i="60"/>
  <c r="AP33" i="60"/>
  <c r="BY32" i="60"/>
  <c r="BN32" i="60"/>
  <c r="BM32" i="60"/>
  <c r="BL32" i="60"/>
  <c r="BK32" i="60"/>
  <c r="BJ32" i="60"/>
  <c r="BI32" i="60"/>
  <c r="BH32" i="60"/>
  <c r="BG32" i="60"/>
  <c r="BF32" i="60"/>
  <c r="BE32" i="60"/>
  <c r="BD32" i="60"/>
  <c r="BC32" i="60"/>
  <c r="BB32" i="60"/>
  <c r="BA32" i="60"/>
  <c r="AZ32" i="60"/>
  <c r="AY32" i="60"/>
  <c r="AX32" i="60"/>
  <c r="AW32" i="60"/>
  <c r="AV32" i="60"/>
  <c r="AU32" i="60"/>
  <c r="AT32" i="60"/>
  <c r="AS32" i="60"/>
  <c r="AR32" i="60"/>
  <c r="AQ32" i="60"/>
  <c r="AP32" i="60"/>
  <c r="BY31" i="60"/>
  <c r="BN31" i="60"/>
  <c r="BM31" i="60"/>
  <c r="BL31" i="60"/>
  <c r="BK31" i="60"/>
  <c r="BJ31" i="60"/>
  <c r="BI31" i="60"/>
  <c r="BH31" i="60"/>
  <c r="BG31" i="60"/>
  <c r="BF31" i="60"/>
  <c r="BE31" i="60"/>
  <c r="BD31" i="60"/>
  <c r="BC31" i="60"/>
  <c r="BB31" i="60"/>
  <c r="BA31" i="60"/>
  <c r="AZ31" i="60"/>
  <c r="AY31" i="60"/>
  <c r="AX31" i="60"/>
  <c r="AW31" i="60"/>
  <c r="AV31" i="60"/>
  <c r="AU31" i="60"/>
  <c r="AT31" i="60"/>
  <c r="AS31" i="60"/>
  <c r="AR31" i="60"/>
  <c r="AQ31" i="60"/>
  <c r="AP31" i="60"/>
  <c r="BY30" i="60"/>
  <c r="BN30" i="60"/>
  <c r="BM30" i="60"/>
  <c r="BL30" i="60"/>
  <c r="BK30" i="60"/>
  <c r="BJ30" i="60"/>
  <c r="BI30" i="60"/>
  <c r="BH30" i="60"/>
  <c r="BG30" i="60"/>
  <c r="BF30" i="60"/>
  <c r="BE30" i="60"/>
  <c r="BD30" i="60"/>
  <c r="BC30" i="60"/>
  <c r="BB30" i="60"/>
  <c r="BA30" i="60"/>
  <c r="AZ30" i="60"/>
  <c r="AY30" i="60"/>
  <c r="AX30" i="60"/>
  <c r="AW30" i="60"/>
  <c r="AV30" i="60"/>
  <c r="AU30" i="60"/>
  <c r="AT30" i="60"/>
  <c r="AS30" i="60"/>
  <c r="AR30" i="60"/>
  <c r="AQ30" i="60"/>
  <c r="AP30" i="60"/>
  <c r="BY29" i="60"/>
  <c r="BN29" i="60"/>
  <c r="BM29" i="60"/>
  <c r="BL29" i="60"/>
  <c r="BK29" i="60"/>
  <c r="BJ29" i="60"/>
  <c r="BI29" i="60"/>
  <c r="BH29" i="60"/>
  <c r="BG29" i="60"/>
  <c r="BF29" i="60"/>
  <c r="BE29" i="60"/>
  <c r="BD29" i="60"/>
  <c r="BC29" i="60"/>
  <c r="BB29" i="60"/>
  <c r="BA29" i="60"/>
  <c r="AZ29" i="60"/>
  <c r="AY29" i="60"/>
  <c r="AX29" i="60"/>
  <c r="AW29" i="60"/>
  <c r="AV29" i="60"/>
  <c r="AU29" i="60"/>
  <c r="AT29" i="60"/>
  <c r="AS29" i="60"/>
  <c r="AR29" i="60"/>
  <c r="AQ29" i="60"/>
  <c r="AP29" i="60"/>
  <c r="BY28" i="60"/>
  <c r="BN28" i="60"/>
  <c r="BM28" i="60"/>
  <c r="BL28" i="60"/>
  <c r="BK28" i="60"/>
  <c r="BJ28" i="60"/>
  <c r="BI28" i="60"/>
  <c r="BH28" i="60"/>
  <c r="BG28" i="60"/>
  <c r="BF28" i="60"/>
  <c r="BE28" i="60"/>
  <c r="BD28" i="60"/>
  <c r="BC28" i="60"/>
  <c r="BB28" i="60"/>
  <c r="BA28" i="60"/>
  <c r="AZ28" i="60"/>
  <c r="AY28" i="60"/>
  <c r="AX28" i="60"/>
  <c r="AW28" i="60"/>
  <c r="AV28" i="60"/>
  <c r="AU28" i="60"/>
  <c r="AT28" i="60"/>
  <c r="AS28" i="60"/>
  <c r="AR28" i="60"/>
  <c r="AQ28" i="60"/>
  <c r="AP28" i="60"/>
  <c r="BN27" i="60"/>
  <c r="BM27" i="60"/>
  <c r="BL27" i="60"/>
  <c r="BK27" i="60"/>
  <c r="BJ27" i="60"/>
  <c r="BI27" i="60"/>
  <c r="BH27" i="60"/>
  <c r="BG27" i="60"/>
  <c r="BF27" i="60"/>
  <c r="BE27" i="60"/>
  <c r="BD27" i="60"/>
  <c r="BC27" i="60"/>
  <c r="BB27" i="60"/>
  <c r="BA27" i="60"/>
  <c r="AZ27" i="60"/>
  <c r="AY27" i="60"/>
  <c r="AX27" i="60"/>
  <c r="AW27" i="60"/>
  <c r="AV27" i="60"/>
  <c r="AU27" i="60"/>
  <c r="AT27" i="60"/>
  <c r="AS27" i="60"/>
  <c r="AR27" i="60"/>
  <c r="AQ27" i="60"/>
  <c r="AP27" i="60"/>
  <c r="BN26" i="60"/>
  <c r="BM26" i="60"/>
  <c r="BL26" i="60"/>
  <c r="BK26" i="60"/>
  <c r="BJ26" i="60"/>
  <c r="BI26" i="60"/>
  <c r="BH26" i="60"/>
  <c r="BG26" i="60"/>
  <c r="BF26" i="60"/>
  <c r="BE26" i="60"/>
  <c r="BD26" i="60"/>
  <c r="BC26" i="60"/>
  <c r="BB26" i="60"/>
  <c r="BA26" i="60"/>
  <c r="AZ26" i="60"/>
  <c r="AY26" i="60"/>
  <c r="AX26" i="60"/>
  <c r="AW26" i="60"/>
  <c r="AV26" i="60"/>
  <c r="AU26" i="60"/>
  <c r="AT26" i="60"/>
  <c r="AS26" i="60"/>
  <c r="AR26" i="60"/>
  <c r="AQ26" i="60"/>
  <c r="AP26" i="60"/>
  <c r="BN25" i="60"/>
  <c r="BM25" i="60"/>
  <c r="BL25" i="60"/>
  <c r="BK25" i="60"/>
  <c r="BJ25" i="60"/>
  <c r="BI25" i="60"/>
  <c r="BH25" i="60"/>
  <c r="BG25" i="60"/>
  <c r="BF25" i="60"/>
  <c r="BE25" i="60"/>
  <c r="BD25" i="60"/>
  <c r="BC25" i="60"/>
  <c r="BB25" i="60"/>
  <c r="BA25" i="60"/>
  <c r="AZ25" i="60"/>
  <c r="AY25" i="60"/>
  <c r="AX25" i="60"/>
  <c r="AW25" i="60"/>
  <c r="AV25" i="60"/>
  <c r="AU25" i="60"/>
  <c r="AT25" i="60"/>
  <c r="AS25" i="60"/>
  <c r="AR25" i="60"/>
  <c r="AQ25" i="60"/>
  <c r="AP25" i="60"/>
  <c r="BN24" i="60"/>
  <c r="BM24" i="60"/>
  <c r="BL24" i="60"/>
  <c r="BK24" i="60"/>
  <c r="BJ24" i="60"/>
  <c r="BI24" i="60"/>
  <c r="BH24" i="60"/>
  <c r="BG24" i="60"/>
  <c r="BF24" i="60"/>
  <c r="BE24" i="60"/>
  <c r="BD24" i="60"/>
  <c r="BC24" i="60"/>
  <c r="BB24" i="60"/>
  <c r="BA24" i="60"/>
  <c r="AZ24" i="60"/>
  <c r="AY24" i="60"/>
  <c r="AX24" i="60"/>
  <c r="AW24" i="60"/>
  <c r="AV24" i="60"/>
  <c r="AU24" i="60"/>
  <c r="AT24" i="60"/>
  <c r="AS24" i="60"/>
  <c r="AR24" i="60"/>
  <c r="AQ24" i="60"/>
  <c r="AP24" i="60"/>
  <c r="BN23" i="60"/>
  <c r="BM23" i="60"/>
  <c r="BL23" i="60"/>
  <c r="BK23" i="60"/>
  <c r="BJ23" i="60"/>
  <c r="BI23" i="60"/>
  <c r="BH23" i="60"/>
  <c r="BG23" i="60"/>
  <c r="BF23" i="60"/>
  <c r="BE23" i="60"/>
  <c r="BD23" i="60"/>
  <c r="BC23" i="60"/>
  <c r="BB23" i="60"/>
  <c r="BA23" i="60"/>
  <c r="AZ23" i="60"/>
  <c r="AY23" i="60"/>
  <c r="AX23" i="60"/>
  <c r="AW23" i="60"/>
  <c r="AV23" i="60"/>
  <c r="AU23" i="60"/>
  <c r="AT23" i="60"/>
  <c r="AS23" i="60"/>
  <c r="AR23" i="60"/>
  <c r="AQ23" i="60"/>
  <c r="AP23" i="60"/>
  <c r="BN22" i="60"/>
  <c r="BM22" i="60"/>
  <c r="BL22" i="60"/>
  <c r="BK22" i="60"/>
  <c r="BJ22" i="60"/>
  <c r="BI22" i="60"/>
  <c r="BH22" i="60"/>
  <c r="BG22" i="60"/>
  <c r="BF22" i="60"/>
  <c r="BE22" i="60"/>
  <c r="BD22" i="60"/>
  <c r="BC22" i="60"/>
  <c r="BB22" i="60"/>
  <c r="BA22" i="60"/>
  <c r="AZ22" i="60"/>
  <c r="AY22" i="60"/>
  <c r="AX22" i="60"/>
  <c r="AW22" i="60"/>
  <c r="AV22" i="60"/>
  <c r="AU22" i="60"/>
  <c r="AT22" i="60"/>
  <c r="AS22" i="60"/>
  <c r="AR22" i="60"/>
  <c r="AQ22" i="60"/>
  <c r="AP22" i="60"/>
  <c r="BN21" i="60"/>
  <c r="BM21" i="60"/>
  <c r="BL21" i="60"/>
  <c r="BK21" i="60"/>
  <c r="BJ21" i="60"/>
  <c r="BI21" i="60"/>
  <c r="BH21" i="60"/>
  <c r="BG21" i="60"/>
  <c r="BF21" i="60"/>
  <c r="BE21" i="60"/>
  <c r="BD21" i="60"/>
  <c r="BC21" i="60"/>
  <c r="BB21" i="60"/>
  <c r="BA21" i="60"/>
  <c r="AZ21" i="60"/>
  <c r="AY21" i="60"/>
  <c r="AX21" i="60"/>
  <c r="AW21" i="60"/>
  <c r="AV21" i="60"/>
  <c r="AU21" i="60"/>
  <c r="AT21" i="60"/>
  <c r="AS21" i="60"/>
  <c r="AR21" i="60"/>
  <c r="AQ21" i="60"/>
  <c r="AP21" i="60"/>
  <c r="BN20" i="60"/>
  <c r="BM20" i="60"/>
  <c r="BL20" i="60"/>
  <c r="BK20" i="60"/>
  <c r="BJ20" i="60"/>
  <c r="BI20" i="60"/>
  <c r="BH20" i="60"/>
  <c r="BG20" i="60"/>
  <c r="BF20" i="60"/>
  <c r="BE20" i="60"/>
  <c r="BD20" i="60"/>
  <c r="BC20" i="60"/>
  <c r="BB20" i="60"/>
  <c r="BA20" i="60"/>
  <c r="AZ20" i="60"/>
  <c r="AY20" i="60"/>
  <c r="AX20" i="60"/>
  <c r="AW20" i="60"/>
  <c r="AV20" i="60"/>
  <c r="AU20" i="60"/>
  <c r="AT20" i="60"/>
  <c r="AS20" i="60"/>
  <c r="AR20" i="60"/>
  <c r="AQ20" i="60"/>
  <c r="AP20" i="60"/>
  <c r="BN19" i="60"/>
  <c r="BM19" i="60"/>
  <c r="BL19" i="60"/>
  <c r="BK19" i="60"/>
  <c r="BJ19" i="60"/>
  <c r="BI19" i="60"/>
  <c r="BH19" i="60"/>
  <c r="BG19" i="60"/>
  <c r="BF19" i="60"/>
  <c r="BE19" i="60"/>
  <c r="BD19" i="60"/>
  <c r="BC19" i="60"/>
  <c r="BB19" i="60"/>
  <c r="BA19" i="60"/>
  <c r="AZ19" i="60"/>
  <c r="AY19" i="60"/>
  <c r="AX19" i="60"/>
  <c r="AW19" i="60"/>
  <c r="AV19" i="60"/>
  <c r="AU19" i="60"/>
  <c r="AT19" i="60"/>
  <c r="AS19" i="60"/>
  <c r="AR19" i="60"/>
  <c r="AQ19" i="60"/>
  <c r="AP19" i="60"/>
  <c r="BN18" i="60"/>
  <c r="BM18" i="60"/>
  <c r="BL18" i="60"/>
  <c r="BK18" i="60"/>
  <c r="BJ18" i="60"/>
  <c r="BI18" i="60"/>
  <c r="BH18" i="60"/>
  <c r="BG18" i="60"/>
  <c r="BF18" i="60"/>
  <c r="BE18" i="60"/>
  <c r="BD18" i="60"/>
  <c r="BC18" i="60"/>
  <c r="BB18" i="60"/>
  <c r="BA18" i="60"/>
  <c r="AZ18" i="60"/>
  <c r="AY18" i="60"/>
  <c r="AX18" i="60"/>
  <c r="AW18" i="60"/>
  <c r="AV18" i="60"/>
  <c r="AU18" i="60"/>
  <c r="AT18" i="60"/>
  <c r="AS18" i="60"/>
  <c r="AR18" i="60"/>
  <c r="AQ18" i="60"/>
  <c r="AP18" i="60"/>
  <c r="BN17" i="60"/>
  <c r="BM17" i="60"/>
  <c r="BL17" i="60"/>
  <c r="BK17" i="60"/>
  <c r="BJ17" i="60"/>
  <c r="BI17" i="60"/>
  <c r="BH17" i="60"/>
  <c r="BG17" i="60"/>
  <c r="BF17" i="60"/>
  <c r="BE17" i="60"/>
  <c r="BD17" i="60"/>
  <c r="BC17" i="60"/>
  <c r="BB17" i="60"/>
  <c r="BA17" i="60"/>
  <c r="AZ17" i="60"/>
  <c r="AY17" i="60"/>
  <c r="AX17" i="60"/>
  <c r="AW17" i="60"/>
  <c r="AV17" i="60"/>
  <c r="AU17" i="60"/>
  <c r="AT17" i="60"/>
  <c r="AS17" i="60"/>
  <c r="AR17" i="60"/>
  <c r="AQ17" i="60"/>
  <c r="AP17" i="60"/>
  <c r="BN16" i="60"/>
  <c r="BM16" i="60"/>
  <c r="BL16" i="60"/>
  <c r="BK16" i="60"/>
  <c r="BJ16" i="60"/>
  <c r="BI16" i="60"/>
  <c r="BH16" i="60"/>
  <c r="BG16" i="60"/>
  <c r="BF16" i="60"/>
  <c r="BE16" i="60"/>
  <c r="BD16" i="60"/>
  <c r="BC16" i="60"/>
  <c r="BB16" i="60"/>
  <c r="BA16" i="60"/>
  <c r="AZ16" i="60"/>
  <c r="AY16" i="60"/>
  <c r="AX16" i="60"/>
  <c r="AW16" i="60"/>
  <c r="AV16" i="60"/>
  <c r="AU16" i="60"/>
  <c r="AT16" i="60"/>
  <c r="AS16" i="60"/>
  <c r="AR16" i="60"/>
  <c r="AQ16" i="60"/>
  <c r="AP16" i="60"/>
  <c r="BN15" i="60"/>
  <c r="BM15" i="60"/>
  <c r="BL15" i="60"/>
  <c r="BK15" i="60"/>
  <c r="BJ15" i="60"/>
  <c r="BI15" i="60"/>
  <c r="BH15" i="60"/>
  <c r="BG15" i="60"/>
  <c r="BF15" i="60"/>
  <c r="BE15" i="60"/>
  <c r="BD15" i="60"/>
  <c r="BC15" i="60"/>
  <c r="BB15" i="60"/>
  <c r="BA15" i="60"/>
  <c r="AZ15" i="60"/>
  <c r="AY15" i="60"/>
  <c r="AX15" i="60"/>
  <c r="AW15" i="60"/>
  <c r="AV15" i="60"/>
  <c r="AU15" i="60"/>
  <c r="AT15" i="60"/>
  <c r="AS15" i="60"/>
  <c r="AR15" i="60"/>
  <c r="AQ15" i="60"/>
  <c r="AP15" i="60"/>
  <c r="BN14" i="60"/>
  <c r="BM14" i="60"/>
  <c r="BL14" i="60"/>
  <c r="BK14" i="60"/>
  <c r="BJ14" i="60"/>
  <c r="BI14" i="60"/>
  <c r="BH14" i="60"/>
  <c r="BG14" i="60"/>
  <c r="BF14" i="60"/>
  <c r="BE14" i="60"/>
  <c r="BD14" i="60"/>
  <c r="BC14" i="60"/>
  <c r="BB14" i="60"/>
  <c r="BA14" i="60"/>
  <c r="AZ14" i="60"/>
  <c r="AY14" i="60"/>
  <c r="AX14" i="60"/>
  <c r="AW14" i="60"/>
  <c r="AV14" i="60"/>
  <c r="AU14" i="60"/>
  <c r="AT14" i="60"/>
  <c r="AS14" i="60"/>
  <c r="AR14" i="60"/>
  <c r="AQ14" i="60"/>
  <c r="AP14" i="60"/>
  <c r="BN13" i="60"/>
  <c r="BM13" i="60"/>
  <c r="BL13" i="60"/>
  <c r="BK13" i="60"/>
  <c r="BJ13" i="60"/>
  <c r="BI13" i="60"/>
  <c r="BH13" i="60"/>
  <c r="BG13" i="60"/>
  <c r="BF13" i="60"/>
  <c r="BE13" i="60"/>
  <c r="BD13" i="60"/>
  <c r="BC13" i="60"/>
  <c r="BB13" i="60"/>
  <c r="BA13" i="60"/>
  <c r="AZ13" i="60"/>
  <c r="AY13" i="60"/>
  <c r="AX13" i="60"/>
  <c r="AW13" i="60"/>
  <c r="AV13" i="60"/>
  <c r="AU13" i="60"/>
  <c r="AT13" i="60"/>
  <c r="AS13" i="60"/>
  <c r="AR13" i="60"/>
  <c r="AQ13" i="60"/>
  <c r="AP13" i="60"/>
  <c r="BN12" i="60"/>
  <c r="BM12" i="60"/>
  <c r="BL12" i="60"/>
  <c r="BK12" i="60"/>
  <c r="BJ12" i="60"/>
  <c r="BI12" i="60"/>
  <c r="BH12" i="60"/>
  <c r="BG12" i="60"/>
  <c r="BF12" i="60"/>
  <c r="BE12" i="60"/>
  <c r="BD12" i="60"/>
  <c r="BC12" i="60"/>
  <c r="BB12" i="60"/>
  <c r="BA12" i="60"/>
  <c r="AZ12" i="60"/>
  <c r="AY12" i="60"/>
  <c r="AX12" i="60"/>
  <c r="AW12" i="60"/>
  <c r="AV12" i="60"/>
  <c r="AU12" i="60"/>
  <c r="AT12" i="60"/>
  <c r="AS12" i="60"/>
  <c r="AR12" i="60"/>
  <c r="AQ12" i="60"/>
  <c r="AP12" i="60"/>
  <c r="BN11" i="60"/>
  <c r="BM11" i="60"/>
  <c r="BL11" i="60"/>
  <c r="BK11" i="60"/>
  <c r="BJ11" i="60"/>
  <c r="BI11" i="60"/>
  <c r="BH11" i="60"/>
  <c r="BG11" i="60"/>
  <c r="BF11" i="60"/>
  <c r="BE11" i="60"/>
  <c r="BD11" i="60"/>
  <c r="BC11" i="60"/>
  <c r="BB11" i="60"/>
  <c r="BA11" i="60"/>
  <c r="AZ11" i="60"/>
  <c r="AY11" i="60"/>
  <c r="AX11" i="60"/>
  <c r="AW11" i="60"/>
  <c r="AV11" i="60"/>
  <c r="AU11" i="60"/>
  <c r="AT11" i="60"/>
  <c r="AS11" i="60"/>
  <c r="AR11" i="60"/>
  <c r="AQ11" i="60"/>
  <c r="AP11" i="60"/>
  <c r="BN10" i="60"/>
  <c r="BM10" i="60"/>
  <c r="BL10" i="60"/>
  <c r="BK10" i="60"/>
  <c r="BJ10" i="60"/>
  <c r="BI10" i="60"/>
  <c r="BH10" i="60"/>
  <c r="BG10" i="60"/>
  <c r="BF10" i="60"/>
  <c r="BE10" i="60"/>
  <c r="BD10" i="60"/>
  <c r="BC10" i="60"/>
  <c r="BB10" i="60"/>
  <c r="BA10" i="60"/>
  <c r="AZ10" i="60"/>
  <c r="AY10" i="60"/>
  <c r="AX10" i="60"/>
  <c r="AW10" i="60"/>
  <c r="AV10" i="60"/>
  <c r="AU10" i="60"/>
  <c r="AT10" i="60"/>
  <c r="AS10" i="60"/>
  <c r="AR10" i="60"/>
  <c r="AQ10" i="60"/>
  <c r="AP10" i="60"/>
  <c r="BN9" i="60"/>
  <c r="BM9" i="60"/>
  <c r="BL9" i="60"/>
  <c r="BK9" i="60"/>
  <c r="BJ9" i="60"/>
  <c r="BI9" i="60"/>
  <c r="BH9" i="60"/>
  <c r="BG9" i="60"/>
  <c r="BF9" i="60"/>
  <c r="BE9" i="60"/>
  <c r="BD9" i="60"/>
  <c r="BC9" i="60"/>
  <c r="BB9" i="60"/>
  <c r="BA9" i="60"/>
  <c r="AZ9" i="60"/>
  <c r="AY9" i="60"/>
  <c r="AX9" i="60"/>
  <c r="AW9" i="60"/>
  <c r="AV9" i="60"/>
  <c r="AU9" i="60"/>
  <c r="AT9" i="60"/>
  <c r="AS9" i="60"/>
  <c r="AR9" i="60"/>
  <c r="AQ9" i="60"/>
  <c r="AP9" i="60"/>
  <c r="BN8" i="60"/>
  <c r="BM8" i="60"/>
  <c r="BL8" i="60"/>
  <c r="BK8" i="60"/>
  <c r="BJ8" i="60"/>
  <c r="BI8" i="60"/>
  <c r="BH8" i="60"/>
  <c r="BG8" i="60"/>
  <c r="BF8" i="60"/>
  <c r="BE8" i="60"/>
  <c r="BD8" i="60"/>
  <c r="BC8" i="60"/>
  <c r="BB8" i="60"/>
  <c r="BA8" i="60"/>
  <c r="AZ8" i="60"/>
  <c r="AY8" i="60"/>
  <c r="AX8" i="60"/>
  <c r="AW8" i="60"/>
  <c r="AV8" i="60"/>
  <c r="AU8" i="60"/>
  <c r="AT8" i="60"/>
  <c r="AS8" i="60"/>
  <c r="AR8" i="60"/>
  <c r="AQ8" i="60"/>
  <c r="AP8" i="60"/>
  <c r="BN7" i="60"/>
  <c r="BM7" i="60"/>
  <c r="BL7" i="60"/>
  <c r="BK7" i="60"/>
  <c r="BJ7" i="60"/>
  <c r="BI7" i="60"/>
  <c r="BH7" i="60"/>
  <c r="BG7" i="60"/>
  <c r="BF7" i="60"/>
  <c r="BE7" i="60"/>
  <c r="BD7" i="60"/>
  <c r="BC7" i="60"/>
  <c r="BB7" i="60"/>
  <c r="BA7" i="60"/>
  <c r="AZ7" i="60"/>
  <c r="AY7" i="60"/>
  <c r="AX7" i="60"/>
  <c r="AW7" i="60"/>
  <c r="AV7" i="60"/>
  <c r="AU7" i="60"/>
  <c r="AT7" i="60"/>
  <c r="AS7" i="60"/>
  <c r="AR7" i="60"/>
  <c r="AQ7" i="60"/>
  <c r="AP7" i="60"/>
  <c r="A3" i="60"/>
  <c r="BO45" i="60" l="1"/>
  <c r="DN55" i="60" s="1"/>
  <c r="BS45" i="60"/>
  <c r="DR55" i="60" s="1"/>
  <c r="BW45" i="60"/>
  <c r="DV55" i="60" s="1"/>
  <c r="BP45" i="60"/>
  <c r="DO55" i="60" s="1"/>
  <c r="BT45" i="60"/>
  <c r="DS55" i="60" s="1"/>
  <c r="BQ45" i="60"/>
  <c r="DP55" i="60" s="1"/>
  <c r="BU45" i="60"/>
  <c r="DT55" i="60" s="1"/>
  <c r="BV45" i="60"/>
  <c r="DU55" i="60" s="1"/>
  <c r="BR45" i="60"/>
  <c r="DQ55" i="60" s="1"/>
  <c r="BL49" i="60"/>
  <c r="DK59" i="60" s="1"/>
  <c r="BO49" i="60"/>
  <c r="DN59" i="60" s="1"/>
  <c r="BS49" i="60"/>
  <c r="DR59" i="60" s="1"/>
  <c r="BW49" i="60"/>
  <c r="DV59" i="60" s="1"/>
  <c r="BP49" i="60"/>
  <c r="DO59" i="60" s="1"/>
  <c r="BT49" i="60"/>
  <c r="DS59" i="60" s="1"/>
  <c r="BQ49" i="60"/>
  <c r="DP59" i="60" s="1"/>
  <c r="BU49" i="60"/>
  <c r="DT59" i="60" s="1"/>
  <c r="BR49" i="60"/>
  <c r="DQ59" i="60" s="1"/>
  <c r="BV49" i="60"/>
  <c r="DU59" i="60" s="1"/>
  <c r="BR46" i="60"/>
  <c r="DQ56" i="60" s="1"/>
  <c r="BV46" i="60"/>
  <c r="DU56" i="60" s="1"/>
  <c r="BO46" i="60"/>
  <c r="DN56" i="60" s="1"/>
  <c r="BS46" i="60"/>
  <c r="DR56" i="60" s="1"/>
  <c r="BW46" i="60"/>
  <c r="DV56" i="60" s="1"/>
  <c r="BP46" i="60"/>
  <c r="DO56" i="60" s="1"/>
  <c r="BT46" i="60"/>
  <c r="DS56" i="60" s="1"/>
  <c r="BQ46" i="60"/>
  <c r="DP56" i="60" s="1"/>
  <c r="BU46" i="60"/>
  <c r="DT56" i="60" s="1"/>
  <c r="BR50" i="60"/>
  <c r="DQ60" i="60" s="1"/>
  <c r="BV50" i="60"/>
  <c r="DU60" i="60" s="1"/>
  <c r="BO50" i="60"/>
  <c r="DN60" i="60" s="1"/>
  <c r="BS50" i="60"/>
  <c r="DR60" i="60" s="1"/>
  <c r="BW50" i="60"/>
  <c r="DV60" i="60" s="1"/>
  <c r="BP50" i="60"/>
  <c r="DO60" i="60" s="1"/>
  <c r="BT50" i="60"/>
  <c r="DS60" i="60" s="1"/>
  <c r="BU50" i="60"/>
  <c r="DT60" i="60" s="1"/>
  <c r="BQ50" i="60"/>
  <c r="DP60" i="60" s="1"/>
  <c r="BQ47" i="60"/>
  <c r="DP57" i="60" s="1"/>
  <c r="BU47" i="60"/>
  <c r="DT57" i="60" s="1"/>
  <c r="BR47" i="60"/>
  <c r="DQ57" i="60" s="1"/>
  <c r="BV47" i="60"/>
  <c r="DU57" i="60" s="1"/>
  <c r="BO47" i="60"/>
  <c r="DN57" i="60" s="1"/>
  <c r="BS47" i="60"/>
  <c r="DR57" i="60" s="1"/>
  <c r="BW47" i="60"/>
  <c r="DV57" i="60" s="1"/>
  <c r="BT47" i="60"/>
  <c r="DS57" i="60" s="1"/>
  <c r="BP47" i="60"/>
  <c r="DO57" i="60" s="1"/>
  <c r="BG44" i="60"/>
  <c r="DF54" i="60" s="1"/>
  <c r="BP44" i="60"/>
  <c r="DO54" i="60" s="1"/>
  <c r="BT44" i="60"/>
  <c r="DS54" i="60" s="1"/>
  <c r="BQ44" i="60"/>
  <c r="DP54" i="60" s="1"/>
  <c r="BU44" i="60"/>
  <c r="DT54" i="60" s="1"/>
  <c r="BR44" i="60"/>
  <c r="DQ54" i="60" s="1"/>
  <c r="BV44" i="60"/>
  <c r="DU54" i="60" s="1"/>
  <c r="BO44" i="60"/>
  <c r="DN54" i="60" s="1"/>
  <c r="BS44" i="60"/>
  <c r="DR54" i="60" s="1"/>
  <c r="BW44" i="60"/>
  <c r="DV54" i="60" s="1"/>
  <c r="BP48" i="60"/>
  <c r="DO58" i="60" s="1"/>
  <c r="BT48" i="60"/>
  <c r="DS58" i="60" s="1"/>
  <c r="BQ48" i="60"/>
  <c r="DP58" i="60" s="1"/>
  <c r="BU48" i="60"/>
  <c r="DT58" i="60" s="1"/>
  <c r="BR48" i="60"/>
  <c r="DQ58" i="60" s="1"/>
  <c r="BV48" i="60"/>
  <c r="DU58" i="60" s="1"/>
  <c r="BO48" i="60"/>
  <c r="DN58" i="60" s="1"/>
  <c r="BS48" i="60"/>
  <c r="DR58" i="60" s="1"/>
  <c r="BW48" i="60"/>
  <c r="DV58" i="60" s="1"/>
  <c r="CL61" i="60"/>
  <c r="CL65" i="60"/>
  <c r="CL69" i="60"/>
  <c r="CL73" i="60"/>
  <c r="CL77" i="60"/>
  <c r="CL62" i="60"/>
  <c r="CL66" i="60"/>
  <c r="CL70" i="60"/>
  <c r="CL74" i="60"/>
  <c r="CL78" i="60"/>
  <c r="CL59" i="60"/>
  <c r="CL63" i="60"/>
  <c r="CL67" i="60"/>
  <c r="CL75" i="60"/>
  <c r="CL79" i="60"/>
  <c r="CL60" i="60"/>
  <c r="CL64" i="60"/>
  <c r="CL68" i="60"/>
  <c r="CL72" i="60"/>
  <c r="CL76" i="60"/>
  <c r="CL58" i="60"/>
  <c r="BX13" i="60"/>
  <c r="BY13" i="60" s="1"/>
  <c r="BX9" i="60"/>
  <c r="BY9" i="60" s="1"/>
  <c r="BX29" i="60"/>
  <c r="BX33" i="60"/>
  <c r="BX37" i="60"/>
  <c r="BX25" i="60"/>
  <c r="BY25" i="60" s="1"/>
  <c r="AR45" i="60"/>
  <c r="CQ55" i="60" s="1"/>
  <c r="BX21" i="60"/>
  <c r="BY21" i="60" s="1"/>
  <c r="BN48" i="60"/>
  <c r="AE48" i="60" s="1"/>
  <c r="BX17" i="60"/>
  <c r="BY17" i="60" s="1"/>
  <c r="AP45" i="60"/>
  <c r="CO55" i="60" s="1"/>
  <c r="BN45" i="60"/>
  <c r="DM55" i="60" s="1"/>
  <c r="AQ46" i="60"/>
  <c r="CP56" i="60" s="1"/>
  <c r="AY44" i="60"/>
  <c r="CX54" i="60" s="1"/>
  <c r="AR46" i="60"/>
  <c r="CQ56" i="60" s="1"/>
  <c r="BM46" i="60"/>
  <c r="BX16" i="60"/>
  <c r="BY16" i="60" s="1"/>
  <c r="BX20" i="60"/>
  <c r="BY20" i="60" s="1"/>
  <c r="BX24" i="60"/>
  <c r="BY24" i="60" s="1"/>
  <c r="BB46" i="60"/>
  <c r="S46" i="60" s="1"/>
  <c r="DA63" i="60" s="1"/>
  <c r="AR44" i="60"/>
  <c r="CQ54" i="60" s="1"/>
  <c r="BC46" i="60"/>
  <c r="DB56" i="60" s="1"/>
  <c r="BL45" i="60"/>
  <c r="AC45" i="60" s="1"/>
  <c r="DK62" i="60" s="1"/>
  <c r="BH44" i="60"/>
  <c r="DG54" i="60" s="1"/>
  <c r="AX45" i="60"/>
  <c r="CW55" i="60" s="1"/>
  <c r="AV46" i="60"/>
  <c r="CU56" i="60" s="1"/>
  <c r="BG46" i="60"/>
  <c r="DF56" i="60" s="1"/>
  <c r="BH45" i="60"/>
  <c r="DG55" i="60" s="1"/>
  <c r="AP46" i="60"/>
  <c r="G46" i="60" s="1"/>
  <c r="CO63" i="60" s="1"/>
  <c r="AX46" i="60"/>
  <c r="O46" i="60" s="1"/>
  <c r="CW63" i="60" s="1"/>
  <c r="BH46" i="60"/>
  <c r="DG56" i="60" s="1"/>
  <c r="AT46" i="60"/>
  <c r="K46" i="60" s="1"/>
  <c r="CS63" i="60" s="1"/>
  <c r="AY46" i="60"/>
  <c r="CX56" i="60" s="1"/>
  <c r="BD46" i="60"/>
  <c r="DC56" i="60" s="1"/>
  <c r="BJ46" i="60"/>
  <c r="AA46" i="60" s="1"/>
  <c r="DI63" i="60" s="1"/>
  <c r="AZ44" i="60"/>
  <c r="CY54" i="60" s="1"/>
  <c r="AZ45" i="60"/>
  <c r="AU46" i="60"/>
  <c r="CT56" i="60" s="1"/>
  <c r="AZ46" i="60"/>
  <c r="CY56" i="60" s="1"/>
  <c r="BF46" i="60"/>
  <c r="W46" i="60" s="1"/>
  <c r="DE63" i="60" s="1"/>
  <c r="BL46" i="60"/>
  <c r="AQ44" i="60"/>
  <c r="CP54" i="60" s="1"/>
  <c r="BE48" i="60"/>
  <c r="DD58" i="60" s="1"/>
  <c r="AZ49" i="60"/>
  <c r="AZ60" i="60" s="1"/>
  <c r="CY73" i="60" s="1"/>
  <c r="BE50" i="60"/>
  <c r="AV47" i="60"/>
  <c r="CU57" i="60" s="1"/>
  <c r="BN49" i="60"/>
  <c r="BN60" i="60" s="1"/>
  <c r="DM73" i="60" s="1"/>
  <c r="CB51" i="60"/>
  <c r="CC50" i="60" s="1"/>
  <c r="D50" i="60" s="1"/>
  <c r="AS46" i="60"/>
  <c r="CR56" i="60" s="1"/>
  <c r="AW46" i="60"/>
  <c r="BA46" i="60"/>
  <c r="R46" i="60" s="1"/>
  <c r="CZ63" i="60" s="1"/>
  <c r="BE46" i="60"/>
  <c r="BI46" i="60"/>
  <c r="DH56" i="60" s="1"/>
  <c r="BN46" i="60"/>
  <c r="AE46" i="60" s="1"/>
  <c r="DM63" i="60" s="1"/>
  <c r="AU48" i="60"/>
  <c r="L48" i="60" s="1"/>
  <c r="CT65" i="60" s="1"/>
  <c r="AX49" i="60"/>
  <c r="AX60" i="60" s="1"/>
  <c r="CW73" i="60" s="1"/>
  <c r="AU50" i="60"/>
  <c r="L50" i="60" s="1"/>
  <c r="AZ47" i="60"/>
  <c r="CY57" i="60" s="1"/>
  <c r="AY48" i="60"/>
  <c r="P48" i="60" s="1"/>
  <c r="BI48" i="60"/>
  <c r="AP50" i="60"/>
  <c r="CO60" i="60" s="1"/>
  <c r="AX50" i="60"/>
  <c r="O50" i="60" s="1"/>
  <c r="CW67" i="60" s="1"/>
  <c r="BI50" i="60"/>
  <c r="DH60" i="60" s="1"/>
  <c r="AU44" i="60"/>
  <c r="CT54" i="60" s="1"/>
  <c r="BC44" i="60"/>
  <c r="DB54" i="60" s="1"/>
  <c r="BK44" i="60"/>
  <c r="DJ54" i="60" s="1"/>
  <c r="BH47" i="60"/>
  <c r="DG57" i="60" s="1"/>
  <c r="AZ48" i="60"/>
  <c r="CY58" i="60" s="1"/>
  <c r="BK48" i="60"/>
  <c r="AB48" i="60" s="1"/>
  <c r="DJ65" i="60" s="1"/>
  <c r="AP49" i="60"/>
  <c r="AP60" i="60" s="1"/>
  <c r="CO73" i="60" s="1"/>
  <c r="BF49" i="60"/>
  <c r="BF60" i="60" s="1"/>
  <c r="DE73" i="60" s="1"/>
  <c r="AQ50" i="60"/>
  <c r="AZ50" i="60"/>
  <c r="BJ50" i="60"/>
  <c r="DI60" i="60" s="1"/>
  <c r="AV44" i="60"/>
  <c r="BD44" i="60"/>
  <c r="DC54" i="60" s="1"/>
  <c r="BL44" i="60"/>
  <c r="BF45" i="60"/>
  <c r="W45" i="60" s="1"/>
  <c r="AR47" i="60"/>
  <c r="CQ57" i="60" s="1"/>
  <c r="BL47" i="60"/>
  <c r="DK57" i="60" s="1"/>
  <c r="AS48" i="60"/>
  <c r="BD48" i="60"/>
  <c r="DC58" i="60" s="1"/>
  <c r="AN48" i="60"/>
  <c r="DV65" i="60" s="1"/>
  <c r="AR49" i="60"/>
  <c r="CQ59" i="60" s="1"/>
  <c r="BH49" i="60"/>
  <c r="DG59" i="60" s="1"/>
  <c r="AT50" i="60"/>
  <c r="K50" i="60" s="1"/>
  <c r="CS67" i="60" s="1"/>
  <c r="BD50" i="60"/>
  <c r="U50" i="60" s="1"/>
  <c r="DC67" i="60" s="1"/>
  <c r="BN50" i="60"/>
  <c r="AE50" i="60" s="1"/>
  <c r="DM67" i="60" s="1"/>
  <c r="AC49" i="60"/>
  <c r="DK66" i="60" s="1"/>
  <c r="BX28" i="60"/>
  <c r="BX32" i="60"/>
  <c r="BX36" i="60"/>
  <c r="BX40" i="60"/>
  <c r="AS44" i="60"/>
  <c r="AW44" i="60"/>
  <c r="BA44" i="60"/>
  <c r="BE44" i="60"/>
  <c r="BI44" i="60"/>
  <c r="BM44" i="60"/>
  <c r="AT45" i="60"/>
  <c r="K45" i="60" s="1"/>
  <c r="BB45" i="60"/>
  <c r="DA55" i="60" s="1"/>
  <c r="BJ45" i="60"/>
  <c r="DI55" i="60" s="1"/>
  <c r="BK46" i="60"/>
  <c r="DJ56" i="60" s="1"/>
  <c r="AQ48" i="60"/>
  <c r="H48" i="60" s="1"/>
  <c r="AV48" i="60"/>
  <c r="CU58" i="60" s="1"/>
  <c r="BA48" i="60"/>
  <c r="BG48" i="60"/>
  <c r="X48" i="60" s="1"/>
  <c r="DF65" i="60" s="1"/>
  <c r="BL48" i="60"/>
  <c r="DK58" i="60" s="1"/>
  <c r="AT49" i="60"/>
  <c r="AT60" i="60" s="1"/>
  <c r="CS73" i="60" s="1"/>
  <c r="BB49" i="60"/>
  <c r="S49" i="60" s="1"/>
  <c r="BJ49" i="60"/>
  <c r="DI59" i="60" s="1"/>
  <c r="AR50" i="60"/>
  <c r="I50" i="60" s="1"/>
  <c r="AV50" i="60"/>
  <c r="M50" i="60" s="1"/>
  <c r="BA50" i="60"/>
  <c r="CZ60" i="60" s="1"/>
  <c r="BF50" i="60"/>
  <c r="BL50" i="60"/>
  <c r="AC50" i="60" s="1"/>
  <c r="DK67" i="60" s="1"/>
  <c r="AP44" i="60"/>
  <c r="G44" i="60" s="1"/>
  <c r="CO61" i="60" s="1"/>
  <c r="AT44" i="60"/>
  <c r="K44" i="60" s="1"/>
  <c r="AX44" i="60"/>
  <c r="O44" i="60" s="1"/>
  <c r="CW61" i="60" s="1"/>
  <c r="BB44" i="60"/>
  <c r="S44" i="60" s="1"/>
  <c r="BF44" i="60"/>
  <c r="BJ44" i="60"/>
  <c r="AA44" i="60" s="1"/>
  <c r="BN44" i="60"/>
  <c r="AE44" i="60" s="1"/>
  <c r="DM61" i="60" s="1"/>
  <c r="AV45" i="60"/>
  <c r="BD45" i="60"/>
  <c r="BD47" i="60"/>
  <c r="DC57" i="60" s="1"/>
  <c r="AR48" i="60"/>
  <c r="I48" i="60" s="1"/>
  <c r="AW48" i="60"/>
  <c r="BC48" i="60"/>
  <c r="T48" i="60" s="1"/>
  <c r="BH48" i="60"/>
  <c r="Y48" i="60" s="1"/>
  <c r="BM48" i="60"/>
  <c r="AV49" i="60"/>
  <c r="AV60" i="60" s="1"/>
  <c r="CU73" i="60" s="1"/>
  <c r="BD49" i="60"/>
  <c r="BD60" i="60" s="1"/>
  <c r="DC73" i="60" s="1"/>
  <c r="AS50" i="60"/>
  <c r="CR60" i="60" s="1"/>
  <c r="AW50" i="60"/>
  <c r="BB50" i="60"/>
  <c r="S50" i="60" s="1"/>
  <c r="BH50" i="60"/>
  <c r="Y50" i="60" s="1"/>
  <c r="DG67" i="60" s="1"/>
  <c r="BM50" i="60"/>
  <c r="BX8" i="60"/>
  <c r="BY8" i="60" s="1"/>
  <c r="BX12" i="60"/>
  <c r="BY12" i="60" s="1"/>
  <c r="BX7" i="60"/>
  <c r="BY7" i="60" s="1"/>
  <c r="BX11" i="60"/>
  <c r="BY11" i="60" s="1"/>
  <c r="BX15" i="60"/>
  <c r="BY15" i="60" s="1"/>
  <c r="BX19" i="60"/>
  <c r="BY19" i="60" s="1"/>
  <c r="BX23" i="60"/>
  <c r="BY23" i="60" s="1"/>
  <c r="BX27" i="60"/>
  <c r="BY27" i="60" s="1"/>
  <c r="BX31" i="60"/>
  <c r="BX35" i="60"/>
  <c r="BX39" i="60"/>
  <c r="BW58" i="60"/>
  <c r="DV71" i="60" s="1"/>
  <c r="AN47" i="60"/>
  <c r="DV64" i="60" s="1"/>
  <c r="BX10" i="60"/>
  <c r="BY10" i="60" s="1"/>
  <c r="BX14" i="60"/>
  <c r="BY14" i="60" s="1"/>
  <c r="BX18" i="60"/>
  <c r="BY18" i="60" s="1"/>
  <c r="BX22" i="60"/>
  <c r="BY22" i="60" s="1"/>
  <c r="BX26" i="60"/>
  <c r="BY26" i="60" s="1"/>
  <c r="BX30" i="60"/>
  <c r="BX34" i="60"/>
  <c r="BX38" i="60"/>
  <c r="AQ45" i="60"/>
  <c r="AU45" i="60"/>
  <c r="AY45" i="60"/>
  <c r="BC45" i="60"/>
  <c r="BG45" i="60"/>
  <c r="BK45" i="60"/>
  <c r="AS47" i="60"/>
  <c r="AW47" i="60"/>
  <c r="BA47" i="60"/>
  <c r="BE47" i="60"/>
  <c r="BI47" i="60"/>
  <c r="BM47" i="60"/>
  <c r="AP48" i="60"/>
  <c r="AT48" i="60"/>
  <c r="AX48" i="60"/>
  <c r="BB48" i="60"/>
  <c r="BF48" i="60"/>
  <c r="BJ48" i="60"/>
  <c r="AQ49" i="60"/>
  <c r="AU49" i="60"/>
  <c r="AY49" i="60"/>
  <c r="BC49" i="60"/>
  <c r="BG49" i="60"/>
  <c r="BK49" i="60"/>
  <c r="AP47" i="60"/>
  <c r="AT47" i="60"/>
  <c r="AX47" i="60"/>
  <c r="BB47" i="60"/>
  <c r="BF47" i="60"/>
  <c r="BJ47" i="60"/>
  <c r="BN47" i="60"/>
  <c r="AS45" i="60"/>
  <c r="AW45" i="60"/>
  <c r="BA45" i="60"/>
  <c r="BE45" i="60"/>
  <c r="BI45" i="60"/>
  <c r="BM45" i="60"/>
  <c r="AQ47" i="60"/>
  <c r="AU47" i="60"/>
  <c r="AY47" i="60"/>
  <c r="BC47" i="60"/>
  <c r="BG47" i="60"/>
  <c r="BK47" i="60"/>
  <c r="AS49" i="60"/>
  <c r="AW49" i="60"/>
  <c r="BA49" i="60"/>
  <c r="BE49" i="60"/>
  <c r="BI49" i="60"/>
  <c r="BM49" i="60"/>
  <c r="BL60" i="60"/>
  <c r="DK73" i="60" s="1"/>
  <c r="AY50" i="60"/>
  <c r="BC50" i="60"/>
  <c r="BG50" i="60"/>
  <c r="BK50" i="60"/>
  <c r="O33" i="59"/>
  <c r="K33" i="59"/>
  <c r="J33" i="59"/>
  <c r="I33" i="59"/>
  <c r="H33" i="59"/>
  <c r="G33" i="59"/>
  <c r="F33" i="59"/>
  <c r="E33" i="59"/>
  <c r="D33" i="59"/>
  <c r="K32" i="59"/>
  <c r="J32" i="59"/>
  <c r="I32" i="59"/>
  <c r="H32" i="59"/>
  <c r="G32" i="59"/>
  <c r="F32" i="59"/>
  <c r="E32" i="59"/>
  <c r="D32" i="59"/>
  <c r="K31" i="59"/>
  <c r="J31" i="59"/>
  <c r="I31" i="59"/>
  <c r="H31" i="59"/>
  <c r="G31" i="59"/>
  <c r="F31" i="59"/>
  <c r="E31" i="59"/>
  <c r="O30" i="59"/>
  <c r="L30" i="59"/>
  <c r="C30" i="59"/>
  <c r="O29" i="59"/>
  <c r="L29" i="59"/>
  <c r="C29" i="59"/>
  <c r="O28" i="59"/>
  <c r="L28" i="59"/>
  <c r="C28" i="59"/>
  <c r="O27" i="59"/>
  <c r="L27" i="59"/>
  <c r="C27" i="59"/>
  <c r="L26" i="59"/>
  <c r="C26" i="59"/>
  <c r="L25" i="59"/>
  <c r="C25" i="59"/>
  <c r="O24" i="59"/>
  <c r="L24" i="59"/>
  <c r="C24" i="59"/>
  <c r="O23" i="59"/>
  <c r="L23" i="59"/>
  <c r="C23" i="59"/>
  <c r="O22" i="59"/>
  <c r="L22" i="59"/>
  <c r="C22" i="59"/>
  <c r="O21" i="59"/>
  <c r="L21" i="59"/>
  <c r="C21" i="59"/>
  <c r="O20" i="59"/>
  <c r="L20" i="59"/>
  <c r="C20" i="59"/>
  <c r="O19" i="59"/>
  <c r="L19" i="59"/>
  <c r="C19" i="59"/>
  <c r="O18" i="59"/>
  <c r="L18" i="59"/>
  <c r="C18" i="59"/>
  <c r="O17" i="59"/>
  <c r="L17" i="59"/>
  <c r="C17" i="59"/>
  <c r="O16" i="59"/>
  <c r="L16" i="59"/>
  <c r="C16" i="59"/>
  <c r="O15" i="59"/>
  <c r="L15" i="59"/>
  <c r="C15" i="59"/>
  <c r="O14" i="59"/>
  <c r="L14" i="59"/>
  <c r="C14" i="59"/>
  <c r="O13" i="59"/>
  <c r="C13" i="59"/>
  <c r="O12" i="59"/>
  <c r="L12" i="59"/>
  <c r="C12" i="59"/>
  <c r="O11" i="59"/>
  <c r="L11" i="59"/>
  <c r="C11" i="59"/>
  <c r="O10" i="59"/>
  <c r="L10" i="59"/>
  <c r="C10" i="59"/>
  <c r="O9" i="59"/>
  <c r="L9" i="59"/>
  <c r="C9" i="59"/>
  <c r="O8" i="59"/>
  <c r="L8" i="59"/>
  <c r="C8" i="59"/>
  <c r="O7" i="59"/>
  <c r="L7" i="59"/>
  <c r="C7" i="59"/>
  <c r="O6" i="59"/>
  <c r="L6" i="59"/>
  <c r="L31" i="59" s="1"/>
  <c r="C6" i="59"/>
  <c r="O5" i="59"/>
  <c r="C5" i="59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BN3" i="8"/>
  <c r="BO3" i="8"/>
  <c r="BP3" i="8"/>
  <c r="BN4" i="8"/>
  <c r="BO4" i="8"/>
  <c r="BP4" i="8"/>
  <c r="BN5" i="8"/>
  <c r="BO5" i="8"/>
  <c r="BP5" i="8"/>
  <c r="BN6" i="8"/>
  <c r="BO6" i="8"/>
  <c r="BP6" i="8"/>
  <c r="BN7" i="8"/>
  <c r="BO7" i="8"/>
  <c r="BP7" i="8"/>
  <c r="BN8" i="8"/>
  <c r="BO8" i="8"/>
  <c r="BP8" i="8"/>
  <c r="BN9" i="8"/>
  <c r="BO9" i="8"/>
  <c r="BP9" i="8"/>
  <c r="BN10" i="8"/>
  <c r="BO10" i="8"/>
  <c r="BP10" i="8"/>
  <c r="BN11" i="8"/>
  <c r="BO11" i="8"/>
  <c r="BP11" i="8"/>
  <c r="BN12" i="8"/>
  <c r="BO12" i="8"/>
  <c r="BP12" i="8"/>
  <c r="BN13" i="8"/>
  <c r="BO13" i="8"/>
  <c r="BP13" i="8"/>
  <c r="BN14" i="8"/>
  <c r="BO14" i="8"/>
  <c r="BP14" i="8"/>
  <c r="BN15" i="8"/>
  <c r="BO15" i="8"/>
  <c r="BP15" i="8"/>
  <c r="BN16" i="8"/>
  <c r="BO16" i="8"/>
  <c r="BP16" i="8"/>
  <c r="BN17" i="8"/>
  <c r="BO17" i="8"/>
  <c r="BP17" i="8"/>
  <c r="BN18" i="8"/>
  <c r="BO18" i="8"/>
  <c r="BP18" i="8"/>
  <c r="BN19" i="8"/>
  <c r="BO19" i="8"/>
  <c r="BP19" i="8"/>
  <c r="BN20" i="8"/>
  <c r="BO20" i="8"/>
  <c r="BP20" i="8"/>
  <c r="BN21" i="8"/>
  <c r="BO21" i="8"/>
  <c r="BP21" i="8"/>
  <c r="BN22" i="8"/>
  <c r="BO22" i="8"/>
  <c r="BP22" i="8"/>
  <c r="BN23" i="8"/>
  <c r="BO23" i="8"/>
  <c r="BP23" i="8"/>
  <c r="BN24" i="8"/>
  <c r="BO24" i="8"/>
  <c r="BP24" i="8"/>
  <c r="BN25" i="8"/>
  <c r="BO25" i="8"/>
  <c r="BP25" i="8"/>
  <c r="BN26" i="8"/>
  <c r="BO26" i="8"/>
  <c r="BP26" i="8"/>
  <c r="BN27" i="8"/>
  <c r="BO27" i="8"/>
  <c r="BP27" i="8"/>
  <c r="CK73" i="60" l="1"/>
  <c r="CK71" i="60"/>
  <c r="CK72" i="60"/>
  <c r="CK74" i="60"/>
  <c r="X44" i="60"/>
  <c r="DF61" i="60" s="1"/>
  <c r="AJ48" i="60"/>
  <c r="BS59" i="60"/>
  <c r="DR72" i="60" s="1"/>
  <c r="BU59" i="60"/>
  <c r="DT72" i="60" s="1"/>
  <c r="AL48" i="60"/>
  <c r="AI44" i="60"/>
  <c r="DQ61" i="60" s="1"/>
  <c r="AG44" i="60"/>
  <c r="DO61" i="60" s="1"/>
  <c r="AI47" i="60"/>
  <c r="BR58" i="60"/>
  <c r="DQ71" i="60" s="1"/>
  <c r="AL50" i="60"/>
  <c r="DT67" i="60" s="1"/>
  <c r="AJ50" i="60"/>
  <c r="DR67" i="60" s="1"/>
  <c r="BU57" i="60"/>
  <c r="DT70" i="60" s="1"/>
  <c r="AL46" i="60"/>
  <c r="AI46" i="60"/>
  <c r="BR57" i="60"/>
  <c r="DQ70" i="60" s="1"/>
  <c r="BQ60" i="60"/>
  <c r="DP73" i="60" s="1"/>
  <c r="AH49" i="60"/>
  <c r="AJ49" i="60"/>
  <c r="BS60" i="60"/>
  <c r="DR73" i="60" s="1"/>
  <c r="AM45" i="60"/>
  <c r="BV56" i="60"/>
  <c r="DU69" i="60" s="1"/>
  <c r="BP56" i="60"/>
  <c r="DO69" i="60" s="1"/>
  <c r="AG45" i="60"/>
  <c r="CK84" i="60"/>
  <c r="CK81" i="60"/>
  <c r="CK83" i="60"/>
  <c r="CK87" i="60"/>
  <c r="CK88" i="60"/>
  <c r="CK82" i="60"/>
  <c r="CK86" i="60"/>
  <c r="CK85" i="60"/>
  <c r="BO59" i="60"/>
  <c r="DN72" i="60" s="1"/>
  <c r="AF48" i="60"/>
  <c r="BQ59" i="60"/>
  <c r="DP72" i="60" s="1"/>
  <c r="AH48" i="60"/>
  <c r="AJ44" i="60"/>
  <c r="DR61" i="60" s="1"/>
  <c r="AL44" i="60"/>
  <c r="DT61" i="60" s="1"/>
  <c r="BS58" i="60"/>
  <c r="DR71" i="60" s="1"/>
  <c r="AJ47" i="60"/>
  <c r="BU58" i="60"/>
  <c r="DT71" i="60" s="1"/>
  <c r="AL47" i="60"/>
  <c r="AK50" i="60"/>
  <c r="DS67" i="60" s="1"/>
  <c r="AF50" i="60"/>
  <c r="DN67" i="60" s="1"/>
  <c r="BQ57" i="60"/>
  <c r="DP70" i="60" s="1"/>
  <c r="AH46" i="60"/>
  <c r="AJ46" i="60"/>
  <c r="BS57" i="60"/>
  <c r="DR70" i="60" s="1"/>
  <c r="AM49" i="60"/>
  <c r="BV60" i="60"/>
  <c r="DU73" i="60" s="1"/>
  <c r="AK49" i="60"/>
  <c r="BT60" i="60"/>
  <c r="DS73" i="60" s="1"/>
  <c r="AF49" i="60"/>
  <c r="BO60" i="60"/>
  <c r="DN73" i="60" s="1"/>
  <c r="BU56" i="60"/>
  <c r="DT69" i="60" s="1"/>
  <c r="AL45" i="60"/>
  <c r="BV59" i="60"/>
  <c r="DU72" i="60" s="1"/>
  <c r="AM48" i="60"/>
  <c r="BT59" i="60"/>
  <c r="DS72" i="60" s="1"/>
  <c r="AK48" i="60"/>
  <c r="AF44" i="60"/>
  <c r="DN61" i="60" s="1"/>
  <c r="AH44" i="60"/>
  <c r="DP61" i="60" s="1"/>
  <c r="BP58" i="60"/>
  <c r="DO71" i="60" s="1"/>
  <c r="AG47" i="60"/>
  <c r="BO58" i="60"/>
  <c r="DN71" i="60" s="1"/>
  <c r="AF47" i="60"/>
  <c r="BQ58" i="60"/>
  <c r="DP71" i="60" s="1"/>
  <c r="AH47" i="60"/>
  <c r="AG50" i="60"/>
  <c r="DO67" i="60" s="1"/>
  <c r="AM50" i="60"/>
  <c r="DU67" i="60" s="1"/>
  <c r="BT57" i="60"/>
  <c r="DS70" i="60" s="1"/>
  <c r="AK46" i="60"/>
  <c r="AF46" i="60"/>
  <c r="BO57" i="60"/>
  <c r="DN70" i="60" s="1"/>
  <c r="AI49" i="60"/>
  <c r="BR60" i="60"/>
  <c r="DQ73" i="60" s="1"/>
  <c r="AG49" i="60"/>
  <c r="BP60" i="60"/>
  <c r="DO73" i="60" s="1"/>
  <c r="BQ56" i="60"/>
  <c r="DP69" i="60" s="1"/>
  <c r="AH45" i="60"/>
  <c r="AJ45" i="60"/>
  <c r="BS56" i="60"/>
  <c r="DR69" i="60" s="1"/>
  <c r="BR59" i="60"/>
  <c r="DQ72" i="60" s="1"/>
  <c r="AI48" i="60"/>
  <c r="BP59" i="60"/>
  <c r="DO72" i="60" s="1"/>
  <c r="AG48" i="60"/>
  <c r="AM44" i="60"/>
  <c r="DU61" i="60" s="1"/>
  <c r="AK44" i="60"/>
  <c r="DS61" i="60" s="1"/>
  <c r="BT58" i="60"/>
  <c r="DS71" i="60" s="1"/>
  <c r="AK47" i="60"/>
  <c r="AM47" i="60"/>
  <c r="BV58" i="60"/>
  <c r="DU71" i="60" s="1"/>
  <c r="AH50" i="60"/>
  <c r="DP67" i="60" s="1"/>
  <c r="AI50" i="60"/>
  <c r="DQ67" i="60" s="1"/>
  <c r="BP57" i="60"/>
  <c r="DO70" i="60" s="1"/>
  <c r="AG46" i="60"/>
  <c r="AM46" i="60"/>
  <c r="BV57" i="60"/>
  <c r="DU70" i="60" s="1"/>
  <c r="BU60" i="60"/>
  <c r="DT73" i="60" s="1"/>
  <c r="AL49" i="60"/>
  <c r="AI45" i="60"/>
  <c r="BR56" i="60"/>
  <c r="DQ69" i="60" s="1"/>
  <c r="BT56" i="60"/>
  <c r="DS69" i="60" s="1"/>
  <c r="AK45" i="60"/>
  <c r="BO56" i="60"/>
  <c r="DN69" i="60" s="1"/>
  <c r="AF45" i="60"/>
  <c r="AN50" i="60"/>
  <c r="DV67" i="60" s="1"/>
  <c r="DM58" i="60"/>
  <c r="AN46" i="60"/>
  <c r="DV63" i="60" s="1"/>
  <c r="AE45" i="60"/>
  <c r="DM62" i="60" s="1"/>
  <c r="W44" i="60"/>
  <c r="DE61" i="60" s="1"/>
  <c r="DE59" i="60"/>
  <c r="I45" i="60"/>
  <c r="CQ62" i="60" s="1"/>
  <c r="H46" i="60"/>
  <c r="CP63" i="60" s="1"/>
  <c r="DI56" i="60"/>
  <c r="G45" i="60"/>
  <c r="CO62" i="60" s="1"/>
  <c r="V48" i="60"/>
  <c r="DD65" i="60" s="1"/>
  <c r="DK55" i="60"/>
  <c r="CZ56" i="60"/>
  <c r="X46" i="60"/>
  <c r="DF63" i="60" s="1"/>
  <c r="DM59" i="60"/>
  <c r="Y45" i="60"/>
  <c r="DG62" i="60" s="1"/>
  <c r="AN44" i="60"/>
  <c r="DV61" i="60" s="1"/>
  <c r="AE49" i="60"/>
  <c r="DM66" i="60" s="1"/>
  <c r="CT58" i="60"/>
  <c r="I46" i="60"/>
  <c r="CQ63" i="60" s="1"/>
  <c r="CC46" i="60"/>
  <c r="D46" i="60" s="1"/>
  <c r="DM60" i="60"/>
  <c r="CU67" i="60"/>
  <c r="M48" i="60"/>
  <c r="CU65" i="60" s="1"/>
  <c r="CU60" i="60"/>
  <c r="Q46" i="60"/>
  <c r="CY63" i="60" s="1"/>
  <c r="CS55" i="60"/>
  <c r="T44" i="60"/>
  <c r="CY60" i="60"/>
  <c r="CC49" i="60"/>
  <c r="D49" i="60" s="1"/>
  <c r="CC45" i="60"/>
  <c r="D45" i="60" s="1"/>
  <c r="CF68" i="60" s="1"/>
  <c r="CV56" i="60"/>
  <c r="DL56" i="60"/>
  <c r="CQ67" i="60"/>
  <c r="P44" i="60"/>
  <c r="CX61" i="60" s="1"/>
  <c r="DK60" i="60"/>
  <c r="CQ60" i="60"/>
  <c r="DM56" i="60"/>
  <c r="DA56" i="60"/>
  <c r="Z48" i="60"/>
  <c r="DH65" i="60" s="1"/>
  <c r="T46" i="60"/>
  <c r="DB63" i="60" s="1"/>
  <c r="DH58" i="60"/>
  <c r="BH60" i="60"/>
  <c r="DG73" i="60" s="1"/>
  <c r="CZ54" i="60"/>
  <c r="N46" i="60"/>
  <c r="CV63" i="60" s="1"/>
  <c r="CR58" i="60"/>
  <c r="J48" i="60"/>
  <c r="CR65" i="60" s="1"/>
  <c r="CP65" i="60"/>
  <c r="M46" i="60"/>
  <c r="CU63" i="60" s="1"/>
  <c r="Y46" i="60"/>
  <c r="CS56" i="60"/>
  <c r="DE54" i="60"/>
  <c r="CC44" i="60"/>
  <c r="D44" i="60" s="1"/>
  <c r="CC48" i="60"/>
  <c r="D48" i="60" s="1"/>
  <c r="AD46" i="60"/>
  <c r="DL63" i="60" s="1"/>
  <c r="Z44" i="60"/>
  <c r="DH61" i="60" s="1"/>
  <c r="CC47" i="60"/>
  <c r="D47" i="60" s="1"/>
  <c r="DC60" i="60"/>
  <c r="J44" i="60"/>
  <c r="Q50" i="60"/>
  <c r="CY67" i="60" s="1"/>
  <c r="CO56" i="60"/>
  <c r="DG60" i="60"/>
  <c r="K49" i="60"/>
  <c r="K60" i="60" s="1"/>
  <c r="R48" i="60"/>
  <c r="CZ65" i="60" s="1"/>
  <c r="CS59" i="60"/>
  <c r="CR54" i="60"/>
  <c r="DE56" i="60"/>
  <c r="CW56" i="60"/>
  <c r="DH54" i="60"/>
  <c r="DJ58" i="60"/>
  <c r="I47" i="60"/>
  <c r="I58" i="60" s="1"/>
  <c r="CZ58" i="60"/>
  <c r="DB65" i="60"/>
  <c r="Q44" i="60"/>
  <c r="CY61" i="60" s="1"/>
  <c r="Y44" i="60"/>
  <c r="DG61" i="60" s="1"/>
  <c r="G50" i="60"/>
  <c r="CO67" i="60" s="1"/>
  <c r="CO54" i="60"/>
  <c r="DB58" i="60"/>
  <c r="P46" i="60"/>
  <c r="CX63" i="60" s="1"/>
  <c r="O45" i="60"/>
  <c r="CW62" i="60" s="1"/>
  <c r="CW54" i="60"/>
  <c r="CO59" i="60"/>
  <c r="CX65" i="60"/>
  <c r="G49" i="60"/>
  <c r="CO66" i="60" s="1"/>
  <c r="U48" i="60"/>
  <c r="DM54" i="60"/>
  <c r="I44" i="60"/>
  <c r="CQ61" i="60" s="1"/>
  <c r="AA50" i="60"/>
  <c r="DI67" i="60" s="1"/>
  <c r="CT60" i="60"/>
  <c r="AC60" i="60"/>
  <c r="AB44" i="60"/>
  <c r="DJ61" i="60" s="1"/>
  <c r="U44" i="60"/>
  <c r="BL58" i="60"/>
  <c r="DK71" i="60" s="1"/>
  <c r="L46" i="60"/>
  <c r="N44" i="60"/>
  <c r="U46" i="60"/>
  <c r="DC63" i="60" s="1"/>
  <c r="DK56" i="60"/>
  <c r="AC46" i="60"/>
  <c r="CY55" i="60"/>
  <c r="Q45" i="60"/>
  <c r="AV58" i="60"/>
  <c r="CU71" i="60" s="1"/>
  <c r="N48" i="60"/>
  <c r="CV65" i="60" s="1"/>
  <c r="H44" i="60"/>
  <c r="AR60" i="60"/>
  <c r="CQ73" i="60" s="1"/>
  <c r="H50" i="60"/>
  <c r="M47" i="60"/>
  <c r="CU64" i="60" s="1"/>
  <c r="Q48" i="60"/>
  <c r="CY65" i="60" s="1"/>
  <c r="CS60" i="60"/>
  <c r="W49" i="60"/>
  <c r="DE66" i="60" s="1"/>
  <c r="DF58" i="60"/>
  <c r="Y47" i="60"/>
  <c r="DG64" i="60" s="1"/>
  <c r="DI54" i="60"/>
  <c r="V50" i="60"/>
  <c r="CY59" i="60"/>
  <c r="Q49" i="60"/>
  <c r="DD60" i="60"/>
  <c r="BH58" i="60"/>
  <c r="DG71" i="60" s="1"/>
  <c r="O49" i="60"/>
  <c r="O60" i="60" s="1"/>
  <c r="Q47" i="60"/>
  <c r="Q58" i="60" s="1"/>
  <c r="AB46" i="60"/>
  <c r="DJ63" i="60" s="1"/>
  <c r="S45" i="60"/>
  <c r="DA62" i="60" s="1"/>
  <c r="AD44" i="60"/>
  <c r="DL61" i="60" s="1"/>
  <c r="DA67" i="60"/>
  <c r="CS54" i="60"/>
  <c r="CV58" i="60"/>
  <c r="DL54" i="60"/>
  <c r="CW59" i="60"/>
  <c r="V46" i="60"/>
  <c r="CW60" i="60"/>
  <c r="AR58" i="60"/>
  <c r="CQ71" i="60" s="1"/>
  <c r="DA60" i="60"/>
  <c r="AZ58" i="60"/>
  <c r="CY71" i="60" s="1"/>
  <c r="CV54" i="60"/>
  <c r="DD56" i="60"/>
  <c r="Z46" i="60"/>
  <c r="J46" i="60"/>
  <c r="AC47" i="60"/>
  <c r="DK64" i="60" s="1"/>
  <c r="AC48" i="60"/>
  <c r="DA54" i="60"/>
  <c r="DA59" i="60"/>
  <c r="DE55" i="60"/>
  <c r="DK54" i="60"/>
  <c r="AC44" i="60"/>
  <c r="Z50" i="60"/>
  <c r="BD58" i="60"/>
  <c r="DC71" i="60" s="1"/>
  <c r="CP60" i="60"/>
  <c r="BJ60" i="60"/>
  <c r="DI73" i="60" s="1"/>
  <c r="BB60" i="60"/>
  <c r="DA73" i="60" s="1"/>
  <c r="L44" i="60"/>
  <c r="Y49" i="60"/>
  <c r="CX58" i="60"/>
  <c r="CP58" i="60"/>
  <c r="U47" i="60"/>
  <c r="DC64" i="60" s="1"/>
  <c r="AA45" i="60"/>
  <c r="DI62" i="60" s="1"/>
  <c r="R44" i="60"/>
  <c r="CZ61" i="60" s="1"/>
  <c r="I49" i="60"/>
  <c r="CQ66" i="60" s="1"/>
  <c r="CU54" i="60"/>
  <c r="M44" i="60"/>
  <c r="DC55" i="60"/>
  <c r="U45" i="60"/>
  <c r="V44" i="60"/>
  <c r="DD61" i="60" s="1"/>
  <c r="DD54" i="60"/>
  <c r="AD50" i="60"/>
  <c r="DL60" i="60"/>
  <c r="J50" i="60"/>
  <c r="DG58" i="60"/>
  <c r="CU55" i="60"/>
  <c r="M45" i="60"/>
  <c r="DA61" i="60"/>
  <c r="R50" i="60"/>
  <c r="AA49" i="60"/>
  <c r="AA60" i="60" s="1"/>
  <c r="AD48" i="60"/>
  <c r="DL65" i="60" s="1"/>
  <c r="DL58" i="60"/>
  <c r="DC59" i="60"/>
  <c r="U49" i="60"/>
  <c r="CV60" i="60"/>
  <c r="N50" i="60"/>
  <c r="CQ58" i="60"/>
  <c r="DE60" i="60"/>
  <c r="W50" i="60"/>
  <c r="CU59" i="60"/>
  <c r="M49" i="60"/>
  <c r="DI61" i="60"/>
  <c r="CS61" i="60"/>
  <c r="BG58" i="60"/>
  <c r="DF71" i="60" s="1"/>
  <c r="DF57" i="60"/>
  <c r="X47" i="60"/>
  <c r="CT67" i="60"/>
  <c r="BB58" i="60"/>
  <c r="DA71" i="60" s="1"/>
  <c r="DA57" i="60"/>
  <c r="S47" i="60"/>
  <c r="BW60" i="60"/>
  <c r="DV73" i="60" s="1"/>
  <c r="AN49" i="60"/>
  <c r="DV66" i="60" s="1"/>
  <c r="DF55" i="60"/>
  <c r="X45" i="60"/>
  <c r="DM65" i="60"/>
  <c r="DJ60" i="60"/>
  <c r="AB50" i="60"/>
  <c r="BM60" i="60"/>
  <c r="DL73" i="60" s="1"/>
  <c r="DL59" i="60"/>
  <c r="AD49" i="60"/>
  <c r="AW60" i="60"/>
  <c r="CV73" i="60" s="1"/>
  <c r="CV59" i="60"/>
  <c r="N49" i="60"/>
  <c r="BC58" i="60"/>
  <c r="DB71" i="60" s="1"/>
  <c r="DB57" i="60"/>
  <c r="T47" i="60"/>
  <c r="V45" i="60"/>
  <c r="DD55" i="60"/>
  <c r="DA66" i="60"/>
  <c r="S60" i="60"/>
  <c r="BN58" i="60"/>
  <c r="DM71" i="60" s="1"/>
  <c r="DM57" i="60"/>
  <c r="AE47" i="60"/>
  <c r="AX58" i="60"/>
  <c r="CW71" i="60" s="1"/>
  <c r="CW57" i="60"/>
  <c r="O47" i="60"/>
  <c r="BK60" i="60"/>
  <c r="DJ73" i="60" s="1"/>
  <c r="DJ59" i="60"/>
  <c r="AB49" i="60"/>
  <c r="AU60" i="60"/>
  <c r="CT73" i="60" s="1"/>
  <c r="CT59" i="60"/>
  <c r="L49" i="60"/>
  <c r="DA58" i="60"/>
  <c r="S48" i="60"/>
  <c r="BI58" i="60"/>
  <c r="DH71" i="60" s="1"/>
  <c r="Z47" i="60"/>
  <c r="DH57" i="60"/>
  <c r="AS58" i="60"/>
  <c r="CR71" i="60" s="1"/>
  <c r="J47" i="60"/>
  <c r="CR57" i="60"/>
  <c r="DB55" i="60"/>
  <c r="T45" i="60"/>
  <c r="AN58" i="60"/>
  <c r="BA60" i="60"/>
  <c r="CZ73" i="60" s="1"/>
  <c r="CZ59" i="60"/>
  <c r="R49" i="60"/>
  <c r="DH55" i="60"/>
  <c r="Z45" i="60"/>
  <c r="DE58" i="60"/>
  <c r="W48" i="60"/>
  <c r="BM58" i="60"/>
  <c r="DL71" i="60" s="1"/>
  <c r="AD47" i="60"/>
  <c r="DL57" i="60"/>
  <c r="CP55" i="60"/>
  <c r="H45" i="60"/>
  <c r="DF60" i="60"/>
  <c r="X50" i="60"/>
  <c r="BI60" i="60"/>
  <c r="DH73" i="60" s="1"/>
  <c r="DH59" i="60"/>
  <c r="Z49" i="60"/>
  <c r="AS60" i="60"/>
  <c r="CR73" i="60" s="1"/>
  <c r="CR59" i="60"/>
  <c r="J49" i="60"/>
  <c r="AY58" i="60"/>
  <c r="CX71" i="60" s="1"/>
  <c r="CX57" i="60"/>
  <c r="P47" i="60"/>
  <c r="CZ55" i="60"/>
  <c r="R45" i="60"/>
  <c r="BJ58" i="60"/>
  <c r="DI71" i="60" s="1"/>
  <c r="DI57" i="60"/>
  <c r="AA47" i="60"/>
  <c r="AT58" i="60"/>
  <c r="CS71" i="60" s="1"/>
  <c r="CS57" i="60"/>
  <c r="K47" i="60"/>
  <c r="CS62" i="60"/>
  <c r="BG60" i="60"/>
  <c r="DF73" i="60" s="1"/>
  <c r="DF59" i="60"/>
  <c r="X49" i="60"/>
  <c r="AQ60" i="60"/>
  <c r="CP73" i="60" s="1"/>
  <c r="CP59" i="60"/>
  <c r="H49" i="60"/>
  <c r="CW58" i="60"/>
  <c r="O48" i="60"/>
  <c r="DG65" i="60"/>
  <c r="CQ65" i="60"/>
  <c r="BE58" i="60"/>
  <c r="DD71" i="60" s="1"/>
  <c r="V47" i="60"/>
  <c r="DD57" i="60"/>
  <c r="AN45" i="60"/>
  <c r="DV62" i="60" s="1"/>
  <c r="CX55" i="60"/>
  <c r="P45" i="60"/>
  <c r="BX41" i="60"/>
  <c r="BY41" i="60" s="1"/>
  <c r="CK80" i="60"/>
  <c r="CK79" i="60"/>
  <c r="CK75" i="60"/>
  <c r="CK67" i="60"/>
  <c r="CK76" i="60"/>
  <c r="CK69" i="60"/>
  <c r="CK66" i="60"/>
  <c r="CK77" i="60"/>
  <c r="CK70" i="60"/>
  <c r="CK65" i="60"/>
  <c r="CK62" i="60"/>
  <c r="CK68" i="60"/>
  <c r="CK61" i="60"/>
  <c r="CK78" i="60"/>
  <c r="CK64" i="60"/>
  <c r="CK63" i="60"/>
  <c r="D61" i="60"/>
  <c r="BW61" i="60" s="1"/>
  <c r="DV74" i="60" s="1"/>
  <c r="CK60" i="60"/>
  <c r="CK59" i="60"/>
  <c r="CK58" i="60"/>
  <c r="CK57" i="60"/>
  <c r="CK56" i="60"/>
  <c r="CK55" i="60"/>
  <c r="CX60" i="60"/>
  <c r="P50" i="60"/>
  <c r="AQ58" i="60"/>
  <c r="CP71" i="60" s="1"/>
  <c r="CP57" i="60"/>
  <c r="H47" i="60"/>
  <c r="CR55" i="60"/>
  <c r="J45" i="60"/>
  <c r="AY60" i="60"/>
  <c r="CX73" i="60" s="1"/>
  <c r="CX59" i="60"/>
  <c r="P49" i="60"/>
  <c r="CO58" i="60"/>
  <c r="G48" i="60"/>
  <c r="AW58" i="60"/>
  <c r="CV71" i="60" s="1"/>
  <c r="N47" i="60"/>
  <c r="CV57" i="60"/>
  <c r="DB60" i="60"/>
  <c r="T50" i="60"/>
  <c r="BE60" i="60"/>
  <c r="DD73" i="60" s="1"/>
  <c r="V49" i="60"/>
  <c r="DD59" i="60"/>
  <c r="BK58" i="60"/>
  <c r="DJ71" i="60" s="1"/>
  <c r="DJ57" i="60"/>
  <c r="AB47" i="60"/>
  <c r="AU58" i="60"/>
  <c r="CT71" i="60" s="1"/>
  <c r="CT57" i="60"/>
  <c r="L47" i="60"/>
  <c r="AD45" i="60"/>
  <c r="DL55" i="60"/>
  <c r="N45" i="60"/>
  <c r="CV55" i="60"/>
  <c r="BF58" i="60"/>
  <c r="DE71" i="60" s="1"/>
  <c r="DE57" i="60"/>
  <c r="W47" i="60"/>
  <c r="AP58" i="60"/>
  <c r="CO71" i="60" s="1"/>
  <c r="CO57" i="60"/>
  <c r="G47" i="60"/>
  <c r="DE62" i="60"/>
  <c r="BC60" i="60"/>
  <c r="DB73" i="60" s="1"/>
  <c r="DB59" i="60"/>
  <c r="T49" i="60"/>
  <c r="DI58" i="60"/>
  <c r="AA48" i="60"/>
  <c r="CS58" i="60"/>
  <c r="K48" i="60"/>
  <c r="BA58" i="60"/>
  <c r="CZ71" i="60" s="1"/>
  <c r="CZ57" i="60"/>
  <c r="R47" i="60"/>
  <c r="DJ55" i="60"/>
  <c r="AB45" i="60"/>
  <c r="CT55" i="60"/>
  <c r="L45" i="60"/>
  <c r="CG71" i="60"/>
  <c r="CG77" i="60"/>
  <c r="CG78" i="60"/>
  <c r="CG73" i="60"/>
  <c r="CG64" i="60"/>
  <c r="CG58" i="60"/>
  <c r="CG55" i="60"/>
  <c r="L32" i="59"/>
  <c r="L33" i="59"/>
  <c r="BV80" i="42"/>
  <c r="BV79" i="42"/>
  <c r="BV78" i="42"/>
  <c r="BV77" i="42"/>
  <c r="BV76" i="42"/>
  <c r="BV75" i="42"/>
  <c r="BV74" i="42"/>
  <c r="BV73" i="42"/>
  <c r="BV72" i="42"/>
  <c r="BV71" i="42"/>
  <c r="BV70" i="42"/>
  <c r="BV69" i="42"/>
  <c r="BV68" i="42"/>
  <c r="BV67" i="42"/>
  <c r="BV66" i="42"/>
  <c r="BV65" i="42"/>
  <c r="BV64" i="42"/>
  <c r="BV63" i="42"/>
  <c r="BV62" i="42"/>
  <c r="BV61" i="42"/>
  <c r="BV60" i="42"/>
  <c r="BV59" i="42"/>
  <c r="BV58" i="42"/>
  <c r="BV57" i="42"/>
  <c r="BV56" i="42"/>
  <c r="BV55" i="42"/>
  <c r="AM57" i="60" l="1"/>
  <c r="DU63" i="60"/>
  <c r="AM60" i="60"/>
  <c r="DU66" i="60"/>
  <c r="CF64" i="60"/>
  <c r="AM58" i="60"/>
  <c r="DU64" i="60"/>
  <c r="AM56" i="60"/>
  <c r="DU62" i="60"/>
  <c r="AM59" i="60"/>
  <c r="DU65" i="60"/>
  <c r="AI56" i="60"/>
  <c r="DQ62" i="60"/>
  <c r="AJ56" i="60"/>
  <c r="DR62" i="60"/>
  <c r="AG60" i="60"/>
  <c r="DO66" i="60"/>
  <c r="AF57" i="60"/>
  <c r="DN63" i="60"/>
  <c r="AF60" i="60"/>
  <c r="DN66" i="60"/>
  <c r="AI58" i="60"/>
  <c r="DQ64" i="60"/>
  <c r="AK56" i="60"/>
  <c r="DS62" i="60"/>
  <c r="AL60" i="60"/>
  <c r="DT66" i="60"/>
  <c r="AG57" i="60"/>
  <c r="DO63" i="60"/>
  <c r="AI59" i="60"/>
  <c r="DQ65" i="60"/>
  <c r="AH56" i="60"/>
  <c r="DP62" i="60"/>
  <c r="AK57" i="60"/>
  <c r="DS63" i="60"/>
  <c r="AH58" i="60"/>
  <c r="DP64" i="60"/>
  <c r="AG58" i="60"/>
  <c r="DO64" i="60"/>
  <c r="AK59" i="60"/>
  <c r="DS65" i="60"/>
  <c r="AL56" i="60"/>
  <c r="DT62" i="60"/>
  <c r="AJ58" i="60"/>
  <c r="DR64" i="60"/>
  <c r="AH59" i="60"/>
  <c r="DP65" i="60"/>
  <c r="AG56" i="60"/>
  <c r="DO62" i="60"/>
  <c r="AI60" i="60"/>
  <c r="DQ66" i="60"/>
  <c r="AK60" i="60"/>
  <c r="DS66" i="60"/>
  <c r="AJ57" i="60"/>
  <c r="DR63" i="60"/>
  <c r="AJ60" i="60"/>
  <c r="DR66" i="60"/>
  <c r="AI57" i="60"/>
  <c r="DQ63" i="60"/>
  <c r="AJ59" i="60"/>
  <c r="DR65" i="60"/>
  <c r="AF56" i="60"/>
  <c r="DN62" i="60"/>
  <c r="AK58" i="60"/>
  <c r="DS64" i="60"/>
  <c r="AG59" i="60"/>
  <c r="DO65" i="60"/>
  <c r="AF58" i="60"/>
  <c r="DN64" i="60"/>
  <c r="AH57" i="60"/>
  <c r="DP63" i="60"/>
  <c r="AL58" i="60"/>
  <c r="DT64" i="60"/>
  <c r="AF59" i="60"/>
  <c r="DN65" i="60"/>
  <c r="AH60" i="60"/>
  <c r="DP66" i="60"/>
  <c r="AL57" i="60"/>
  <c r="DT63" i="60"/>
  <c r="AL59" i="60"/>
  <c r="DT65" i="60"/>
  <c r="AI61" i="60"/>
  <c r="BP61" i="60"/>
  <c r="DO74" i="60" s="1"/>
  <c r="BT61" i="60"/>
  <c r="DS74" i="60" s="1"/>
  <c r="AJ61" i="60"/>
  <c r="AR61" i="60"/>
  <c r="CQ74" i="60" s="1"/>
  <c r="AH61" i="60"/>
  <c r="BV61" i="60"/>
  <c r="DU74" i="60" s="1"/>
  <c r="AF61" i="60"/>
  <c r="AL61" i="60"/>
  <c r="BA61" i="60"/>
  <c r="CZ74" i="60" s="1"/>
  <c r="BC61" i="60"/>
  <c r="DB74" i="60" s="1"/>
  <c r="H61" i="60"/>
  <c r="BQ61" i="60"/>
  <c r="DP74" i="60" s="1"/>
  <c r="AM61" i="60"/>
  <c r="BO61" i="60"/>
  <c r="DN74" i="60" s="1"/>
  <c r="BU61" i="60"/>
  <c r="DT74" i="60" s="1"/>
  <c r="BG61" i="60"/>
  <c r="DF74" i="60" s="1"/>
  <c r="AP61" i="60"/>
  <c r="CO74" i="60" s="1"/>
  <c r="BH61" i="60"/>
  <c r="DG74" i="60" s="1"/>
  <c r="BF61" i="60"/>
  <c r="DE74" i="60" s="1"/>
  <c r="BR61" i="60"/>
  <c r="DQ74" i="60" s="1"/>
  <c r="AG61" i="60"/>
  <c r="AK61" i="60"/>
  <c r="BS61" i="60"/>
  <c r="DR74" i="60" s="1"/>
  <c r="CF74" i="60"/>
  <c r="CI77" i="60"/>
  <c r="CI82" i="60"/>
  <c r="CI86" i="60"/>
  <c r="CI83" i="60"/>
  <c r="CI81" i="60"/>
  <c r="CI85" i="60"/>
  <c r="CI84" i="60"/>
  <c r="CI88" i="60"/>
  <c r="CI87" i="60"/>
  <c r="CF70" i="60"/>
  <c r="CF83" i="60"/>
  <c r="CF87" i="60"/>
  <c r="CF88" i="60"/>
  <c r="CF84" i="60"/>
  <c r="CF82" i="60"/>
  <c r="CF86" i="60"/>
  <c r="CF81" i="60"/>
  <c r="CF85" i="60"/>
  <c r="CH80" i="60"/>
  <c r="CH81" i="60"/>
  <c r="CH85" i="60"/>
  <c r="CH82" i="60"/>
  <c r="CH84" i="60"/>
  <c r="CH83" i="60"/>
  <c r="CH87" i="60"/>
  <c r="CH88" i="60"/>
  <c r="CH86" i="60"/>
  <c r="CE82" i="60"/>
  <c r="CE86" i="60"/>
  <c r="CE83" i="60"/>
  <c r="CE81" i="60"/>
  <c r="CE85" i="60"/>
  <c r="CE84" i="60"/>
  <c r="CE88" i="60"/>
  <c r="CE87" i="60"/>
  <c r="CJ80" i="60"/>
  <c r="CJ83" i="60"/>
  <c r="CJ87" i="60"/>
  <c r="CJ88" i="60"/>
  <c r="CJ84" i="60"/>
  <c r="CJ82" i="60"/>
  <c r="CJ86" i="60"/>
  <c r="CJ81" i="60"/>
  <c r="CJ85" i="60"/>
  <c r="CG67" i="60"/>
  <c r="CG84" i="60"/>
  <c r="CG83" i="60"/>
  <c r="CG87" i="60"/>
  <c r="CG88" i="60"/>
  <c r="CG82" i="60"/>
  <c r="CG86" i="60"/>
  <c r="CG81" i="60"/>
  <c r="CG85" i="60"/>
  <c r="D56" i="60"/>
  <c r="BM56" i="60" s="1"/>
  <c r="DL69" i="60" s="1"/>
  <c r="CF77" i="60"/>
  <c r="CF58" i="60"/>
  <c r="CF71" i="60"/>
  <c r="AE60" i="60"/>
  <c r="AN61" i="60"/>
  <c r="BK61" i="60"/>
  <c r="DJ74" i="60" s="1"/>
  <c r="AW61" i="60"/>
  <c r="CV74" i="60" s="1"/>
  <c r="BM61" i="60"/>
  <c r="DL74" i="60" s="1"/>
  <c r="BI61" i="60"/>
  <c r="DH74" i="60" s="1"/>
  <c r="U61" i="60"/>
  <c r="Y61" i="60"/>
  <c r="O61" i="60"/>
  <c r="BL61" i="60"/>
  <c r="DK74" i="60" s="1"/>
  <c r="AZ61" i="60"/>
  <c r="CY74" i="60" s="1"/>
  <c r="AQ61" i="60"/>
  <c r="CP74" i="60" s="1"/>
  <c r="AS61" i="60"/>
  <c r="CR74" i="60" s="1"/>
  <c r="AU61" i="60"/>
  <c r="CT74" i="60" s="1"/>
  <c r="BN61" i="60"/>
  <c r="DM74" i="60" s="1"/>
  <c r="BB61" i="60"/>
  <c r="DA74" i="60" s="1"/>
  <c r="AX61" i="60"/>
  <c r="CW74" i="60" s="1"/>
  <c r="BD61" i="60"/>
  <c r="DC74" i="60" s="1"/>
  <c r="AC61" i="60"/>
  <c r="AV61" i="60"/>
  <c r="CU74" i="60" s="1"/>
  <c r="BE61" i="60"/>
  <c r="DD74" i="60" s="1"/>
  <c r="S61" i="60"/>
  <c r="AY61" i="60"/>
  <c r="CX74" i="60" s="1"/>
  <c r="L61" i="60"/>
  <c r="AT61" i="60"/>
  <c r="CS74" i="60" s="1"/>
  <c r="K61" i="60"/>
  <c r="AE61" i="60"/>
  <c r="BJ61" i="60"/>
  <c r="DI74" i="60" s="1"/>
  <c r="M61" i="60"/>
  <c r="I61" i="60"/>
  <c r="CG80" i="60"/>
  <c r="D57" i="60"/>
  <c r="BA57" i="60" s="1"/>
  <c r="CZ70" i="60" s="1"/>
  <c r="CG60" i="60"/>
  <c r="CG69" i="60"/>
  <c r="CG68" i="60"/>
  <c r="CG72" i="60"/>
  <c r="CG76" i="60"/>
  <c r="CG79" i="60"/>
  <c r="CJ73" i="60"/>
  <c r="CG56" i="60"/>
  <c r="CG59" i="60"/>
  <c r="CG65" i="60"/>
  <c r="CG62" i="60"/>
  <c r="CG66" i="60"/>
  <c r="CG75" i="60"/>
  <c r="CG57" i="60"/>
  <c r="CG63" i="60"/>
  <c r="CG61" i="60"/>
  <c r="CG70" i="60"/>
  <c r="CG74" i="60"/>
  <c r="CI75" i="60"/>
  <c r="CJ57" i="60"/>
  <c r="CQ64" i="60"/>
  <c r="CI58" i="60"/>
  <c r="K57" i="60"/>
  <c r="X57" i="60"/>
  <c r="G57" i="60"/>
  <c r="BW57" i="60"/>
  <c r="DV70" i="60" s="1"/>
  <c r="AZ57" i="60"/>
  <c r="CY70" i="60" s="1"/>
  <c r="AR57" i="60"/>
  <c r="CQ70" i="60" s="1"/>
  <c r="BD57" i="60"/>
  <c r="DC70" i="60" s="1"/>
  <c r="AY57" i="60"/>
  <c r="CX70" i="60" s="1"/>
  <c r="AT57" i="60"/>
  <c r="CS70" i="60" s="1"/>
  <c r="AE57" i="60"/>
  <c r="BN57" i="60"/>
  <c r="DM70" i="60" s="1"/>
  <c r="AA57" i="60"/>
  <c r="BM57" i="60"/>
  <c r="DL70" i="60" s="1"/>
  <c r="AS57" i="60"/>
  <c r="CR70" i="60" s="1"/>
  <c r="BK57" i="60"/>
  <c r="DJ70" i="60" s="1"/>
  <c r="BF57" i="60"/>
  <c r="DE70" i="60" s="1"/>
  <c r="BH57" i="60"/>
  <c r="DG70" i="60" s="1"/>
  <c r="Q57" i="60"/>
  <c r="BE57" i="60"/>
  <c r="DD70" i="60" s="1"/>
  <c r="AN57" i="60"/>
  <c r="AX57" i="60"/>
  <c r="CW70" i="60" s="1"/>
  <c r="AP57" i="60"/>
  <c r="CO70" i="60" s="1"/>
  <c r="AV57" i="60"/>
  <c r="CU70" i="60" s="1"/>
  <c r="I57" i="60"/>
  <c r="AW57" i="60"/>
  <c r="CV70" i="60" s="1"/>
  <c r="CP67" i="60"/>
  <c r="U58" i="60"/>
  <c r="CF55" i="60"/>
  <c r="CF59" i="60"/>
  <c r="CF78" i="60"/>
  <c r="CF75" i="60"/>
  <c r="CF65" i="60"/>
  <c r="CF73" i="60"/>
  <c r="CF76" i="60"/>
  <c r="D59" i="60"/>
  <c r="M59" i="60" s="1"/>
  <c r="CI80" i="60"/>
  <c r="CF56" i="60"/>
  <c r="CF60" i="60"/>
  <c r="CF62" i="60"/>
  <c r="CF66" i="60"/>
  <c r="CF67" i="60"/>
  <c r="CF79" i="60"/>
  <c r="CF80" i="60"/>
  <c r="CI74" i="60"/>
  <c r="CF57" i="60"/>
  <c r="CF61" i="60"/>
  <c r="CF63" i="60"/>
  <c r="CF72" i="60"/>
  <c r="CF69" i="60"/>
  <c r="CI71" i="60"/>
  <c r="D60" i="60"/>
  <c r="CJ70" i="60"/>
  <c r="CH57" i="60"/>
  <c r="CJ63" i="60"/>
  <c r="CH70" i="60"/>
  <c r="CJ67" i="60"/>
  <c r="CI55" i="60"/>
  <c r="CI59" i="60"/>
  <c r="CI61" i="60"/>
  <c r="CI63" i="60"/>
  <c r="CI76" i="60"/>
  <c r="CI78" i="60"/>
  <c r="CI69" i="60"/>
  <c r="CI56" i="60"/>
  <c r="CI60" i="60"/>
  <c r="CI66" i="60"/>
  <c r="CI64" i="60"/>
  <c r="CI79" i="60"/>
  <c r="CI70" i="60"/>
  <c r="CI73" i="60"/>
  <c r="CI57" i="60"/>
  <c r="CI62" i="60"/>
  <c r="CI67" i="60"/>
  <c r="CI65" i="60"/>
  <c r="CI68" i="60"/>
  <c r="CI72" i="60"/>
  <c r="CW66" i="60"/>
  <c r="M58" i="60"/>
  <c r="DB61" i="60"/>
  <c r="CJ61" i="60"/>
  <c r="CJ72" i="60"/>
  <c r="CJ69" i="60"/>
  <c r="CJ55" i="60"/>
  <c r="CJ59" i="60"/>
  <c r="CJ68" i="60"/>
  <c r="CJ77" i="60"/>
  <c r="CJ65" i="60"/>
  <c r="CJ75" i="60"/>
  <c r="CJ76" i="60"/>
  <c r="CH65" i="60"/>
  <c r="DC65" i="60"/>
  <c r="T57" i="60"/>
  <c r="N57" i="60"/>
  <c r="CJ58" i="60"/>
  <c r="CJ64" i="60"/>
  <c r="CJ79" i="60"/>
  <c r="CJ74" i="60"/>
  <c r="CH63" i="60"/>
  <c r="CH68" i="60"/>
  <c r="CJ56" i="60"/>
  <c r="CJ60" i="60"/>
  <c r="CJ62" i="60"/>
  <c r="CJ66" i="60"/>
  <c r="CJ71" i="60"/>
  <c r="CJ78" i="60"/>
  <c r="CH58" i="60"/>
  <c r="CH66" i="60"/>
  <c r="CT63" i="60"/>
  <c r="CR61" i="60"/>
  <c r="Q61" i="60"/>
  <c r="DK65" i="60"/>
  <c r="AD57" i="60"/>
  <c r="CS66" i="60"/>
  <c r="M57" i="60"/>
  <c r="CH60" i="60"/>
  <c r="CH59" i="60"/>
  <c r="CH64" i="60"/>
  <c r="CH69" i="60"/>
  <c r="CH67" i="60"/>
  <c r="CH74" i="60"/>
  <c r="CH72" i="60"/>
  <c r="AB57" i="60"/>
  <c r="Y57" i="60"/>
  <c r="DG63" i="60"/>
  <c r="CH55" i="60"/>
  <c r="D58" i="60"/>
  <c r="CH71" i="60"/>
  <c r="CH79" i="60"/>
  <c r="CH73" i="60"/>
  <c r="CH77" i="60"/>
  <c r="CH78" i="60"/>
  <c r="CH56" i="60"/>
  <c r="CH62" i="60"/>
  <c r="CH76" i="60"/>
  <c r="CH61" i="60"/>
  <c r="CH75" i="60"/>
  <c r="Y58" i="60"/>
  <c r="CC51" i="60"/>
  <c r="G60" i="60"/>
  <c r="AA61" i="60"/>
  <c r="R59" i="60"/>
  <c r="G61" i="60"/>
  <c r="AC58" i="60"/>
  <c r="P57" i="60"/>
  <c r="W60" i="60"/>
  <c r="CV61" i="60"/>
  <c r="DC61" i="60"/>
  <c r="AU56" i="60"/>
  <c r="CT69" i="60" s="1"/>
  <c r="DI66" i="60"/>
  <c r="AR56" i="60"/>
  <c r="CQ69" i="60" s="1"/>
  <c r="AP56" i="60"/>
  <c r="CO69" i="60" s="1"/>
  <c r="AX56" i="60"/>
  <c r="CW69" i="60" s="1"/>
  <c r="BL56" i="60"/>
  <c r="BH56" i="60"/>
  <c r="DG69" i="60" s="1"/>
  <c r="AZ56" i="60"/>
  <c r="CY69" i="60" s="1"/>
  <c r="AT56" i="60"/>
  <c r="CS69" i="60" s="1"/>
  <c r="BJ56" i="60"/>
  <c r="DI69" i="60" s="1"/>
  <c r="BN56" i="60"/>
  <c r="DM69" i="60" s="1"/>
  <c r="AV56" i="60"/>
  <c r="CU69" i="60" s="1"/>
  <c r="G56" i="60"/>
  <c r="AW56" i="60"/>
  <c r="AS56" i="60"/>
  <c r="CR69" i="60" s="1"/>
  <c r="AY56" i="60"/>
  <c r="CX69" i="60" s="1"/>
  <c r="K56" i="60"/>
  <c r="BA56" i="60"/>
  <c r="CZ69" i="60" s="1"/>
  <c r="O56" i="60"/>
  <c r="BK56" i="60"/>
  <c r="DJ69" i="60" s="1"/>
  <c r="BI56" i="60"/>
  <c r="DH69" i="60" s="1"/>
  <c r="BG56" i="60"/>
  <c r="DF69" i="60" s="1"/>
  <c r="S56" i="60"/>
  <c r="BD56" i="60"/>
  <c r="DC69" i="60" s="1"/>
  <c r="Y56" i="60"/>
  <c r="BB56" i="60"/>
  <c r="DA69" i="60" s="1"/>
  <c r="AC56" i="60"/>
  <c r="W56" i="60"/>
  <c r="AA56" i="60"/>
  <c r="BC56" i="60"/>
  <c r="DB69" i="60" s="1"/>
  <c r="AE56" i="60"/>
  <c r="BE56" i="60"/>
  <c r="DD69" i="60" s="1"/>
  <c r="I60" i="60"/>
  <c r="BF56" i="60"/>
  <c r="DE69" i="60" s="1"/>
  <c r="BW56" i="60"/>
  <c r="DV69" i="60" s="1"/>
  <c r="AQ56" i="60"/>
  <c r="CP69" i="60" s="1"/>
  <c r="I56" i="60"/>
  <c r="CP61" i="60"/>
  <c r="Q56" i="60"/>
  <c r="CY62" i="60"/>
  <c r="U57" i="60"/>
  <c r="AC57" i="60"/>
  <c r="DK63" i="60"/>
  <c r="CY64" i="60"/>
  <c r="DD63" i="60"/>
  <c r="V57" i="60"/>
  <c r="CR63" i="60"/>
  <c r="J57" i="60"/>
  <c r="V61" i="60"/>
  <c r="DD67" i="60"/>
  <c r="CY66" i="60"/>
  <c r="Q60" i="60"/>
  <c r="DH63" i="60"/>
  <c r="Z57" i="60"/>
  <c r="Y60" i="60"/>
  <c r="DG66" i="60"/>
  <c r="CT61" i="60"/>
  <c r="DH67" i="60"/>
  <c r="Z61" i="60"/>
  <c r="CU61" i="60"/>
  <c r="DK61" i="60"/>
  <c r="M60" i="60"/>
  <c r="CU66" i="60"/>
  <c r="DL67" i="60"/>
  <c r="AD61" i="60"/>
  <c r="AD59" i="60"/>
  <c r="U60" i="60"/>
  <c r="DC66" i="60"/>
  <c r="CZ67" i="60"/>
  <c r="R61" i="60"/>
  <c r="M56" i="60"/>
  <c r="CU62" i="60"/>
  <c r="J61" i="60"/>
  <c r="CR67" i="60"/>
  <c r="DE67" i="60"/>
  <c r="W61" i="60"/>
  <c r="N61" i="60"/>
  <c r="CV67" i="60"/>
  <c r="U56" i="60"/>
  <c r="DC62" i="60"/>
  <c r="CO65" i="60"/>
  <c r="G59" i="60"/>
  <c r="CO64" i="60"/>
  <c r="G58" i="60"/>
  <c r="CV62" i="60"/>
  <c r="N56" i="60"/>
  <c r="DJ64" i="60"/>
  <c r="AB58" i="60"/>
  <c r="DD66" i="60"/>
  <c r="V60" i="60"/>
  <c r="DB67" i="60"/>
  <c r="T61" i="60"/>
  <c r="CX66" i="60"/>
  <c r="P60" i="60"/>
  <c r="CW65" i="60"/>
  <c r="O59" i="60"/>
  <c r="CR66" i="60"/>
  <c r="J60" i="60"/>
  <c r="DF67" i="60"/>
  <c r="X61" i="60"/>
  <c r="DB62" i="60"/>
  <c r="T56" i="60"/>
  <c r="DA65" i="60"/>
  <c r="S59" i="60"/>
  <c r="DM64" i="60"/>
  <c r="AE58" i="60"/>
  <c r="DF62" i="60"/>
  <c r="X56" i="60"/>
  <c r="CW64" i="60"/>
  <c r="O58" i="60"/>
  <c r="DD62" i="60"/>
  <c r="V56" i="60"/>
  <c r="DL66" i="60"/>
  <c r="AD60" i="60"/>
  <c r="AN60" i="60"/>
  <c r="DF64" i="60"/>
  <c r="X58" i="60"/>
  <c r="DJ62" i="60"/>
  <c r="AB56" i="60"/>
  <c r="DB66" i="60"/>
  <c r="T60" i="60"/>
  <c r="CX67" i="60"/>
  <c r="P61" i="60"/>
  <c r="CX64" i="60"/>
  <c r="P58" i="60"/>
  <c r="CP62" i="60"/>
  <c r="H56" i="60"/>
  <c r="DL64" i="60"/>
  <c r="AD58" i="60"/>
  <c r="DI65" i="60"/>
  <c r="AA59" i="60"/>
  <c r="CP64" i="60"/>
  <c r="H58" i="60"/>
  <c r="AN56" i="60"/>
  <c r="DD64" i="60"/>
  <c r="V58" i="60"/>
  <c r="DF66" i="60"/>
  <c r="X60" i="60"/>
  <c r="DI64" i="60"/>
  <c r="AA58" i="60"/>
  <c r="CZ62" i="60"/>
  <c r="R56" i="60"/>
  <c r="CZ66" i="60"/>
  <c r="R60" i="60"/>
  <c r="DH64" i="60"/>
  <c r="Z58" i="60"/>
  <c r="DJ66" i="60"/>
  <c r="AB60" i="60"/>
  <c r="CV66" i="60"/>
  <c r="N60" i="60"/>
  <c r="DJ67" i="60"/>
  <c r="AB61" i="60"/>
  <c r="CE77" i="60"/>
  <c r="CE73" i="60"/>
  <c r="CE69" i="60"/>
  <c r="CE78" i="60"/>
  <c r="CE75" i="60"/>
  <c r="CE79" i="60"/>
  <c r="CE76" i="60"/>
  <c r="CE71" i="60"/>
  <c r="CE80" i="60"/>
  <c r="CE74" i="60"/>
  <c r="CE67" i="60"/>
  <c r="CE65" i="60"/>
  <c r="CE72" i="60"/>
  <c r="CE68" i="60"/>
  <c r="CE70" i="60"/>
  <c r="CE66" i="60"/>
  <c r="CE64" i="60"/>
  <c r="CE63" i="60"/>
  <c r="CE61" i="60"/>
  <c r="CE62" i="60"/>
  <c r="CE60" i="60"/>
  <c r="CE59" i="60"/>
  <c r="CE58" i="60"/>
  <c r="CE57" i="60"/>
  <c r="CE56" i="60"/>
  <c r="CE55" i="60"/>
  <c r="D51" i="60"/>
  <c r="D55" i="60"/>
  <c r="DA64" i="60"/>
  <c r="S58" i="60"/>
  <c r="CT64" i="60"/>
  <c r="L58" i="60"/>
  <c r="CT62" i="60"/>
  <c r="L56" i="60"/>
  <c r="CZ64" i="60"/>
  <c r="R58" i="60"/>
  <c r="CS65" i="60"/>
  <c r="K59" i="60"/>
  <c r="DE64" i="60"/>
  <c r="W58" i="60"/>
  <c r="DL62" i="60"/>
  <c r="AD56" i="60"/>
  <c r="CV64" i="60"/>
  <c r="N58" i="60"/>
  <c r="CR62" i="60"/>
  <c r="J56" i="60"/>
  <c r="CX62" i="60"/>
  <c r="P56" i="60"/>
  <c r="CP66" i="60"/>
  <c r="H60" i="60"/>
  <c r="CS64" i="60"/>
  <c r="K58" i="60"/>
  <c r="DH66" i="60"/>
  <c r="Z60" i="60"/>
  <c r="DE65" i="60"/>
  <c r="W59" i="60"/>
  <c r="DH62" i="60"/>
  <c r="Z56" i="60"/>
  <c r="CR64" i="60"/>
  <c r="J58" i="60"/>
  <c r="CT66" i="60"/>
  <c r="L60" i="60"/>
  <c r="DB64" i="60"/>
  <c r="T58" i="60"/>
  <c r="N55" i="60" l="1"/>
  <c r="BR55" i="60"/>
  <c r="BU55" i="60"/>
  <c r="BQ55" i="60"/>
  <c r="BV55" i="60"/>
  <c r="BS55" i="60"/>
  <c r="BO55" i="60"/>
  <c r="BT55" i="60"/>
  <c r="BP55" i="60"/>
  <c r="AL55" i="60"/>
  <c r="AL62" i="60" s="1"/>
  <c r="AL51" i="60" s="1"/>
  <c r="AJ55" i="60"/>
  <c r="AJ62" i="60" s="1"/>
  <c r="AJ51" i="60" s="1"/>
  <c r="AH55" i="60"/>
  <c r="AH62" i="60" s="1"/>
  <c r="AH51" i="60" s="1"/>
  <c r="AF55" i="60"/>
  <c r="AF62" i="60" s="1"/>
  <c r="AF51" i="60" s="1"/>
  <c r="AM55" i="60"/>
  <c r="AM62" i="60" s="1"/>
  <c r="AM51" i="60" s="1"/>
  <c r="AK55" i="60"/>
  <c r="AK62" i="60" s="1"/>
  <c r="AK51" i="60" s="1"/>
  <c r="AI55" i="60"/>
  <c r="AI62" i="60" s="1"/>
  <c r="AI51" i="60" s="1"/>
  <c r="AG55" i="60"/>
  <c r="AG62" i="60" s="1"/>
  <c r="AG51" i="60" s="1"/>
  <c r="AU57" i="60"/>
  <c r="CT70" i="60" s="1"/>
  <c r="BJ57" i="60"/>
  <c r="DI70" i="60" s="1"/>
  <c r="H55" i="60"/>
  <c r="I55" i="60"/>
  <c r="Y55" i="60"/>
  <c r="V55" i="60"/>
  <c r="Z55" i="60"/>
  <c r="AN55" i="60"/>
  <c r="AC55" i="60"/>
  <c r="AB55" i="60"/>
  <c r="N59" i="60"/>
  <c r="N62" i="60" s="1"/>
  <c r="N51" i="60" s="1"/>
  <c r="BG55" i="60"/>
  <c r="DF68" i="60" s="1"/>
  <c r="BE55" i="60"/>
  <c r="DD68" i="60" s="1"/>
  <c r="AW55" i="60"/>
  <c r="CV68" i="60" s="1"/>
  <c r="BK55" i="60"/>
  <c r="DJ68" i="60" s="1"/>
  <c r="AT55" i="60"/>
  <c r="CS68" i="60" s="1"/>
  <c r="AU55" i="60"/>
  <c r="CT68" i="60" s="1"/>
  <c r="AP55" i="60"/>
  <c r="CO68" i="60" s="1"/>
  <c r="BL55" i="60"/>
  <c r="DK68" i="60" s="1"/>
  <c r="AV55" i="60"/>
  <c r="CU68" i="60" s="1"/>
  <c r="BW55" i="60"/>
  <c r="DV68" i="60" s="1"/>
  <c r="BD55" i="60"/>
  <c r="DC68" i="60" s="1"/>
  <c r="BB55" i="60"/>
  <c r="DA68" i="60" s="1"/>
  <c r="AA55" i="60"/>
  <c r="AA62" i="60" s="1"/>
  <c r="AA51" i="60" s="1"/>
  <c r="BA55" i="60"/>
  <c r="CZ68" i="60" s="1"/>
  <c r="BI55" i="60"/>
  <c r="DH68" i="60" s="1"/>
  <c r="X55" i="60"/>
  <c r="AZ55" i="60"/>
  <c r="CY68" i="60" s="1"/>
  <c r="O55" i="60"/>
  <c r="AE55" i="60"/>
  <c r="AX55" i="60"/>
  <c r="CW68" i="60" s="1"/>
  <c r="BN55" i="60"/>
  <c r="DM68" i="60" s="1"/>
  <c r="G55" i="60"/>
  <c r="G62" i="60" s="1"/>
  <c r="G51" i="60" s="1"/>
  <c r="BM55" i="60"/>
  <c r="DL68" i="60" s="1"/>
  <c r="AS55" i="60"/>
  <c r="CR68" i="60" s="1"/>
  <c r="BC55" i="60"/>
  <c r="DB68" i="60" s="1"/>
  <c r="AY55" i="60"/>
  <c r="CX68" i="60" s="1"/>
  <c r="W55" i="60"/>
  <c r="BH55" i="60"/>
  <c r="DG68" i="60" s="1"/>
  <c r="AR55" i="60"/>
  <c r="CQ68" i="60" s="1"/>
  <c r="AQ55" i="60"/>
  <c r="CP68" i="60" s="1"/>
  <c r="BJ55" i="60"/>
  <c r="DI68" i="60" s="1"/>
  <c r="BF55" i="60"/>
  <c r="DE68" i="60" s="1"/>
  <c r="S55" i="60"/>
  <c r="K55" i="60"/>
  <c r="K62" i="60" s="1"/>
  <c r="K51" i="60" s="1"/>
  <c r="M55" i="60"/>
  <c r="M62" i="60" s="1"/>
  <c r="M51" i="60" s="1"/>
  <c r="R55" i="60"/>
  <c r="P55" i="60"/>
  <c r="T55" i="60"/>
  <c r="L55" i="60"/>
  <c r="U55" i="60"/>
  <c r="Q55" i="60"/>
  <c r="AD55" i="60"/>
  <c r="AD62" i="60" s="1"/>
  <c r="AD51" i="60" s="1"/>
  <c r="J55" i="60"/>
  <c r="BI57" i="60"/>
  <c r="DH70" i="60" s="1"/>
  <c r="BC57" i="60"/>
  <c r="DB70" i="60" s="1"/>
  <c r="BG57" i="60"/>
  <c r="DF70" i="60" s="1"/>
  <c r="AQ57" i="60"/>
  <c r="CP70" i="60" s="1"/>
  <c r="L57" i="60"/>
  <c r="R57" i="60"/>
  <c r="W57" i="60"/>
  <c r="BL57" i="60"/>
  <c r="DK70" i="60" s="1"/>
  <c r="O57" i="60"/>
  <c r="BB57" i="60"/>
  <c r="DA70" i="60" s="1"/>
  <c r="S57" i="60"/>
  <c r="H57" i="60"/>
  <c r="J59" i="60"/>
  <c r="Z59" i="60"/>
  <c r="Q59" i="60"/>
  <c r="AC59" i="60"/>
  <c r="AU59" i="60"/>
  <c r="CT72" i="60" s="1"/>
  <c r="L59" i="60"/>
  <c r="BN59" i="60"/>
  <c r="DM72" i="60" s="1"/>
  <c r="H59" i="60"/>
  <c r="BM59" i="60"/>
  <c r="BK59" i="60"/>
  <c r="DJ72" i="60" s="1"/>
  <c r="AN59" i="60"/>
  <c r="BD59" i="60"/>
  <c r="DC72" i="60" s="1"/>
  <c r="BG59" i="60"/>
  <c r="DF72" i="60" s="1"/>
  <c r="BB59" i="60"/>
  <c r="BF59" i="60"/>
  <c r="DE72" i="60" s="1"/>
  <c r="AX59" i="60"/>
  <c r="CW72" i="60" s="1"/>
  <c r="T59" i="60"/>
  <c r="AW59" i="60"/>
  <c r="CV72" i="60" s="1"/>
  <c r="BI59" i="60"/>
  <c r="DH72" i="60" s="1"/>
  <c r="AQ59" i="60"/>
  <c r="CP72" i="60" s="1"/>
  <c r="BL59" i="60"/>
  <c r="DK72" i="60" s="1"/>
  <c r="V59" i="60"/>
  <c r="I59" i="60"/>
  <c r="AP59" i="60"/>
  <c r="CO72" i="60" s="1"/>
  <c r="AT59" i="60"/>
  <c r="CS72" i="60" s="1"/>
  <c r="AR59" i="60"/>
  <c r="CQ72" i="60" s="1"/>
  <c r="AS59" i="60"/>
  <c r="CR72" i="60" s="1"/>
  <c r="BA59" i="60"/>
  <c r="CZ72" i="60" s="1"/>
  <c r="AB59" i="60"/>
  <c r="BC59" i="60"/>
  <c r="DB72" i="60" s="1"/>
  <c r="X59" i="60"/>
  <c r="AY59" i="60"/>
  <c r="CX72" i="60" s="1"/>
  <c r="AZ59" i="60"/>
  <c r="CY72" i="60" s="1"/>
  <c r="BH59" i="60"/>
  <c r="DG72" i="60" s="1"/>
  <c r="AE59" i="60"/>
  <c r="BJ59" i="60"/>
  <c r="DI72" i="60" s="1"/>
  <c r="BE59" i="60"/>
  <c r="DD72" i="60" s="1"/>
  <c r="P59" i="60"/>
  <c r="BW59" i="60"/>
  <c r="DV72" i="60" s="1"/>
  <c r="AV59" i="60"/>
  <c r="CU72" i="60" s="1"/>
  <c r="Y59" i="60"/>
  <c r="U59" i="60"/>
  <c r="CV69" i="60"/>
  <c r="D62" i="60"/>
  <c r="DK69" i="60"/>
  <c r="BV62" i="60" l="1"/>
  <c r="CD87" i="60" s="1"/>
  <c r="DU68" i="60"/>
  <c r="BT62" i="60"/>
  <c r="CD85" i="60" s="1"/>
  <c r="DS68" i="60"/>
  <c r="BQ62" i="60"/>
  <c r="CD82" i="60" s="1"/>
  <c r="DP68" i="60"/>
  <c r="BO62" i="60"/>
  <c r="CD80" i="60" s="1"/>
  <c r="DN68" i="60"/>
  <c r="BU62" i="60"/>
  <c r="CD86" i="60" s="1"/>
  <c r="DT68" i="60"/>
  <c r="BS62" i="60"/>
  <c r="CD84" i="60" s="1"/>
  <c r="DR68" i="60"/>
  <c r="BR62" i="60"/>
  <c r="CD83" i="60" s="1"/>
  <c r="DQ68" i="60"/>
  <c r="BP62" i="60"/>
  <c r="CD81" i="60" s="1"/>
  <c r="DO68" i="60"/>
  <c r="O62" i="60"/>
  <c r="O51" i="60" s="1"/>
  <c r="U62" i="60"/>
  <c r="U51" i="60" s="1"/>
  <c r="Z62" i="60"/>
  <c r="Z51" i="60" s="1"/>
  <c r="R62" i="60"/>
  <c r="R51" i="60" s="1"/>
  <c r="Y62" i="60"/>
  <c r="Y51" i="60" s="1"/>
  <c r="AC62" i="60"/>
  <c r="AC51" i="60" s="1"/>
  <c r="X62" i="60"/>
  <c r="X51" i="60" s="1"/>
  <c r="AN62" i="60"/>
  <c r="AN51" i="60" s="1"/>
  <c r="BF62" i="60"/>
  <c r="CD71" i="60" s="1"/>
  <c r="V62" i="60"/>
  <c r="V51" i="60" s="1"/>
  <c r="T62" i="60"/>
  <c r="T51" i="60" s="1"/>
  <c r="S62" i="60"/>
  <c r="S51" i="60" s="1"/>
  <c r="Q62" i="60"/>
  <c r="Q51" i="60" s="1"/>
  <c r="P62" i="60"/>
  <c r="P51" i="60" s="1"/>
  <c r="AU62" i="60"/>
  <c r="CD60" i="60" s="1"/>
  <c r="H62" i="60"/>
  <c r="H51" i="60" s="1"/>
  <c r="BG62" i="60"/>
  <c r="CD72" i="60" s="1"/>
  <c r="AT62" i="60"/>
  <c r="CD59" i="60" s="1"/>
  <c r="I62" i="60"/>
  <c r="I51" i="60" s="1"/>
  <c r="J62" i="60"/>
  <c r="J51" i="60" s="1"/>
  <c r="L62" i="60"/>
  <c r="L51" i="60" s="1"/>
  <c r="W62" i="60"/>
  <c r="W51" i="60" s="1"/>
  <c r="AB62" i="60"/>
  <c r="AB51" i="60" s="1"/>
  <c r="BL62" i="60"/>
  <c r="CD77" i="60" s="1"/>
  <c r="BN62" i="60"/>
  <c r="CD79" i="60" s="1"/>
  <c r="BI62" i="60"/>
  <c r="CD74" i="60" s="1"/>
  <c r="AE62" i="60"/>
  <c r="AE51" i="60" s="1"/>
  <c r="AY62" i="60"/>
  <c r="CD64" i="60" s="1"/>
  <c r="AR62" i="60"/>
  <c r="CD57" i="60" s="1"/>
  <c r="BK62" i="60"/>
  <c r="CD76" i="60" s="1"/>
  <c r="BC62" i="60"/>
  <c r="CD68" i="60" s="1"/>
  <c r="BH62" i="60"/>
  <c r="CD73" i="60" s="1"/>
  <c r="BW62" i="60"/>
  <c r="CD88" i="60" s="1"/>
  <c r="AQ62" i="60"/>
  <c r="CD56" i="60" s="1"/>
  <c r="AS62" i="60"/>
  <c r="CD58" i="60" s="1"/>
  <c r="BE62" i="60"/>
  <c r="CD70" i="60" s="1"/>
  <c r="AZ62" i="60"/>
  <c r="CD65" i="60" s="1"/>
  <c r="AW62" i="60"/>
  <c r="CD62" i="60" s="1"/>
  <c r="AP62" i="60"/>
  <c r="CD55" i="60" s="1"/>
  <c r="BA62" i="60"/>
  <c r="CD66" i="60" s="1"/>
  <c r="BJ62" i="60"/>
  <c r="CD75" i="60" s="1"/>
  <c r="AX62" i="60"/>
  <c r="CD63" i="60" s="1"/>
  <c r="BD62" i="60"/>
  <c r="CD69" i="60" s="1"/>
  <c r="DA72" i="60"/>
  <c r="BB62" i="60"/>
  <c r="CD67" i="60" s="1"/>
  <c r="AV62" i="60"/>
  <c r="CD61" i="60" s="1"/>
  <c r="DL72" i="60"/>
  <c r="BM62" i="60"/>
  <c r="CD78" i="60" s="1"/>
  <c r="E64" i="60" l="1"/>
  <c r="BX62" i="60"/>
  <c r="AI63" i="42" l="1"/>
  <c r="AJ63" i="42"/>
  <c r="AK63" i="42"/>
  <c r="AL63" i="42"/>
  <c r="AM63" i="42"/>
  <c r="AN63" i="42"/>
  <c r="AO63" i="42"/>
  <c r="AP63" i="42"/>
  <c r="AQ63" i="42"/>
  <c r="AR63" i="42"/>
  <c r="AS63" i="42"/>
  <c r="AT63" i="42"/>
  <c r="AU63" i="42"/>
  <c r="AV63" i="42"/>
  <c r="AW63" i="42"/>
  <c r="AX63" i="42"/>
  <c r="AY63" i="42"/>
  <c r="AZ63" i="42"/>
  <c r="BA63" i="42"/>
  <c r="BB63" i="42"/>
  <c r="BC63" i="42"/>
  <c r="BD63" i="42"/>
  <c r="BE63" i="42"/>
  <c r="BF63" i="42"/>
  <c r="BG63" i="42"/>
  <c r="AH63" i="42"/>
  <c r="BQ1" i="8"/>
  <c r="AH30" i="42"/>
  <c r="AI30" i="42"/>
  <c r="AJ30" i="42"/>
  <c r="AK30" i="42"/>
  <c r="AL30" i="42"/>
  <c r="AM30" i="42"/>
  <c r="AN30" i="42"/>
  <c r="AO30" i="42"/>
  <c r="AP30" i="42"/>
  <c r="AQ30" i="42"/>
  <c r="AR30" i="42"/>
  <c r="AS30" i="42"/>
  <c r="AT30" i="42"/>
  <c r="AU30" i="42"/>
  <c r="AV30" i="42"/>
  <c r="AW30" i="42"/>
  <c r="AX30" i="42"/>
  <c r="AY30" i="42"/>
  <c r="AZ30" i="42"/>
  <c r="BA30" i="42"/>
  <c r="BB30" i="42"/>
  <c r="BC30" i="42"/>
  <c r="BD30" i="42"/>
  <c r="BE30" i="42"/>
  <c r="BF30" i="42"/>
  <c r="BG30" i="42"/>
  <c r="AH31" i="42"/>
  <c r="AI31" i="42"/>
  <c r="AJ31" i="42"/>
  <c r="AK31" i="42"/>
  <c r="AL31" i="42"/>
  <c r="AM31" i="42"/>
  <c r="AN31" i="42"/>
  <c r="AO31" i="42"/>
  <c r="AP31" i="42"/>
  <c r="AQ31" i="42"/>
  <c r="AR31" i="42"/>
  <c r="AS31" i="42"/>
  <c r="AT31" i="42"/>
  <c r="AU31" i="42"/>
  <c r="AV31" i="42"/>
  <c r="AW31" i="42"/>
  <c r="AX31" i="42"/>
  <c r="AY31" i="42"/>
  <c r="AZ31" i="42"/>
  <c r="BA31" i="42"/>
  <c r="BB31" i="42"/>
  <c r="BC31" i="42"/>
  <c r="BD31" i="42"/>
  <c r="BE31" i="42"/>
  <c r="BF31" i="42"/>
  <c r="BG31" i="42"/>
  <c r="AH32" i="42"/>
  <c r="AI32" i="42"/>
  <c r="AJ32" i="42"/>
  <c r="AK32" i="42"/>
  <c r="AL32" i="42"/>
  <c r="AM32" i="42"/>
  <c r="AN32" i="42"/>
  <c r="AO32" i="42"/>
  <c r="AP32" i="42"/>
  <c r="AQ32" i="42"/>
  <c r="AR32" i="42"/>
  <c r="AS32" i="42"/>
  <c r="AT32" i="42"/>
  <c r="AU32" i="42"/>
  <c r="AV32" i="42"/>
  <c r="AW32" i="42"/>
  <c r="AX32" i="42"/>
  <c r="AY32" i="42"/>
  <c r="AZ32" i="42"/>
  <c r="BA32" i="42"/>
  <c r="BB32" i="42"/>
  <c r="BC32" i="42"/>
  <c r="BD32" i="42"/>
  <c r="BE32" i="42"/>
  <c r="BF32" i="42"/>
  <c r="BG32" i="42"/>
  <c r="AH33" i="42"/>
  <c r="AI33" i="42"/>
  <c r="AJ33" i="42"/>
  <c r="AK33" i="42"/>
  <c r="AL33" i="42"/>
  <c r="AM33" i="42"/>
  <c r="AN33" i="42"/>
  <c r="AO33" i="42"/>
  <c r="AP33" i="42"/>
  <c r="AQ33" i="42"/>
  <c r="AR33" i="42"/>
  <c r="AS33" i="42"/>
  <c r="AT33" i="42"/>
  <c r="AU33" i="42"/>
  <c r="AV33" i="42"/>
  <c r="AW33" i="42"/>
  <c r="AX33" i="42"/>
  <c r="AY33" i="42"/>
  <c r="AZ33" i="42"/>
  <c r="BA33" i="42"/>
  <c r="BB33" i="42"/>
  <c r="BC33" i="42"/>
  <c r="BD33" i="42"/>
  <c r="BE33" i="42"/>
  <c r="BF33" i="42"/>
  <c r="BG33" i="42"/>
  <c r="AH34" i="42"/>
  <c r="AI34" i="42"/>
  <c r="AJ34" i="42"/>
  <c r="AK34" i="42"/>
  <c r="AL34" i="42"/>
  <c r="AM34" i="42"/>
  <c r="AN34" i="42"/>
  <c r="AO34" i="42"/>
  <c r="AP34" i="42"/>
  <c r="AQ34" i="42"/>
  <c r="AR34" i="42"/>
  <c r="AS34" i="42"/>
  <c r="AT34" i="42"/>
  <c r="AU34" i="42"/>
  <c r="AV34" i="42"/>
  <c r="AW34" i="42"/>
  <c r="AX34" i="42"/>
  <c r="AY34" i="42"/>
  <c r="AZ34" i="42"/>
  <c r="BA34" i="42"/>
  <c r="BB34" i="42"/>
  <c r="BC34" i="42"/>
  <c r="BD34" i="42"/>
  <c r="BE34" i="42"/>
  <c r="BF34" i="42"/>
  <c r="BG34" i="42"/>
  <c r="AH35" i="42"/>
  <c r="AI35" i="42"/>
  <c r="AJ35" i="42"/>
  <c r="AK35" i="42"/>
  <c r="AL35" i="42"/>
  <c r="AM35" i="42"/>
  <c r="AN35" i="42"/>
  <c r="AO35" i="42"/>
  <c r="AP35" i="42"/>
  <c r="AQ35" i="42"/>
  <c r="AR35" i="42"/>
  <c r="AS35" i="42"/>
  <c r="AT35" i="42"/>
  <c r="AU35" i="42"/>
  <c r="AV35" i="42"/>
  <c r="AW35" i="42"/>
  <c r="AX35" i="42"/>
  <c r="AY35" i="42"/>
  <c r="AZ35" i="42"/>
  <c r="BA35" i="42"/>
  <c r="BB35" i="42"/>
  <c r="BC35" i="42"/>
  <c r="BD35" i="42"/>
  <c r="BE35" i="42"/>
  <c r="BF35" i="42"/>
  <c r="BG35" i="42"/>
  <c r="AH36" i="42"/>
  <c r="AI36" i="42"/>
  <c r="AJ36" i="42"/>
  <c r="AK36" i="42"/>
  <c r="AL36" i="42"/>
  <c r="AM36" i="42"/>
  <c r="AN36" i="42"/>
  <c r="AO36" i="42"/>
  <c r="AP36" i="42"/>
  <c r="AQ36" i="42"/>
  <c r="AR36" i="42"/>
  <c r="AS36" i="42"/>
  <c r="AT36" i="42"/>
  <c r="AU36" i="42"/>
  <c r="AV36" i="42"/>
  <c r="AW36" i="42"/>
  <c r="AX36" i="42"/>
  <c r="AY36" i="42"/>
  <c r="AZ36" i="42"/>
  <c r="BA36" i="42"/>
  <c r="BB36" i="42"/>
  <c r="BC36" i="42"/>
  <c r="BD36" i="42"/>
  <c r="BE36" i="42"/>
  <c r="BF36" i="42"/>
  <c r="BG36" i="42"/>
  <c r="AH37" i="42"/>
  <c r="AI37" i="42"/>
  <c r="AJ37" i="42"/>
  <c r="AK37" i="42"/>
  <c r="AL37" i="42"/>
  <c r="AM37" i="42"/>
  <c r="AN37" i="42"/>
  <c r="AO37" i="42"/>
  <c r="AP37" i="42"/>
  <c r="AQ37" i="42"/>
  <c r="AR37" i="42"/>
  <c r="AS37" i="42"/>
  <c r="AT37" i="42"/>
  <c r="AU37" i="42"/>
  <c r="AV37" i="42"/>
  <c r="AW37" i="42"/>
  <c r="AX37" i="42"/>
  <c r="AY37" i="42"/>
  <c r="AZ37" i="42"/>
  <c r="BA37" i="42"/>
  <c r="BB37" i="42"/>
  <c r="BC37" i="42"/>
  <c r="BD37" i="42"/>
  <c r="BE37" i="42"/>
  <c r="BF37" i="42"/>
  <c r="BG37" i="42"/>
  <c r="AH38" i="42"/>
  <c r="AI38" i="42"/>
  <c r="AJ38" i="42"/>
  <c r="AK38" i="42"/>
  <c r="AL38" i="42"/>
  <c r="AM38" i="42"/>
  <c r="AN38" i="42"/>
  <c r="AO38" i="42"/>
  <c r="AP38" i="42"/>
  <c r="AQ38" i="42"/>
  <c r="AR38" i="42"/>
  <c r="AS38" i="42"/>
  <c r="AT38" i="42"/>
  <c r="AU38" i="42"/>
  <c r="AV38" i="42"/>
  <c r="AW38" i="42"/>
  <c r="AX38" i="42"/>
  <c r="AY38" i="42"/>
  <c r="AZ38" i="42"/>
  <c r="BA38" i="42"/>
  <c r="BB38" i="42"/>
  <c r="BC38" i="42"/>
  <c r="BD38" i="42"/>
  <c r="BE38" i="42"/>
  <c r="BF38" i="42"/>
  <c r="BG38" i="42"/>
  <c r="AH39" i="42"/>
  <c r="AI39" i="42"/>
  <c r="AJ39" i="42"/>
  <c r="AK39" i="42"/>
  <c r="AL39" i="42"/>
  <c r="AM39" i="42"/>
  <c r="AN39" i="42"/>
  <c r="AO39" i="42"/>
  <c r="AP39" i="42"/>
  <c r="AQ39" i="42"/>
  <c r="AR39" i="42"/>
  <c r="AS39" i="42"/>
  <c r="AT39" i="42"/>
  <c r="AU39" i="42"/>
  <c r="AV39" i="42"/>
  <c r="AW39" i="42"/>
  <c r="AX39" i="42"/>
  <c r="AY39" i="42"/>
  <c r="AZ39" i="42"/>
  <c r="BA39" i="42"/>
  <c r="BB39" i="42"/>
  <c r="BC39" i="42"/>
  <c r="BD39" i="42"/>
  <c r="BE39" i="42"/>
  <c r="BF39" i="42"/>
  <c r="BG39" i="42"/>
  <c r="AH40" i="42"/>
  <c r="AI40" i="42"/>
  <c r="AJ40" i="42"/>
  <c r="AK40" i="42"/>
  <c r="AL40" i="42"/>
  <c r="AM40" i="42"/>
  <c r="AN40" i="42"/>
  <c r="AO40" i="42"/>
  <c r="AP40" i="42"/>
  <c r="AQ40" i="42"/>
  <c r="AR40" i="42"/>
  <c r="AS40" i="42"/>
  <c r="AT40" i="42"/>
  <c r="AU40" i="42"/>
  <c r="AV40" i="42"/>
  <c r="AW40" i="42"/>
  <c r="AX40" i="42"/>
  <c r="AY40" i="42"/>
  <c r="AZ40" i="42"/>
  <c r="BA40" i="42"/>
  <c r="BB40" i="42"/>
  <c r="BC40" i="42"/>
  <c r="BD40" i="42"/>
  <c r="BE40" i="42"/>
  <c r="BF40" i="42"/>
  <c r="BG40" i="42"/>
  <c r="BH33" i="42" l="1"/>
  <c r="BH36" i="42"/>
  <c r="BH34" i="42"/>
  <c r="BH32" i="42"/>
  <c r="BH39" i="42"/>
  <c r="BH35" i="42"/>
  <c r="BH30" i="42"/>
  <c r="BH40" i="42"/>
  <c r="BH31" i="42"/>
  <c r="BH38" i="42"/>
  <c r="BH37" i="42"/>
  <c r="BI37" i="42" s="1"/>
  <c r="BG12" i="42"/>
  <c r="BI40" i="42"/>
  <c r="BI39" i="42"/>
  <c r="BI38" i="42"/>
  <c r="BI36" i="42"/>
  <c r="BI35" i="42"/>
  <c r="BI34" i="42"/>
  <c r="BI33" i="42"/>
  <c r="BI32" i="42"/>
  <c r="BI31" i="42"/>
  <c r="BI30" i="42"/>
  <c r="BI29" i="42"/>
  <c r="BI28" i="42"/>
  <c r="BI27" i="42"/>
  <c r="BI26" i="42"/>
  <c r="BI25" i="42"/>
  <c r="BI24" i="42"/>
  <c r="BI23" i="42"/>
  <c r="BI22" i="42"/>
  <c r="BI21" i="42"/>
  <c r="BI20" i="42"/>
  <c r="BI19" i="42"/>
  <c r="AH8" i="42" l="1"/>
  <c r="AI8" i="42"/>
  <c r="AJ8" i="42"/>
  <c r="AK8" i="42"/>
  <c r="AL8" i="42"/>
  <c r="AM8" i="42"/>
  <c r="AN8" i="42"/>
  <c r="AO8" i="42"/>
  <c r="AP8" i="42"/>
  <c r="AQ8" i="42"/>
  <c r="AR8" i="42"/>
  <c r="AS8" i="42"/>
  <c r="AT8" i="42"/>
  <c r="AU8" i="42"/>
  <c r="AV8" i="42"/>
  <c r="AW8" i="42"/>
  <c r="AX8" i="42"/>
  <c r="AY8" i="42"/>
  <c r="AZ8" i="42"/>
  <c r="BA8" i="42"/>
  <c r="BB8" i="42"/>
  <c r="BC8" i="42"/>
  <c r="BD8" i="42"/>
  <c r="BE8" i="42"/>
  <c r="BF8" i="42"/>
  <c r="BG8" i="42"/>
  <c r="AH9" i="42"/>
  <c r="AI9" i="42"/>
  <c r="AJ9" i="42"/>
  <c r="AK9" i="42"/>
  <c r="AL9" i="42"/>
  <c r="AM9" i="42"/>
  <c r="AN9" i="42"/>
  <c r="AO9" i="42"/>
  <c r="AP9" i="42"/>
  <c r="AQ9" i="42"/>
  <c r="AR9" i="42"/>
  <c r="AS9" i="42"/>
  <c r="AT9" i="42"/>
  <c r="AU9" i="42"/>
  <c r="AV9" i="42"/>
  <c r="AW9" i="42"/>
  <c r="AX9" i="42"/>
  <c r="AY9" i="42"/>
  <c r="AZ9" i="42"/>
  <c r="BA9" i="42"/>
  <c r="BB9" i="42"/>
  <c r="BC9" i="42"/>
  <c r="BD9" i="42"/>
  <c r="BE9" i="42"/>
  <c r="BF9" i="42"/>
  <c r="BG9" i="42"/>
  <c r="AH10" i="42"/>
  <c r="AI10" i="42"/>
  <c r="AJ10" i="42"/>
  <c r="AK10" i="42"/>
  <c r="AL10" i="42"/>
  <c r="AM10" i="42"/>
  <c r="AN10" i="42"/>
  <c r="AO10" i="42"/>
  <c r="AP10" i="42"/>
  <c r="AQ10" i="42"/>
  <c r="AR10" i="42"/>
  <c r="AS10" i="42"/>
  <c r="AT10" i="42"/>
  <c r="AU10" i="42"/>
  <c r="AV10" i="42"/>
  <c r="AW10" i="42"/>
  <c r="AX10" i="42"/>
  <c r="AY10" i="42"/>
  <c r="AZ10" i="42"/>
  <c r="BA10" i="42"/>
  <c r="BB10" i="42"/>
  <c r="BC10" i="42"/>
  <c r="BD10" i="42"/>
  <c r="BE10" i="42"/>
  <c r="BF10" i="42"/>
  <c r="BG10" i="42"/>
  <c r="AH11" i="42"/>
  <c r="AI11" i="42"/>
  <c r="AJ11" i="42"/>
  <c r="AK11" i="42"/>
  <c r="AL11" i="42"/>
  <c r="AM11" i="42"/>
  <c r="AN11" i="42"/>
  <c r="AO11" i="42"/>
  <c r="AP11" i="42"/>
  <c r="AQ11" i="42"/>
  <c r="AR11" i="42"/>
  <c r="AS11" i="42"/>
  <c r="AT11" i="42"/>
  <c r="AU11" i="42"/>
  <c r="AV11" i="42"/>
  <c r="AW11" i="42"/>
  <c r="AX11" i="42"/>
  <c r="AY11" i="42"/>
  <c r="AZ11" i="42"/>
  <c r="BA11" i="42"/>
  <c r="BB11" i="42"/>
  <c r="BC11" i="42"/>
  <c r="BD11" i="42"/>
  <c r="BE11" i="42"/>
  <c r="BF11" i="42"/>
  <c r="BG11" i="42"/>
  <c r="AH12" i="42"/>
  <c r="AI12" i="42"/>
  <c r="AJ12" i="42"/>
  <c r="AK12" i="42"/>
  <c r="AL12" i="42"/>
  <c r="AM12" i="42"/>
  <c r="AN12" i="42"/>
  <c r="AO12" i="42"/>
  <c r="AP12" i="42"/>
  <c r="AQ12" i="42"/>
  <c r="AR12" i="42"/>
  <c r="AS12" i="42"/>
  <c r="AT12" i="42"/>
  <c r="AU12" i="42"/>
  <c r="AV12" i="42"/>
  <c r="AW12" i="42"/>
  <c r="AX12" i="42"/>
  <c r="AY12" i="42"/>
  <c r="AZ12" i="42"/>
  <c r="BA12" i="42"/>
  <c r="BB12" i="42"/>
  <c r="BC12" i="42"/>
  <c r="BD12" i="42"/>
  <c r="BE12" i="42"/>
  <c r="BF12" i="42"/>
  <c r="AH13" i="42"/>
  <c r="AI13" i="42"/>
  <c r="AJ13" i="42"/>
  <c r="AK13" i="42"/>
  <c r="AL13" i="42"/>
  <c r="AM13" i="42"/>
  <c r="AN13" i="42"/>
  <c r="AO13" i="42"/>
  <c r="AP13" i="42"/>
  <c r="AQ13" i="42"/>
  <c r="AR13" i="42"/>
  <c r="AS13" i="42"/>
  <c r="AT13" i="42"/>
  <c r="AU13" i="42"/>
  <c r="AV13" i="42"/>
  <c r="AW13" i="42"/>
  <c r="AX13" i="42"/>
  <c r="AY13" i="42"/>
  <c r="AZ13" i="42"/>
  <c r="BA13" i="42"/>
  <c r="BB13" i="42"/>
  <c r="BC13" i="42"/>
  <c r="BD13" i="42"/>
  <c r="BE13" i="42"/>
  <c r="BF13" i="42"/>
  <c r="BG13" i="42"/>
  <c r="AH14" i="42"/>
  <c r="AI14" i="42"/>
  <c r="AJ14" i="42"/>
  <c r="AK14" i="42"/>
  <c r="AL14" i="42"/>
  <c r="AM14" i="42"/>
  <c r="AN14" i="42"/>
  <c r="AO14" i="42"/>
  <c r="AP14" i="42"/>
  <c r="AQ14" i="42"/>
  <c r="AR14" i="42"/>
  <c r="AS14" i="42"/>
  <c r="AT14" i="42"/>
  <c r="AU14" i="42"/>
  <c r="AV14" i="42"/>
  <c r="AW14" i="42"/>
  <c r="AX14" i="42"/>
  <c r="AY14" i="42"/>
  <c r="AZ14" i="42"/>
  <c r="BA14" i="42"/>
  <c r="BB14" i="42"/>
  <c r="BC14" i="42"/>
  <c r="BD14" i="42"/>
  <c r="BE14" i="42"/>
  <c r="BF14" i="42"/>
  <c r="BG14" i="42"/>
  <c r="AH15" i="42"/>
  <c r="AI15" i="42"/>
  <c r="AJ15" i="42"/>
  <c r="AK15" i="42"/>
  <c r="AL15" i="42"/>
  <c r="AM15" i="42"/>
  <c r="AN15" i="42"/>
  <c r="AO15" i="42"/>
  <c r="AP15" i="42"/>
  <c r="AQ15" i="42"/>
  <c r="AR15" i="42"/>
  <c r="AS15" i="42"/>
  <c r="AT15" i="42"/>
  <c r="AU15" i="42"/>
  <c r="AV15" i="42"/>
  <c r="AW15" i="42"/>
  <c r="AX15" i="42"/>
  <c r="AY15" i="42"/>
  <c r="AZ15" i="42"/>
  <c r="BA15" i="42"/>
  <c r="BB15" i="42"/>
  <c r="BC15" i="42"/>
  <c r="BD15" i="42"/>
  <c r="BE15" i="42"/>
  <c r="BF15" i="42"/>
  <c r="BG15" i="42"/>
  <c r="AH16" i="42"/>
  <c r="AI16" i="42"/>
  <c r="AJ16" i="42"/>
  <c r="AK16" i="42"/>
  <c r="AL16" i="42"/>
  <c r="AM16" i="42"/>
  <c r="AN16" i="42"/>
  <c r="AO16" i="42"/>
  <c r="AP16" i="42"/>
  <c r="AQ16" i="42"/>
  <c r="AR16" i="42"/>
  <c r="AS16" i="42"/>
  <c r="AT16" i="42"/>
  <c r="AU16" i="42"/>
  <c r="AV16" i="42"/>
  <c r="AW16" i="42"/>
  <c r="AX16" i="42"/>
  <c r="AY16" i="42"/>
  <c r="AZ16" i="42"/>
  <c r="BA16" i="42"/>
  <c r="BB16" i="42"/>
  <c r="BC16" i="42"/>
  <c r="BD16" i="42"/>
  <c r="BE16" i="42"/>
  <c r="BF16" i="42"/>
  <c r="BG16" i="42"/>
  <c r="AH17" i="42"/>
  <c r="AI17" i="42"/>
  <c r="AJ17" i="42"/>
  <c r="AK17" i="42"/>
  <c r="AL17" i="42"/>
  <c r="AM17" i="42"/>
  <c r="AN17" i="42"/>
  <c r="AO17" i="42"/>
  <c r="AP17" i="42"/>
  <c r="AQ17" i="42"/>
  <c r="AR17" i="42"/>
  <c r="AS17" i="42"/>
  <c r="AT17" i="42"/>
  <c r="AU17" i="42"/>
  <c r="AV17" i="42"/>
  <c r="AW17" i="42"/>
  <c r="AX17" i="42"/>
  <c r="AY17" i="42"/>
  <c r="AZ17" i="42"/>
  <c r="BA17" i="42"/>
  <c r="BB17" i="42"/>
  <c r="BC17" i="42"/>
  <c r="BD17" i="42"/>
  <c r="BE17" i="42"/>
  <c r="BF17" i="42"/>
  <c r="BG17" i="42"/>
  <c r="AH18" i="42"/>
  <c r="AI18" i="42"/>
  <c r="AJ18" i="42"/>
  <c r="AK18" i="42"/>
  <c r="AL18" i="42"/>
  <c r="AM18" i="42"/>
  <c r="AN18" i="42"/>
  <c r="AO18" i="42"/>
  <c r="AP18" i="42"/>
  <c r="AQ18" i="42"/>
  <c r="AR18" i="42"/>
  <c r="AS18" i="42"/>
  <c r="AT18" i="42"/>
  <c r="AU18" i="42"/>
  <c r="AV18" i="42"/>
  <c r="AW18" i="42"/>
  <c r="AX18" i="42"/>
  <c r="AY18" i="42"/>
  <c r="AZ18" i="42"/>
  <c r="BA18" i="42"/>
  <c r="BB18" i="42"/>
  <c r="BC18" i="42"/>
  <c r="BD18" i="42"/>
  <c r="BE18" i="42"/>
  <c r="BF18" i="42"/>
  <c r="BG18" i="42"/>
  <c r="AH19" i="42"/>
  <c r="AI19" i="42"/>
  <c r="AJ19" i="42"/>
  <c r="AK19" i="42"/>
  <c r="AL19" i="42"/>
  <c r="AM19" i="42"/>
  <c r="AN19" i="42"/>
  <c r="AO19" i="42"/>
  <c r="AP19" i="42"/>
  <c r="AQ19" i="42"/>
  <c r="AR19" i="42"/>
  <c r="AS19" i="42"/>
  <c r="AT19" i="42"/>
  <c r="AU19" i="42"/>
  <c r="AV19" i="42"/>
  <c r="AW19" i="42"/>
  <c r="AX19" i="42"/>
  <c r="AY19" i="42"/>
  <c r="AZ19" i="42"/>
  <c r="BA19" i="42"/>
  <c r="BB19" i="42"/>
  <c r="BC19" i="42"/>
  <c r="BD19" i="42"/>
  <c r="BE19" i="42"/>
  <c r="BF19" i="42"/>
  <c r="BG19" i="42"/>
  <c r="AH20" i="42"/>
  <c r="AI20" i="42"/>
  <c r="AJ20" i="42"/>
  <c r="AK20" i="42"/>
  <c r="AL20" i="42"/>
  <c r="AM20" i="42"/>
  <c r="AN20" i="42"/>
  <c r="AO20" i="42"/>
  <c r="AP20" i="42"/>
  <c r="AQ20" i="42"/>
  <c r="AR20" i="42"/>
  <c r="AS20" i="42"/>
  <c r="AT20" i="42"/>
  <c r="AU20" i="42"/>
  <c r="AV20" i="42"/>
  <c r="AW20" i="42"/>
  <c r="AX20" i="42"/>
  <c r="AY20" i="42"/>
  <c r="AZ20" i="42"/>
  <c r="BA20" i="42"/>
  <c r="BB20" i="42"/>
  <c r="BC20" i="42"/>
  <c r="BD20" i="42"/>
  <c r="BE20" i="42"/>
  <c r="BF20" i="42"/>
  <c r="BG20" i="42"/>
  <c r="AH21" i="42"/>
  <c r="AI21" i="42"/>
  <c r="AJ21" i="42"/>
  <c r="AK21" i="42"/>
  <c r="AL21" i="42"/>
  <c r="AM21" i="42"/>
  <c r="AN21" i="42"/>
  <c r="AO21" i="42"/>
  <c r="AP21" i="42"/>
  <c r="AQ21" i="42"/>
  <c r="AR21" i="42"/>
  <c r="AS21" i="42"/>
  <c r="AT21" i="42"/>
  <c r="AU21" i="42"/>
  <c r="AV21" i="42"/>
  <c r="AW21" i="42"/>
  <c r="AX21" i="42"/>
  <c r="AY21" i="42"/>
  <c r="AZ21" i="42"/>
  <c r="BA21" i="42"/>
  <c r="BB21" i="42"/>
  <c r="BC21" i="42"/>
  <c r="BD21" i="42"/>
  <c r="BE21" i="42"/>
  <c r="BF21" i="42"/>
  <c r="BG21" i="42"/>
  <c r="AH22" i="42"/>
  <c r="AI22" i="42"/>
  <c r="AJ22" i="42"/>
  <c r="AK22" i="42"/>
  <c r="AL22" i="42"/>
  <c r="AM22" i="42"/>
  <c r="AN22" i="42"/>
  <c r="AO22" i="42"/>
  <c r="AP22" i="42"/>
  <c r="AQ22" i="42"/>
  <c r="AR22" i="42"/>
  <c r="AS22" i="42"/>
  <c r="AT22" i="42"/>
  <c r="AU22" i="42"/>
  <c r="AV22" i="42"/>
  <c r="AW22" i="42"/>
  <c r="AX22" i="42"/>
  <c r="AY22" i="42"/>
  <c r="AZ22" i="42"/>
  <c r="BA22" i="42"/>
  <c r="BB22" i="42"/>
  <c r="BC22" i="42"/>
  <c r="BD22" i="42"/>
  <c r="BE22" i="42"/>
  <c r="BF22" i="42"/>
  <c r="BG22" i="42"/>
  <c r="AH23" i="42"/>
  <c r="AI23" i="42"/>
  <c r="AJ23" i="42"/>
  <c r="AK23" i="42"/>
  <c r="AL23" i="42"/>
  <c r="AM23" i="42"/>
  <c r="AN23" i="42"/>
  <c r="AO23" i="42"/>
  <c r="AP23" i="42"/>
  <c r="AQ23" i="42"/>
  <c r="AR23" i="42"/>
  <c r="AS23" i="42"/>
  <c r="AT23" i="42"/>
  <c r="AU23" i="42"/>
  <c r="AV23" i="42"/>
  <c r="AW23" i="42"/>
  <c r="AX23" i="42"/>
  <c r="AY23" i="42"/>
  <c r="AZ23" i="42"/>
  <c r="BA23" i="42"/>
  <c r="BB23" i="42"/>
  <c r="BC23" i="42"/>
  <c r="BD23" i="42"/>
  <c r="BE23" i="42"/>
  <c r="BF23" i="42"/>
  <c r="BG23" i="42"/>
  <c r="AH24" i="42"/>
  <c r="AI24" i="42"/>
  <c r="AJ24" i="42"/>
  <c r="AK24" i="42"/>
  <c r="AL24" i="42"/>
  <c r="AM24" i="42"/>
  <c r="AN24" i="42"/>
  <c r="AO24" i="42"/>
  <c r="AP24" i="42"/>
  <c r="AQ24" i="42"/>
  <c r="AR24" i="42"/>
  <c r="AS24" i="42"/>
  <c r="AT24" i="42"/>
  <c r="AU24" i="42"/>
  <c r="AV24" i="42"/>
  <c r="AW24" i="42"/>
  <c r="AX24" i="42"/>
  <c r="AY24" i="42"/>
  <c r="AZ24" i="42"/>
  <c r="BA24" i="42"/>
  <c r="BB24" i="42"/>
  <c r="BC24" i="42"/>
  <c r="BD24" i="42"/>
  <c r="BE24" i="42"/>
  <c r="BF24" i="42"/>
  <c r="BG24" i="42"/>
  <c r="AH25" i="42"/>
  <c r="AI25" i="42"/>
  <c r="AJ25" i="42"/>
  <c r="AK25" i="42"/>
  <c r="AL25" i="42"/>
  <c r="AM25" i="42"/>
  <c r="AN25" i="42"/>
  <c r="AO25" i="42"/>
  <c r="AP25" i="42"/>
  <c r="AQ25" i="42"/>
  <c r="AR25" i="42"/>
  <c r="AS25" i="42"/>
  <c r="AT25" i="42"/>
  <c r="AU25" i="42"/>
  <c r="AV25" i="42"/>
  <c r="AW25" i="42"/>
  <c r="AX25" i="42"/>
  <c r="AY25" i="42"/>
  <c r="AZ25" i="42"/>
  <c r="BA25" i="42"/>
  <c r="BB25" i="42"/>
  <c r="BC25" i="42"/>
  <c r="BD25" i="42"/>
  <c r="BE25" i="42"/>
  <c r="BF25" i="42"/>
  <c r="BG25" i="42"/>
  <c r="AH26" i="42"/>
  <c r="AI26" i="42"/>
  <c r="AJ26" i="42"/>
  <c r="AK26" i="42"/>
  <c r="AL26" i="42"/>
  <c r="AM26" i="42"/>
  <c r="AN26" i="42"/>
  <c r="AO26" i="42"/>
  <c r="AP26" i="42"/>
  <c r="AQ26" i="42"/>
  <c r="AR26" i="42"/>
  <c r="AS26" i="42"/>
  <c r="AT26" i="42"/>
  <c r="AU26" i="42"/>
  <c r="AV26" i="42"/>
  <c r="AW26" i="42"/>
  <c r="AX26" i="42"/>
  <c r="AY26" i="42"/>
  <c r="AZ26" i="42"/>
  <c r="BA26" i="42"/>
  <c r="BB26" i="42"/>
  <c r="BC26" i="42"/>
  <c r="BD26" i="42"/>
  <c r="BE26" i="42"/>
  <c r="BF26" i="42"/>
  <c r="BG26" i="42"/>
  <c r="AH27" i="42"/>
  <c r="AI27" i="42"/>
  <c r="AJ27" i="42"/>
  <c r="AK27" i="42"/>
  <c r="AL27" i="42"/>
  <c r="AM27" i="42"/>
  <c r="AN27" i="42"/>
  <c r="AO27" i="42"/>
  <c r="AP27" i="42"/>
  <c r="AQ27" i="42"/>
  <c r="AR27" i="42"/>
  <c r="AS27" i="42"/>
  <c r="AT27" i="42"/>
  <c r="AU27" i="42"/>
  <c r="AV27" i="42"/>
  <c r="AW27" i="42"/>
  <c r="AX27" i="42"/>
  <c r="AY27" i="42"/>
  <c r="AZ27" i="42"/>
  <c r="BA27" i="42"/>
  <c r="BB27" i="42"/>
  <c r="BC27" i="42"/>
  <c r="BD27" i="42"/>
  <c r="BE27" i="42"/>
  <c r="BF27" i="42"/>
  <c r="BG27" i="42"/>
  <c r="AH28" i="42"/>
  <c r="AI28" i="42"/>
  <c r="AJ28" i="42"/>
  <c r="AK28" i="42"/>
  <c r="AL28" i="42"/>
  <c r="AM28" i="42"/>
  <c r="AN28" i="42"/>
  <c r="AO28" i="42"/>
  <c r="AP28" i="42"/>
  <c r="AQ28" i="42"/>
  <c r="AR28" i="42"/>
  <c r="AS28" i="42"/>
  <c r="AT28" i="42"/>
  <c r="AU28" i="42"/>
  <c r="AV28" i="42"/>
  <c r="AW28" i="42"/>
  <c r="AX28" i="42"/>
  <c r="AY28" i="42"/>
  <c r="AZ28" i="42"/>
  <c r="BA28" i="42"/>
  <c r="BB28" i="42"/>
  <c r="BC28" i="42"/>
  <c r="BD28" i="42"/>
  <c r="BE28" i="42"/>
  <c r="BF28" i="42"/>
  <c r="BG28" i="42"/>
  <c r="AH29" i="42"/>
  <c r="AI29" i="42"/>
  <c r="AJ29" i="42"/>
  <c r="AK29" i="42"/>
  <c r="AL29" i="42"/>
  <c r="AM29" i="42"/>
  <c r="AN29" i="42"/>
  <c r="AO29" i="42"/>
  <c r="AP29" i="42"/>
  <c r="AQ29" i="42"/>
  <c r="AR29" i="42"/>
  <c r="AS29" i="42"/>
  <c r="AT29" i="42"/>
  <c r="AU29" i="42"/>
  <c r="AV29" i="42"/>
  <c r="AW29" i="42"/>
  <c r="AX29" i="42"/>
  <c r="AY29" i="42"/>
  <c r="AZ29" i="42"/>
  <c r="BA29" i="42"/>
  <c r="BB29" i="42"/>
  <c r="BC29" i="42"/>
  <c r="BD29" i="42"/>
  <c r="BE29" i="42"/>
  <c r="BF29" i="42"/>
  <c r="BG29" i="42"/>
  <c r="AI7" i="42"/>
  <c r="AJ7" i="42"/>
  <c r="AK7" i="42"/>
  <c r="AL7" i="42"/>
  <c r="AM7" i="42"/>
  <c r="AN7" i="42"/>
  <c r="AO7" i="42"/>
  <c r="AP7" i="42"/>
  <c r="AQ7" i="42"/>
  <c r="AR7" i="42"/>
  <c r="AS7" i="42"/>
  <c r="AT7" i="42"/>
  <c r="AU7" i="42"/>
  <c r="AV7" i="42"/>
  <c r="AW7" i="42"/>
  <c r="AX7" i="42"/>
  <c r="AY7" i="42"/>
  <c r="AZ7" i="42"/>
  <c r="BA7" i="42"/>
  <c r="BB7" i="42"/>
  <c r="BC7" i="42"/>
  <c r="BD7" i="42"/>
  <c r="BE7" i="42"/>
  <c r="BF7" i="42"/>
  <c r="BG7" i="42"/>
  <c r="AH7" i="42"/>
  <c r="AF41" i="42"/>
  <c r="AE41" i="42"/>
  <c r="AD41" i="42"/>
  <c r="AC41" i="42"/>
  <c r="AB41" i="42"/>
  <c r="AA41" i="42"/>
  <c r="Z41" i="42"/>
  <c r="Y41" i="42"/>
  <c r="X41" i="42"/>
  <c r="W41" i="42"/>
  <c r="V41" i="42"/>
  <c r="U41" i="42"/>
  <c r="T41" i="42"/>
  <c r="S41" i="42"/>
  <c r="R41" i="42"/>
  <c r="Q41" i="42"/>
  <c r="P41" i="42"/>
  <c r="O41" i="42"/>
  <c r="N41" i="42"/>
  <c r="M41" i="42"/>
  <c r="L41" i="42"/>
  <c r="K41" i="42"/>
  <c r="J41" i="42"/>
  <c r="I41" i="42"/>
  <c r="H41" i="42"/>
  <c r="G41" i="42"/>
  <c r="BE41" i="42" l="1"/>
  <c r="BA41" i="42"/>
  <c r="AW41" i="42"/>
  <c r="AS41" i="42"/>
  <c r="AO41" i="42"/>
  <c r="AK41" i="42"/>
  <c r="BD41" i="42"/>
  <c r="AZ41" i="42"/>
  <c r="AV41" i="42"/>
  <c r="AR41" i="42"/>
  <c r="AN41" i="42"/>
  <c r="AJ41" i="42"/>
  <c r="BG41" i="42"/>
  <c r="BC41" i="42"/>
  <c r="AY41" i="42"/>
  <c r="AU41" i="42"/>
  <c r="AQ41" i="42"/>
  <c r="AM41" i="42"/>
  <c r="AI41" i="42"/>
  <c r="BF41" i="42"/>
  <c r="BB41" i="42"/>
  <c r="AX41" i="42"/>
  <c r="AT41" i="42"/>
  <c r="AP41" i="42"/>
  <c r="AL41" i="42"/>
  <c r="AH41" i="42"/>
  <c r="AH42" i="42" s="1"/>
  <c r="AZ42" i="42"/>
  <c r="AN42" i="42"/>
  <c r="BG42" i="42"/>
  <c r="BC42" i="42"/>
  <c r="AY42" i="42"/>
  <c r="AU42" i="42"/>
  <c r="AQ42" i="42"/>
  <c r="AM42" i="42"/>
  <c r="AI42" i="42"/>
  <c r="AV42" i="42"/>
  <c r="AJ42" i="42"/>
  <c r="BF42" i="42"/>
  <c r="BB42" i="42"/>
  <c r="AX42" i="42"/>
  <c r="AT42" i="42"/>
  <c r="AP42" i="42"/>
  <c r="AL42" i="42"/>
  <c r="BD42" i="42"/>
  <c r="AR42" i="42"/>
  <c r="BE42" i="42"/>
  <c r="BA42" i="42"/>
  <c r="AW42" i="42"/>
  <c r="AS42" i="42"/>
  <c r="AO42" i="42"/>
  <c r="AK42" i="42"/>
  <c r="BH29" i="42"/>
  <c r="BH27" i="42"/>
  <c r="BH25" i="42"/>
  <c r="BH23" i="42"/>
  <c r="BH21" i="42"/>
  <c r="BH19" i="42"/>
  <c r="BH28" i="42"/>
  <c r="BH26" i="42"/>
  <c r="BH24" i="42"/>
  <c r="BH22" i="42"/>
  <c r="BH20" i="42"/>
  <c r="BH17" i="42"/>
  <c r="BI17" i="42" s="1"/>
  <c r="BH18" i="42"/>
  <c r="BI18" i="42" s="1"/>
  <c r="BH15" i="42"/>
  <c r="BI15" i="42" s="1"/>
  <c r="BH16" i="42"/>
  <c r="BI16" i="42" s="1"/>
  <c r="BH13" i="42"/>
  <c r="BI13" i="42" s="1"/>
  <c r="BH14" i="42"/>
  <c r="BI14" i="42" s="1"/>
  <c r="BH11" i="42"/>
  <c r="BI11" i="42" s="1"/>
  <c r="BH12" i="42"/>
  <c r="BI12" i="42" s="1"/>
  <c r="BH10" i="42"/>
  <c r="BI10" i="42" s="1"/>
  <c r="BH9" i="42"/>
  <c r="BI9" i="42" s="1"/>
  <c r="BH8" i="42"/>
  <c r="BI8" i="42" s="1"/>
  <c r="BH7" i="42"/>
  <c r="BI7" i="42" s="1"/>
  <c r="E31" i="39" l="1"/>
  <c r="E32" i="39"/>
  <c r="E33" i="39"/>
  <c r="C6" i="39" l="1"/>
  <c r="C7" i="39"/>
  <c r="C8" i="39"/>
  <c r="C9" i="39"/>
  <c r="C10" i="39"/>
  <c r="C11" i="39"/>
  <c r="C12" i="39"/>
  <c r="C13" i="39"/>
  <c r="C14" i="39"/>
  <c r="C15" i="39"/>
  <c r="C16" i="39"/>
  <c r="C17" i="39"/>
  <c r="C18" i="39"/>
  <c r="C19" i="39"/>
  <c r="C20" i="39"/>
  <c r="C21" i="39"/>
  <c r="C22" i="39"/>
  <c r="C23" i="39"/>
  <c r="C24" i="39"/>
  <c r="C25" i="39"/>
  <c r="C26" i="39"/>
  <c r="C27" i="39"/>
  <c r="C28" i="39"/>
  <c r="C29" i="39"/>
  <c r="C30" i="39"/>
  <c r="C5" i="39"/>
  <c r="BL50" i="42" l="1"/>
  <c r="AL50" i="42" s="1"/>
  <c r="BL49" i="42"/>
  <c r="AV49" i="42" s="1"/>
  <c r="BL48" i="42"/>
  <c r="AO48" i="42" s="1"/>
  <c r="N48" i="42" s="1"/>
  <c r="BL47" i="42"/>
  <c r="BL46" i="42"/>
  <c r="AK46" i="42" s="1"/>
  <c r="BL45" i="42"/>
  <c r="AJ45" i="42" s="1"/>
  <c r="BL44" i="42"/>
  <c r="AZ44" i="42" s="1"/>
  <c r="Y44" i="42" s="1"/>
  <c r="CQ61" i="42" s="1"/>
  <c r="E41" i="42"/>
  <c r="A3" i="42"/>
  <c r="AU46" i="42" l="1"/>
  <c r="CL56" i="42" s="1"/>
  <c r="AY46" i="42"/>
  <c r="CP56" i="42" s="1"/>
  <c r="AV45" i="42"/>
  <c r="U45" i="42" s="1"/>
  <c r="AI46" i="42"/>
  <c r="BZ56" i="42" s="1"/>
  <c r="AQ46" i="42"/>
  <c r="P46" i="42" s="1"/>
  <c r="CH63" i="42" s="1"/>
  <c r="AJ44" i="42"/>
  <c r="AJ55" i="42" s="1"/>
  <c r="CA68" i="42" s="1"/>
  <c r="AN44" i="42"/>
  <c r="M44" i="42" s="1"/>
  <c r="CE61" i="42" s="1"/>
  <c r="AU44" i="42"/>
  <c r="T44" i="42" s="1"/>
  <c r="T55" i="42" s="1"/>
  <c r="AH44" i="42"/>
  <c r="AH55" i="42" s="1"/>
  <c r="BY68" i="42" s="1"/>
  <c r="BC44" i="42"/>
  <c r="CT54" i="42" s="1"/>
  <c r="AO49" i="42"/>
  <c r="N49" i="42" s="1"/>
  <c r="N60" i="42" s="1"/>
  <c r="AW49" i="42"/>
  <c r="AW60" i="42" s="1"/>
  <c r="CN73" i="42" s="1"/>
  <c r="AW48" i="42"/>
  <c r="V48" i="42" s="1"/>
  <c r="CN65" i="42" s="1"/>
  <c r="AM50" i="42"/>
  <c r="CD60" i="42" s="1"/>
  <c r="BC50" i="42"/>
  <c r="CT60" i="42" s="1"/>
  <c r="AI44" i="42"/>
  <c r="BZ54" i="42" s="1"/>
  <c r="AP44" i="42"/>
  <c r="AP55" i="42" s="1"/>
  <c r="CG68" i="42" s="1"/>
  <c r="AX44" i="42"/>
  <c r="AX55" i="42" s="1"/>
  <c r="CO68" i="42" s="1"/>
  <c r="BD44" i="42"/>
  <c r="BD55" i="42" s="1"/>
  <c r="CU68" i="42" s="1"/>
  <c r="AZ49" i="42"/>
  <c r="Y49" i="42" s="1"/>
  <c r="CQ66" i="42" s="1"/>
  <c r="BB50" i="42"/>
  <c r="AA50" i="42" s="1"/>
  <c r="CS67" i="42" s="1"/>
  <c r="AI50" i="42"/>
  <c r="BZ60" i="42" s="1"/>
  <c r="AP50" i="42"/>
  <c r="CG60" i="42" s="1"/>
  <c r="AR44" i="42"/>
  <c r="AR55" i="42" s="1"/>
  <c r="CI68" i="42" s="1"/>
  <c r="AY44" i="42"/>
  <c r="CP54" i="42" s="1"/>
  <c r="AU50" i="42"/>
  <c r="T50" i="42" s="1"/>
  <c r="AM44" i="42"/>
  <c r="CD54" i="42" s="1"/>
  <c r="AT44" i="42"/>
  <c r="AT55" i="42" s="1"/>
  <c r="CK68" i="42" s="1"/>
  <c r="AP49" i="42"/>
  <c r="O49" i="42" s="1"/>
  <c r="BF46" i="42"/>
  <c r="CW56" i="42" s="1"/>
  <c r="BE46" i="42"/>
  <c r="CV56" i="42" s="1"/>
  <c r="BG46" i="42"/>
  <c r="CX56" i="42" s="1"/>
  <c r="BD48" i="42"/>
  <c r="AC48" i="42" s="1"/>
  <c r="AC59" i="42" s="1"/>
  <c r="BF48" i="42"/>
  <c r="CW58" i="42" s="1"/>
  <c r="BG48" i="42"/>
  <c r="CX58" i="42" s="1"/>
  <c r="BE48" i="42"/>
  <c r="CV58" i="42" s="1"/>
  <c r="BF50" i="42"/>
  <c r="CW60" i="42" s="1"/>
  <c r="BG50" i="42"/>
  <c r="CX60" i="42" s="1"/>
  <c r="BE50" i="42"/>
  <c r="CV60" i="42" s="1"/>
  <c r="BF44" i="42"/>
  <c r="BE44" i="42"/>
  <c r="BG44" i="42"/>
  <c r="CX54" i="42" s="1"/>
  <c r="AP46" i="42"/>
  <c r="O46" i="42" s="1"/>
  <c r="CG63" i="42" s="1"/>
  <c r="BD47" i="42"/>
  <c r="AC47" i="42" s="1"/>
  <c r="AC58" i="42" s="1"/>
  <c r="BG47" i="42"/>
  <c r="BE47" i="42"/>
  <c r="CV57" i="42" s="1"/>
  <c r="BF47" i="42"/>
  <c r="CW57" i="42" s="1"/>
  <c r="AH48" i="42"/>
  <c r="BY58" i="42" s="1"/>
  <c r="AP48" i="42"/>
  <c r="AP59" i="42" s="1"/>
  <c r="CG72" i="42" s="1"/>
  <c r="AX48" i="42"/>
  <c r="CO58" i="42" s="1"/>
  <c r="AJ49" i="42"/>
  <c r="CA59" i="42" s="1"/>
  <c r="AR49" i="42"/>
  <c r="Q49" i="42" s="1"/>
  <c r="Q60" i="42" s="1"/>
  <c r="BB49" i="42"/>
  <c r="CS59" i="42" s="1"/>
  <c r="AO50" i="42"/>
  <c r="N50" i="42" s="1"/>
  <c r="CF67" i="42" s="1"/>
  <c r="AL44" i="42"/>
  <c r="AL55" i="42" s="1"/>
  <c r="CC68" i="42" s="1"/>
  <c r="AQ44" i="42"/>
  <c r="CH54" i="42" s="1"/>
  <c r="AV44" i="42"/>
  <c r="U44" i="42" s="1"/>
  <c r="U55" i="42" s="1"/>
  <c r="BB44" i="42"/>
  <c r="BB55" i="42" s="1"/>
  <c r="CS68" i="42" s="1"/>
  <c r="AW46" i="42"/>
  <c r="CN56" i="42" s="1"/>
  <c r="AK48" i="42"/>
  <c r="AK59" i="42" s="1"/>
  <c r="CB72" i="42" s="1"/>
  <c r="AS48" i="42"/>
  <c r="AS59" i="42" s="1"/>
  <c r="CJ72" i="42" s="1"/>
  <c r="BA48" i="42"/>
  <c r="Z48" i="42" s="1"/>
  <c r="CR65" i="42" s="1"/>
  <c r="AK49" i="42"/>
  <c r="AK60" i="42" s="1"/>
  <c r="CB73" i="42" s="1"/>
  <c r="AW50" i="42"/>
  <c r="V50" i="42" s="1"/>
  <c r="CN67" i="42" s="1"/>
  <c r="BE45" i="42"/>
  <c r="BF45" i="42"/>
  <c r="BG45" i="42"/>
  <c r="CX55" i="42" s="1"/>
  <c r="BB46" i="42"/>
  <c r="CS56" i="42" s="1"/>
  <c r="AL48" i="42"/>
  <c r="CC58" i="42" s="1"/>
  <c r="AT48" i="42"/>
  <c r="CK58" i="42" s="1"/>
  <c r="BB48" i="42"/>
  <c r="CS58" i="42" s="1"/>
  <c r="BA49" i="42"/>
  <c r="Z49" i="42" s="1"/>
  <c r="BE49" i="42"/>
  <c r="CV59" i="42" s="1"/>
  <c r="BF49" i="42"/>
  <c r="CW59" i="42" s="1"/>
  <c r="BG49" i="42"/>
  <c r="AX50" i="42"/>
  <c r="CO60" i="42" s="1"/>
  <c r="Y55" i="42"/>
  <c r="AJ47" i="42"/>
  <c r="AP47" i="42"/>
  <c r="O47" i="42" s="1"/>
  <c r="CG64" i="42" s="1"/>
  <c r="AU47" i="42"/>
  <c r="AZ47" i="42"/>
  <c r="AK45" i="42"/>
  <c r="CB55" i="42" s="1"/>
  <c r="AL47" i="42"/>
  <c r="AL58" i="42" s="1"/>
  <c r="CC71" i="42" s="1"/>
  <c r="AQ47" i="42"/>
  <c r="P47" i="42" s="1"/>
  <c r="P58" i="42" s="1"/>
  <c r="AV47" i="42"/>
  <c r="AV58" i="42" s="1"/>
  <c r="CM71" i="42" s="1"/>
  <c r="BB47" i="42"/>
  <c r="BB58" i="42" s="1"/>
  <c r="CS71" i="42" s="1"/>
  <c r="AH50" i="42"/>
  <c r="BY60" i="42" s="1"/>
  <c r="AS50" i="42"/>
  <c r="R50" i="42" s="1"/>
  <c r="BA50" i="42"/>
  <c r="AK44" i="42"/>
  <c r="AO44" i="42"/>
  <c r="N44" i="42" s="1"/>
  <c r="CF61" i="42" s="1"/>
  <c r="AS44" i="42"/>
  <c r="R44" i="42" s="1"/>
  <c r="CJ61" i="42" s="1"/>
  <c r="AW44" i="42"/>
  <c r="AW55" i="42" s="1"/>
  <c r="BA44" i="42"/>
  <c r="Z44" i="42" s="1"/>
  <c r="CR61" i="42" s="1"/>
  <c r="AT45" i="42"/>
  <c r="CK55" i="42" s="1"/>
  <c r="AO46" i="42"/>
  <c r="CF56" i="42" s="1"/>
  <c r="AH47" i="42"/>
  <c r="AH58" i="42" s="1"/>
  <c r="BY71" i="42" s="1"/>
  <c r="AM47" i="42"/>
  <c r="L47" i="42" s="1"/>
  <c r="L58" i="42" s="1"/>
  <c r="AR47" i="42"/>
  <c r="AR58" i="42" s="1"/>
  <c r="CI71" i="42" s="1"/>
  <c r="AX47" i="42"/>
  <c r="W47" i="42" s="1"/>
  <c r="BC47" i="42"/>
  <c r="AB47" i="42" s="1"/>
  <c r="AI48" i="42"/>
  <c r="AM48" i="42"/>
  <c r="AQ48" i="42"/>
  <c r="AU48" i="42"/>
  <c r="AU59" i="42" s="1"/>
  <c r="CL72" i="42" s="1"/>
  <c r="AY48" i="42"/>
  <c r="BC48" i="42"/>
  <c r="AL49" i="42"/>
  <c r="K49" i="42" s="1"/>
  <c r="CC66" i="42" s="1"/>
  <c r="AT49" i="42"/>
  <c r="CK59" i="42" s="1"/>
  <c r="AK50" i="42"/>
  <c r="AT50" i="42"/>
  <c r="CK60" i="42" s="1"/>
  <c r="AM55" i="42"/>
  <c r="CD68" i="42" s="1"/>
  <c r="AI47" i="42"/>
  <c r="H47" i="42" s="1"/>
  <c r="AN47" i="42"/>
  <c r="M47" i="42" s="1"/>
  <c r="M58" i="42" s="1"/>
  <c r="AT47" i="42"/>
  <c r="AY47" i="42"/>
  <c r="AJ48" i="42"/>
  <c r="I48" i="42" s="1"/>
  <c r="CA65" i="42" s="1"/>
  <c r="AN48" i="42"/>
  <c r="M48" i="42" s="1"/>
  <c r="M59" i="42" s="1"/>
  <c r="AR48" i="42"/>
  <c r="AV48" i="42"/>
  <c r="U48" i="42" s="1"/>
  <c r="U59" i="42" s="1"/>
  <c r="AZ48" i="42"/>
  <c r="Y48" i="42" s="1"/>
  <c r="CQ65" i="42" s="1"/>
  <c r="T46" i="42"/>
  <c r="CF58" i="42"/>
  <c r="AO59" i="42"/>
  <c r="CF72" i="42" s="1"/>
  <c r="CA55" i="42"/>
  <c r="I45" i="42"/>
  <c r="CF65" i="42"/>
  <c r="N59" i="42"/>
  <c r="AY50" i="42"/>
  <c r="BC45" i="42"/>
  <c r="AY45" i="42"/>
  <c r="AU45" i="42"/>
  <c r="AQ45" i="42"/>
  <c r="AM45" i="42"/>
  <c r="AI45" i="42"/>
  <c r="BL51" i="42"/>
  <c r="BM45" i="42" s="1"/>
  <c r="D45" i="42" s="1"/>
  <c r="BD45" i="42"/>
  <c r="AX45" i="42"/>
  <c r="AS45" i="42"/>
  <c r="AN45" i="42"/>
  <c r="AH45" i="42"/>
  <c r="BB45" i="42"/>
  <c r="AW45" i="42"/>
  <c r="AR45" i="42"/>
  <c r="AL45" i="42"/>
  <c r="K50" i="42"/>
  <c r="CH56" i="42"/>
  <c r="AO45" i="42"/>
  <c r="AZ45" i="42"/>
  <c r="CM59" i="42"/>
  <c r="U49" i="42"/>
  <c r="AV60" i="42"/>
  <c r="CM73" i="42" s="1"/>
  <c r="AZ55" i="42"/>
  <c r="CQ54" i="42"/>
  <c r="AP45" i="42"/>
  <c r="BA45" i="42"/>
  <c r="AQ50" i="42"/>
  <c r="CC60" i="42"/>
  <c r="CB56" i="42"/>
  <c r="J46" i="42"/>
  <c r="BD46" i="42"/>
  <c r="AZ46" i="42"/>
  <c r="AV46" i="42"/>
  <c r="AR46" i="42"/>
  <c r="AN46" i="42"/>
  <c r="AJ46" i="42"/>
  <c r="BC46" i="42"/>
  <c r="AX46" i="42"/>
  <c r="AS46" i="42"/>
  <c r="AM46" i="42"/>
  <c r="AH46" i="42"/>
  <c r="AL46" i="42"/>
  <c r="AT46" i="42"/>
  <c r="BA46" i="42"/>
  <c r="BC49" i="42"/>
  <c r="AY49" i="42"/>
  <c r="AU49" i="42"/>
  <c r="AQ49" i="42"/>
  <c r="AM49" i="42"/>
  <c r="AI49" i="42"/>
  <c r="BD49" i="42"/>
  <c r="AX49" i="42"/>
  <c r="AS49" i="42"/>
  <c r="AN49" i="42"/>
  <c r="AH49" i="42"/>
  <c r="BA47" i="42"/>
  <c r="AW47" i="42"/>
  <c r="AS47" i="42"/>
  <c r="AO47" i="42"/>
  <c r="AK47" i="42"/>
  <c r="BD50" i="42"/>
  <c r="AZ50" i="42"/>
  <c r="AV50" i="42"/>
  <c r="AR50" i="42"/>
  <c r="AN50" i="42"/>
  <c r="AJ50" i="42"/>
  <c r="O33" i="39"/>
  <c r="K33" i="39"/>
  <c r="J33" i="39"/>
  <c r="I33" i="39"/>
  <c r="H33" i="39"/>
  <c r="G33" i="39"/>
  <c r="F33" i="39"/>
  <c r="D33" i="39"/>
  <c r="K32" i="39"/>
  <c r="J32" i="39"/>
  <c r="I32" i="39"/>
  <c r="H32" i="39"/>
  <c r="G32" i="39"/>
  <c r="F32" i="39"/>
  <c r="D32" i="39"/>
  <c r="K31" i="39"/>
  <c r="J31" i="39"/>
  <c r="I31" i="39"/>
  <c r="H31" i="39"/>
  <c r="G31" i="39"/>
  <c r="F31" i="39"/>
  <c r="D31" i="39"/>
  <c r="O30" i="39"/>
  <c r="O29" i="39"/>
  <c r="O28" i="39"/>
  <c r="O27" i="39"/>
  <c r="O24" i="39"/>
  <c r="O23" i="39"/>
  <c r="O22" i="39"/>
  <c r="O21" i="39"/>
  <c r="O20" i="39"/>
  <c r="O19" i="39"/>
  <c r="O18" i="39"/>
  <c r="O17" i="39"/>
  <c r="O16" i="39"/>
  <c r="O15" i="39"/>
  <c r="O14" i="39"/>
  <c r="O13" i="39"/>
  <c r="O12" i="39"/>
  <c r="O11" i="39"/>
  <c r="O10" i="39"/>
  <c r="O9" i="39"/>
  <c r="O8" i="39"/>
  <c r="O7" i="39"/>
  <c r="O6" i="39"/>
  <c r="L6" i="39"/>
  <c r="O5" i="39"/>
  <c r="L5" i="39"/>
  <c r="H50" i="42" l="1"/>
  <c r="CL60" i="42"/>
  <c r="CA54" i="42"/>
  <c r="X46" i="42"/>
  <c r="AB44" i="42"/>
  <c r="CT61" i="42" s="1"/>
  <c r="L44" i="42"/>
  <c r="L55" i="42" s="1"/>
  <c r="O50" i="42"/>
  <c r="CG67" i="42" s="1"/>
  <c r="K44" i="42"/>
  <c r="CC61" i="42" s="1"/>
  <c r="W50" i="42"/>
  <c r="CI66" i="42"/>
  <c r="I44" i="42"/>
  <c r="I55" i="42" s="1"/>
  <c r="BH41" i="42"/>
  <c r="CU65" i="42"/>
  <c r="AA46" i="42"/>
  <c r="CS63" i="42" s="1"/>
  <c r="BA60" i="42"/>
  <c r="CR73" i="42" s="1"/>
  <c r="BB60" i="42"/>
  <c r="CS73" i="42" s="1"/>
  <c r="CN60" i="42"/>
  <c r="CU58" i="42"/>
  <c r="CF66" i="42"/>
  <c r="BD59" i="42"/>
  <c r="CU72" i="42" s="1"/>
  <c r="AA49" i="42"/>
  <c r="CS66" i="42" s="1"/>
  <c r="CM55" i="42"/>
  <c r="CS60" i="42"/>
  <c r="V46" i="42"/>
  <c r="CN63" i="42" s="1"/>
  <c r="CI59" i="42"/>
  <c r="CN58" i="42"/>
  <c r="G44" i="42"/>
  <c r="BY61" i="42" s="1"/>
  <c r="CN59" i="42"/>
  <c r="AN55" i="42"/>
  <c r="CE68" i="42" s="1"/>
  <c r="CF59" i="42"/>
  <c r="AO60" i="42"/>
  <c r="CF73" i="42" s="1"/>
  <c r="AB50" i="42"/>
  <c r="CT67" i="42" s="1"/>
  <c r="CK54" i="42"/>
  <c r="H46" i="42"/>
  <c r="H57" i="42" s="1"/>
  <c r="AZ60" i="42"/>
  <c r="CQ73" i="42" s="1"/>
  <c r="M55" i="42"/>
  <c r="CE54" i="42"/>
  <c r="CR59" i="42"/>
  <c r="AQ55" i="42"/>
  <c r="CH68" i="42" s="1"/>
  <c r="CO54" i="42"/>
  <c r="CI54" i="42"/>
  <c r="Q44" i="42"/>
  <c r="CI61" i="42" s="1"/>
  <c r="CQ59" i="42"/>
  <c r="AI55" i="42"/>
  <c r="BZ68" i="42" s="1"/>
  <c r="CL61" i="42"/>
  <c r="AP60" i="42"/>
  <c r="CG73" i="42" s="1"/>
  <c r="AU55" i="42"/>
  <c r="CL68" i="42" s="1"/>
  <c r="Y60" i="42"/>
  <c r="H44" i="42"/>
  <c r="BZ61" i="42" s="1"/>
  <c r="CL54" i="42"/>
  <c r="V49" i="42"/>
  <c r="CN66" i="42" s="1"/>
  <c r="P44" i="42"/>
  <c r="CH61" i="42" s="1"/>
  <c r="CU54" i="42"/>
  <c r="AC44" i="42"/>
  <c r="AC55" i="42" s="1"/>
  <c r="V59" i="42"/>
  <c r="BY54" i="42"/>
  <c r="O44" i="42"/>
  <c r="CG61" i="42" s="1"/>
  <c r="BM49" i="42"/>
  <c r="D49" i="42" s="1"/>
  <c r="BT80" i="42" s="1"/>
  <c r="BM46" i="42"/>
  <c r="D46" i="42" s="1"/>
  <c r="BQ78" i="42" s="1"/>
  <c r="CG54" i="42"/>
  <c r="AW59" i="42"/>
  <c r="CN72" i="42" s="1"/>
  <c r="BC55" i="42"/>
  <c r="CT68" i="42" s="1"/>
  <c r="CG59" i="42"/>
  <c r="X44" i="42"/>
  <c r="CP61" i="42" s="1"/>
  <c r="L50" i="42"/>
  <c r="CD67" i="42" s="1"/>
  <c r="CS54" i="42"/>
  <c r="AY55" i="42"/>
  <c r="CP68" i="42" s="1"/>
  <c r="AS55" i="42"/>
  <c r="CJ68" i="42" s="1"/>
  <c r="W44" i="42"/>
  <c r="CO61" i="42" s="1"/>
  <c r="S44" i="42"/>
  <c r="CK61" i="42" s="1"/>
  <c r="CO57" i="42"/>
  <c r="BI41" i="42"/>
  <c r="Z59" i="42"/>
  <c r="CG56" i="42"/>
  <c r="BA59" i="42"/>
  <c r="CR72" i="42" s="1"/>
  <c r="G47" i="42"/>
  <c r="BY64" i="42" s="1"/>
  <c r="CR58" i="42"/>
  <c r="AA44" i="42"/>
  <c r="CS61" i="42" s="1"/>
  <c r="AJ60" i="42"/>
  <c r="CA73" i="42" s="1"/>
  <c r="I49" i="42"/>
  <c r="G50" i="42"/>
  <c r="BY67" i="42" s="1"/>
  <c r="CF60" i="42"/>
  <c r="S50" i="42"/>
  <c r="CK67" i="42" s="1"/>
  <c r="I59" i="42"/>
  <c r="CM54" i="42"/>
  <c r="AV55" i="42"/>
  <c r="CM68" i="42" s="1"/>
  <c r="CA58" i="42"/>
  <c r="CM61" i="42"/>
  <c r="J49" i="42"/>
  <c r="CB66" i="42" s="1"/>
  <c r="CU64" i="42"/>
  <c r="CB59" i="42"/>
  <c r="CU57" i="42"/>
  <c r="CC54" i="42"/>
  <c r="AR60" i="42"/>
  <c r="CI73" i="42" s="1"/>
  <c r="BD58" i="42"/>
  <c r="CU71" i="42" s="1"/>
  <c r="CJ60" i="42"/>
  <c r="BP79" i="42"/>
  <c r="BP78" i="42"/>
  <c r="CB58" i="42"/>
  <c r="J48" i="42"/>
  <c r="CG58" i="42"/>
  <c r="O48" i="42"/>
  <c r="AF47" i="42"/>
  <c r="AF58" i="42" s="1"/>
  <c r="BG58" i="42"/>
  <c r="CX71" i="42" s="1"/>
  <c r="AD44" i="42"/>
  <c r="CV54" i="42"/>
  <c r="BE55" i="42"/>
  <c r="CV68" i="42" s="1"/>
  <c r="AE50" i="42"/>
  <c r="BF61" i="42"/>
  <c r="CW74" i="42" s="1"/>
  <c r="BG60" i="42"/>
  <c r="CX73" i="42" s="1"/>
  <c r="AF49" i="42"/>
  <c r="AF60" i="42" s="1"/>
  <c r="CX59" i="42"/>
  <c r="BB59" i="42"/>
  <c r="CS72" i="42" s="1"/>
  <c r="AA48" i="42"/>
  <c r="BG56" i="42"/>
  <c r="AF45" i="42"/>
  <c r="AF56" i="42" s="1"/>
  <c r="AH59" i="42"/>
  <c r="BY72" i="42" s="1"/>
  <c r="G48" i="42"/>
  <c r="BF55" i="42"/>
  <c r="CW68" i="42" s="1"/>
  <c r="AE44" i="42"/>
  <c r="CW54" i="42"/>
  <c r="AD48" i="42"/>
  <c r="BE59" i="42"/>
  <c r="CV72" i="42" s="1"/>
  <c r="AF46" i="42"/>
  <c r="AF57" i="42" s="1"/>
  <c r="BG57" i="42"/>
  <c r="AE49" i="42"/>
  <c r="BF60" i="42"/>
  <c r="CW73" i="42" s="1"/>
  <c r="AT59" i="42"/>
  <c r="CK72" i="42" s="1"/>
  <c r="S48" i="42"/>
  <c r="AE45" i="42"/>
  <c r="BF56" i="42"/>
  <c r="CW69" i="42" s="1"/>
  <c r="CW55" i="42"/>
  <c r="BF58" i="42"/>
  <c r="CW71" i="42" s="1"/>
  <c r="AE47" i="42"/>
  <c r="BE61" i="42"/>
  <c r="CV74" i="42" s="1"/>
  <c r="AD50" i="42"/>
  <c r="AF48" i="42"/>
  <c r="BG59" i="42"/>
  <c r="CX72" i="42" s="1"/>
  <c r="AD46" i="42"/>
  <c r="BE57" i="42"/>
  <c r="CV70" i="42" s="1"/>
  <c r="BE60" i="42"/>
  <c r="CV73" i="42" s="1"/>
  <c r="AD49" i="42"/>
  <c r="AL59" i="42"/>
  <c r="CC72" i="42" s="1"/>
  <c r="K48" i="42"/>
  <c r="CV55" i="42"/>
  <c r="AD45" i="42"/>
  <c r="BE56" i="42"/>
  <c r="CV69" i="42" s="1"/>
  <c r="CJ58" i="42"/>
  <c r="R48" i="42"/>
  <c r="AX59" i="42"/>
  <c r="CO72" i="42" s="1"/>
  <c r="W48" i="42"/>
  <c r="BE58" i="42"/>
  <c r="CV71" i="42" s="1"/>
  <c r="AD47" i="42"/>
  <c r="BG55" i="42"/>
  <c r="AF44" i="42"/>
  <c r="AF55" i="42" s="1"/>
  <c r="AF50" i="42"/>
  <c r="BG61" i="42"/>
  <c r="BF59" i="42"/>
  <c r="CW72" i="42" s="1"/>
  <c r="AE48" i="42"/>
  <c r="BF57" i="42"/>
  <c r="AE46" i="42"/>
  <c r="CG57" i="42"/>
  <c r="CQ58" i="42"/>
  <c r="Y59" i="42"/>
  <c r="BC58" i="42"/>
  <c r="CT71" i="42" s="1"/>
  <c r="AI58" i="42"/>
  <c r="BZ71" i="42" s="1"/>
  <c r="N46" i="42"/>
  <c r="CF63" i="42" s="1"/>
  <c r="CH64" i="42"/>
  <c r="Z55" i="42"/>
  <c r="AX58" i="42"/>
  <c r="CO71" i="42" s="1"/>
  <c r="CJ54" i="42"/>
  <c r="CA61" i="42"/>
  <c r="CI57" i="42"/>
  <c r="K60" i="42"/>
  <c r="AZ59" i="42"/>
  <c r="CQ72" i="42" s="1"/>
  <c r="AJ59" i="42"/>
  <c r="CA72" i="42" s="1"/>
  <c r="CC59" i="42"/>
  <c r="CT57" i="42"/>
  <c r="BY57" i="42"/>
  <c r="R55" i="42"/>
  <c r="CM58" i="42"/>
  <c r="CM65" i="42"/>
  <c r="AQ58" i="42"/>
  <c r="CH71" i="42" s="1"/>
  <c r="O58" i="42"/>
  <c r="AP58" i="42"/>
  <c r="CG71" i="42" s="1"/>
  <c r="BZ57" i="42"/>
  <c r="AV59" i="42"/>
  <c r="CM72" i="42" s="1"/>
  <c r="CH57" i="42"/>
  <c r="AL60" i="42"/>
  <c r="CC73" i="42" s="1"/>
  <c r="L33" i="39"/>
  <c r="S45" i="42"/>
  <c r="S56" i="42" s="1"/>
  <c r="CC57" i="42"/>
  <c r="CS57" i="42"/>
  <c r="AM58" i="42"/>
  <c r="CD71" i="42" s="1"/>
  <c r="S49" i="42"/>
  <c r="CK66" i="42" s="1"/>
  <c r="CD64" i="42"/>
  <c r="AB55" i="42"/>
  <c r="AT60" i="42"/>
  <c r="CK73" i="42" s="1"/>
  <c r="J45" i="42"/>
  <c r="J56" i="42" s="1"/>
  <c r="CD57" i="42"/>
  <c r="CE64" i="42"/>
  <c r="AR59" i="42"/>
  <c r="CI72" i="42" s="1"/>
  <c r="Q48" i="42"/>
  <c r="CI58" i="42"/>
  <c r="AB48" i="42"/>
  <c r="CT58" i="42"/>
  <c r="BC59" i="42"/>
  <c r="CT72" i="42" s="1"/>
  <c r="AM59" i="42"/>
  <c r="CD72" i="42" s="1"/>
  <c r="L48" i="42"/>
  <c r="AZ58" i="42"/>
  <c r="CQ71" i="42" s="1"/>
  <c r="CQ57" i="42"/>
  <c r="Y47" i="42"/>
  <c r="AY59" i="42"/>
  <c r="CP72" i="42" s="1"/>
  <c r="CP58" i="42"/>
  <c r="X48" i="42"/>
  <c r="CB54" i="42"/>
  <c r="J44" i="42"/>
  <c r="Z50" i="42"/>
  <c r="CR67" i="42" s="1"/>
  <c r="CR60" i="42"/>
  <c r="AN58" i="42"/>
  <c r="CE71" i="42" s="1"/>
  <c r="CE58" i="42"/>
  <c r="CE65" i="42"/>
  <c r="AA47" i="42"/>
  <c r="AA58" i="42" s="1"/>
  <c r="AK55" i="42"/>
  <c r="CB68" i="42" s="1"/>
  <c r="Q47" i="42"/>
  <c r="Q58" i="42" s="1"/>
  <c r="BA55" i="42"/>
  <c r="CR68" i="42" s="1"/>
  <c r="CF54" i="42"/>
  <c r="N55" i="42"/>
  <c r="BZ64" i="42"/>
  <c r="H58" i="42"/>
  <c r="CL58" i="42"/>
  <c r="T48" i="42"/>
  <c r="CN54" i="42"/>
  <c r="V44" i="42"/>
  <c r="CM57" i="42"/>
  <c r="U47" i="42"/>
  <c r="CK57" i="42"/>
  <c r="S47" i="42"/>
  <c r="CB60" i="42"/>
  <c r="J50" i="42"/>
  <c r="CB67" i="42" s="1"/>
  <c r="AI59" i="42"/>
  <c r="BZ72" i="42" s="1"/>
  <c r="H48" i="42"/>
  <c r="BZ58" i="42"/>
  <c r="AU58" i="42"/>
  <c r="CL71" i="42" s="1"/>
  <c r="CL57" i="42"/>
  <c r="T47" i="42"/>
  <c r="CD58" i="42"/>
  <c r="AT58" i="42"/>
  <c r="CK71" i="42" s="1"/>
  <c r="CE57" i="42"/>
  <c r="AN59" i="42"/>
  <c r="CE72" i="42" s="1"/>
  <c r="K47" i="42"/>
  <c r="K58" i="42" s="1"/>
  <c r="CR54" i="42"/>
  <c r="AO55" i="42"/>
  <c r="CF68" i="42" s="1"/>
  <c r="AY58" i="42"/>
  <c r="CP71" i="42" s="1"/>
  <c r="X47" i="42"/>
  <c r="CP57" i="42"/>
  <c r="CH58" i="42"/>
  <c r="P48" i="42"/>
  <c r="AQ59" i="42"/>
  <c r="CH72" i="42" s="1"/>
  <c r="AJ58" i="42"/>
  <c r="CA71" i="42" s="1"/>
  <c r="CA57" i="42"/>
  <c r="I47" i="42"/>
  <c r="I50" i="42"/>
  <c r="CA60" i="42"/>
  <c r="Y50" i="42"/>
  <c r="CQ60" i="42"/>
  <c r="AK58" i="42"/>
  <c r="CB71" i="42" s="1"/>
  <c r="CB57" i="42"/>
  <c r="J47" i="42"/>
  <c r="BA58" i="42"/>
  <c r="CR71" i="42" s="1"/>
  <c r="CR57" i="42"/>
  <c r="Z47" i="42"/>
  <c r="AX60" i="42"/>
  <c r="CO73" i="42" s="1"/>
  <c r="CO59" i="42"/>
  <c r="W49" i="42"/>
  <c r="AQ60" i="42"/>
  <c r="CH73" i="42" s="1"/>
  <c r="P49" i="42"/>
  <c r="CH59" i="42"/>
  <c r="G46" i="42"/>
  <c r="BY56" i="42"/>
  <c r="BC57" i="42"/>
  <c r="CT70" i="42" s="1"/>
  <c r="AB46" i="42"/>
  <c r="CT56" i="42"/>
  <c r="AV57" i="42"/>
  <c r="CM70" i="42" s="1"/>
  <c r="U46" i="42"/>
  <c r="CM56" i="42"/>
  <c r="CH60" i="42"/>
  <c r="P50" i="42"/>
  <c r="CG55" i="42"/>
  <c r="AP56" i="42"/>
  <c r="O45" i="42"/>
  <c r="CL67" i="42"/>
  <c r="CC67" i="42"/>
  <c r="AW56" i="42"/>
  <c r="CN69" i="42" s="1"/>
  <c r="CN55" i="42"/>
  <c r="V45" i="42"/>
  <c r="AS56" i="42"/>
  <c r="CJ69" i="42" s="1"/>
  <c r="R45" i="42"/>
  <c r="CJ55" i="42"/>
  <c r="H45" i="42"/>
  <c r="AI56" i="42"/>
  <c r="BZ55" i="42"/>
  <c r="X45" i="42"/>
  <c r="CP55" i="42"/>
  <c r="CP60" i="42"/>
  <c r="X50" i="42"/>
  <c r="W58" i="42"/>
  <c r="CO64" i="42"/>
  <c r="CE60" i="42"/>
  <c r="M50" i="42"/>
  <c r="CU60" i="42"/>
  <c r="AC50" i="42"/>
  <c r="AO58" i="42"/>
  <c r="CF71" i="42" s="1"/>
  <c r="N47" i="42"/>
  <c r="CF57" i="42"/>
  <c r="CX57" i="42"/>
  <c r="AH60" i="42"/>
  <c r="BY73" i="42" s="1"/>
  <c r="G49" i="42"/>
  <c r="BY59" i="42"/>
  <c r="CU59" i="42"/>
  <c r="BD60" i="42"/>
  <c r="CU73" i="42" s="1"/>
  <c r="AC49" i="42"/>
  <c r="AU60" i="42"/>
  <c r="CL73" i="42" s="1"/>
  <c r="T49" i="42"/>
  <c r="CL59" i="42"/>
  <c r="CR56" i="42"/>
  <c r="Z46" i="42"/>
  <c r="CD56" i="42"/>
  <c r="L46" i="42"/>
  <c r="I46" i="42"/>
  <c r="CA56" i="42"/>
  <c r="AZ57" i="42"/>
  <c r="CQ70" i="42" s="1"/>
  <c r="Y46" i="42"/>
  <c r="CQ56" i="42"/>
  <c r="CO67" i="42"/>
  <c r="BZ67" i="42"/>
  <c r="U60" i="42"/>
  <c r="CM66" i="42"/>
  <c r="CQ55" i="42"/>
  <c r="AZ56" i="42"/>
  <c r="CQ69" i="42" s="1"/>
  <c r="Y45" i="42"/>
  <c r="CS55" i="42"/>
  <c r="AA45" i="42"/>
  <c r="BB56" i="42"/>
  <c r="CO55" i="42"/>
  <c r="AX56" i="42"/>
  <c r="W45" i="42"/>
  <c r="L45" i="42"/>
  <c r="AM56" i="42"/>
  <c r="CD55" i="42"/>
  <c r="AB45" i="42"/>
  <c r="BC56" i="42"/>
  <c r="CT69" i="42" s="1"/>
  <c r="CT55" i="42"/>
  <c r="CA62" i="42"/>
  <c r="T57" i="42"/>
  <c r="CL63" i="42"/>
  <c r="Q50" i="42"/>
  <c r="CI60" i="42"/>
  <c r="AS58" i="42"/>
  <c r="CJ71" i="42" s="1"/>
  <c r="R47" i="42"/>
  <c r="CJ57" i="42"/>
  <c r="CE59" i="42"/>
  <c r="AN60" i="42"/>
  <c r="CE73" i="42" s="1"/>
  <c r="M49" i="42"/>
  <c r="AI60" i="42"/>
  <c r="BZ73" i="42" s="1"/>
  <c r="BZ59" i="42"/>
  <c r="H49" i="42"/>
  <c r="AY60" i="42"/>
  <c r="CP73" i="42" s="1"/>
  <c r="CP59" i="42"/>
  <c r="X49" i="42"/>
  <c r="CK56" i="42"/>
  <c r="S46" i="42"/>
  <c r="CJ56" i="42"/>
  <c r="R46" i="42"/>
  <c r="AN57" i="42"/>
  <c r="CE70" i="42" s="1"/>
  <c r="M46" i="42"/>
  <c r="CE56" i="42"/>
  <c r="BD57" i="42"/>
  <c r="CU70" i="42" s="1"/>
  <c r="AC46" i="42"/>
  <c r="CU56" i="42"/>
  <c r="CP63" i="42"/>
  <c r="CQ68" i="42"/>
  <c r="AO56" i="42"/>
  <c r="CF69" i="42" s="1"/>
  <c r="CF55" i="42"/>
  <c r="N45" i="42"/>
  <c r="CR66" i="42"/>
  <c r="Z60" i="42"/>
  <c r="CC55" i="42"/>
  <c r="K45" i="42"/>
  <c r="BY55" i="42"/>
  <c r="AH56" i="42"/>
  <c r="G45" i="42"/>
  <c r="BD56" i="42"/>
  <c r="AC45" i="42"/>
  <c r="CU55" i="42"/>
  <c r="P45" i="42"/>
  <c r="AQ56" i="42"/>
  <c r="CH55" i="42"/>
  <c r="BP80" i="42"/>
  <c r="BP76" i="42"/>
  <c r="BP75" i="42"/>
  <c r="BP73" i="42"/>
  <c r="BP71" i="42"/>
  <c r="BP69" i="42"/>
  <c r="BP67" i="42"/>
  <c r="BP62" i="42"/>
  <c r="BP59" i="42"/>
  <c r="BP72" i="42"/>
  <c r="BP65" i="42"/>
  <c r="BP61" i="42"/>
  <c r="BP57" i="42"/>
  <c r="D56" i="42"/>
  <c r="BP77" i="42"/>
  <c r="BP70" i="42"/>
  <c r="BP68" i="42"/>
  <c r="BP66" i="42"/>
  <c r="BP74" i="42"/>
  <c r="BP64" i="42"/>
  <c r="BP60" i="42"/>
  <c r="BP56" i="42"/>
  <c r="BP55" i="42"/>
  <c r="BP58" i="42"/>
  <c r="BP63" i="42"/>
  <c r="CM62" i="42"/>
  <c r="U56" i="42"/>
  <c r="U50" i="42"/>
  <c r="CM60" i="42"/>
  <c r="AW58" i="42"/>
  <c r="CN71" i="42" s="1"/>
  <c r="V47" i="42"/>
  <c r="CN57" i="42"/>
  <c r="AS60" i="42"/>
  <c r="CJ73" i="42" s="1"/>
  <c r="CJ59" i="42"/>
  <c r="R49" i="42"/>
  <c r="AM60" i="42"/>
  <c r="CD73" i="42" s="1"/>
  <c r="L49" i="42"/>
  <c r="CD59" i="42"/>
  <c r="BC60" i="42"/>
  <c r="CT73" i="42" s="1"/>
  <c r="AB49" i="42"/>
  <c r="CT59" i="42"/>
  <c r="AL57" i="42"/>
  <c r="CC70" i="42" s="1"/>
  <c r="CC56" i="42"/>
  <c r="K46" i="42"/>
  <c r="CG66" i="42"/>
  <c r="O60" i="42"/>
  <c r="AX57" i="42"/>
  <c r="CO70" i="42" s="1"/>
  <c r="CO56" i="42"/>
  <c r="W46" i="42"/>
  <c r="AR57" i="42"/>
  <c r="CI70" i="42" s="1"/>
  <c r="Q46" i="42"/>
  <c r="CI56" i="42"/>
  <c r="CB63" i="42"/>
  <c r="J57" i="42"/>
  <c r="BA56" i="42"/>
  <c r="CR69" i="42" s="1"/>
  <c r="CR55" i="42"/>
  <c r="Z45" i="42"/>
  <c r="CI55" i="42"/>
  <c r="AR56" i="42"/>
  <c r="Q45" i="42"/>
  <c r="AN56" i="42"/>
  <c r="CE69" i="42" s="1"/>
  <c r="CE55" i="42"/>
  <c r="M45" i="42"/>
  <c r="BM48" i="42"/>
  <c r="D48" i="42" s="1"/>
  <c r="BM50" i="42"/>
  <c r="D50" i="42" s="1"/>
  <c r="BM44" i="42"/>
  <c r="BM47" i="42"/>
  <c r="D47" i="42" s="1"/>
  <c r="T45" i="42"/>
  <c r="CL55" i="42"/>
  <c r="AU56" i="42"/>
  <c r="CL69" i="42" s="1"/>
  <c r="AB58" i="42"/>
  <c r="CT64" i="42"/>
  <c r="CJ67" i="42"/>
  <c r="CN68" i="42"/>
  <c r="L31" i="39"/>
  <c r="L32" i="39"/>
  <c r="CD61" i="42" l="1"/>
  <c r="K55" i="42"/>
  <c r="AA57" i="42"/>
  <c r="AA60" i="42"/>
  <c r="BZ63" i="42"/>
  <c r="BT57" i="42"/>
  <c r="BQ60" i="42"/>
  <c r="BT60" i="42"/>
  <c r="BT62" i="42"/>
  <c r="S55" i="42"/>
  <c r="BT65" i="42"/>
  <c r="BT70" i="42"/>
  <c r="BT58" i="42"/>
  <c r="Q55" i="42"/>
  <c r="BT78" i="42"/>
  <c r="BQ77" i="42"/>
  <c r="BQ65" i="42"/>
  <c r="G55" i="42"/>
  <c r="BQ69" i="42"/>
  <c r="BQ61" i="42"/>
  <c r="BQ73" i="42"/>
  <c r="BQ62" i="42"/>
  <c r="BQ57" i="42"/>
  <c r="BQ63" i="42"/>
  <c r="BQ66" i="42"/>
  <c r="BQ70" i="42"/>
  <c r="BQ74" i="42"/>
  <c r="BQ80" i="42"/>
  <c r="BQ55" i="42"/>
  <c r="BQ59" i="42"/>
  <c r="BQ58" i="42"/>
  <c r="BQ67" i="42"/>
  <c r="BQ71" i="42"/>
  <c r="BQ75" i="42"/>
  <c r="BQ79" i="42"/>
  <c r="D57" i="42"/>
  <c r="BQ56" i="42"/>
  <c r="BQ64" i="42"/>
  <c r="BQ68" i="42"/>
  <c r="BQ72" i="42"/>
  <c r="BQ76" i="42"/>
  <c r="V60" i="42"/>
  <c r="G58" i="42"/>
  <c r="P55" i="42"/>
  <c r="X55" i="42"/>
  <c r="CU61" i="42"/>
  <c r="W55" i="42"/>
  <c r="H55" i="42"/>
  <c r="O55" i="42"/>
  <c r="BT56" i="42"/>
  <c r="BT61" i="42"/>
  <c r="D60" i="42"/>
  <c r="BT64" i="42"/>
  <c r="BT63" i="42"/>
  <c r="BT72" i="42"/>
  <c r="BT79" i="42"/>
  <c r="BT76" i="42"/>
  <c r="BT67" i="42"/>
  <c r="BT73" i="42"/>
  <c r="BT71" i="42"/>
  <c r="BT66" i="42"/>
  <c r="BT74" i="42"/>
  <c r="BT55" i="42"/>
  <c r="BT69" i="42"/>
  <c r="BT77" i="42"/>
  <c r="BT75" i="42"/>
  <c r="BT59" i="42"/>
  <c r="BT68" i="42"/>
  <c r="CX62" i="42"/>
  <c r="CX61" i="42"/>
  <c r="AA55" i="42"/>
  <c r="J60" i="42"/>
  <c r="CX63" i="42"/>
  <c r="I60" i="42"/>
  <c r="CA66" i="42"/>
  <c r="CX66" i="42"/>
  <c r="AE56" i="42"/>
  <c r="CW62" i="42"/>
  <c r="AE57" i="42"/>
  <c r="CW63" i="42"/>
  <c r="AD58" i="42"/>
  <c r="CV64" i="42"/>
  <c r="AD55" i="42"/>
  <c r="CV61" i="42"/>
  <c r="AD56" i="42"/>
  <c r="CV62" i="42"/>
  <c r="AD60" i="42"/>
  <c r="CV66" i="42"/>
  <c r="AE58" i="42"/>
  <c r="CW64" i="42"/>
  <c r="AE60" i="42"/>
  <c r="CW66" i="42"/>
  <c r="AD59" i="42"/>
  <c r="CV65" i="42"/>
  <c r="CS64" i="42"/>
  <c r="BF62" i="42"/>
  <c r="BN79" i="42" s="1"/>
  <c r="CW70" i="42"/>
  <c r="AD61" i="42"/>
  <c r="CV67" i="42"/>
  <c r="AE55" i="42"/>
  <c r="CW61" i="42"/>
  <c r="AE61" i="42"/>
  <c r="CW67" i="42"/>
  <c r="CB62" i="42"/>
  <c r="AE59" i="42"/>
  <c r="CW65" i="42"/>
  <c r="AD57" i="42"/>
  <c r="CV63" i="42"/>
  <c r="BS78" i="42"/>
  <c r="BS79" i="42"/>
  <c r="AF61" i="42"/>
  <c r="CX67" i="42"/>
  <c r="K59" i="42"/>
  <c r="CC65" i="42"/>
  <c r="CB65" i="42"/>
  <c r="J59" i="42"/>
  <c r="BR78" i="42"/>
  <c r="BR79" i="42"/>
  <c r="CO65" i="42"/>
  <c r="W59" i="42"/>
  <c r="BE62" i="42"/>
  <c r="BN78" i="42" s="1"/>
  <c r="BU79" i="42"/>
  <c r="BU78" i="42"/>
  <c r="BG62" i="42"/>
  <c r="CX68" i="42"/>
  <c r="BY65" i="42"/>
  <c r="G59" i="42"/>
  <c r="CS65" i="42"/>
  <c r="AA59" i="42"/>
  <c r="CG65" i="42"/>
  <c r="O59" i="42"/>
  <c r="CJ65" i="42"/>
  <c r="R59" i="42"/>
  <c r="AF59" i="42"/>
  <c r="CX65" i="42"/>
  <c r="CK65" i="42"/>
  <c r="S59" i="42"/>
  <c r="CK62" i="42"/>
  <c r="N57" i="42"/>
  <c r="S60" i="42"/>
  <c r="CI64" i="42"/>
  <c r="CL65" i="42"/>
  <c r="T59" i="42"/>
  <c r="CB61" i="42"/>
  <c r="J55" i="42"/>
  <c r="CT65" i="42"/>
  <c r="AB59" i="42"/>
  <c r="CP64" i="42"/>
  <c r="X58" i="42"/>
  <c r="CC64" i="42"/>
  <c r="CA64" i="42"/>
  <c r="I58" i="42"/>
  <c r="CH65" i="42"/>
  <c r="P59" i="42"/>
  <c r="CL64" i="42"/>
  <c r="T58" i="42"/>
  <c r="BZ65" i="42"/>
  <c r="H59" i="42"/>
  <c r="CK64" i="42"/>
  <c r="S58" i="42"/>
  <c r="V55" i="42"/>
  <c r="CN61" i="42"/>
  <c r="CP65" i="42"/>
  <c r="X59" i="42"/>
  <c r="Q59" i="42"/>
  <c r="CI65" i="42"/>
  <c r="U58" i="42"/>
  <c r="CM64" i="42"/>
  <c r="L59" i="42"/>
  <c r="CD65" i="42"/>
  <c r="Y58" i="42"/>
  <c r="CQ64" i="42"/>
  <c r="CL62" i="42"/>
  <c r="T56" i="42"/>
  <c r="BS77" i="42"/>
  <c r="BS75" i="42"/>
  <c r="BS74" i="42"/>
  <c r="BS73" i="42"/>
  <c r="BS72" i="42"/>
  <c r="BS71" i="42"/>
  <c r="BS70" i="42"/>
  <c r="BS69" i="42"/>
  <c r="BS68" i="42"/>
  <c r="BS67" i="42"/>
  <c r="BS66" i="42"/>
  <c r="BS65" i="42"/>
  <c r="BS64" i="42"/>
  <c r="BS60" i="42"/>
  <c r="BS80" i="42"/>
  <c r="BS62" i="42"/>
  <c r="D59" i="42"/>
  <c r="BS58" i="42"/>
  <c r="BS61" i="42"/>
  <c r="BS55" i="42"/>
  <c r="BS56" i="42"/>
  <c r="BS76" i="42"/>
  <c r="BS59" i="42"/>
  <c r="BS63" i="42"/>
  <c r="BS57" i="42"/>
  <c r="CI62" i="42"/>
  <c r="Q56" i="42"/>
  <c r="CI63" i="42"/>
  <c r="Q57" i="42"/>
  <c r="CJ66" i="42"/>
  <c r="R60" i="42"/>
  <c r="BY69" i="42"/>
  <c r="AC57" i="42"/>
  <c r="CU63" i="42"/>
  <c r="X60" i="42"/>
  <c r="CP66" i="42"/>
  <c r="CJ64" i="42"/>
  <c r="R58" i="42"/>
  <c r="CO69" i="42"/>
  <c r="CD63" i="42"/>
  <c r="L57" i="42"/>
  <c r="CL66" i="42"/>
  <c r="T60" i="42"/>
  <c r="CF64" i="42"/>
  <c r="N58" i="42"/>
  <c r="X56" i="42"/>
  <c r="CP62" i="42"/>
  <c r="CM63" i="42"/>
  <c r="U57" i="42"/>
  <c r="CO66" i="42"/>
  <c r="W60" i="42"/>
  <c r="BR63" i="42"/>
  <c r="BR61" i="42"/>
  <c r="D58" i="42"/>
  <c r="BR77" i="42"/>
  <c r="BR76" i="42"/>
  <c r="BR74" i="42"/>
  <c r="BR69" i="42"/>
  <c r="BR66" i="42"/>
  <c r="BR59" i="42"/>
  <c r="BR55" i="42"/>
  <c r="BR64" i="42"/>
  <c r="BR56" i="42"/>
  <c r="BR75" i="42"/>
  <c r="BR58" i="42"/>
  <c r="BR71" i="42"/>
  <c r="BR80" i="42"/>
  <c r="BR73" i="42"/>
  <c r="BR68" i="42"/>
  <c r="BR72" i="42"/>
  <c r="BR57" i="42"/>
  <c r="BR70" i="42"/>
  <c r="BR67" i="42"/>
  <c r="BR65" i="42"/>
  <c r="BR62" i="42"/>
  <c r="BR60" i="42"/>
  <c r="CE62" i="42"/>
  <c r="M56" i="42"/>
  <c r="CI69" i="42"/>
  <c r="CN64" i="42"/>
  <c r="V58" i="42"/>
  <c r="CM67" i="42"/>
  <c r="CU62" i="42"/>
  <c r="AC56" i="42"/>
  <c r="CJ63" i="42"/>
  <c r="R57" i="42"/>
  <c r="CK63" i="42"/>
  <c r="S57" i="42"/>
  <c r="CD69" i="42"/>
  <c r="CQ62" i="42"/>
  <c r="Y56" i="42"/>
  <c r="CX64" i="42"/>
  <c r="R56" i="42"/>
  <c r="CJ62" i="42"/>
  <c r="CG62" i="42"/>
  <c r="O56" i="42"/>
  <c r="CH67" i="42"/>
  <c r="AO57" i="42"/>
  <c r="CF70" i="42" s="1"/>
  <c r="AW57" i="42"/>
  <c r="CN70" i="42" s="1"/>
  <c r="AQ57" i="42"/>
  <c r="CH70" i="42" s="1"/>
  <c r="O57" i="42"/>
  <c r="BB57" i="42"/>
  <c r="CS70" i="42" s="1"/>
  <c r="P57" i="42"/>
  <c r="AI57" i="42"/>
  <c r="BZ70" i="42" s="1"/>
  <c r="AP57" i="42"/>
  <c r="CG70" i="42" s="1"/>
  <c r="AK57" i="42"/>
  <c r="CB70" i="42" s="1"/>
  <c r="AU57" i="42"/>
  <c r="CX70" i="42"/>
  <c r="AY57" i="42"/>
  <c r="CP70" i="42" s="1"/>
  <c r="CB64" i="42"/>
  <c r="J58" i="42"/>
  <c r="CA67" i="42"/>
  <c r="BM51" i="42"/>
  <c r="D44" i="42"/>
  <c r="V57" i="42"/>
  <c r="CO63" i="42"/>
  <c r="W57" i="42"/>
  <c r="CD66" i="42"/>
  <c r="L60" i="42"/>
  <c r="CH69" i="42"/>
  <c r="CU69" i="42"/>
  <c r="K56" i="42"/>
  <c r="CC62" i="42"/>
  <c r="AS57" i="42"/>
  <c r="AT57" i="42"/>
  <c r="CK70" i="42" s="1"/>
  <c r="CE66" i="42"/>
  <c r="M60" i="42"/>
  <c r="L56" i="42"/>
  <c r="CD62" i="42"/>
  <c r="CS69" i="42"/>
  <c r="CA63" i="42"/>
  <c r="I57" i="42"/>
  <c r="AM57" i="42"/>
  <c r="CD70" i="42" s="1"/>
  <c r="BA57" i="42"/>
  <c r="CR70" i="42" s="1"/>
  <c r="AC60" i="42"/>
  <c r="CU66" i="42"/>
  <c r="BY66" i="42"/>
  <c r="G60" i="42"/>
  <c r="M61" i="42"/>
  <c r="CE67" i="42"/>
  <c r="BZ69" i="42"/>
  <c r="CG69" i="42"/>
  <c r="BY63" i="42"/>
  <c r="G57" i="42"/>
  <c r="P60" i="42"/>
  <c r="CH66" i="42"/>
  <c r="CR64" i="42"/>
  <c r="Z58" i="42"/>
  <c r="CQ67" i="42"/>
  <c r="Y61" i="42"/>
  <c r="BU80" i="42"/>
  <c r="BU77" i="42"/>
  <c r="BU76" i="42"/>
  <c r="BU75" i="42"/>
  <c r="BU74" i="42"/>
  <c r="BU73" i="42"/>
  <c r="BU72" i="42"/>
  <c r="BU71" i="42"/>
  <c r="BU70" i="42"/>
  <c r="BU69" i="42"/>
  <c r="BU68" i="42"/>
  <c r="BU67" i="42"/>
  <c r="BU66" i="42"/>
  <c r="BU65" i="42"/>
  <c r="BU64" i="42"/>
  <c r="BU58" i="42"/>
  <c r="BU61" i="42"/>
  <c r="BU56" i="42"/>
  <c r="BU60" i="42"/>
  <c r="BU59" i="42"/>
  <c r="BU63" i="42"/>
  <c r="BU57" i="42"/>
  <c r="BU62" i="42"/>
  <c r="D61" i="42"/>
  <c r="BU55" i="42"/>
  <c r="CR62" i="42"/>
  <c r="Z56" i="42"/>
  <c r="CC63" i="42"/>
  <c r="K57" i="42"/>
  <c r="AB60" i="42"/>
  <c r="CT66" i="42"/>
  <c r="AT56" i="42"/>
  <c r="AJ56" i="42"/>
  <c r="AK56" i="42"/>
  <c r="AV56" i="42"/>
  <c r="P56" i="42"/>
  <c r="CH62" i="42"/>
  <c r="BY62" i="42"/>
  <c r="G56" i="42"/>
  <c r="AL56" i="42"/>
  <c r="N56" i="42"/>
  <c r="CF62" i="42"/>
  <c r="X57" i="42"/>
  <c r="M57" i="42"/>
  <c r="CE63" i="42"/>
  <c r="H60" i="42"/>
  <c r="BZ66" i="42"/>
  <c r="CI67" i="42"/>
  <c r="I56" i="42"/>
  <c r="CT62" i="42"/>
  <c r="AB56" i="42"/>
  <c r="CO62" i="42"/>
  <c r="W56" i="42"/>
  <c r="CS62" i="42"/>
  <c r="AA56" i="42"/>
  <c r="Y57" i="42"/>
  <c r="CQ63" i="42"/>
  <c r="AJ57" i="42"/>
  <c r="CA70" i="42" s="1"/>
  <c r="CR63" i="42"/>
  <c r="Z57" i="42"/>
  <c r="CU67" i="42"/>
  <c r="AC61" i="42"/>
  <c r="X61" i="42"/>
  <c r="CP67" i="42"/>
  <c r="AY56" i="42"/>
  <c r="BZ62" i="42"/>
  <c r="H56" i="42"/>
  <c r="V56" i="42"/>
  <c r="CN62" i="42"/>
  <c r="CT63" i="42"/>
  <c r="AB57" i="42"/>
  <c r="AH57" i="42"/>
  <c r="BY70" i="42" s="1"/>
  <c r="AD62" i="42" l="1"/>
  <c r="AD51" i="42" s="1"/>
  <c r="AF62" i="42"/>
  <c r="AF51" i="42" s="1"/>
  <c r="AE62" i="42"/>
  <c r="AE51" i="42" s="1"/>
  <c r="BO78" i="42"/>
  <c r="BO79" i="42"/>
  <c r="CX69" i="42"/>
  <c r="CK69" i="42"/>
  <c r="CJ70" i="42"/>
  <c r="M62" i="42"/>
  <c r="M51" i="42" s="1"/>
  <c r="CP69" i="42"/>
  <c r="CM69" i="42"/>
  <c r="BA61" i="42"/>
  <c r="AK61" i="42"/>
  <c r="CB74" i="42" s="1"/>
  <c r="CX74" i="42"/>
  <c r="Z61" i="42"/>
  <c r="Z62" i="42" s="1"/>
  <c r="Z51" i="42" s="1"/>
  <c r="AI61" i="42"/>
  <c r="O61" i="42"/>
  <c r="O62" i="42" s="1"/>
  <c r="O51" i="42" s="1"/>
  <c r="BB61" i="42"/>
  <c r="AX61" i="42"/>
  <c r="AH61" i="42"/>
  <c r="BY74" i="42" s="1"/>
  <c r="AO61" i="42"/>
  <c r="BC61" i="42"/>
  <c r="AS61" i="42"/>
  <c r="CJ74" i="42" s="1"/>
  <c r="AA61" i="42"/>
  <c r="AA62" i="42" s="1"/>
  <c r="AA51" i="42" s="1"/>
  <c r="AP61" i="42"/>
  <c r="AU61" i="42"/>
  <c r="CL74" i="42" s="1"/>
  <c r="AM61" i="42"/>
  <c r="AL61" i="42"/>
  <c r="CC74" i="42" s="1"/>
  <c r="V61" i="42"/>
  <c r="V62" i="42" s="1"/>
  <c r="V51" i="42" s="1"/>
  <c r="AW61" i="42"/>
  <c r="CN74" i="42" s="1"/>
  <c r="N61" i="42"/>
  <c r="J61" i="42"/>
  <c r="J62" i="42" s="1"/>
  <c r="J51" i="42" s="1"/>
  <c r="AT61" i="42"/>
  <c r="CK74" i="42" s="1"/>
  <c r="K61" i="42"/>
  <c r="K62" i="42" s="1"/>
  <c r="K51" i="42" s="1"/>
  <c r="T61" i="42"/>
  <c r="T62" i="42" s="1"/>
  <c r="T51" i="42" s="1"/>
  <c r="BD61" i="42"/>
  <c r="H61" i="42"/>
  <c r="H62" i="42" s="1"/>
  <c r="H51" i="42" s="1"/>
  <c r="AB61" i="42"/>
  <c r="AB62" i="42" s="1"/>
  <c r="AB51" i="42" s="1"/>
  <c r="AZ61" i="42"/>
  <c r="AN61" i="42"/>
  <c r="AJ61" i="42"/>
  <c r="CA74" i="42" s="1"/>
  <c r="S61" i="42"/>
  <c r="S62" i="42" s="1"/>
  <c r="S51" i="42" s="1"/>
  <c r="AQ61" i="42"/>
  <c r="AY61" i="42"/>
  <c r="CP74" i="42" s="1"/>
  <c r="L61" i="42"/>
  <c r="L62" i="42" s="1"/>
  <c r="L51" i="42" s="1"/>
  <c r="G61" i="42"/>
  <c r="G62" i="42" s="1"/>
  <c r="G51" i="42" s="1"/>
  <c r="W61" i="42"/>
  <c r="W62" i="42" s="1"/>
  <c r="W51" i="42" s="1"/>
  <c r="AR61" i="42"/>
  <c r="AV61" i="42"/>
  <c r="CM74" i="42" s="1"/>
  <c r="R61" i="42"/>
  <c r="R62" i="42" s="1"/>
  <c r="R51" i="42" s="1"/>
  <c r="BO77" i="42"/>
  <c r="BO76" i="42"/>
  <c r="BO63" i="42"/>
  <c r="BO60" i="42"/>
  <c r="BO75" i="42"/>
  <c r="BO70" i="42"/>
  <c r="BO67" i="42"/>
  <c r="D51" i="42"/>
  <c r="BO74" i="42"/>
  <c r="BO72" i="42"/>
  <c r="BO65" i="42"/>
  <c r="BO62" i="42"/>
  <c r="D55" i="42"/>
  <c r="D62" i="42" s="1"/>
  <c r="BO73" i="42"/>
  <c r="BO57" i="42"/>
  <c r="BO69" i="42"/>
  <c r="BO58" i="42"/>
  <c r="BO71" i="42"/>
  <c r="BO66" i="42"/>
  <c r="BO61" i="42"/>
  <c r="BO59" i="42"/>
  <c r="BO56" i="42"/>
  <c r="BO80" i="42"/>
  <c r="BO55" i="42"/>
  <c r="BO68" i="42"/>
  <c r="BO64" i="42"/>
  <c r="CC69" i="42"/>
  <c r="CA69" i="42"/>
  <c r="CL70" i="42"/>
  <c r="AC62" i="42"/>
  <c r="AC51" i="42" s="1"/>
  <c r="X62" i="42"/>
  <c r="X51" i="42" s="1"/>
  <c r="Q61" i="42"/>
  <c r="Q62" i="42" s="1"/>
  <c r="Q51" i="42" s="1"/>
  <c r="N62" i="42"/>
  <c r="N51" i="42" s="1"/>
  <c r="CB69" i="42"/>
  <c r="I61" i="42"/>
  <c r="I62" i="42" s="1"/>
  <c r="I51" i="42" s="1"/>
  <c r="P61" i="42"/>
  <c r="P62" i="42" s="1"/>
  <c r="P51" i="42" s="1"/>
  <c r="Y62" i="42"/>
  <c r="Y51" i="42" s="1"/>
  <c r="U61" i="42"/>
  <c r="U62" i="42" s="1"/>
  <c r="U51" i="42" s="1"/>
  <c r="AH62" i="42" l="1"/>
  <c r="BN55" i="42" s="1"/>
  <c r="AW62" i="42"/>
  <c r="BN70" i="42" s="1"/>
  <c r="AU62" i="42"/>
  <c r="BN68" i="42" s="1"/>
  <c r="AL62" i="42"/>
  <c r="BN59" i="42" s="1"/>
  <c r="E64" i="42"/>
  <c r="CG74" i="42"/>
  <c r="AP62" i="42"/>
  <c r="BN63" i="42" s="1"/>
  <c r="CT74" i="42"/>
  <c r="BC62" i="42"/>
  <c r="BN76" i="42" s="1"/>
  <c r="CS74" i="42"/>
  <c r="BB62" i="42"/>
  <c r="BN75" i="42" s="1"/>
  <c r="BN80" i="42"/>
  <c r="CI74" i="42"/>
  <c r="AR62" i="42"/>
  <c r="BN65" i="42" s="1"/>
  <c r="CE74" i="42"/>
  <c r="AN62" i="42"/>
  <c r="BN61" i="42" s="1"/>
  <c r="CU74" i="42"/>
  <c r="BD62" i="42"/>
  <c r="BN77" i="42" s="1"/>
  <c r="CF74" i="42"/>
  <c r="AO62" i="42"/>
  <c r="BN62" i="42" s="1"/>
  <c r="AY62" i="42"/>
  <c r="BN72" i="42" s="1"/>
  <c r="AK62" i="42"/>
  <c r="BN58" i="42" s="1"/>
  <c r="AJ62" i="42"/>
  <c r="BN57" i="42" s="1"/>
  <c r="CH74" i="42"/>
  <c r="AQ62" i="42"/>
  <c r="BN64" i="42" s="1"/>
  <c r="CQ74" i="42"/>
  <c r="AZ62" i="42"/>
  <c r="BN73" i="42" s="1"/>
  <c r="CD74" i="42"/>
  <c r="AM62" i="42"/>
  <c r="BN60" i="42" s="1"/>
  <c r="BZ74" i="42"/>
  <c r="AI62" i="42"/>
  <c r="BN56" i="42" s="1"/>
  <c r="CR74" i="42"/>
  <c r="BA62" i="42"/>
  <c r="BN74" i="42" s="1"/>
  <c r="AT62" i="42"/>
  <c r="BN67" i="42" s="1"/>
  <c r="CO74" i="42"/>
  <c r="AX62" i="42"/>
  <c r="BN71" i="42" s="1"/>
  <c r="AV62" i="42"/>
  <c r="BN69" i="42" s="1"/>
  <c r="AS62" i="42"/>
  <c r="BN66" i="42" s="1"/>
  <c r="BH62" i="42" l="1"/>
  <c r="G26" i="34" l="1"/>
  <c r="G27" i="34"/>
  <c r="G28" i="34"/>
  <c r="AG3" i="60" s="1"/>
  <c r="BP3" i="60" s="1"/>
  <c r="G29" i="34"/>
  <c r="AH3" i="60" s="1"/>
  <c r="BQ3" i="60" s="1"/>
  <c r="G30" i="34"/>
  <c r="AI3" i="60" s="1"/>
  <c r="BR3" i="60" s="1"/>
  <c r="G31" i="34"/>
  <c r="AJ3" i="60" s="1"/>
  <c r="BS3" i="60" s="1"/>
  <c r="AF3" i="60" l="1"/>
  <c r="BO3" i="60" s="1"/>
  <c r="BW3" i="60"/>
  <c r="B27" i="8"/>
  <c r="BR27" i="8"/>
  <c r="B30" i="59"/>
  <c r="AE3" i="60"/>
  <c r="BN3" i="60" s="1"/>
  <c r="B29" i="59"/>
  <c r="B26" i="8"/>
  <c r="BR26" i="8"/>
  <c r="B30" i="39"/>
  <c r="AF3" i="42"/>
  <c r="BG3" i="42" s="1"/>
  <c r="AE3" i="42"/>
  <c r="BF3" i="42" s="1"/>
  <c r="B29" i="39"/>
  <c r="G3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" i="34"/>
  <c r="S3" i="60" l="1"/>
  <c r="BB3" i="60" s="1"/>
  <c r="B17" i="59"/>
  <c r="AC3" i="60"/>
  <c r="BL3" i="60" s="1"/>
  <c r="BR24" i="8"/>
  <c r="B24" i="8"/>
  <c r="B27" i="59"/>
  <c r="U3" i="60"/>
  <c r="BD3" i="60" s="1"/>
  <c r="B19" i="59"/>
  <c r="Q3" i="60"/>
  <c r="AZ3" i="60" s="1"/>
  <c r="B15" i="59"/>
  <c r="M3" i="60"/>
  <c r="AV3" i="60" s="1"/>
  <c r="B11" i="59"/>
  <c r="I3" i="60"/>
  <c r="AR3" i="60" s="1"/>
  <c r="B7" i="59"/>
  <c r="AA3" i="60"/>
  <c r="BJ3" i="60" s="1"/>
  <c r="B25" i="59"/>
  <c r="BR22" i="8"/>
  <c r="B22" i="8"/>
  <c r="O3" i="60"/>
  <c r="AX3" i="60" s="1"/>
  <c r="B13" i="59"/>
  <c r="AB3" i="60"/>
  <c r="BK3" i="60" s="1"/>
  <c r="B23" i="8"/>
  <c r="BR23" i="8"/>
  <c r="B26" i="59"/>
  <c r="X3" i="60"/>
  <c r="BG3" i="60" s="1"/>
  <c r="B22" i="59"/>
  <c r="T3" i="60"/>
  <c r="BC3" i="60" s="1"/>
  <c r="B18" i="59"/>
  <c r="P3" i="60"/>
  <c r="AY3" i="60" s="1"/>
  <c r="B14" i="59"/>
  <c r="L3" i="60"/>
  <c r="AU3" i="60" s="1"/>
  <c r="B10" i="59"/>
  <c r="H3" i="60"/>
  <c r="AQ3" i="60" s="1"/>
  <c r="B6" i="59"/>
  <c r="K3" i="60"/>
  <c r="AT3" i="60" s="1"/>
  <c r="B9" i="59"/>
  <c r="G3" i="60"/>
  <c r="AP3" i="60" s="1"/>
  <c r="B5" i="59"/>
  <c r="W3" i="60"/>
  <c r="BF3" i="60" s="1"/>
  <c r="B21" i="59"/>
  <c r="AD3" i="60"/>
  <c r="BM3" i="60" s="1"/>
  <c r="B25" i="8"/>
  <c r="B28" i="59"/>
  <c r="BR25" i="8"/>
  <c r="Z3" i="60"/>
  <c r="BI3" i="60" s="1"/>
  <c r="B21" i="8"/>
  <c r="B24" i="59"/>
  <c r="BR21" i="8"/>
  <c r="V3" i="60"/>
  <c r="BE3" i="60" s="1"/>
  <c r="B20" i="59"/>
  <c r="R3" i="60"/>
  <c r="BA3" i="60" s="1"/>
  <c r="B16" i="59"/>
  <c r="N3" i="60"/>
  <c r="AW3" i="60" s="1"/>
  <c r="B12" i="59"/>
  <c r="J3" i="60"/>
  <c r="AS3" i="60" s="1"/>
  <c r="B8" i="59"/>
  <c r="Y3" i="60"/>
  <c r="BH3" i="60" s="1"/>
  <c r="B23" i="59"/>
  <c r="B26" i="39"/>
  <c r="B25" i="39"/>
  <c r="B27" i="39"/>
  <c r="AD3" i="42"/>
  <c r="BE3" i="42" s="1"/>
  <c r="B28" i="39"/>
  <c r="AA3" i="42"/>
  <c r="BB3" i="42" s="1"/>
  <c r="W3" i="42"/>
  <c r="AX3" i="42" s="1"/>
  <c r="B21" i="39"/>
  <c r="B18" i="8"/>
  <c r="BR18" i="8"/>
  <c r="S3" i="42"/>
  <c r="AT3" i="42" s="1"/>
  <c r="B17" i="39"/>
  <c r="Z3" i="42"/>
  <c r="BA3" i="42" s="1"/>
  <c r="B24" i="39"/>
  <c r="V3" i="42"/>
  <c r="AW3" i="42" s="1"/>
  <c r="B20" i="39"/>
  <c r="B17" i="8"/>
  <c r="BR17" i="8"/>
  <c r="R3" i="42"/>
  <c r="AS3" i="42" s="1"/>
  <c r="B16" i="39"/>
  <c r="AC3" i="42"/>
  <c r="BD3" i="42" s="1"/>
  <c r="Y3" i="42"/>
  <c r="AZ3" i="42" s="1"/>
  <c r="B23" i="39"/>
  <c r="B20" i="8"/>
  <c r="BR20" i="8"/>
  <c r="U3" i="42"/>
  <c r="AV3" i="42" s="1"/>
  <c r="B19" i="39"/>
  <c r="B16" i="8"/>
  <c r="BR16" i="8"/>
  <c r="Q3" i="42"/>
  <c r="AR3" i="42" s="1"/>
  <c r="B15" i="39"/>
  <c r="AB3" i="42"/>
  <c r="BC3" i="42" s="1"/>
  <c r="X3" i="42"/>
  <c r="AY3" i="42" s="1"/>
  <c r="B22" i="39"/>
  <c r="B19" i="8"/>
  <c r="BR19" i="8"/>
  <c r="T3" i="42"/>
  <c r="AU3" i="42" s="1"/>
  <c r="B18" i="39"/>
  <c r="P3" i="42"/>
  <c r="AQ3" i="42" s="1"/>
  <c r="B14" i="39"/>
  <c r="N3" i="42"/>
  <c r="AO3" i="42" s="1"/>
  <c r="B12" i="39"/>
  <c r="M3" i="42"/>
  <c r="AN3" i="42" s="1"/>
  <c r="B11" i="39"/>
  <c r="L3" i="42"/>
  <c r="AM3" i="42" s="1"/>
  <c r="B10" i="39"/>
  <c r="H3" i="42"/>
  <c r="AI3" i="42" s="1"/>
  <c r="B6" i="39"/>
  <c r="G3" i="42"/>
  <c r="AH3" i="42" s="1"/>
  <c r="B5" i="39"/>
  <c r="O3" i="42"/>
  <c r="AP3" i="42" s="1"/>
  <c r="B13" i="39"/>
  <c r="K3" i="42"/>
  <c r="AL3" i="42" s="1"/>
  <c r="B9" i="39"/>
  <c r="J3" i="42"/>
  <c r="AK3" i="42" s="1"/>
  <c r="B8" i="39"/>
  <c r="I3" i="42"/>
  <c r="AJ3" i="42" s="1"/>
  <c r="B7" i="39"/>
  <c r="BR5" i="8"/>
  <c r="B5" i="8"/>
  <c r="B4" i="8"/>
  <c r="BR4" i="8"/>
  <c r="BR13" i="8"/>
  <c r="B13" i="8"/>
  <c r="B12" i="8"/>
  <c r="BR12" i="8"/>
  <c r="B8" i="8"/>
  <c r="BR8" i="8"/>
  <c r="BR15" i="8"/>
  <c r="B15" i="8"/>
  <c r="BR11" i="8"/>
  <c r="B11" i="8"/>
  <c r="BR7" i="8"/>
  <c r="B7" i="8"/>
  <c r="B3" i="8"/>
  <c r="BR3" i="8"/>
  <c r="BR9" i="8"/>
  <c r="B9" i="8"/>
  <c r="B2" i="8"/>
  <c r="D2" i="34"/>
  <c r="BR2" i="8"/>
  <c r="BR14" i="8"/>
  <c r="B14" i="8"/>
  <c r="BR10" i="8"/>
  <c r="B10" i="8"/>
  <c r="BR6" i="8"/>
  <c r="B6" i="8"/>
  <c r="D12" i="28"/>
  <c r="D13" i="28"/>
  <c r="D14" i="28"/>
  <c r="D15" i="28"/>
  <c r="D16" i="28"/>
  <c r="D11" i="28"/>
  <c r="B1" i="39" l="1"/>
  <c r="B1" i="59"/>
</calcChain>
</file>

<file path=xl/sharedStrings.xml><?xml version="1.0" encoding="utf-8"?>
<sst xmlns="http://schemas.openxmlformats.org/spreadsheetml/2006/main" count="636" uniqueCount="236">
  <si>
    <t>Capacité évaluée / Observable</t>
  </si>
  <si>
    <t>Compétence mobilisée</t>
  </si>
  <si>
    <t>Compétence évaluée</t>
  </si>
  <si>
    <t>S'approprier</t>
  </si>
  <si>
    <t>Analyser</t>
  </si>
  <si>
    <t>Réaliser</t>
  </si>
  <si>
    <t>Valider</t>
  </si>
  <si>
    <t>Communiquer</t>
  </si>
  <si>
    <t>Être autonome, faire preuve d'initiative</t>
  </si>
  <si>
    <t>COM</t>
  </si>
  <si>
    <t>Restituer des connaissances</t>
  </si>
  <si>
    <t>Poids de la compétence dans l'évaluation</t>
  </si>
  <si>
    <t>Total évaluation</t>
  </si>
  <si>
    <t>ANALYSE DU SUJET</t>
  </si>
  <si>
    <t>Pourcentage de réussite dans la compétence</t>
  </si>
  <si>
    <t>Barème</t>
  </si>
  <si>
    <t>Note par compétence / Note globale arrondie au demi-point</t>
  </si>
  <si>
    <t>Niveau moyen dans la compétence / Note globale</t>
  </si>
  <si>
    <t>LYCÉE LE CORBUSIER</t>
  </si>
  <si>
    <t>PHYSIQUE - CHIMIE</t>
  </si>
  <si>
    <t>Durée totale consacrée (en minutes) ou poids</t>
  </si>
  <si>
    <t>Moyenne de la classe</t>
  </si>
  <si>
    <t>ANA</t>
  </si>
  <si>
    <t>REA</t>
  </si>
  <si>
    <t>Poids</t>
  </si>
  <si>
    <t>ÉVALUATION SOMMATIVE</t>
  </si>
  <si>
    <t>VAL</t>
  </si>
  <si>
    <t>B</t>
  </si>
  <si>
    <t>A</t>
  </si>
  <si>
    <t>∅</t>
  </si>
  <si>
    <t>C</t>
  </si>
  <si>
    <t>E</t>
  </si>
  <si>
    <t>D</t>
  </si>
  <si>
    <t>Question</t>
  </si>
  <si>
    <t>APP</t>
  </si>
  <si>
    <t>AUTO</t>
  </si>
  <si>
    <t>RCO</t>
  </si>
  <si>
    <t>Dégager une problématique d'un ensemble de documents</t>
  </si>
  <si>
    <t>Formuler une hypothèse</t>
  </si>
  <si>
    <t>Identifier les paramètres d'influence d'un phénomène, d'une grandeur physique</t>
  </si>
  <si>
    <t>Proposer un protocole expérimental</t>
  </si>
  <si>
    <t>Organiser et exploiter ses connaissances et les informations extraites</t>
  </si>
  <si>
    <t>Mettre en œuvre un protocole expérimental</t>
  </si>
  <si>
    <t>Manipuler dans le respect des règles de sécurité</t>
  </si>
  <si>
    <t>Effectuer le traitement graphique de données (dont modélisation)</t>
  </si>
  <si>
    <t>Présenter les résultats de manière adaptée (unités, chiffres significatifs, incertitudes)</t>
  </si>
  <si>
    <t>Extraire et organiser l'information en lien avec une problématique</t>
  </si>
  <si>
    <t>Mobiliser les connaissances en rapport avec le problème</t>
  </si>
  <si>
    <t>Choisir (justifier) un protocole expérimental (ou des étapes)</t>
  </si>
  <si>
    <t>Analyser des données (concevoir les étapes de l'exploitation, effectuer un raisonnement)</t>
  </si>
  <si>
    <t>Effectuer des calculs littéraux, établir des relations littérales entre les grandeurs</t>
  </si>
  <si>
    <t>Exploiter et interpréter des observations, mesures ou graphiques</t>
  </si>
  <si>
    <t>Valider un choix technique en exploitant des documents, des résultats expérimentaux</t>
  </si>
  <si>
    <t>Discuter de la validité d'une hypothèse, d'une propriété, d'une loi, d’un modèle, d’un protocole expérimental</t>
  </si>
  <si>
    <t>Porter un regard critique sur des résultats (cohérence, confrontation de valeurs, sources d'erreurs, proposition d'améliorations du protocole)</t>
  </si>
  <si>
    <t>Décrire une observation, rendre compte de résultats</t>
  </si>
  <si>
    <t>Rédiger une explication, une réponse, une argumentation ou une synthèse (réponse construite), une conclusion</t>
  </si>
  <si>
    <t>Total :</t>
  </si>
  <si>
    <t>Schématiser (ou compléter) une situation (expérimentale ou autre)</t>
  </si>
  <si>
    <t>Noms</t>
  </si>
  <si>
    <t>NOTE</t>
  </si>
  <si>
    <t>Connaître le vocabulaire, les symboles et les unités mise en œuvre</t>
  </si>
  <si>
    <t>Organiser et remettre en ordre son espace de travail</t>
  </si>
  <si>
    <t>NOM</t>
  </si>
  <si>
    <t>Classe</t>
  </si>
  <si>
    <t>PRENOM</t>
  </si>
  <si>
    <t>Groupe</t>
  </si>
  <si>
    <t>Nb d'élèves:</t>
  </si>
  <si>
    <t>Nom Prénom</t>
  </si>
  <si>
    <t>TOTAL :</t>
  </si>
  <si>
    <t>Note par somme de chaque compétence / Note globale arrondie au demi-point</t>
  </si>
  <si>
    <t>ê</t>
  </si>
  <si>
    <t>APP-Tot</t>
  </si>
  <si>
    <t>ANA-Tot</t>
  </si>
  <si>
    <t>REA-Tot</t>
  </si>
  <si>
    <t>VAL-Tot</t>
  </si>
  <si>
    <t>COM-Tot</t>
  </si>
  <si>
    <t>AUTO-Tot</t>
  </si>
  <si>
    <t>RCO-Tot</t>
  </si>
  <si>
    <t>Moy</t>
  </si>
  <si>
    <t>Min</t>
  </si>
  <si>
    <t>Max</t>
  </si>
  <si>
    <t>APP-Niv.M</t>
  </si>
  <si>
    <t>ANA-Niv.M</t>
  </si>
  <si>
    <t>REA-Niv.M</t>
  </si>
  <si>
    <t>RCO-Niv.M</t>
  </si>
  <si>
    <t>COM-Niv.M</t>
  </si>
  <si>
    <t>VAL-Niv.M</t>
  </si>
  <si>
    <t>AUTO-Niv.M</t>
  </si>
  <si>
    <t>APP-Note</t>
  </si>
  <si>
    <t>ANA-Note</t>
  </si>
  <si>
    <t>REA-Note</t>
  </si>
  <si>
    <t>VAL-Note</t>
  </si>
  <si>
    <t>COM-Note</t>
  </si>
  <si>
    <t>AUTO-Note</t>
  </si>
  <si>
    <t>RCO-Note</t>
  </si>
  <si>
    <t>Marqueurs</t>
  </si>
  <si>
    <t>Note sur :</t>
  </si>
  <si>
    <t>Seuil max B</t>
  </si>
  <si>
    <t>Seuil max C</t>
  </si>
  <si>
    <t>Seuil max D</t>
  </si>
  <si>
    <t>Seuil min E</t>
  </si>
  <si>
    <t>Tout est parfait, ou avec une petite erreur non pénalisante.</t>
  </si>
  <si>
    <t>C'est assez bien dans l'ensemble, et il y a plusieurs petites erreur de faible gravité.</t>
  </si>
  <si>
    <t>C'est moyen, et il y a trop de petites erreurs et une ou deux erreurs de moyenne gravité.</t>
  </si>
  <si>
    <t>Il y a trop d'erreurs (incompréhension ou autre) de moyenne gravité ou de forte gravité.</t>
  </si>
  <si>
    <t>Seuil mon ∅</t>
  </si>
  <si>
    <t>Seuil max A</t>
  </si>
  <si>
    <t>Compétences</t>
  </si>
  <si>
    <t>Définitions des compétences</t>
  </si>
  <si>
    <t>-</t>
  </si>
  <si>
    <t>Restitution de connaissances</t>
  </si>
  <si>
    <t>Expression et communication écrite ou orale</t>
  </si>
  <si>
    <t>Autonomie, prises d'initiatives</t>
  </si>
  <si>
    <t>Réaliser des calculs ou méthodes</t>
  </si>
  <si>
    <t xml:space="preserve">Extraire les informations utiles </t>
  </si>
  <si>
    <t>Faire preuve d'esprit critique</t>
  </si>
  <si>
    <t>Autonomie et prises d'initiatives</t>
  </si>
  <si>
    <t>Identifier un problème, le formuler.</t>
  </si>
  <si>
    <t>Restituer une démarche, un protocole</t>
  </si>
  <si>
    <t>Discuter de la validité d'un résultat théorique</t>
  </si>
  <si>
    <t>Décrire une observation, la démarche suivie</t>
  </si>
  <si>
    <t>Réaliser des mesures avec le matériel adapté</t>
  </si>
  <si>
    <t>S'impliquer en équipe, décider, anticiper</t>
  </si>
  <si>
    <t>Extraire l’information utile sur des supports variés. Mobiliser ses connaissances.</t>
  </si>
  <si>
    <t>Restituer une formule apprise</t>
  </si>
  <si>
    <t>Construire les étapes d'une résolution d'un problème</t>
  </si>
  <si>
    <t>Procédure courante : Lecture/Exploitation d'un graphe</t>
  </si>
  <si>
    <t>Utiliser un vocabulaire scientifique adapté et rigoureux</t>
  </si>
  <si>
    <t>Solliciter une aide pertinente</t>
  </si>
  <si>
    <t>Procédure courante : Réaliser un schéma</t>
  </si>
  <si>
    <t>Avoir son matériel</t>
  </si>
  <si>
    <t>Mobilisation des connaissances</t>
  </si>
  <si>
    <t>Identifier les sources d'erreurs</t>
  </si>
  <si>
    <t>Soigner/Améliorer sa production</t>
  </si>
  <si>
    <t>Rendre un document numérique en suivant les consignes</t>
  </si>
  <si>
    <t>Utiliser une analyse dimensionnelle pour prédire ou vérifier une hypothèse</t>
  </si>
  <si>
    <t>Écrire un résultat de façon adaptée</t>
  </si>
  <si>
    <t>Raisonner ; Démontrer ; Argumenter</t>
  </si>
  <si>
    <t>Rédiger une synthèse. Utiliser un vocabulaire scientifique adapté et rigoureux.</t>
  </si>
  <si>
    <t>Savoir utiliser logiciel d'acquisition</t>
  </si>
  <si>
    <t>Évaluer des incertitudes expérimentales</t>
  </si>
  <si>
    <t>Proposer un modèle</t>
  </si>
  <si>
    <t>Écrire/Équilibrer une équation chimique</t>
  </si>
  <si>
    <t>Savoir utiliser un logiciel de traitement de texte pour exporter un compte rendu ou une courbe</t>
  </si>
  <si>
    <t xml:space="preserve">Analyser les conditions de sécurité d'une expérience </t>
  </si>
  <si>
    <t>Évaluer des ordres de grandeurs</t>
  </si>
  <si>
    <t>Exploiter un modèle théorique</t>
  </si>
  <si>
    <t>Exercer son esprit d'analyse</t>
  </si>
  <si>
    <t>Auteurs :</t>
  </si>
  <si>
    <t>Pierrick B.</t>
  </si>
  <si>
    <t>Gwen. R.</t>
  </si>
  <si>
    <t>Licence CC</t>
  </si>
  <si>
    <t>BY-NC-ND 3.0 FR</t>
  </si>
  <si>
    <t>Effectuer des calculs numériques, Utiliser une formule</t>
  </si>
  <si>
    <t>Effectuer des calculs littéraux, établir des relations  littérales entre les grandeurs, puis effectuer les calculs numériques.</t>
  </si>
  <si>
    <t>Procédure courante : Réaliser/construire un graphique</t>
  </si>
  <si>
    <t>Discuter de la validité des conditions expérimentales</t>
  </si>
  <si>
    <t>Discuter de la validité de résultats expérimentales</t>
  </si>
  <si>
    <t>Interpréter les résultats et les mesures expérimentales</t>
  </si>
  <si>
    <t>Évaluer les sources d'erreurs expérimentales</t>
  </si>
  <si>
    <t>Écrire un résultat avec son incertitude</t>
  </si>
  <si>
    <t>Attention: toutes les listes suivantes (colonnes I à P) doivent avoir le même nombre d'éléments (compléter par des "-" si nécessaire)</t>
  </si>
  <si>
    <t>Représenter une molécule (formule brute OU développée OU semi-développée OU topologique, OU représentation de Cram, OU de Newman)</t>
  </si>
  <si>
    <t>è</t>
  </si>
  <si>
    <t>ç</t>
  </si>
  <si>
    <t>Pondération par le niveau d'évaluation   (⚠️Ne pas modifier ici ! Modifier la feuille Liste-ÉLÈVES⚠️)</t>
  </si>
  <si>
    <t>Noms des élèves évalués.   (⚠️Ne pas modifier ici ! Modifier la feuille Liste-ÉLÈVES⚠️)</t>
  </si>
  <si>
    <t>Date</t>
  </si>
  <si>
    <t>max=</t>
  </si>
  <si>
    <t>Note sur</t>
  </si>
  <si>
    <t>Elèves | Coeff.</t>
  </si>
  <si>
    <t>Moyennes</t>
  </si>
  <si>
    <t>Appréciation globale</t>
  </si>
  <si>
    <t>Note min.</t>
  </si>
  <si>
    <t>Note max.</t>
  </si>
  <si>
    <t>** Délégués</t>
  </si>
  <si>
    <t>ABS</t>
  </si>
  <si>
    <t xml:space="preserve">Appréciations - 1er Semestre
</t>
  </si>
  <si>
    <t>Nb. de caractère dans l'appréciation
(max = 255)</t>
  </si>
  <si>
    <t>G.</t>
  </si>
  <si>
    <t>/ 255</t>
  </si>
  <si>
    <t>/ 400</t>
  </si>
  <si>
    <t>/20</t>
  </si>
  <si>
    <t>APPpourcent</t>
  </si>
  <si>
    <t>ANApourcent</t>
  </si>
  <si>
    <t>REApourcent</t>
  </si>
  <si>
    <t>VALpourcent</t>
  </si>
  <si>
    <t>COMpourcent</t>
  </si>
  <si>
    <t>AUTOpourcent</t>
  </si>
  <si>
    <t>RCOpourcent</t>
  </si>
  <si>
    <t>Attention : Valeurs à transposer dans la feuille d'export pour le publipostage. Ne copier que les valeurs dans ce qui est encadré !</t>
  </si>
  <si>
    <t>À copier directement pour le publipostage dans la feuille d'Export.</t>
  </si>
  <si>
    <t>Moyenne</t>
  </si>
  <si>
    <t>Évaluation n° : Titre</t>
  </si>
  <si>
    <t>Envoyer un document dans le casier ENT du professeur</t>
  </si>
  <si>
    <t>Exporter un document en format PDF en respectant une nomenclature pour le nom du fichier</t>
  </si>
  <si>
    <t>Maîtriser le vocabulaire du cours</t>
  </si>
  <si>
    <t>Réussite</t>
  </si>
  <si>
    <t>🔒→</t>
  </si>
  <si>
    <t>⚠️🔒 NE PAS MODIFIER LES CELLULES CI-DESSOUS 🔒 ⚠️</t>
  </si>
  <si>
    <t>Moy. S.1</t>
  </si>
  <si>
    <t>X</t>
  </si>
  <si>
    <t>Aucune réponse n'a été formulée.</t>
  </si>
  <si>
    <t>Il y a beaucoup trop d'erreurs ce qui entraine une réponse fausse ou complètement HS ; ou bien quelques mots n'ayant aucun sens car la phrase n'est pas finie.</t>
  </si>
  <si>
    <t>X , NR, ABS →</t>
  </si>
  <si>
    <t xml:space="preserve">Appréciations - 2ème Semestre
</t>
  </si>
  <si>
    <t>TOT.</t>
  </si>
  <si>
    <t>Moy. S.2</t>
  </si>
  <si>
    <t>NR</t>
  </si>
  <si>
    <t>Évaluation n° : Titre de l'évaluation</t>
  </si>
  <si>
    <t>34 maxi dans la liste</t>
  </si>
  <si>
    <t>Note sur  :</t>
  </si>
  <si>
    <t>Élève n°1</t>
  </si>
  <si>
    <t>Élève n°2</t>
  </si>
  <si>
    <t>Élève n°3</t>
  </si>
  <si>
    <t>Élève n°4</t>
  </si>
  <si>
    <t>Élève n°5</t>
  </si>
  <si>
    <t>Élève n°6</t>
  </si>
  <si>
    <t>Élève n°7</t>
  </si>
  <si>
    <t>Élève n°8</t>
  </si>
  <si>
    <t>Élève n°9</t>
  </si>
  <si>
    <t>Élève n°10</t>
  </si>
  <si>
    <t>Élève n°11</t>
  </si>
  <si>
    <t>Élève n°12</t>
  </si>
  <si>
    <t>Élève n°13</t>
  </si>
  <si>
    <t>Élève n°14</t>
  </si>
  <si>
    <t>Élève n°15</t>
  </si>
  <si>
    <t>Élève n°16</t>
  </si>
  <si>
    <t>Élève n°17</t>
  </si>
  <si>
    <t>Élève n°18</t>
  </si>
  <si>
    <t>Élève n°19</t>
  </si>
  <si>
    <t>Élève n°20</t>
  </si>
  <si>
    <t>G1</t>
  </si>
  <si>
    <t>G2</t>
  </si>
  <si>
    <t>ClasseA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</si>
</sst>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0.0"/>
    <numFmt numFmtId="166" formatCode="dd/mm/yy;@"/>
    <numFmt numFmtId="167" formatCode="[Red][&lt;10]#.00;[Magenta][&gt;=14]#.00;[Blue]#.00"/>
    <numFmt numFmtId="168" formatCode="[Red][&lt;9]#.00;[Magenta][&gt;=12.6]#.00;[Blue]#.00"/>
    <numFmt numFmtId="169" formatCode="[Red][&lt;7.75]#.00;[Magenta][&gt;=10.85]#.00;[Blue]#.00"/>
  </numFmts>
  <fonts count="6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6"/>
      <name val="Wingdings"/>
      <charset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6"/>
      <color theme="6"/>
      <name val="Wingdings"/>
      <charset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venir Book"/>
      <family val="2"/>
    </font>
    <font>
      <sz val="10"/>
      <color theme="1"/>
      <name val="Avenir Book"/>
      <family val="2"/>
    </font>
    <font>
      <b/>
      <sz val="12"/>
      <color theme="0"/>
      <name val="Avenir Book"/>
      <family val="2"/>
    </font>
    <font>
      <sz val="10"/>
      <name val="Avenir Book"/>
      <family val="2"/>
    </font>
    <font>
      <u/>
      <sz val="10"/>
      <color theme="10"/>
      <name val="Calibri"/>
      <family val="2"/>
      <scheme val="minor"/>
    </font>
    <font>
      <sz val="10"/>
      <color theme="0"/>
      <name val="Avenir Book"/>
      <family val="2"/>
    </font>
    <font>
      <b/>
      <sz val="10"/>
      <color theme="0"/>
      <name val="Avenir Book"/>
      <family val="2"/>
    </font>
    <font>
      <b/>
      <sz val="16"/>
      <color theme="1"/>
      <name val="Avenir Book"/>
      <family val="2"/>
    </font>
    <font>
      <b/>
      <sz val="12"/>
      <color theme="1"/>
      <name val="Avenir Book"/>
      <family val="2"/>
    </font>
    <font>
      <b/>
      <sz val="14"/>
      <color theme="1"/>
      <name val="Avenir Book"/>
      <family val="2"/>
    </font>
    <font>
      <sz val="10"/>
      <color theme="1"/>
      <name val="Avenir Book"/>
      <family val="2"/>
    </font>
    <font>
      <b/>
      <sz val="10"/>
      <color theme="1"/>
      <name val="Avenir Book"/>
      <family val="2"/>
    </font>
    <font>
      <b/>
      <sz val="18"/>
      <color theme="1"/>
      <name val="Avenir Book"/>
      <family val="2"/>
    </font>
    <font>
      <sz val="16"/>
      <color theme="1"/>
      <name val="Avenir Book"/>
      <family val="2"/>
    </font>
    <font>
      <sz val="14"/>
      <color theme="1"/>
      <name val="Avenir Book"/>
      <family val="2"/>
    </font>
    <font>
      <sz val="18"/>
      <color theme="1"/>
      <name val="Avenir Book"/>
      <family val="2"/>
    </font>
    <font>
      <b/>
      <sz val="20"/>
      <color theme="6"/>
      <name val="Avenir Book"/>
      <family val="2"/>
    </font>
    <font>
      <b/>
      <sz val="16"/>
      <color theme="0"/>
      <name val="Avenir Book"/>
      <family val="2"/>
    </font>
    <font>
      <b/>
      <sz val="22"/>
      <color theme="1"/>
      <name val="Avenir Book"/>
      <family val="2"/>
    </font>
    <font>
      <sz val="12"/>
      <color theme="1"/>
      <name val="Avenir Book"/>
      <family val="2"/>
    </font>
    <font>
      <b/>
      <sz val="12"/>
      <color theme="6"/>
      <name val="Avenir Book"/>
      <family val="2"/>
    </font>
    <font>
      <b/>
      <sz val="14"/>
      <color theme="0"/>
      <name val="Avenir Book"/>
      <family val="2"/>
    </font>
    <font>
      <b/>
      <sz val="11"/>
      <color theme="1"/>
      <name val="Avenir Book"/>
      <family val="2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rgb="FF002060"/>
      <name val="Avenir Book"/>
      <family val="2"/>
    </font>
    <font>
      <b/>
      <sz val="11"/>
      <color theme="0"/>
      <name val="Avenir Book"/>
      <family val="2"/>
    </font>
    <font>
      <sz val="20"/>
      <color theme="1"/>
      <name val="Avenir Book"/>
      <family val="2"/>
    </font>
    <font>
      <b/>
      <sz val="10"/>
      <color theme="1"/>
      <name val="Avenir Book"/>
      <family val="2"/>
    </font>
    <font>
      <b/>
      <sz val="26"/>
      <color theme="1"/>
      <name val="Avenir Book"/>
      <family val="2"/>
    </font>
    <font>
      <sz val="8"/>
      <name val="Calibri"/>
      <family val="2"/>
      <scheme val="minor"/>
    </font>
    <font>
      <sz val="11"/>
      <color theme="1"/>
      <name val="Segoe UI Emoji"/>
      <family val="2"/>
    </font>
    <font>
      <b/>
      <sz val="10"/>
      <color theme="1"/>
      <name val="Avenir Book"/>
      <family val="2"/>
    </font>
    <font>
      <sz val="11"/>
      <color theme="1"/>
      <name val="Avenir Light"/>
      <family val="2"/>
    </font>
    <font>
      <sz val="10"/>
      <color theme="1"/>
      <name val="Avenir Light"/>
      <family val="2"/>
    </font>
    <font>
      <sz val="10"/>
      <color rgb="FF00B050"/>
      <name val="Calibri"/>
      <family val="2"/>
      <scheme val="minor"/>
    </font>
    <font>
      <b/>
      <sz val="9"/>
      <color theme="1"/>
      <name val="Avenir Book"/>
      <family val="2"/>
    </font>
    <font>
      <b/>
      <sz val="16"/>
      <color rgb="FF002060"/>
      <name val="Avenir Book"/>
      <family val="2"/>
    </font>
    <font>
      <sz val="11"/>
      <color theme="1"/>
      <name val="Avenir Book"/>
      <family val="2"/>
    </font>
    <font>
      <b/>
      <sz val="20"/>
      <color theme="1"/>
      <name val="Avenir Book"/>
      <family val="2"/>
    </font>
    <font>
      <b/>
      <sz val="8"/>
      <color theme="0"/>
      <name val="Avenir Book"/>
      <family val="2"/>
    </font>
    <font>
      <sz val="8"/>
      <color theme="1"/>
      <name val="Avenir Book"/>
      <family val="2"/>
    </font>
    <font>
      <b/>
      <sz val="8"/>
      <color theme="1"/>
      <name val="Avenir Book"/>
      <family val="2"/>
    </font>
    <font>
      <b/>
      <sz val="8"/>
      <color theme="1"/>
      <name val="Avenir Book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rgb="FF000000"/>
      </patternFill>
    </fill>
  </fills>
  <borders count="1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medium">
        <color auto="1"/>
      </top>
      <bottom style="thin">
        <color theme="0" tint="-0.499984740745262"/>
      </bottom>
      <diagonal/>
    </border>
    <border>
      <left style="medium">
        <color auto="1"/>
      </left>
      <right/>
      <top style="medium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/>
      <right style="medium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thin">
        <color theme="0" tint="-0.499984740745262"/>
      </bottom>
      <diagonal/>
    </border>
    <border>
      <left style="medium">
        <color auto="1"/>
      </left>
      <right/>
      <top/>
      <bottom style="thin">
        <color theme="0" tint="-0.499984740745262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 tint="-0.499984740745262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auto="1"/>
      </bottom>
      <diagonal/>
    </border>
    <border>
      <left style="thin">
        <color theme="0" tint="-0.499984740745262"/>
      </left>
      <right style="thin">
        <color auto="1"/>
      </right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rgb="FFFF0000"/>
      </left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 style="slantDashDot">
        <color rgb="FFFF0000"/>
      </left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 style="slantDashDot">
        <color rgb="FFFF0000"/>
      </right>
      <top/>
      <bottom/>
      <diagonal/>
    </border>
    <border>
      <left style="slantDashDot">
        <color rgb="FFFF0000"/>
      </left>
      <right style="slantDashDot">
        <color rgb="FFFF0000"/>
      </right>
      <top/>
      <bottom style="slantDashDot">
        <color rgb="FFFF0000"/>
      </bottom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/>
      <diagonal/>
    </border>
    <border>
      <left/>
      <right style="slantDashDot">
        <color rgb="FFFF0000"/>
      </right>
      <top/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medium">
        <color theme="7"/>
      </left>
      <right style="medium">
        <color theme="7"/>
      </right>
      <top style="medium">
        <color theme="7"/>
      </top>
      <bottom style="medium">
        <color theme="7"/>
      </bottom>
      <diagonal/>
    </border>
    <border>
      <left style="medium">
        <color theme="7"/>
      </left>
      <right style="medium">
        <color theme="7"/>
      </right>
      <top style="dotted">
        <color theme="7"/>
      </top>
      <bottom style="medium">
        <color theme="7"/>
      </bottom>
      <diagonal/>
    </border>
    <border>
      <left style="medium">
        <color theme="7"/>
      </left>
      <right style="medium">
        <color theme="7"/>
      </right>
      <top/>
      <bottom style="dotted">
        <color theme="7"/>
      </bottom>
      <diagonal/>
    </border>
    <border>
      <left style="medium">
        <color theme="7"/>
      </left>
      <right/>
      <top/>
      <bottom style="medium">
        <color theme="7"/>
      </bottom>
      <diagonal/>
    </border>
    <border>
      <left/>
      <right style="medium">
        <color theme="7"/>
      </right>
      <top/>
      <bottom style="medium">
        <color theme="7"/>
      </bottom>
      <diagonal/>
    </border>
    <border>
      <left style="medium">
        <color theme="7"/>
      </left>
      <right/>
      <top style="medium">
        <color theme="7"/>
      </top>
      <bottom style="medium">
        <color theme="7"/>
      </bottom>
      <diagonal/>
    </border>
    <border>
      <left/>
      <right style="medium">
        <color theme="7"/>
      </right>
      <top style="medium">
        <color theme="7"/>
      </top>
      <bottom style="medium">
        <color theme="7"/>
      </bottom>
      <diagonal/>
    </border>
    <border>
      <left/>
      <right/>
      <top/>
      <bottom style="slantDashDot">
        <color rgb="FFFF0000"/>
      </bottom>
      <diagonal/>
    </border>
    <border>
      <left style="medium">
        <color theme="7"/>
      </left>
      <right style="medium">
        <color theme="7"/>
      </right>
      <top style="medium">
        <color theme="7"/>
      </top>
      <bottom style="slantDashDot">
        <color rgb="FFFF0000"/>
      </bottom>
      <diagonal/>
    </border>
    <border>
      <left/>
      <right/>
      <top style="slantDashDot">
        <color rgb="FFFF0000"/>
      </top>
      <bottom/>
      <diagonal/>
    </border>
    <border>
      <left style="medium">
        <color theme="7"/>
      </left>
      <right style="medium">
        <color theme="7"/>
      </right>
      <top style="medium">
        <color theme="7"/>
      </top>
      <bottom/>
      <diagonal/>
    </border>
    <border>
      <left style="medium">
        <color theme="7"/>
      </left>
      <right style="medium">
        <color theme="7"/>
      </right>
      <top/>
      <bottom/>
      <diagonal/>
    </border>
    <border>
      <left style="medium">
        <color theme="7"/>
      </left>
      <right style="medium">
        <color theme="7"/>
      </right>
      <top/>
      <bottom style="medium">
        <color theme="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theme="0" tint="-0.34998626667073579"/>
      </right>
      <top style="medium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auto="1"/>
      </bottom>
      <diagonal/>
    </border>
    <border>
      <left style="thin">
        <color theme="0" tint="-0.34998626667073579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auto="1"/>
      </top>
      <bottom/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 style="slantDashDot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slantDashDot">
        <color rgb="FFFF0000"/>
      </right>
      <top style="thin">
        <color auto="1"/>
      </top>
      <bottom style="thin">
        <color auto="1"/>
      </bottom>
      <diagonal/>
    </border>
    <border>
      <left style="slantDashDot">
        <color rgb="FFFF0000"/>
      </left>
      <right style="thin">
        <color auto="1"/>
      </right>
      <top style="thin">
        <color auto="1"/>
      </top>
      <bottom style="slantDashDot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rgb="FFFF0000"/>
      </bottom>
      <diagonal/>
    </border>
    <border>
      <left style="thin">
        <color auto="1"/>
      </left>
      <right style="slantDashDot">
        <color rgb="FFFF0000"/>
      </right>
      <top style="thin">
        <color auto="1"/>
      </top>
      <bottom style="slantDashDot">
        <color rgb="FFFF0000"/>
      </bottom>
      <diagonal/>
    </border>
    <border>
      <left style="slantDashDot">
        <color rgb="FFFF0000"/>
      </left>
      <right style="thin">
        <color auto="1"/>
      </right>
      <top style="slantDashDot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rgb="FFFF0000"/>
      </top>
      <bottom style="thin">
        <color auto="1"/>
      </bottom>
      <diagonal/>
    </border>
    <border>
      <left style="thin">
        <color auto="1"/>
      </left>
      <right style="slantDashDot">
        <color rgb="FFFF0000"/>
      </right>
      <top style="slantDashDot">
        <color rgb="FFFF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slantDashDot">
        <color rgb="FFFF0000"/>
      </left>
      <right style="thin">
        <color auto="1"/>
      </right>
      <top style="slantDashDot">
        <color rgb="FFFF0000"/>
      </top>
      <bottom/>
      <diagonal/>
    </border>
    <border>
      <left style="thin">
        <color auto="1"/>
      </left>
      <right/>
      <top style="slantDashDot">
        <color rgb="FFFF0000"/>
      </top>
      <bottom style="thin">
        <color auto="1"/>
      </bottom>
      <diagonal/>
    </border>
    <border>
      <left/>
      <right style="thin">
        <color auto="1"/>
      </right>
      <top style="slantDashDot">
        <color rgb="FFFF0000"/>
      </top>
      <bottom style="thin">
        <color auto="1"/>
      </bottom>
      <diagonal/>
    </border>
    <border>
      <left style="slantDashDot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slantDashDot">
        <color rgb="FFFF0000"/>
      </bottom>
      <diagonal/>
    </border>
    <border>
      <left/>
      <right style="thin">
        <color auto="1"/>
      </right>
      <top style="thin">
        <color auto="1"/>
      </top>
      <bottom style="slantDashDot">
        <color rgb="FFFF0000"/>
      </bottom>
      <diagonal/>
    </border>
    <border>
      <left style="slantDashDot">
        <color auto="1"/>
      </left>
      <right style="hair">
        <color auto="1"/>
      </right>
      <top style="slantDashDot">
        <color auto="1"/>
      </top>
      <bottom/>
      <diagonal/>
    </border>
    <border>
      <left style="hair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hair">
        <color auto="1"/>
      </right>
      <top/>
      <bottom/>
      <diagonal/>
    </border>
    <border>
      <left style="hair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hair">
        <color auto="1"/>
      </right>
      <top style="thin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slantDashDot">
        <color auto="1"/>
      </left>
      <right style="hair">
        <color auto="1"/>
      </right>
      <top style="slantDashDot">
        <color auto="1"/>
      </top>
      <bottom style="thin">
        <color auto="1"/>
      </bottom>
      <diagonal/>
    </border>
    <border>
      <left style="hair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double">
        <color rgb="FF00B05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auto="1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auto="1"/>
      </left>
      <right/>
      <top style="thin">
        <color theme="0" tint="-0.499984740745262"/>
      </top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1" tint="0.499984740745262"/>
      </bottom>
      <diagonal/>
    </border>
    <border>
      <left style="medium">
        <color auto="1"/>
      </left>
      <right style="medium">
        <color auto="1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medium">
        <color auto="1"/>
      </right>
      <top style="thin">
        <color theme="1" tint="0.499984740745262"/>
      </top>
      <bottom style="thin">
        <color theme="0" tint="-0.499984740745262"/>
      </bottom>
      <diagonal/>
    </border>
    <border>
      <left style="medium">
        <color auto="1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1" tint="0.499984740745262"/>
      </top>
      <bottom style="thin">
        <color theme="0" tint="-0.499984740745262"/>
      </bottom>
      <diagonal/>
    </border>
    <border>
      <left style="medium">
        <color auto="1"/>
      </left>
      <right style="medium">
        <color auto="1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auto="1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 style="thin">
        <color theme="0" tint="-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20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3" fillId="0" borderId="0"/>
    <xf numFmtId="0" fontId="6" fillId="0" borderId="0" applyNumberForma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9" fontId="44" fillId="0" borderId="0" applyFont="0" applyFill="0" applyBorder="0" applyAlignment="0" applyProtection="0"/>
  </cellStyleXfs>
  <cellXfs count="524">
    <xf numFmtId="0" fontId="0" fillId="0" borderId="0" xfId="0"/>
    <xf numFmtId="0" fontId="9" fillId="0" borderId="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165" fontId="0" fillId="10" borderId="1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12" fillId="14" borderId="11" xfId="0" applyFont="1" applyFill="1" applyBorder="1" applyAlignment="1" applyProtection="1">
      <alignment horizontal="center" vertical="center"/>
      <protection locked="0"/>
    </xf>
    <xf numFmtId="0" fontId="12" fillId="14" borderId="12" xfId="0" applyFont="1" applyFill="1" applyBorder="1" applyAlignment="1" applyProtection="1">
      <alignment horizontal="center" vertical="center"/>
      <protection locked="0"/>
    </xf>
    <xf numFmtId="0" fontId="11" fillId="14" borderId="15" xfId="0" applyFont="1" applyFill="1" applyBorder="1" applyAlignment="1" applyProtection="1">
      <alignment horizontal="center" vertical="center"/>
      <protection locked="0"/>
    </xf>
    <xf numFmtId="0" fontId="11" fillId="14" borderId="14" xfId="0" applyFont="1" applyFill="1" applyBorder="1" applyAlignment="1" applyProtection="1">
      <alignment horizontal="center" vertical="center"/>
      <protection locked="0"/>
    </xf>
    <xf numFmtId="0" fontId="11" fillId="14" borderId="16" xfId="0" applyFont="1" applyFill="1" applyBorder="1" applyAlignment="1" applyProtection="1">
      <alignment horizontal="center" vertical="center"/>
      <protection locked="0"/>
    </xf>
    <xf numFmtId="0" fontId="11" fillId="14" borderId="20" xfId="0" applyFont="1" applyFill="1" applyBorder="1" applyAlignment="1" applyProtection="1">
      <alignment horizontal="center" vertical="center"/>
      <protection locked="0"/>
    </xf>
    <xf numFmtId="0" fontId="11" fillId="14" borderId="13" xfId="0" applyFont="1" applyFill="1" applyBorder="1" applyAlignment="1" applyProtection="1">
      <alignment horizontal="center" vertical="center"/>
      <protection locked="0"/>
    </xf>
    <xf numFmtId="0" fontId="11" fillId="14" borderId="21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horizontal="center" vertical="center"/>
    </xf>
    <xf numFmtId="0" fontId="8" fillId="18" borderId="24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17" fillId="19" borderId="26" xfId="0" applyFont="1" applyFill="1" applyBorder="1" applyAlignment="1">
      <alignment horizontal="center" vertical="center"/>
    </xf>
    <xf numFmtId="0" fontId="17" fillId="19" borderId="27" xfId="0" applyFont="1" applyFill="1" applyBorder="1" applyAlignment="1">
      <alignment horizontal="center" vertical="center"/>
    </xf>
    <xf numFmtId="165" fontId="18" fillId="19" borderId="28" xfId="0" applyNumberFormat="1" applyFont="1" applyFill="1" applyBorder="1" applyAlignment="1">
      <alignment horizontal="center" vertical="center"/>
    </xf>
    <xf numFmtId="165" fontId="18" fillId="19" borderId="25" xfId="0" applyNumberFormat="1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11" xfId="0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20" fillId="21" borderId="18" xfId="0" applyFont="1" applyFill="1" applyBorder="1" applyAlignment="1">
      <alignment horizontal="center" vertical="center"/>
    </xf>
    <xf numFmtId="0" fontId="20" fillId="21" borderId="11" xfId="0" applyFont="1" applyFill="1" applyBorder="1" applyAlignment="1">
      <alignment horizontal="center" vertical="center"/>
    </xf>
    <xf numFmtId="0" fontId="20" fillId="21" borderId="12" xfId="0" applyFont="1" applyFill="1" applyBorder="1" applyAlignment="1">
      <alignment horizontal="center" vertical="center"/>
    </xf>
    <xf numFmtId="0" fontId="17" fillId="20" borderId="18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/>
    </xf>
    <xf numFmtId="0" fontId="17" fillId="20" borderId="12" xfId="0" applyFont="1" applyFill="1" applyBorder="1" applyAlignment="1">
      <alignment horizontal="center" vertical="center"/>
    </xf>
    <xf numFmtId="0" fontId="19" fillId="17" borderId="29" xfId="0" applyFont="1" applyFill="1" applyBorder="1" applyAlignment="1">
      <alignment horizontal="center" vertical="center"/>
    </xf>
    <xf numFmtId="0" fontId="19" fillId="17" borderId="30" xfId="0" applyFont="1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 wrapText="1"/>
    </xf>
    <xf numFmtId="0" fontId="22" fillId="23" borderId="0" xfId="0" applyFont="1" applyFill="1" applyAlignment="1">
      <alignment horizontal="center" vertical="center"/>
    </xf>
    <xf numFmtId="0" fontId="22" fillId="9" borderId="34" xfId="0" applyFont="1" applyFill="1" applyBorder="1" applyAlignment="1">
      <alignment horizontal="center" vertical="center"/>
    </xf>
    <xf numFmtId="0" fontId="22" fillId="23" borderId="0" xfId="0" applyFont="1" applyFill="1" applyBorder="1"/>
    <xf numFmtId="0" fontId="0" fillId="23" borderId="0" xfId="0" applyFill="1"/>
    <xf numFmtId="0" fontId="22" fillId="23" borderId="0" xfId="0" applyFont="1" applyFill="1"/>
    <xf numFmtId="0" fontId="0" fillId="23" borderId="0" xfId="0" applyFill="1" applyBorder="1"/>
    <xf numFmtId="0" fontId="21" fillId="23" borderId="0" xfId="0" applyFont="1" applyFill="1" applyBorder="1" applyAlignment="1">
      <alignment horizontal="center" vertical="center"/>
    </xf>
    <xf numFmtId="0" fontId="23" fillId="23" borderId="0" xfId="0" applyFont="1" applyFill="1" applyBorder="1" applyAlignment="1">
      <alignment horizontal="center" vertical="center"/>
    </xf>
    <xf numFmtId="0" fontId="22" fillId="23" borderId="0" xfId="0" applyFont="1" applyFill="1" applyBorder="1" applyAlignment="1">
      <alignment horizontal="center" vertical="center"/>
    </xf>
    <xf numFmtId="0" fontId="24" fillId="23" borderId="0" xfId="0" applyFont="1" applyFill="1" applyBorder="1" applyAlignment="1">
      <alignment horizontal="center" vertical="center"/>
    </xf>
    <xf numFmtId="0" fontId="24" fillId="23" borderId="0" xfId="0" applyFont="1" applyFill="1" applyBorder="1"/>
    <xf numFmtId="0" fontId="24" fillId="11" borderId="44" xfId="0" applyFont="1" applyFill="1" applyBorder="1" applyAlignment="1">
      <alignment horizontal="center" vertical="center"/>
    </xf>
    <xf numFmtId="0" fontId="24" fillId="11" borderId="43" xfId="0" applyFont="1" applyFill="1" applyBorder="1" applyAlignment="1">
      <alignment horizontal="center" vertical="center"/>
    </xf>
    <xf numFmtId="0" fontId="26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3" fillId="24" borderId="32" xfId="0" applyFont="1" applyFill="1" applyBorder="1" applyAlignment="1">
      <alignment horizontal="center" vertical="center"/>
    </xf>
    <xf numFmtId="0" fontId="22" fillId="9" borderId="36" xfId="0" applyFont="1" applyFill="1" applyBorder="1" applyAlignment="1">
      <alignment horizontal="center" vertical="center"/>
    </xf>
    <xf numFmtId="0" fontId="22" fillId="9" borderId="51" xfId="0" applyFont="1" applyFill="1" applyBorder="1" applyAlignment="1">
      <alignment vertical="center"/>
    </xf>
    <xf numFmtId="0" fontId="22" fillId="9" borderId="38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vertical="center"/>
    </xf>
    <xf numFmtId="0" fontId="22" fillId="9" borderId="40" xfId="0" applyFont="1" applyFill="1" applyBorder="1" applyAlignment="1">
      <alignment horizontal="center" vertical="center"/>
    </xf>
    <xf numFmtId="0" fontId="22" fillId="9" borderId="49" xfId="0" applyFont="1" applyFill="1" applyBorder="1" applyAlignment="1">
      <alignment vertical="center"/>
    </xf>
    <xf numFmtId="0" fontId="22" fillId="15" borderId="34" xfId="0" applyFont="1" applyFill="1" applyBorder="1" applyAlignment="1">
      <alignment horizontal="center" vertical="center"/>
    </xf>
    <xf numFmtId="0" fontId="22" fillId="25" borderId="34" xfId="0" applyFont="1" applyFill="1" applyBorder="1" applyAlignment="1">
      <alignment horizontal="center" vertical="center"/>
    </xf>
    <xf numFmtId="0" fontId="22" fillId="3" borderId="35" xfId="0" applyFont="1" applyFill="1" applyBorder="1" applyAlignment="1">
      <alignment horizontal="center" vertical="center"/>
    </xf>
    <xf numFmtId="0" fontId="22" fillId="26" borderId="34" xfId="0" applyFont="1" applyFill="1" applyBorder="1" applyAlignment="1">
      <alignment horizontal="center" vertical="center"/>
    </xf>
    <xf numFmtId="0" fontId="22" fillId="27" borderId="34" xfId="0" applyFont="1" applyFill="1" applyBorder="1" applyAlignment="1">
      <alignment horizontal="center" vertical="center"/>
    </xf>
    <xf numFmtId="0" fontId="22" fillId="8" borderId="3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/>
    </xf>
    <xf numFmtId="0" fontId="24" fillId="8" borderId="33" xfId="0" applyFont="1" applyFill="1" applyBorder="1" applyAlignment="1">
      <alignment horizontal="center" vertical="center"/>
    </xf>
    <xf numFmtId="0" fontId="24" fillId="27" borderId="0" xfId="0" applyFont="1" applyFill="1" applyBorder="1" applyAlignment="1">
      <alignment horizontal="center" vertical="center"/>
    </xf>
    <xf numFmtId="0" fontId="24" fillId="27" borderId="34" xfId="0" applyFont="1" applyFill="1" applyBorder="1" applyAlignment="1">
      <alignment horizontal="center" vertical="center"/>
    </xf>
    <xf numFmtId="0" fontId="24" fillId="26" borderId="0" xfId="0" applyFont="1" applyFill="1" applyBorder="1" applyAlignment="1">
      <alignment horizontal="center" vertical="center"/>
    </xf>
    <xf numFmtId="0" fontId="24" fillId="26" borderId="34" xfId="0" applyFont="1" applyFill="1" applyBorder="1" applyAlignment="1">
      <alignment horizontal="center" vertical="center"/>
    </xf>
    <xf numFmtId="0" fontId="24" fillId="15" borderId="0" xfId="0" applyFont="1" applyFill="1" applyBorder="1" applyAlignment="1">
      <alignment horizontal="center" vertical="center"/>
    </xf>
    <xf numFmtId="0" fontId="24" fillId="15" borderId="34" xfId="0" applyFont="1" applyFill="1" applyBorder="1" applyAlignment="1">
      <alignment horizontal="center" vertical="center"/>
    </xf>
    <xf numFmtId="0" fontId="24" fillId="25" borderId="0" xfId="0" applyFont="1" applyFill="1" applyBorder="1" applyAlignment="1">
      <alignment horizontal="center" vertical="center"/>
    </xf>
    <xf numFmtId="0" fontId="24" fillId="25" borderId="34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35" xfId="0" applyFont="1" applyFill="1" applyBorder="1" applyAlignment="1">
      <alignment horizontal="center" vertical="center"/>
    </xf>
    <xf numFmtId="0" fontId="27" fillId="22" borderId="49" xfId="0" applyFont="1" applyFill="1" applyBorder="1" applyAlignment="1">
      <alignment vertical="center"/>
    </xf>
    <xf numFmtId="0" fontId="27" fillId="22" borderId="0" xfId="0" applyFont="1" applyFill="1" applyBorder="1" applyAlignment="1">
      <alignment horizontal="left" vertical="center"/>
    </xf>
    <xf numFmtId="0" fontId="27" fillId="22" borderId="0" xfId="0" applyFont="1" applyFill="1" applyAlignment="1">
      <alignment horizontal="center" vertical="center"/>
    </xf>
    <xf numFmtId="0" fontId="22" fillId="9" borderId="36" xfId="0" applyFont="1" applyFill="1" applyBorder="1" applyAlignment="1">
      <alignment horizontal="left" vertical="center"/>
    </xf>
    <xf numFmtId="0" fontId="22" fillId="9" borderId="51" xfId="0" applyFont="1" applyFill="1" applyBorder="1" applyAlignment="1">
      <alignment horizontal="left" vertical="center"/>
    </xf>
    <xf numFmtId="0" fontId="22" fillId="9" borderId="37" xfId="0" applyFont="1" applyFill="1" applyBorder="1" applyAlignment="1">
      <alignment horizontal="left" vertical="center"/>
    </xf>
    <xf numFmtId="0" fontId="22" fillId="9" borderId="38" xfId="0" applyFont="1" applyFill="1" applyBorder="1" applyAlignment="1">
      <alignment horizontal="left" vertical="center"/>
    </xf>
    <xf numFmtId="0" fontId="22" fillId="9" borderId="0" xfId="0" applyFont="1" applyFill="1" applyBorder="1" applyAlignment="1">
      <alignment horizontal="left" vertical="center"/>
    </xf>
    <xf numFmtId="0" fontId="22" fillId="9" borderId="39" xfId="0" applyFont="1" applyFill="1" applyBorder="1" applyAlignment="1">
      <alignment horizontal="left" vertical="center"/>
    </xf>
    <xf numFmtId="0" fontId="22" fillId="9" borderId="40" xfId="0" applyFont="1" applyFill="1" applyBorder="1" applyAlignment="1">
      <alignment horizontal="left" vertical="center"/>
    </xf>
    <xf numFmtId="0" fontId="22" fillId="9" borderId="49" xfId="0" applyFont="1" applyFill="1" applyBorder="1" applyAlignment="1">
      <alignment horizontal="left" vertical="center"/>
    </xf>
    <xf numFmtId="0" fontId="22" fillId="9" borderId="41" xfId="0" applyFont="1" applyFill="1" applyBorder="1" applyAlignment="1">
      <alignment horizontal="left" vertical="center"/>
    </xf>
    <xf numFmtId="0" fontId="26" fillId="22" borderId="49" xfId="0" applyFont="1" applyFill="1" applyBorder="1" applyAlignment="1">
      <alignment horizontal="center" vertical="center"/>
    </xf>
    <xf numFmtId="0" fontId="22" fillId="9" borderId="33" xfId="0" applyFont="1" applyFill="1" applyBorder="1" applyAlignment="1">
      <alignment horizontal="center" vertical="center"/>
    </xf>
    <xf numFmtId="0" fontId="22" fillId="9" borderId="35" xfId="0" applyFont="1" applyFill="1" applyBorder="1" applyAlignment="1">
      <alignment horizontal="center" vertical="center"/>
    </xf>
    <xf numFmtId="0" fontId="22" fillId="27" borderId="0" xfId="0" applyFont="1" applyFill="1" applyBorder="1" applyAlignment="1">
      <alignment horizontal="left" vertical="center"/>
    </xf>
    <xf numFmtId="0" fontId="22" fillId="27" borderId="38" xfId="0" applyFont="1" applyFill="1" applyBorder="1" applyAlignment="1">
      <alignment horizontal="left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13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165" fontId="0" fillId="11" borderId="23" xfId="0" applyNumberFormat="1" applyFill="1" applyBorder="1" applyAlignment="1">
      <alignment horizontal="center" vertical="center"/>
    </xf>
    <xf numFmtId="165" fontId="0" fillId="11" borderId="13" xfId="0" applyNumberForma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0" fontId="22" fillId="11" borderId="37" xfId="0" applyFont="1" applyFill="1" applyBorder="1" applyAlignment="1">
      <alignment horizontal="center" vertical="center"/>
    </xf>
    <xf numFmtId="0" fontId="22" fillId="11" borderId="42" xfId="0" applyFont="1" applyFill="1" applyBorder="1" applyAlignment="1">
      <alignment horizontal="center" vertical="center"/>
    </xf>
    <xf numFmtId="0" fontId="22" fillId="11" borderId="52" xfId="0" applyFont="1" applyFill="1" applyBorder="1" applyAlignment="1">
      <alignment horizontal="center"/>
    </xf>
    <xf numFmtId="0" fontId="22" fillId="11" borderId="39" xfId="0" applyFont="1" applyFill="1" applyBorder="1" applyAlignment="1">
      <alignment horizontal="center" vertical="center"/>
    </xf>
    <xf numFmtId="0" fontId="22" fillId="11" borderId="53" xfId="0" applyFont="1" applyFill="1" applyBorder="1" applyAlignment="1">
      <alignment horizontal="center"/>
    </xf>
    <xf numFmtId="0" fontId="22" fillId="11" borderId="41" xfId="0" applyFont="1" applyFill="1" applyBorder="1" applyAlignment="1">
      <alignment horizontal="center" vertical="center"/>
    </xf>
    <xf numFmtId="0" fontId="22" fillId="11" borderId="54" xfId="0" applyFont="1" applyFill="1" applyBorder="1" applyAlignment="1">
      <alignment horizontal="center"/>
    </xf>
    <xf numFmtId="0" fontId="29" fillId="5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4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textRotation="90" wrapText="1"/>
    </xf>
    <xf numFmtId="0" fontId="31" fillId="5" borderId="0" xfId="0" applyFont="1" applyFill="1" applyBorder="1" applyAlignment="1">
      <alignment horizontal="center" vertical="center"/>
    </xf>
    <xf numFmtId="0" fontId="32" fillId="5" borderId="7" xfId="0" applyFont="1" applyFill="1" applyBorder="1" applyAlignment="1">
      <alignment horizontal="center" vertical="center" wrapText="1"/>
    </xf>
    <xf numFmtId="0" fontId="33" fillId="16" borderId="9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/>
    </xf>
    <xf numFmtId="0" fontId="31" fillId="0" borderId="8" xfId="0" applyFont="1" applyBorder="1" applyAlignment="1">
      <alignment vertical="center" wrapText="1"/>
    </xf>
    <xf numFmtId="165" fontId="3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9" fillId="10" borderId="1" xfId="0" applyFont="1" applyFill="1" applyBorder="1" applyAlignment="1">
      <alignment horizontal="center" vertical="center"/>
    </xf>
    <xf numFmtId="9" fontId="40" fillId="4" borderId="1" xfId="0" applyNumberFormat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2" fontId="39" fillId="3" borderId="1" xfId="0" applyNumberFormat="1" applyFont="1" applyFill="1" applyBorder="1" applyAlignment="1">
      <alignment horizontal="center" vertical="center"/>
    </xf>
    <xf numFmtId="165" fontId="30" fillId="6" borderId="1" xfId="0" applyNumberFormat="1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164" fontId="31" fillId="3" borderId="1" xfId="0" applyNumberFormat="1" applyFont="1" applyFill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165" fontId="35" fillId="11" borderId="1" xfId="0" applyNumberFormat="1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center" vertical="center" wrapText="1"/>
    </xf>
    <xf numFmtId="0" fontId="32" fillId="7" borderId="1" xfId="0" applyFont="1" applyFill="1" applyBorder="1" applyAlignment="1">
      <alignment horizontal="center" vertical="center"/>
    </xf>
    <xf numFmtId="2" fontId="43" fillId="9" borderId="0" xfId="0" applyNumberFormat="1" applyFont="1" applyFill="1" applyBorder="1" applyAlignment="1">
      <alignment horizontal="center" vertical="center"/>
    </xf>
    <xf numFmtId="0" fontId="31" fillId="23" borderId="0" xfId="0" applyFont="1" applyFill="1" applyAlignment="1">
      <alignment horizontal="center" vertical="center"/>
    </xf>
    <xf numFmtId="0" fontId="22" fillId="23" borderId="0" xfId="0" applyFont="1" applyFill="1" applyAlignment="1">
      <alignment horizontal="center"/>
    </xf>
    <xf numFmtId="0" fontId="4" fillId="23" borderId="0" xfId="200" applyFill="1"/>
    <xf numFmtId="0" fontId="47" fillId="0" borderId="63" xfId="200" applyFont="1" applyBorder="1" applyAlignment="1">
      <alignment horizontal="center" vertical="center" textRotation="90" wrapText="1"/>
    </xf>
    <xf numFmtId="14" fontId="47" fillId="0" borderId="63" xfId="200" applyNumberFormat="1" applyFont="1" applyBorder="1" applyAlignment="1">
      <alignment horizontal="center" vertical="center" textRotation="90" wrapText="1"/>
    </xf>
    <xf numFmtId="0" fontId="47" fillId="0" borderId="64" xfId="200" applyFont="1" applyBorder="1" applyAlignment="1">
      <alignment horizontal="center" vertical="center" textRotation="90"/>
    </xf>
    <xf numFmtId="0" fontId="49" fillId="13" borderId="65" xfId="200" applyFont="1" applyFill="1" applyBorder="1" applyAlignment="1">
      <alignment horizontal="center" vertical="center" textRotation="90"/>
    </xf>
    <xf numFmtId="0" fontId="4" fillId="23" borderId="0" xfId="200" applyFill="1" applyAlignment="1">
      <alignment horizontal="left" vertical="center"/>
    </xf>
    <xf numFmtId="0" fontId="4" fillId="0" borderId="0" xfId="200"/>
    <xf numFmtId="0" fontId="4" fillId="23" borderId="0" xfId="200" applyFill="1" applyAlignment="1">
      <alignment horizontal="center" vertical="center"/>
    </xf>
    <xf numFmtId="166" fontId="47" fillId="0" borderId="67" xfId="200" applyNumberFormat="1" applyFont="1" applyBorder="1" applyAlignment="1">
      <alignment horizontal="center" vertical="center"/>
    </xf>
    <xf numFmtId="166" fontId="47" fillId="0" borderId="68" xfId="200" applyNumberFormat="1" applyFont="1" applyBorder="1" applyAlignment="1">
      <alignment horizontal="center" vertical="center"/>
    </xf>
    <xf numFmtId="0" fontId="4" fillId="13" borderId="69" xfId="200" applyFill="1" applyBorder="1" applyAlignment="1">
      <alignment horizontal="center" vertical="center"/>
    </xf>
    <xf numFmtId="165" fontId="47" fillId="0" borderId="67" xfId="200" applyNumberFormat="1" applyFont="1" applyBorder="1" applyAlignment="1">
      <alignment horizontal="center" vertical="center"/>
    </xf>
    <xf numFmtId="1" fontId="47" fillId="0" borderId="67" xfId="200" applyNumberFormat="1" applyFont="1" applyBorder="1" applyAlignment="1">
      <alignment horizontal="center" vertical="center"/>
    </xf>
    <xf numFmtId="1" fontId="47" fillId="0" borderId="68" xfId="200" applyNumberFormat="1" applyFont="1" applyBorder="1" applyAlignment="1">
      <alignment horizontal="center" vertical="center"/>
    </xf>
    <xf numFmtId="0" fontId="4" fillId="13" borderId="58" xfId="200" applyFill="1" applyBorder="1" applyAlignment="1">
      <alignment horizontal="center" vertical="center"/>
    </xf>
    <xf numFmtId="165" fontId="47" fillId="0" borderId="71" xfId="200" applyNumberFormat="1" applyFont="1" applyBorder="1" applyAlignment="1">
      <alignment horizontal="center" vertical="center"/>
    </xf>
    <xf numFmtId="1" fontId="47" fillId="0" borderId="71" xfId="200" applyNumberFormat="1" applyFont="1" applyBorder="1" applyAlignment="1">
      <alignment horizontal="center" vertical="center"/>
    </xf>
    <xf numFmtId="165" fontId="47" fillId="0" borderId="72" xfId="200" applyNumberFormat="1" applyFont="1" applyBorder="1" applyAlignment="1">
      <alignment horizontal="center" vertical="center"/>
    </xf>
    <xf numFmtId="0" fontId="4" fillId="13" borderId="60" xfId="200" applyFill="1" applyBorder="1" applyAlignment="1">
      <alignment horizontal="center" vertical="center"/>
    </xf>
    <xf numFmtId="0" fontId="4" fillId="28" borderId="55" xfId="200" applyFill="1" applyBorder="1" applyAlignment="1">
      <alignment horizontal="center" vertical="center"/>
    </xf>
    <xf numFmtId="0" fontId="4" fillId="28" borderId="57" xfId="200" applyFill="1" applyBorder="1" applyAlignment="1">
      <alignment horizontal="center" vertical="center"/>
    </xf>
    <xf numFmtId="167" fontId="45" fillId="28" borderId="74" xfId="200" applyNumberFormat="1" applyFont="1" applyFill="1" applyBorder="1" applyAlignment="1">
      <alignment horizontal="center" vertical="center"/>
    </xf>
    <xf numFmtId="167" fontId="4" fillId="28" borderId="74" xfId="200" applyNumberFormat="1" applyFill="1" applyBorder="1" applyAlignment="1">
      <alignment horizontal="center" vertical="center"/>
    </xf>
    <xf numFmtId="168" fontId="4" fillId="28" borderId="74" xfId="200" applyNumberFormat="1" applyFill="1" applyBorder="1" applyAlignment="1">
      <alignment horizontal="center" vertical="center"/>
    </xf>
    <xf numFmtId="169" fontId="4" fillId="28" borderId="74" xfId="200" applyNumberFormat="1" applyFill="1" applyBorder="1" applyAlignment="1">
      <alignment horizontal="center" vertical="center"/>
    </xf>
    <xf numFmtId="0" fontId="4" fillId="28" borderId="74" xfId="200" applyFill="1" applyBorder="1" applyAlignment="1">
      <alignment horizontal="center" vertical="center"/>
    </xf>
    <xf numFmtId="0" fontId="4" fillId="28" borderId="75" xfId="200" applyFill="1" applyBorder="1" applyAlignment="1">
      <alignment horizontal="center" vertical="center"/>
    </xf>
    <xf numFmtId="167" fontId="4" fillId="13" borderId="76" xfId="200" applyNumberFormat="1" applyFill="1" applyBorder="1" applyAlignment="1">
      <alignment horizontal="center" vertical="center"/>
    </xf>
    <xf numFmtId="0" fontId="4" fillId="28" borderId="59" xfId="200" applyFill="1" applyBorder="1" applyAlignment="1">
      <alignment horizontal="center" vertical="center"/>
    </xf>
    <xf numFmtId="0" fontId="48" fillId="23" borderId="0" xfId="200" applyFont="1" applyFill="1" applyAlignment="1">
      <alignment horizontal="center" vertical="center"/>
    </xf>
    <xf numFmtId="0" fontId="4" fillId="23" borderId="58" xfId="200" applyFill="1" applyBorder="1" applyAlignment="1">
      <alignment horizontal="center" vertical="center"/>
    </xf>
    <xf numFmtId="0" fontId="4" fillId="23" borderId="59" xfId="200" applyFill="1" applyBorder="1" applyAlignment="1">
      <alignment horizontal="center" vertical="center"/>
    </xf>
    <xf numFmtId="167" fontId="45" fillId="23" borderId="78" xfId="200" applyNumberFormat="1" applyFont="1" applyFill="1" applyBorder="1" applyAlignment="1">
      <alignment horizontal="center" vertical="center"/>
    </xf>
    <xf numFmtId="167" fontId="4" fillId="23" borderId="78" xfId="200" applyNumberFormat="1" applyFill="1" applyBorder="1" applyAlignment="1">
      <alignment horizontal="center" vertical="center"/>
    </xf>
    <xf numFmtId="168" fontId="4" fillId="23" borderId="78" xfId="200" applyNumberFormat="1" applyFill="1" applyBorder="1" applyAlignment="1">
      <alignment horizontal="center" vertical="center"/>
    </xf>
    <xf numFmtId="169" fontId="4" fillId="23" borderId="78" xfId="200" applyNumberFormat="1" applyFill="1" applyBorder="1" applyAlignment="1">
      <alignment horizontal="center" vertical="center"/>
    </xf>
    <xf numFmtId="0" fontId="4" fillId="23" borderId="78" xfId="200" applyFill="1" applyBorder="1" applyAlignment="1">
      <alignment horizontal="center" vertical="center"/>
    </xf>
    <xf numFmtId="0" fontId="4" fillId="23" borderId="79" xfId="200" applyFill="1" applyBorder="1" applyAlignment="1">
      <alignment horizontal="center" vertical="center"/>
    </xf>
    <xf numFmtId="167" fontId="4" fillId="13" borderId="80" xfId="200" applyNumberFormat="1" applyFill="1" applyBorder="1" applyAlignment="1">
      <alignment horizontal="center" vertical="center"/>
    </xf>
    <xf numFmtId="0" fontId="4" fillId="28" borderId="58" xfId="200" applyFill="1" applyBorder="1" applyAlignment="1">
      <alignment horizontal="center" vertical="center"/>
    </xf>
    <xf numFmtId="167" fontId="45" fillId="28" borderId="78" xfId="200" applyNumberFormat="1" applyFont="1" applyFill="1" applyBorder="1" applyAlignment="1">
      <alignment horizontal="center" vertical="center"/>
    </xf>
    <xf numFmtId="167" fontId="4" fillId="28" borderId="78" xfId="200" applyNumberFormat="1" applyFill="1" applyBorder="1" applyAlignment="1">
      <alignment horizontal="center" vertical="center"/>
    </xf>
    <xf numFmtId="168" fontId="4" fillId="28" borderId="78" xfId="200" applyNumberFormat="1" applyFill="1" applyBorder="1" applyAlignment="1">
      <alignment horizontal="center" vertical="center"/>
    </xf>
    <xf numFmtId="169" fontId="4" fillId="28" borderId="78" xfId="200" applyNumberFormat="1" applyFill="1" applyBorder="1" applyAlignment="1">
      <alignment horizontal="center" vertical="center"/>
    </xf>
    <xf numFmtId="0" fontId="4" fillId="28" borderId="78" xfId="200" applyFill="1" applyBorder="1" applyAlignment="1">
      <alignment horizontal="center" vertical="center"/>
    </xf>
    <xf numFmtId="0" fontId="4" fillId="28" borderId="79" xfId="200" applyFill="1" applyBorder="1" applyAlignment="1">
      <alignment horizontal="center" vertical="center"/>
    </xf>
    <xf numFmtId="0" fontId="4" fillId="23" borderId="61" xfId="200" applyFill="1" applyBorder="1" applyAlignment="1">
      <alignment horizontal="center" vertical="center"/>
    </xf>
    <xf numFmtId="167" fontId="45" fillId="23" borderId="94" xfId="200" applyNumberFormat="1" applyFont="1" applyFill="1" applyBorder="1" applyAlignment="1">
      <alignment horizontal="center" vertical="center"/>
    </xf>
    <xf numFmtId="167" fontId="4" fillId="23" borderId="94" xfId="200" applyNumberFormat="1" applyFill="1" applyBorder="1" applyAlignment="1">
      <alignment horizontal="center" vertical="center"/>
    </xf>
    <xf numFmtId="168" fontId="4" fillId="23" borderId="94" xfId="200" applyNumberFormat="1" applyFill="1" applyBorder="1" applyAlignment="1">
      <alignment horizontal="center" vertical="center"/>
    </xf>
    <xf numFmtId="169" fontId="4" fillId="23" borderId="94" xfId="200" applyNumberFormat="1" applyFill="1" applyBorder="1" applyAlignment="1">
      <alignment horizontal="center" vertical="center"/>
    </xf>
    <xf numFmtId="0" fontId="4" fillId="23" borderId="94" xfId="200" applyFill="1" applyBorder="1" applyAlignment="1">
      <alignment horizontal="center" vertical="center"/>
    </xf>
    <xf numFmtId="0" fontId="4" fillId="23" borderId="95" xfId="200" applyFill="1" applyBorder="1" applyAlignment="1">
      <alignment horizontal="center" vertical="center"/>
    </xf>
    <xf numFmtId="0" fontId="4" fillId="16" borderId="81" xfId="200" applyFill="1" applyBorder="1" applyAlignment="1">
      <alignment horizontal="center" vertical="center"/>
    </xf>
    <xf numFmtId="0" fontId="4" fillId="16" borderId="82" xfId="200" applyFill="1" applyBorder="1" applyAlignment="1">
      <alignment horizontal="center" vertical="center"/>
    </xf>
    <xf numFmtId="167" fontId="4" fillId="16" borderId="82" xfId="200" applyNumberFormat="1" applyFill="1" applyBorder="1" applyAlignment="1">
      <alignment horizontal="center" vertical="center"/>
    </xf>
    <xf numFmtId="168" fontId="4" fillId="16" borderId="82" xfId="200" applyNumberFormat="1" applyFill="1" applyBorder="1" applyAlignment="1">
      <alignment horizontal="center" vertical="center"/>
    </xf>
    <xf numFmtId="169" fontId="4" fillId="16" borderId="82" xfId="200" applyNumberFormat="1" applyFill="1" applyBorder="1" applyAlignment="1">
      <alignment horizontal="center" vertical="center"/>
    </xf>
    <xf numFmtId="0" fontId="4" fillId="16" borderId="83" xfId="200" applyFill="1" applyBorder="1" applyAlignment="1">
      <alignment horizontal="center" vertical="center"/>
    </xf>
    <xf numFmtId="167" fontId="4" fillId="16" borderId="84" xfId="200" applyNumberFormat="1" applyFill="1" applyBorder="1" applyAlignment="1">
      <alignment horizontal="center" vertical="center"/>
    </xf>
    <xf numFmtId="0" fontId="4" fillId="16" borderId="85" xfId="200" applyFill="1" applyBorder="1" applyAlignment="1">
      <alignment horizontal="center" vertical="center"/>
    </xf>
    <xf numFmtId="0" fontId="4" fillId="16" borderId="1" xfId="200" applyFill="1" applyBorder="1" applyAlignment="1">
      <alignment horizontal="center" vertical="center"/>
    </xf>
    <xf numFmtId="167" fontId="4" fillId="16" borderId="1" xfId="200" applyNumberFormat="1" applyFill="1" applyBorder="1" applyAlignment="1">
      <alignment horizontal="center" vertical="center"/>
    </xf>
    <xf numFmtId="168" fontId="4" fillId="16" borderId="1" xfId="200" applyNumberFormat="1" applyFill="1" applyBorder="1" applyAlignment="1">
      <alignment horizontal="center" vertical="center"/>
    </xf>
    <xf numFmtId="169" fontId="4" fillId="16" borderId="1" xfId="200" applyNumberFormat="1" applyFill="1" applyBorder="1" applyAlignment="1">
      <alignment horizontal="center" vertical="center"/>
    </xf>
    <xf numFmtId="0" fontId="4" fillId="16" borderId="2" xfId="200" applyFill="1" applyBorder="1" applyAlignment="1">
      <alignment horizontal="center" vertical="center"/>
    </xf>
    <xf numFmtId="167" fontId="4" fillId="16" borderId="86" xfId="200" applyNumberFormat="1" applyFill="1" applyBorder="1" applyAlignment="1">
      <alignment horizontal="center" vertical="center"/>
    </xf>
    <xf numFmtId="0" fontId="4" fillId="16" borderId="87" xfId="200" applyFill="1" applyBorder="1" applyAlignment="1">
      <alignment horizontal="center" vertical="center"/>
    </xf>
    <xf numFmtId="0" fontId="4" fillId="16" borderId="88" xfId="200" applyFill="1" applyBorder="1" applyAlignment="1">
      <alignment horizontal="center" vertical="center"/>
    </xf>
    <xf numFmtId="167" fontId="4" fillId="16" borderId="88" xfId="200" applyNumberFormat="1" applyFill="1" applyBorder="1" applyAlignment="1">
      <alignment horizontal="center" vertical="center"/>
    </xf>
    <xf numFmtId="168" fontId="4" fillId="16" borderId="88" xfId="200" applyNumberFormat="1" applyFill="1" applyBorder="1" applyAlignment="1">
      <alignment horizontal="center" vertical="center"/>
    </xf>
    <xf numFmtId="169" fontId="4" fillId="16" borderId="88" xfId="200" applyNumberFormat="1" applyFill="1" applyBorder="1" applyAlignment="1">
      <alignment horizontal="center" vertical="center"/>
    </xf>
    <xf numFmtId="0" fontId="4" fillId="16" borderId="89" xfId="200" applyFill="1" applyBorder="1" applyAlignment="1">
      <alignment horizontal="center" vertical="center"/>
    </xf>
    <xf numFmtId="167" fontId="4" fillId="16" borderId="90" xfId="200" applyNumberFormat="1" applyFill="1" applyBorder="1" applyAlignment="1">
      <alignment horizontal="center" vertical="center"/>
    </xf>
    <xf numFmtId="14" fontId="28" fillId="4" borderId="1" xfId="0" applyNumberFormat="1" applyFont="1" applyFill="1" applyBorder="1" applyAlignment="1">
      <alignment horizontal="center" vertical="center"/>
    </xf>
    <xf numFmtId="0" fontId="50" fillId="16" borderId="1" xfId="0" applyFont="1" applyFill="1" applyBorder="1" applyAlignment="1">
      <alignment horizontal="center" vertical="center"/>
    </xf>
    <xf numFmtId="0" fontId="50" fillId="16" borderId="9" xfId="0" applyFont="1" applyFill="1" applyBorder="1" applyAlignment="1">
      <alignment horizontal="center" vertical="center"/>
    </xf>
    <xf numFmtId="0" fontId="36" fillId="0" borderId="96" xfId="0" applyFont="1" applyFill="1" applyBorder="1" applyAlignment="1">
      <alignment horizontal="center" vertical="center"/>
    </xf>
    <xf numFmtId="0" fontId="36" fillId="0" borderId="97" xfId="0" applyFont="1" applyFill="1" applyBorder="1" applyAlignment="1">
      <alignment horizontal="center" vertical="center"/>
    </xf>
    <xf numFmtId="0" fontId="36" fillId="0" borderId="98" xfId="0" applyFont="1" applyFill="1" applyBorder="1" applyAlignment="1">
      <alignment horizontal="center" vertical="center"/>
    </xf>
    <xf numFmtId="0" fontId="36" fillId="0" borderId="99" xfId="0" applyFont="1" applyFill="1" applyBorder="1" applyAlignment="1">
      <alignment horizontal="center" vertical="center"/>
    </xf>
    <xf numFmtId="0" fontId="36" fillId="0" borderId="100" xfId="0" applyFont="1" applyFill="1" applyBorder="1" applyAlignment="1">
      <alignment horizontal="center" vertical="center"/>
    </xf>
    <xf numFmtId="0" fontId="36" fillId="0" borderId="101" xfId="0" applyFont="1" applyFill="1" applyBorder="1" applyAlignment="1">
      <alignment horizontal="center" vertical="center"/>
    </xf>
    <xf numFmtId="0" fontId="36" fillId="0" borderId="102" xfId="0" applyFont="1" applyFill="1" applyBorder="1" applyAlignment="1">
      <alignment horizontal="center" vertical="center"/>
    </xf>
    <xf numFmtId="0" fontId="36" fillId="0" borderId="103" xfId="0" applyFont="1" applyFill="1" applyBorder="1" applyAlignment="1">
      <alignment horizontal="center" vertical="center"/>
    </xf>
    <xf numFmtId="0" fontId="32" fillId="9" borderId="0" xfId="0" applyFont="1" applyFill="1" applyBorder="1" applyAlignment="1">
      <alignment horizontal="right" vertical="center"/>
    </xf>
    <xf numFmtId="0" fontId="31" fillId="0" borderId="51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 wrapText="1"/>
    </xf>
    <xf numFmtId="0" fontId="33" fillId="16" borderId="105" xfId="0" applyFont="1" applyFill="1" applyBorder="1" applyAlignment="1">
      <alignment horizontal="center" vertical="center"/>
    </xf>
    <xf numFmtId="0" fontId="50" fillId="16" borderId="102" xfId="0" applyFont="1" applyFill="1" applyBorder="1" applyAlignment="1">
      <alignment horizontal="center" vertical="center"/>
    </xf>
    <xf numFmtId="0" fontId="36" fillId="16" borderId="103" xfId="0" applyFont="1" applyFill="1" applyBorder="1" applyAlignment="1">
      <alignment horizontal="center" vertical="center"/>
    </xf>
    <xf numFmtId="0" fontId="33" fillId="16" borderId="96" xfId="0" applyFont="1" applyFill="1" applyBorder="1" applyAlignment="1">
      <alignment horizontal="center" vertical="center"/>
    </xf>
    <xf numFmtId="0" fontId="36" fillId="16" borderId="97" xfId="0" applyFont="1" applyFill="1" applyBorder="1" applyAlignment="1">
      <alignment horizontal="center" vertical="center"/>
    </xf>
    <xf numFmtId="0" fontId="33" fillId="16" borderId="108" xfId="0" applyFont="1" applyFill="1" applyBorder="1" applyAlignment="1">
      <alignment horizontal="center" vertical="center"/>
    </xf>
    <xf numFmtId="0" fontId="33" fillId="16" borderId="98" xfId="0" applyFont="1" applyFill="1" applyBorder="1" applyAlignment="1">
      <alignment horizontal="center" vertical="center"/>
    </xf>
    <xf numFmtId="0" fontId="33" fillId="16" borderId="99" xfId="0" applyFont="1" applyFill="1" applyBorder="1" applyAlignment="1">
      <alignment horizontal="center" vertical="center"/>
    </xf>
    <xf numFmtId="0" fontId="36" fillId="16" borderId="100" xfId="0" applyFont="1" applyFill="1" applyBorder="1" applyAlignment="1">
      <alignment horizontal="center" vertical="center"/>
    </xf>
    <xf numFmtId="0" fontId="31" fillId="0" borderId="51" xfId="0" applyFont="1" applyBorder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0" fontId="40" fillId="0" borderId="0" xfId="0" applyFont="1" applyFill="1" applyAlignment="1">
      <alignment horizontal="right" vertical="top"/>
    </xf>
    <xf numFmtId="165" fontId="40" fillId="0" borderId="0" xfId="0" applyNumberFormat="1" applyFont="1" applyAlignment="1">
      <alignment horizontal="center" vertical="top"/>
    </xf>
    <xf numFmtId="0" fontId="42" fillId="17" borderId="1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9" fontId="34" fillId="4" borderId="56" xfId="0" applyNumberFormat="1" applyFont="1" applyFill="1" applyBorder="1" applyAlignment="1">
      <alignment horizontal="center" vertical="center"/>
    </xf>
    <xf numFmtId="9" fontId="34" fillId="4" borderId="57" xfId="0" applyNumberFormat="1" applyFont="1" applyFill="1" applyBorder="1" applyAlignment="1">
      <alignment horizontal="center" vertical="center"/>
    </xf>
    <xf numFmtId="9" fontId="34" fillId="4" borderId="0" xfId="0" applyNumberFormat="1" applyFont="1" applyFill="1" applyBorder="1" applyAlignment="1">
      <alignment horizontal="center" vertical="center"/>
    </xf>
    <xf numFmtId="9" fontId="34" fillId="4" borderId="59" xfId="0" applyNumberFormat="1" applyFont="1" applyFill="1" applyBorder="1" applyAlignment="1">
      <alignment horizontal="center" vertical="center"/>
    </xf>
    <xf numFmtId="0" fontId="42" fillId="17" borderId="58" xfId="0" applyFont="1" applyFill="1" applyBorder="1" applyAlignment="1">
      <alignment horizontal="center" vertical="center"/>
    </xf>
    <xf numFmtId="0" fontId="42" fillId="17" borderId="60" xfId="0" applyFont="1" applyFill="1" applyBorder="1" applyAlignment="1">
      <alignment horizontal="center" vertical="center"/>
    </xf>
    <xf numFmtId="0" fontId="38" fillId="17" borderId="55" xfId="0" applyFont="1" applyFill="1" applyBorder="1" applyAlignment="1">
      <alignment horizontal="center" vertical="center"/>
    </xf>
    <xf numFmtId="165" fontId="35" fillId="10" borderId="0" xfId="0" applyNumberFormat="1" applyFont="1" applyFill="1" applyBorder="1" applyAlignment="1">
      <alignment horizontal="center" vertical="center"/>
    </xf>
    <xf numFmtId="165" fontId="35" fillId="10" borderId="59" xfId="0" applyNumberFormat="1" applyFont="1" applyFill="1" applyBorder="1" applyAlignment="1">
      <alignment horizontal="center" vertical="center"/>
    </xf>
    <xf numFmtId="165" fontId="35" fillId="10" borderId="11" xfId="0" applyNumberFormat="1" applyFont="1" applyFill="1" applyBorder="1" applyAlignment="1">
      <alignment horizontal="center" vertical="center"/>
    </xf>
    <xf numFmtId="165" fontId="35" fillId="10" borderId="61" xfId="0" applyNumberFormat="1" applyFont="1" applyFill="1" applyBorder="1" applyAlignment="1">
      <alignment horizontal="center" vertical="center"/>
    </xf>
    <xf numFmtId="0" fontId="43" fillId="10" borderId="56" xfId="0" applyFont="1" applyFill="1" applyBorder="1" applyAlignment="1">
      <alignment horizontal="center" vertical="center"/>
    </xf>
    <xf numFmtId="0" fontId="43" fillId="10" borderId="57" xfId="0" applyFont="1" applyFill="1" applyBorder="1" applyAlignment="1">
      <alignment horizontal="center" vertical="center"/>
    </xf>
    <xf numFmtId="0" fontId="34" fillId="10" borderId="0" xfId="0" applyFont="1" applyFill="1" applyBorder="1" applyAlignment="1">
      <alignment horizontal="center" vertical="center"/>
    </xf>
    <xf numFmtId="0" fontId="34" fillId="10" borderId="59" xfId="0" applyFont="1" applyFill="1" applyBorder="1" applyAlignment="1">
      <alignment horizontal="center" vertical="center"/>
    </xf>
    <xf numFmtId="165" fontId="34" fillId="11" borderId="0" xfId="0" applyNumberFormat="1" applyFont="1" applyFill="1" applyBorder="1" applyAlignment="1">
      <alignment horizontal="center" vertical="center"/>
    </xf>
    <xf numFmtId="165" fontId="34" fillId="11" borderId="59" xfId="0" applyNumberFormat="1" applyFont="1" applyFill="1" applyBorder="1" applyAlignment="1">
      <alignment horizontal="center" vertical="center"/>
    </xf>
    <xf numFmtId="165" fontId="34" fillId="11" borderId="11" xfId="0" applyNumberFormat="1" applyFont="1" applyFill="1" applyBorder="1" applyAlignment="1">
      <alignment horizontal="center" vertical="center"/>
    </xf>
    <xf numFmtId="165" fontId="34" fillId="11" borderId="61" xfId="0" applyNumberFormat="1" applyFont="1" applyFill="1" applyBorder="1" applyAlignment="1">
      <alignment horizontal="center" vertical="center"/>
    </xf>
    <xf numFmtId="0" fontId="27" fillId="20" borderId="59" xfId="0" applyFont="1" applyFill="1" applyBorder="1" applyAlignment="1">
      <alignment horizontal="center" vertical="center"/>
    </xf>
    <xf numFmtId="0" fontId="27" fillId="21" borderId="59" xfId="0" applyFont="1" applyFill="1" applyBorder="1" applyAlignment="1">
      <alignment horizontal="center" vertical="center"/>
    </xf>
    <xf numFmtId="0" fontId="21" fillId="11" borderId="59" xfId="0" applyFont="1" applyFill="1" applyBorder="1" applyAlignment="1">
      <alignment horizontal="center" vertical="center"/>
    </xf>
    <xf numFmtId="2" fontId="34" fillId="0" borderId="0" xfId="0" applyNumberFormat="1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165" fontId="52" fillId="0" borderId="0" xfId="0" applyNumberFormat="1" applyFont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22" fillId="23" borderId="0" xfId="0" applyFont="1" applyFill="1" applyAlignment="1">
      <alignment horizontal="left" vertical="center"/>
    </xf>
    <xf numFmtId="0" fontId="42" fillId="17" borderId="1" xfId="0" applyFont="1" applyFill="1" applyBorder="1" applyAlignment="1">
      <alignment horizontal="center" vertical="center"/>
    </xf>
    <xf numFmtId="0" fontId="22" fillId="11" borderId="36" xfId="0" applyFont="1" applyFill="1" applyBorder="1" applyAlignment="1">
      <alignment horizontal="left" vertical="center"/>
    </xf>
    <xf numFmtId="0" fontId="22" fillId="11" borderId="38" xfId="0" applyFont="1" applyFill="1" applyBorder="1" applyAlignment="1">
      <alignment horizontal="left" vertical="center"/>
    </xf>
    <xf numFmtId="0" fontId="36" fillId="0" borderId="106" xfId="0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36" fillId="0" borderId="109" xfId="0" applyFont="1" applyFill="1" applyBorder="1" applyAlignment="1">
      <alignment horizontal="center" vertical="center"/>
    </xf>
    <xf numFmtId="0" fontId="36" fillId="0" borderId="107" xfId="0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67" fontId="3" fillId="23" borderId="93" xfId="200" applyNumberFormat="1" applyFont="1" applyFill="1" applyBorder="1" applyAlignment="1">
      <alignment horizontal="center" vertical="center"/>
    </xf>
    <xf numFmtId="167" fontId="3" fillId="28" borderId="77" xfId="200" applyNumberFormat="1" applyFont="1" applyFill="1" applyBorder="1" applyAlignment="1">
      <alignment horizontal="center" vertical="center"/>
    </xf>
    <xf numFmtId="167" fontId="4" fillId="28" borderId="77" xfId="200" applyNumberFormat="1" applyFill="1" applyBorder="1" applyAlignment="1">
      <alignment horizontal="center" vertical="center"/>
    </xf>
    <xf numFmtId="167" fontId="4" fillId="23" borderId="77" xfId="200" applyNumberFormat="1" applyFill="1" applyBorder="1" applyAlignment="1">
      <alignment horizontal="center" vertical="center"/>
    </xf>
    <xf numFmtId="167" fontId="3" fillId="28" borderId="73" xfId="200" applyNumberFormat="1" applyFont="1" applyFill="1" applyBorder="1" applyAlignment="1">
      <alignment horizontal="center" vertical="center"/>
    </xf>
    <xf numFmtId="0" fontId="0" fillId="0" borderId="0" xfId="0"/>
    <xf numFmtId="0" fontId="36" fillId="0" borderId="1" xfId="0" applyFont="1" applyFill="1" applyBorder="1" applyAlignment="1">
      <alignment horizontal="center" vertical="center"/>
    </xf>
    <xf numFmtId="0" fontId="36" fillId="0" borderId="102" xfId="0" applyFont="1" applyFill="1" applyBorder="1" applyAlignment="1">
      <alignment horizontal="center" vertical="center"/>
    </xf>
    <xf numFmtId="0" fontId="33" fillId="16" borderId="96" xfId="0" applyFont="1" applyFill="1" applyBorder="1" applyAlignment="1">
      <alignment horizontal="center" vertical="center"/>
    </xf>
    <xf numFmtId="2" fontId="47" fillId="0" borderId="71" xfId="20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167" fontId="2" fillId="23" borderId="77" xfId="200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2" fontId="35" fillId="0" borderId="115" xfId="0" applyNumberFormat="1" applyFont="1" applyBorder="1" applyAlignment="1">
      <alignment horizontal="center" vertical="center"/>
    </xf>
    <xf numFmtId="9" fontId="35" fillId="0" borderId="116" xfId="204" applyFont="1" applyBorder="1" applyAlignment="1">
      <alignment horizontal="center" vertical="center"/>
    </xf>
    <xf numFmtId="2" fontId="35" fillId="0" borderId="117" xfId="0" applyNumberFormat="1" applyFont="1" applyBorder="1" applyAlignment="1">
      <alignment horizontal="center" vertical="center"/>
    </xf>
    <xf numFmtId="9" fontId="35" fillId="0" borderId="118" xfId="204" applyFont="1" applyBorder="1" applyAlignment="1">
      <alignment horizontal="center" vertical="center"/>
    </xf>
    <xf numFmtId="2" fontId="35" fillId="0" borderId="119" xfId="0" applyNumberFormat="1" applyFont="1" applyFill="1" applyBorder="1" applyAlignment="1">
      <alignment horizontal="center" vertical="center"/>
    </xf>
    <xf numFmtId="9" fontId="35" fillId="0" borderId="120" xfId="204" applyFont="1" applyBorder="1" applyAlignment="1">
      <alignment horizontal="center" vertical="center"/>
    </xf>
    <xf numFmtId="2" fontId="35" fillId="0" borderId="115" xfId="0" applyNumberFormat="1" applyFont="1" applyFill="1" applyBorder="1" applyAlignment="1">
      <alignment horizontal="center" vertical="center"/>
    </xf>
    <xf numFmtId="0" fontId="56" fillId="32" borderId="0" xfId="0" applyFont="1" applyFill="1" applyBorder="1" applyAlignment="1">
      <alignment horizontal="right" vertical="center"/>
    </xf>
    <xf numFmtId="0" fontId="31" fillId="0" borderId="11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47" fillId="0" borderId="62" xfId="200" applyFont="1" applyBorder="1" applyAlignment="1">
      <alignment horizontal="center" vertical="center" textRotation="90" wrapText="1"/>
    </xf>
    <xf numFmtId="0" fontId="57" fillId="0" borderId="0" xfId="0" applyFont="1" applyAlignment="1">
      <alignment horizontal="right" vertical="center"/>
    </xf>
    <xf numFmtId="0" fontId="58" fillId="23" borderId="59" xfId="200" applyFont="1" applyFill="1" applyBorder="1" applyAlignment="1">
      <alignment horizontal="center" vertical="center"/>
    </xf>
    <xf numFmtId="0" fontId="58" fillId="28" borderId="59" xfId="200" applyFont="1" applyFill="1" applyBorder="1" applyAlignment="1">
      <alignment horizontal="center" vertical="center"/>
    </xf>
    <xf numFmtId="0" fontId="58" fillId="23" borderId="61" xfId="200" applyFont="1" applyFill="1" applyBorder="1" applyAlignment="1">
      <alignment horizontal="center" vertical="center"/>
    </xf>
    <xf numFmtId="0" fontId="58" fillId="29" borderId="0" xfId="200" applyFont="1" applyFill="1" applyAlignment="1">
      <alignment horizontal="center" vertical="center"/>
    </xf>
    <xf numFmtId="0" fontId="59" fillId="28" borderId="59" xfId="200" applyFont="1" applyFill="1" applyBorder="1" applyAlignment="1">
      <alignment horizontal="center" vertical="center" wrapText="1"/>
    </xf>
    <xf numFmtId="0" fontId="59" fillId="23" borderId="59" xfId="200" applyFont="1" applyFill="1" applyBorder="1" applyAlignment="1">
      <alignment horizontal="center" vertical="center" wrapText="1"/>
    </xf>
    <xf numFmtId="0" fontId="60" fillId="0" borderId="62" xfId="200" applyFont="1" applyBorder="1" applyAlignment="1">
      <alignment horizontal="center" vertical="center" textRotation="90" wrapText="1"/>
    </xf>
    <xf numFmtId="166" fontId="60" fillId="23" borderId="66" xfId="200" applyNumberFormat="1" applyFont="1" applyFill="1" applyBorder="1" applyAlignment="1">
      <alignment horizontal="center" vertical="center"/>
    </xf>
    <xf numFmtId="165" fontId="60" fillId="0" borderId="66" xfId="200" applyNumberFormat="1" applyFont="1" applyBorder="1" applyAlignment="1">
      <alignment horizontal="center" vertical="center"/>
    </xf>
    <xf numFmtId="2" fontId="60" fillId="0" borderId="70" xfId="200" applyNumberFormat="1" applyFont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167" fontId="47" fillId="0" borderId="62" xfId="200" applyNumberFormat="1" applyFont="1" applyBorder="1" applyAlignment="1">
      <alignment horizontal="center" vertical="center" textRotation="90" wrapText="1"/>
    </xf>
    <xf numFmtId="167" fontId="47" fillId="0" borderId="66" xfId="200" applyNumberFormat="1" applyFont="1" applyBorder="1" applyAlignment="1">
      <alignment horizontal="center" vertical="center"/>
    </xf>
    <xf numFmtId="167" fontId="47" fillId="0" borderId="70" xfId="20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28" fillId="16" borderId="105" xfId="0" applyFont="1" applyFill="1" applyBorder="1" applyAlignment="1">
      <alignment horizontal="center" vertical="center"/>
    </xf>
    <xf numFmtId="0" fontId="62" fillId="16" borderId="102" xfId="0" applyFont="1" applyFill="1" applyBorder="1" applyAlignment="1">
      <alignment horizontal="center" vertical="center"/>
    </xf>
    <xf numFmtId="0" fontId="34" fillId="16" borderId="103" xfId="0" applyFont="1" applyFill="1" applyBorder="1" applyAlignment="1">
      <alignment horizontal="center" vertical="center"/>
    </xf>
    <xf numFmtId="14" fontId="29" fillId="4" borderId="1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67" fillId="0" borderId="0" xfId="0" applyFont="1" applyAlignment="1">
      <alignment horizontal="right" vertical="center"/>
    </xf>
    <xf numFmtId="0" fontId="67" fillId="0" borderId="0" xfId="0" applyFont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0" fontId="28" fillId="16" borderId="96" xfId="0" applyFont="1" applyFill="1" applyBorder="1" applyAlignment="1">
      <alignment horizontal="center" vertical="center"/>
    </xf>
    <xf numFmtId="0" fontId="62" fillId="16" borderId="1" xfId="0" applyFont="1" applyFill="1" applyBorder="1" applyAlignment="1">
      <alignment horizontal="center" vertical="center"/>
    </xf>
    <xf numFmtId="0" fontId="28" fillId="16" borderId="108" xfId="0" applyFont="1" applyFill="1" applyBorder="1" applyAlignment="1">
      <alignment horizontal="center" vertical="center"/>
    </xf>
    <xf numFmtId="0" fontId="62" fillId="16" borderId="9" xfId="0" applyFont="1" applyFill="1" applyBorder="1" applyAlignment="1">
      <alignment horizontal="center" vertical="center"/>
    </xf>
    <xf numFmtId="0" fontId="28" fillId="16" borderId="9" xfId="0" applyFont="1" applyFill="1" applyBorder="1" applyAlignment="1">
      <alignment horizontal="center" vertical="center"/>
    </xf>
    <xf numFmtId="0" fontId="28" fillId="16" borderId="1" xfId="0" applyFont="1" applyFill="1" applyBorder="1" applyAlignment="1">
      <alignment horizontal="center" vertical="center"/>
    </xf>
    <xf numFmtId="0" fontId="28" fillId="16" borderId="98" xfId="0" applyFont="1" applyFill="1" applyBorder="1" applyAlignment="1">
      <alignment horizontal="center" vertical="center"/>
    </xf>
    <xf numFmtId="0" fontId="28" fillId="16" borderId="99" xfId="0" applyFont="1" applyFill="1" applyBorder="1" applyAlignment="1">
      <alignment horizontal="center" vertical="center"/>
    </xf>
    <xf numFmtId="0" fontId="34" fillId="16" borderId="97" xfId="0" applyFont="1" applyFill="1" applyBorder="1" applyAlignment="1">
      <alignment horizontal="center" vertical="center"/>
    </xf>
    <xf numFmtId="0" fontId="34" fillId="16" borderId="10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textRotation="90" wrapText="1"/>
    </xf>
    <xf numFmtId="0" fontId="34" fillId="0" borderId="101" xfId="0" applyFont="1" applyFill="1" applyBorder="1" applyAlignment="1">
      <alignment horizontal="center" vertical="center"/>
    </xf>
    <xf numFmtId="0" fontId="34" fillId="0" borderId="102" xfId="0" applyFont="1" applyFill="1" applyBorder="1" applyAlignment="1">
      <alignment horizontal="center" vertical="center"/>
    </xf>
    <xf numFmtId="0" fontId="34" fillId="0" borderId="106" xfId="0" applyFont="1" applyFill="1" applyBorder="1" applyAlignment="1">
      <alignment horizontal="center" vertical="center"/>
    </xf>
    <xf numFmtId="0" fontId="34" fillId="0" borderId="103" xfId="0" applyFont="1" applyFill="1" applyBorder="1" applyAlignment="1">
      <alignment horizontal="center" vertical="center"/>
    </xf>
    <xf numFmtId="0" fontId="34" fillId="0" borderId="96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97" xfId="0" applyFont="1" applyFill="1" applyBorder="1" applyAlignment="1">
      <alignment horizontal="center" vertical="center"/>
    </xf>
    <xf numFmtId="0" fontId="34" fillId="0" borderId="98" xfId="0" applyFont="1" applyFill="1" applyBorder="1" applyAlignment="1">
      <alignment horizontal="center" vertical="center"/>
    </xf>
    <xf numFmtId="0" fontId="34" fillId="0" borderId="99" xfId="0" applyFont="1" applyFill="1" applyBorder="1" applyAlignment="1">
      <alignment horizontal="center" vertical="center"/>
    </xf>
    <xf numFmtId="0" fontId="34" fillId="0" borderId="109" xfId="0" applyFont="1" applyFill="1" applyBorder="1" applyAlignment="1">
      <alignment horizontal="center" vertical="center"/>
    </xf>
    <xf numFmtId="0" fontId="34" fillId="0" borderId="100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wrapText="1"/>
    </xf>
    <xf numFmtId="0" fontId="61" fillId="9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5" fontId="43" fillId="6" borderId="1" xfId="0" applyNumberFormat="1" applyFont="1" applyFill="1" applyBorder="1" applyAlignment="1">
      <alignment horizontal="center" vertical="center"/>
    </xf>
    <xf numFmtId="165" fontId="40" fillId="11" borderId="1" xfId="0" applyNumberFormat="1" applyFont="1" applyFill="1" applyBorder="1" applyAlignment="1">
      <alignment horizontal="center" vertical="center"/>
    </xf>
    <xf numFmtId="0" fontId="23" fillId="17" borderId="55" xfId="0" applyFont="1" applyFill="1" applyBorder="1" applyAlignment="1">
      <alignment horizontal="center" vertical="center"/>
    </xf>
    <xf numFmtId="0" fontId="51" fillId="17" borderId="58" xfId="0" applyFont="1" applyFill="1" applyBorder="1" applyAlignment="1">
      <alignment horizontal="center" vertical="center"/>
    </xf>
    <xf numFmtId="165" fontId="63" fillId="10" borderId="0" xfId="0" applyNumberFormat="1" applyFont="1" applyFill="1" applyBorder="1" applyAlignment="1">
      <alignment horizontal="center" vertical="center"/>
    </xf>
    <xf numFmtId="165" fontId="63" fillId="10" borderId="59" xfId="0" applyNumberFormat="1" applyFont="1" applyFill="1" applyBorder="1" applyAlignment="1">
      <alignment horizontal="center" vertical="center"/>
    </xf>
    <xf numFmtId="0" fontId="51" fillId="17" borderId="60" xfId="0" applyFont="1" applyFill="1" applyBorder="1" applyAlignment="1">
      <alignment horizontal="center" vertical="center"/>
    </xf>
    <xf numFmtId="165" fontId="63" fillId="10" borderId="11" xfId="0" applyNumberFormat="1" applyFont="1" applyFill="1" applyBorder="1" applyAlignment="1">
      <alignment horizontal="center" vertical="center"/>
    </xf>
    <xf numFmtId="165" fontId="63" fillId="10" borderId="61" xfId="0" applyNumberFormat="1" applyFont="1" applyFill="1" applyBorder="1" applyAlignment="1">
      <alignment horizontal="center" vertical="center"/>
    </xf>
    <xf numFmtId="9" fontId="40" fillId="4" borderId="56" xfId="0" applyNumberFormat="1" applyFont="1" applyFill="1" applyBorder="1" applyAlignment="1">
      <alignment horizontal="center" vertical="center"/>
    </xf>
    <xf numFmtId="9" fontId="40" fillId="4" borderId="57" xfId="0" applyNumberFormat="1" applyFont="1" applyFill="1" applyBorder="1" applyAlignment="1">
      <alignment horizontal="center" vertical="center"/>
    </xf>
    <xf numFmtId="9" fontId="40" fillId="4" borderId="0" xfId="0" applyNumberFormat="1" applyFont="1" applyFill="1" applyBorder="1" applyAlignment="1">
      <alignment horizontal="center" vertical="center"/>
    </xf>
    <xf numFmtId="9" fontId="40" fillId="4" borderId="59" xfId="0" applyNumberFormat="1" applyFont="1" applyFill="1" applyBorder="1" applyAlignment="1">
      <alignment horizontal="center" vertical="center"/>
    </xf>
    <xf numFmtId="0" fontId="40" fillId="10" borderId="0" xfId="0" applyFont="1" applyFill="1" applyBorder="1" applyAlignment="1">
      <alignment horizontal="center" vertical="center"/>
    </xf>
    <xf numFmtId="0" fontId="40" fillId="10" borderId="59" xfId="0" applyFont="1" applyFill="1" applyBorder="1" applyAlignment="1">
      <alignment horizontal="center" vertical="center"/>
    </xf>
    <xf numFmtId="165" fontId="40" fillId="11" borderId="0" xfId="0" applyNumberFormat="1" applyFont="1" applyFill="1" applyBorder="1" applyAlignment="1">
      <alignment horizontal="center" vertical="center"/>
    </xf>
    <xf numFmtId="165" fontId="40" fillId="11" borderId="59" xfId="0" applyNumberFormat="1" applyFont="1" applyFill="1" applyBorder="1" applyAlignment="1">
      <alignment horizontal="center" vertical="center"/>
    </xf>
    <xf numFmtId="165" fontId="40" fillId="11" borderId="11" xfId="0" applyNumberFormat="1" applyFont="1" applyFill="1" applyBorder="1" applyAlignment="1">
      <alignment horizontal="center" vertical="center"/>
    </xf>
    <xf numFmtId="165" fontId="40" fillId="11" borderId="61" xfId="0" applyNumberFormat="1" applyFont="1" applyFill="1" applyBorder="1" applyAlignment="1">
      <alignment horizontal="center" vertical="center"/>
    </xf>
    <xf numFmtId="0" fontId="63" fillId="0" borderId="1" xfId="0" applyFont="1" applyFill="1" applyBorder="1" applyAlignment="1">
      <alignment horizontal="center" vertical="center"/>
    </xf>
    <xf numFmtId="2" fontId="21" fillId="9" borderId="0" xfId="0" applyNumberFormat="1" applyFont="1" applyFill="1" applyBorder="1" applyAlignment="1">
      <alignment horizontal="center" vertical="center"/>
    </xf>
    <xf numFmtId="2" fontId="63" fillId="0" borderId="119" xfId="0" applyNumberFormat="1" applyFont="1" applyFill="1" applyBorder="1" applyAlignment="1">
      <alignment horizontal="center" vertical="center"/>
    </xf>
    <xf numFmtId="2" fontId="63" fillId="0" borderId="115" xfId="0" applyNumberFormat="1" applyFont="1" applyFill="1" applyBorder="1" applyAlignment="1">
      <alignment horizontal="center" vertical="center"/>
    </xf>
    <xf numFmtId="2" fontId="63" fillId="0" borderId="115" xfId="0" applyNumberFormat="1" applyFont="1" applyBorder="1" applyAlignment="1">
      <alignment horizontal="center" vertical="center"/>
    </xf>
    <xf numFmtId="0" fontId="35" fillId="0" borderId="121" xfId="0" applyFont="1" applyFill="1" applyBorder="1" applyAlignment="1">
      <alignment horizontal="center" vertical="center"/>
    </xf>
    <xf numFmtId="0" fontId="10" fillId="33" borderId="10" xfId="0" applyFont="1" applyFill="1" applyBorder="1" applyAlignment="1">
      <alignment horizontal="center" vertical="center"/>
    </xf>
    <xf numFmtId="0" fontId="0" fillId="16" borderId="17" xfId="0" applyFill="1" applyBorder="1" applyAlignment="1">
      <alignment horizontal="center" vertical="center"/>
    </xf>
    <xf numFmtId="0" fontId="0" fillId="16" borderId="122" xfId="0" applyFill="1" applyBorder="1" applyAlignment="1">
      <alignment horizontal="center" vertical="center"/>
    </xf>
    <xf numFmtId="0" fontId="51" fillId="17" borderId="1" xfId="0" applyFont="1" applyFill="1" applyBorder="1" applyAlignment="1">
      <alignment horizontal="center" vertical="center"/>
    </xf>
    <xf numFmtId="9" fontId="63" fillId="4" borderId="1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14" fontId="47" fillId="23" borderId="66" xfId="200" applyNumberFormat="1" applyFont="1" applyFill="1" applyBorder="1" applyAlignment="1">
      <alignment horizontal="center" vertical="center"/>
    </xf>
    <xf numFmtId="0" fontId="22" fillId="11" borderId="38" xfId="0" applyFont="1" applyFill="1" applyBorder="1" applyAlignment="1">
      <alignment vertical="center"/>
    </xf>
    <xf numFmtId="0" fontId="22" fillId="11" borderId="40" xfId="0" applyFont="1" applyFill="1" applyBorder="1" applyAlignment="1">
      <alignment vertical="center"/>
    </xf>
    <xf numFmtId="0" fontId="68" fillId="0" borderId="0" xfId="0" applyFont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/>
    </xf>
    <xf numFmtId="0" fontId="0" fillId="16" borderId="123" xfId="0" applyFill="1" applyBorder="1" applyAlignment="1">
      <alignment horizontal="center" vertical="center"/>
    </xf>
    <xf numFmtId="0" fontId="0" fillId="13" borderId="123" xfId="0" applyFill="1" applyBorder="1" applyAlignment="1">
      <alignment horizontal="center" vertical="center"/>
    </xf>
    <xf numFmtId="0" fontId="11" fillId="14" borderId="124" xfId="0" applyFont="1" applyFill="1" applyBorder="1" applyAlignment="1" applyProtection="1">
      <alignment horizontal="center" vertical="center"/>
      <protection locked="0"/>
    </xf>
    <xf numFmtId="0" fontId="11" fillId="14" borderId="125" xfId="0" applyFont="1" applyFill="1" applyBorder="1" applyAlignment="1" applyProtection="1">
      <alignment horizontal="center" vertical="center"/>
      <protection locked="0"/>
    </xf>
    <xf numFmtId="0" fontId="11" fillId="14" borderId="126" xfId="0" applyFont="1" applyFill="1" applyBorder="1" applyAlignment="1" applyProtection="1">
      <alignment horizontal="center" vertical="center"/>
      <protection locked="0"/>
    </xf>
    <xf numFmtId="9" fontId="0" fillId="4" borderId="127" xfId="0" applyNumberFormat="1" applyFill="1" applyBorder="1" applyAlignment="1">
      <alignment horizontal="center" vertical="center"/>
    </xf>
    <xf numFmtId="9" fontId="0" fillId="4" borderId="125" xfId="0" applyNumberFormat="1" applyFill="1" applyBorder="1" applyAlignment="1">
      <alignment horizontal="center" vertical="center"/>
    </xf>
    <xf numFmtId="9" fontId="0" fillId="4" borderId="126" xfId="0" applyNumberFormat="1" applyFill="1" applyBorder="1" applyAlignment="1">
      <alignment horizontal="center" vertical="center"/>
    </xf>
    <xf numFmtId="0" fontId="0" fillId="10" borderId="127" xfId="0" applyFill="1" applyBorder="1" applyAlignment="1">
      <alignment horizontal="center" vertical="center"/>
    </xf>
    <xf numFmtId="0" fontId="0" fillId="10" borderId="125" xfId="0" applyFill="1" applyBorder="1" applyAlignment="1">
      <alignment horizontal="center" vertical="center"/>
    </xf>
    <xf numFmtId="0" fontId="0" fillId="10" borderId="126" xfId="0" applyFill="1" applyBorder="1" applyAlignment="1">
      <alignment horizontal="center" vertical="center"/>
    </xf>
    <xf numFmtId="165" fontId="0" fillId="11" borderId="127" xfId="0" applyNumberFormat="1" applyFill="1" applyBorder="1" applyAlignment="1">
      <alignment horizontal="center" vertical="center"/>
    </xf>
    <xf numFmtId="165" fontId="0" fillId="11" borderId="125" xfId="0" applyNumberFormat="1" applyFill="1" applyBorder="1" applyAlignment="1">
      <alignment horizontal="center" vertical="center"/>
    </xf>
    <xf numFmtId="0" fontId="19" fillId="17" borderId="128" xfId="0" applyFont="1" applyFill="1" applyBorder="1" applyAlignment="1">
      <alignment horizontal="center" vertical="center"/>
    </xf>
    <xf numFmtId="165" fontId="0" fillId="10" borderId="125" xfId="0" applyNumberFormat="1" applyFill="1" applyBorder="1" applyAlignment="1">
      <alignment horizontal="center" vertical="center"/>
    </xf>
    <xf numFmtId="165" fontId="18" fillId="19" borderId="129" xfId="0" applyNumberFormat="1" applyFont="1" applyFill="1" applyBorder="1" applyAlignment="1">
      <alignment horizontal="center" vertical="center"/>
    </xf>
    <xf numFmtId="165" fontId="18" fillId="19" borderId="130" xfId="0" applyNumberFormat="1" applyFont="1" applyFill="1" applyBorder="1" applyAlignment="1">
      <alignment horizontal="center" vertical="center"/>
    </xf>
    <xf numFmtId="0" fontId="0" fillId="18" borderId="131" xfId="0" applyFill="1" applyBorder="1" applyAlignment="1">
      <alignment horizontal="center" vertical="center" wrapText="1"/>
    </xf>
    <xf numFmtId="0" fontId="0" fillId="0" borderId="132" xfId="0" applyBorder="1"/>
    <xf numFmtId="0" fontId="0" fillId="16" borderId="133" xfId="0" applyFill="1" applyBorder="1" applyAlignment="1">
      <alignment horizontal="center" vertical="center"/>
    </xf>
    <xf numFmtId="0" fontId="0" fillId="13" borderId="133" xfId="0" applyFill="1" applyBorder="1" applyAlignment="1">
      <alignment horizontal="center" vertical="center"/>
    </xf>
    <xf numFmtId="0" fontId="11" fillId="14" borderId="134" xfId="0" applyFont="1" applyFill="1" applyBorder="1" applyAlignment="1" applyProtection="1">
      <alignment horizontal="center" vertical="center"/>
      <protection locked="0"/>
    </xf>
    <xf numFmtId="0" fontId="11" fillId="14" borderId="135" xfId="0" applyFont="1" applyFill="1" applyBorder="1" applyAlignment="1" applyProtection="1">
      <alignment horizontal="center" vertical="center"/>
      <protection locked="0"/>
    </xf>
    <xf numFmtId="0" fontId="11" fillId="14" borderId="136" xfId="0" applyFont="1" applyFill="1" applyBorder="1" applyAlignment="1" applyProtection="1">
      <alignment horizontal="center" vertical="center"/>
      <protection locked="0"/>
    </xf>
    <xf numFmtId="9" fontId="0" fillId="4" borderId="137" xfId="0" applyNumberFormat="1" applyFill="1" applyBorder="1" applyAlignment="1">
      <alignment horizontal="center" vertical="center"/>
    </xf>
    <xf numFmtId="9" fontId="0" fillId="4" borderId="135" xfId="0" applyNumberFormat="1" applyFill="1" applyBorder="1" applyAlignment="1">
      <alignment horizontal="center" vertical="center"/>
    </xf>
    <xf numFmtId="9" fontId="0" fillId="4" borderId="136" xfId="0" applyNumberFormat="1" applyFill="1" applyBorder="1" applyAlignment="1">
      <alignment horizontal="center" vertical="center"/>
    </xf>
    <xf numFmtId="0" fontId="0" fillId="10" borderId="137" xfId="0" applyFill="1" applyBorder="1" applyAlignment="1">
      <alignment horizontal="center" vertical="center"/>
    </xf>
    <xf numFmtId="0" fontId="0" fillId="10" borderId="135" xfId="0" applyFill="1" applyBorder="1" applyAlignment="1">
      <alignment horizontal="center" vertical="center"/>
    </xf>
    <xf numFmtId="0" fontId="0" fillId="10" borderId="136" xfId="0" applyFill="1" applyBorder="1" applyAlignment="1">
      <alignment horizontal="center" vertical="center"/>
    </xf>
    <xf numFmtId="165" fontId="0" fillId="11" borderId="137" xfId="0" applyNumberFormat="1" applyFill="1" applyBorder="1" applyAlignment="1">
      <alignment horizontal="center" vertical="center"/>
    </xf>
    <xf numFmtId="165" fontId="0" fillId="11" borderId="135" xfId="0" applyNumberFormat="1" applyFill="1" applyBorder="1" applyAlignment="1">
      <alignment horizontal="center" vertical="center"/>
    </xf>
    <xf numFmtId="0" fontId="19" fillId="17" borderId="138" xfId="0" applyFont="1" applyFill="1" applyBorder="1" applyAlignment="1">
      <alignment horizontal="center" vertical="center"/>
    </xf>
    <xf numFmtId="165" fontId="0" fillId="10" borderId="135" xfId="0" applyNumberFormat="1" applyFill="1" applyBorder="1" applyAlignment="1">
      <alignment horizontal="center" vertical="center"/>
    </xf>
    <xf numFmtId="165" fontId="18" fillId="19" borderId="139" xfId="0" applyNumberFormat="1" applyFont="1" applyFill="1" applyBorder="1" applyAlignment="1">
      <alignment horizontal="center" vertical="center"/>
    </xf>
    <xf numFmtId="165" fontId="18" fillId="19" borderId="140" xfId="0" applyNumberFormat="1" applyFont="1" applyFill="1" applyBorder="1" applyAlignment="1">
      <alignment horizontal="center" vertical="center"/>
    </xf>
    <xf numFmtId="0" fontId="0" fillId="18" borderId="141" xfId="0" applyFill="1" applyBorder="1" applyAlignment="1">
      <alignment horizontal="center" vertical="center" wrapText="1"/>
    </xf>
    <xf numFmtId="0" fontId="0" fillId="0" borderId="142" xfId="0" applyBorder="1"/>
    <xf numFmtId="0" fontId="40" fillId="0" borderId="0" xfId="0" applyFont="1" applyAlignment="1">
      <alignment horizontal="right" vertical="top"/>
    </xf>
    <xf numFmtId="0" fontId="40" fillId="0" borderId="32" xfId="0" applyFont="1" applyBorder="1" applyAlignment="1">
      <alignment horizontal="center" vertical="top"/>
    </xf>
    <xf numFmtId="0" fontId="46" fillId="23" borderId="0" xfId="200" applyFont="1" applyFill="1" applyAlignment="1">
      <alignment horizontal="center" vertical="center" wrapText="1"/>
    </xf>
    <xf numFmtId="0" fontId="46" fillId="23" borderId="8" xfId="200" applyFont="1" applyFill="1" applyBorder="1" applyAlignment="1">
      <alignment horizontal="center" vertical="center" wrapText="1"/>
    </xf>
    <xf numFmtId="0" fontId="4" fillId="23" borderId="9" xfId="200" applyFill="1" applyBorder="1" applyAlignment="1">
      <alignment horizontal="center" wrapText="1"/>
    </xf>
    <xf numFmtId="0" fontId="4" fillId="23" borderId="6" xfId="200" applyFill="1" applyBorder="1" applyAlignment="1">
      <alignment horizontal="center"/>
    </xf>
    <xf numFmtId="0" fontId="4" fillId="23" borderId="92" xfId="200" applyFill="1" applyBorder="1" applyAlignment="1">
      <alignment horizontal="center"/>
    </xf>
    <xf numFmtId="0" fontId="4" fillId="23" borderId="0" xfId="200" applyFill="1" applyAlignment="1">
      <alignment horizontal="center" vertical="center" wrapText="1"/>
    </xf>
    <xf numFmtId="0" fontId="59" fillId="11" borderId="57" xfId="200" applyFont="1" applyFill="1" applyBorder="1" applyAlignment="1">
      <alignment horizontal="center" vertical="center" wrapText="1"/>
    </xf>
    <xf numFmtId="0" fontId="59" fillId="11" borderId="59" xfId="200" applyFont="1" applyFill="1" applyBorder="1" applyAlignment="1">
      <alignment horizontal="center" vertical="center" wrapText="1"/>
    </xf>
    <xf numFmtId="0" fontId="59" fillId="11" borderId="31" xfId="200" applyFont="1" applyFill="1" applyBorder="1" applyAlignment="1">
      <alignment horizontal="center" vertical="center" wrapText="1"/>
    </xf>
    <xf numFmtId="0" fontId="1" fillId="23" borderId="9" xfId="200" applyFont="1" applyFill="1" applyBorder="1" applyAlignment="1">
      <alignment horizontal="center" wrapText="1"/>
    </xf>
    <xf numFmtId="0" fontId="21" fillId="2" borderId="1" xfId="0" applyFont="1" applyFill="1" applyBorder="1" applyAlignment="1">
      <alignment horizontal="center" vertical="center" textRotation="90" wrapText="1"/>
    </xf>
    <xf numFmtId="0" fontId="21" fillId="2" borderId="9" xfId="0" applyFont="1" applyFill="1" applyBorder="1" applyAlignment="1">
      <alignment horizontal="center" vertical="center" textRotation="90" wrapText="1"/>
    </xf>
    <xf numFmtId="0" fontId="36" fillId="0" borderId="0" xfId="0" applyFont="1" applyAlignment="1">
      <alignment horizontal="left" vertical="center"/>
    </xf>
    <xf numFmtId="0" fontId="35" fillId="0" borderId="1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42" fillId="17" borderId="1" xfId="0" applyFont="1" applyFill="1" applyBorder="1" applyAlignment="1">
      <alignment horizontal="center" vertical="center"/>
    </xf>
    <xf numFmtId="0" fontId="22" fillId="16" borderId="2" xfId="0" applyFont="1" applyFill="1" applyBorder="1" applyAlignment="1">
      <alignment horizontal="left" vertical="center" wrapText="1"/>
    </xf>
    <xf numFmtId="0" fontId="22" fillId="16" borderId="4" xfId="0" applyFont="1" applyFill="1" applyBorder="1" applyAlignment="1">
      <alignment horizontal="left" vertical="center" wrapText="1"/>
    </xf>
    <xf numFmtId="0" fontId="22" fillId="16" borderId="109" xfId="0" applyFont="1" applyFill="1" applyBorder="1" applyAlignment="1">
      <alignment horizontal="left" vertical="center" wrapText="1"/>
    </xf>
    <xf numFmtId="0" fontId="22" fillId="16" borderId="110" xfId="0" applyFont="1" applyFill="1" applyBorder="1" applyAlignment="1">
      <alignment horizontal="left" vertical="center" wrapText="1"/>
    </xf>
    <xf numFmtId="0" fontId="32" fillId="3" borderId="2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38" fillId="21" borderId="1" xfId="0" applyFont="1" applyFill="1" applyBorder="1" applyAlignment="1">
      <alignment horizontal="center" vertical="center"/>
    </xf>
    <xf numFmtId="0" fontId="38" fillId="20" borderId="2" xfId="0" applyFont="1" applyFill="1" applyBorder="1" applyAlignment="1">
      <alignment horizontal="center" vertical="center"/>
    </xf>
    <xf numFmtId="0" fontId="38" fillId="20" borderId="3" xfId="0" applyFont="1" applyFill="1" applyBorder="1" applyAlignment="1">
      <alignment horizontal="center" vertical="center"/>
    </xf>
    <xf numFmtId="0" fontId="38" fillId="20" borderId="4" xfId="0" applyFont="1" applyFill="1" applyBorder="1" applyAlignment="1">
      <alignment horizontal="center" vertical="center"/>
    </xf>
    <xf numFmtId="0" fontId="22" fillId="16" borderId="106" xfId="0" applyFont="1" applyFill="1" applyBorder="1" applyAlignment="1">
      <alignment horizontal="left" vertical="center" wrapText="1"/>
    </xf>
    <xf numFmtId="0" fontId="22" fillId="16" borderId="107" xfId="0" applyFont="1" applyFill="1" applyBorder="1" applyAlignment="1">
      <alignment horizontal="left" vertical="center" wrapText="1"/>
    </xf>
    <xf numFmtId="0" fontId="64" fillId="18" borderId="112" xfId="0" applyFont="1" applyFill="1" applyBorder="1" applyAlignment="1">
      <alignment horizontal="center" vertical="center" textRotation="90"/>
    </xf>
    <xf numFmtId="0" fontId="64" fillId="18" borderId="114" xfId="0" applyFont="1" applyFill="1" applyBorder="1" applyAlignment="1">
      <alignment horizontal="center" vertical="center" textRotation="90"/>
    </xf>
    <xf numFmtId="0" fontId="29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 wrapText="1"/>
    </xf>
    <xf numFmtId="0" fontId="29" fillId="2" borderId="104" xfId="0" applyFont="1" applyFill="1" applyBorder="1" applyAlignment="1">
      <alignment horizontal="left" vertical="center"/>
    </xf>
    <xf numFmtId="0" fontId="29" fillId="2" borderId="91" xfId="0" applyFont="1" applyFill="1" applyBorder="1" applyAlignment="1">
      <alignment horizontal="left" vertical="center"/>
    </xf>
    <xf numFmtId="0" fontId="67" fillId="31" borderId="5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center" vertical="center"/>
    </xf>
    <xf numFmtId="0" fontId="27" fillId="30" borderId="3" xfId="0" applyFont="1" applyFill="1" applyBorder="1" applyAlignment="1">
      <alignment horizontal="center" vertical="center"/>
    </xf>
    <xf numFmtId="0" fontId="27" fillId="30" borderId="4" xfId="0" applyFont="1" applyFill="1" applyBorder="1" applyAlignment="1">
      <alignment horizontal="center" vertical="center"/>
    </xf>
    <xf numFmtId="0" fontId="65" fillId="30" borderId="2" xfId="0" applyFont="1" applyFill="1" applyBorder="1" applyAlignment="1">
      <alignment horizontal="center" vertical="center"/>
    </xf>
    <xf numFmtId="0" fontId="65" fillId="30" borderId="3" xfId="0" applyFont="1" applyFill="1" applyBorder="1" applyAlignment="1">
      <alignment horizontal="center" vertical="center"/>
    </xf>
    <xf numFmtId="0" fontId="65" fillId="30" borderId="4" xfId="0" applyFont="1" applyFill="1" applyBorder="1" applyAlignment="1">
      <alignment horizontal="center" vertical="center"/>
    </xf>
    <xf numFmtId="0" fontId="64" fillId="18" borderId="111" xfId="0" applyFont="1" applyFill="1" applyBorder="1" applyAlignment="1">
      <alignment horizontal="center" vertical="center" textRotation="90"/>
    </xf>
    <xf numFmtId="0" fontId="64" fillId="18" borderId="113" xfId="0" applyFont="1" applyFill="1" applyBorder="1" applyAlignment="1">
      <alignment horizontal="center" vertical="center" textRotation="90"/>
    </xf>
    <xf numFmtId="0" fontId="21" fillId="23" borderId="0" xfId="0" applyFont="1" applyFill="1" applyBorder="1" applyAlignment="1">
      <alignment horizontal="center" vertical="center"/>
    </xf>
    <xf numFmtId="0" fontId="26" fillId="24" borderId="47" xfId="0" applyFont="1" applyFill="1" applyBorder="1" applyAlignment="1">
      <alignment horizontal="center" vertical="center"/>
    </xf>
    <xf numFmtId="0" fontId="26" fillId="24" borderId="48" xfId="0" applyFont="1" applyFill="1" applyBorder="1" applyAlignment="1">
      <alignment horizontal="center" vertical="center"/>
    </xf>
    <xf numFmtId="0" fontId="25" fillId="11" borderId="45" xfId="198" applyFont="1" applyFill="1" applyBorder="1" applyAlignment="1">
      <alignment horizontal="center" vertical="center"/>
    </xf>
    <xf numFmtId="0" fontId="25" fillId="11" borderId="46" xfId="198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 wrapText="1"/>
    </xf>
    <xf numFmtId="0" fontId="22" fillId="8" borderId="38" xfId="0" applyFont="1" applyFill="1" applyBorder="1" applyAlignment="1">
      <alignment horizontal="left" vertical="center"/>
    </xf>
    <xf numFmtId="0" fontId="22" fillId="8" borderId="0" xfId="0" applyFont="1" applyFill="1" applyBorder="1" applyAlignment="1">
      <alignment horizontal="left" vertical="center"/>
    </xf>
    <xf numFmtId="0" fontId="22" fillId="26" borderId="38" xfId="0" applyFont="1" applyFill="1" applyBorder="1" applyAlignment="1">
      <alignment horizontal="left" vertical="center"/>
    </xf>
    <xf numFmtId="0" fontId="22" fillId="26" borderId="0" xfId="0" applyFont="1" applyFill="1" applyBorder="1" applyAlignment="1">
      <alignment horizontal="left" vertical="center"/>
    </xf>
    <xf numFmtId="0" fontId="22" fillId="15" borderId="38" xfId="0" applyFont="1" applyFill="1" applyBorder="1" applyAlignment="1">
      <alignment horizontal="left" vertical="center"/>
    </xf>
    <xf numFmtId="0" fontId="22" fillId="15" borderId="0" xfId="0" applyFont="1" applyFill="1" applyBorder="1" applyAlignment="1">
      <alignment horizontal="left" vertical="center"/>
    </xf>
    <xf numFmtId="0" fontId="22" fillId="25" borderId="38" xfId="0" applyFont="1" applyFill="1" applyBorder="1" applyAlignment="1">
      <alignment horizontal="left" vertical="center"/>
    </xf>
    <xf numFmtId="0" fontId="22" fillId="25" borderId="0" xfId="0" applyFont="1" applyFill="1" applyBorder="1" applyAlignment="1">
      <alignment horizontal="left" vertical="center"/>
    </xf>
    <xf numFmtId="0" fontId="22" fillId="3" borderId="38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horizontal="left" vertical="center"/>
    </xf>
    <xf numFmtId="0" fontId="54" fillId="18" borderId="111" xfId="0" applyFont="1" applyFill="1" applyBorder="1" applyAlignment="1">
      <alignment horizontal="center" vertical="center" textRotation="90"/>
    </xf>
    <xf numFmtId="0" fontId="54" fillId="18" borderId="113" xfId="0" applyFont="1" applyFill="1" applyBorder="1" applyAlignment="1">
      <alignment horizontal="center" vertical="center" textRotation="90"/>
    </xf>
    <xf numFmtId="0" fontId="54" fillId="18" borderId="112" xfId="0" applyFont="1" applyFill="1" applyBorder="1" applyAlignment="1">
      <alignment horizontal="center" vertical="center" textRotation="90"/>
    </xf>
    <xf numFmtId="0" fontId="54" fillId="18" borderId="114" xfId="0" applyFont="1" applyFill="1" applyBorder="1" applyAlignment="1">
      <alignment horizontal="center" vertical="center" textRotation="90"/>
    </xf>
    <xf numFmtId="0" fontId="35" fillId="16" borderId="2" xfId="0" applyFont="1" applyFill="1" applyBorder="1" applyAlignment="1">
      <alignment horizontal="left" vertical="center" wrapText="1"/>
    </xf>
    <xf numFmtId="0" fontId="35" fillId="16" borderId="4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textRotation="90" wrapText="1"/>
    </xf>
    <xf numFmtId="0" fontId="35" fillId="16" borderId="109" xfId="0" applyFont="1" applyFill="1" applyBorder="1" applyAlignment="1">
      <alignment horizontal="left" vertical="center" wrapText="1"/>
    </xf>
    <xf numFmtId="0" fontId="35" fillId="16" borderId="110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35" fillId="16" borderId="106" xfId="0" applyFont="1" applyFill="1" applyBorder="1" applyAlignment="1">
      <alignment horizontal="left" vertical="center" wrapText="1"/>
    </xf>
    <xf numFmtId="0" fontId="35" fillId="16" borderId="107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center" vertical="center" textRotation="90" wrapText="1"/>
    </xf>
    <xf numFmtId="0" fontId="29" fillId="2" borderId="91" xfId="0" applyFont="1" applyFill="1" applyBorder="1" applyAlignment="1">
      <alignment horizontal="center" vertical="center" textRotation="90" wrapText="1"/>
    </xf>
    <xf numFmtId="0" fontId="29" fillId="2" borderId="9" xfId="0" applyFont="1" applyFill="1" applyBorder="1" applyAlignment="1">
      <alignment horizontal="center" vertical="center" textRotation="90" wrapText="1"/>
    </xf>
    <xf numFmtId="0" fontId="51" fillId="30" borderId="2" xfId="0" applyFont="1" applyFill="1" applyBorder="1" applyAlignment="1">
      <alignment horizontal="center" vertical="center"/>
    </xf>
    <xf numFmtId="0" fontId="51" fillId="30" borderId="3" xfId="0" applyFont="1" applyFill="1" applyBorder="1" applyAlignment="1">
      <alignment horizontal="center" vertical="center"/>
    </xf>
    <xf numFmtId="0" fontId="51" fillId="30" borderId="4" xfId="0" applyFont="1" applyFill="1" applyBorder="1" applyAlignment="1">
      <alignment horizontal="center" vertical="center"/>
    </xf>
    <xf numFmtId="0" fontId="21" fillId="31" borderId="5" xfId="0" applyFont="1" applyFill="1" applyBorder="1" applyAlignment="1">
      <alignment horizontal="center" vertical="center"/>
    </xf>
    <xf numFmtId="0" fontId="53" fillId="31" borderId="5" xfId="0" applyFont="1" applyFill="1" applyBorder="1" applyAlignment="1">
      <alignment horizontal="center" vertical="center"/>
    </xf>
  </cellXfs>
  <cellStyles count="2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8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Normal" xfId="0" builtinId="0"/>
    <cellStyle name="Normal 2" xfId="197" xr:uid="{153AEB43-7DDD-AB40-9B1C-45859FD6942A}"/>
    <cellStyle name="Normal 2 2" xfId="201" xr:uid="{84A0356B-B6F9-4D96-9C06-519A9B0E85AD}"/>
    <cellStyle name="Normal 3" xfId="199" xr:uid="{C412D275-99D9-4DD9-AE8A-18BE0A4C0937}"/>
    <cellStyle name="Normal 3 2" xfId="202" xr:uid="{BA0AAA57-6081-4002-8DCA-FF03650FE471}"/>
    <cellStyle name="Normal 4" xfId="200" xr:uid="{ABE44CBC-2FB9-4E93-88CE-CE45F16500FA}"/>
    <cellStyle name="Normal 4 2" xfId="203" xr:uid="{7FC88B75-FCB3-4F1B-9200-9BE015089EFA}"/>
    <cellStyle name="Pourcentage" xfId="204" builtinId="5"/>
  </cellStyles>
  <dxfs count="87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Down"/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b val="0"/>
        <i val="0"/>
        <color theme="0"/>
      </font>
      <fill>
        <patternFill>
          <bgColor theme="1" tint="0.24994659260841701"/>
        </patternFill>
      </fill>
    </dxf>
    <dxf>
      <font>
        <b val="0"/>
        <i val="0"/>
        <color theme="0"/>
      </font>
      <fill>
        <patternFill>
          <fgColor auto="1"/>
          <bgColor theme="1" tint="0.24994659260841701"/>
        </patternFill>
      </fill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 val="0"/>
        <i val="0"/>
      </font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 val="0"/>
        <i val="0"/>
      </font>
      <fill>
        <patternFill>
          <bgColor theme="9" tint="0.59996337778862885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 patternType="lightDown">
          <bgColor theme="0"/>
        </patternFill>
      </fill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 val="0"/>
        <i val="0"/>
      </font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 val="0"/>
        <i val="0"/>
      </font>
      <fill>
        <patternFill>
          <bgColor theme="9" tint="0.59996337778862885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0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lightDown"/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ont>
        <b val="0"/>
        <i val="0"/>
        <color theme="0"/>
      </font>
      <fill>
        <patternFill>
          <bgColor theme="1" tint="0.24994659260841701"/>
        </patternFill>
      </fill>
    </dxf>
    <dxf>
      <font>
        <b val="0"/>
        <i val="0"/>
        <color theme="0"/>
      </font>
      <fill>
        <patternFill>
          <fgColor auto="1"/>
          <bgColor theme="1" tint="0.24994659260841701"/>
        </patternFill>
      </fill>
    </dxf>
    <dxf>
      <font>
        <b val="0"/>
        <i val="0"/>
        <color auto="1"/>
      </font>
      <fill>
        <patternFill>
          <bgColor theme="0" tint="-0.14996795556505021"/>
        </patternFill>
      </fill>
    </dxf>
    <dxf>
      <font>
        <b val="0"/>
        <i val="0"/>
      </font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 val="0"/>
        <i val="0"/>
      </font>
      <fill>
        <patternFill>
          <bgColor theme="9" tint="0.59996337778862885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ont>
        <b val="0"/>
        <i val="0"/>
      </font>
      <fill>
        <patternFill>
          <bgColor theme="6" tint="0.59996337778862885"/>
        </patternFill>
      </fill>
    </dxf>
    <dxf>
      <font>
        <b val="0"/>
        <i val="0"/>
      </font>
      <fill>
        <patternFill>
          <bgColor theme="0"/>
        </patternFill>
      </fill>
    </dxf>
    <dxf>
      <fill>
        <patternFill patternType="lightDown">
          <bgColor theme="0"/>
        </patternFill>
      </fill>
    </dxf>
  </dxfs>
  <tableStyles count="0" defaultTableStyle="TableStyleMedium9" defaultPivotStyle="PivotStyleMedium4"/>
  <colors>
    <mruColors>
      <color rgb="FFFFCC99"/>
      <color rgb="FFFFE8E8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--%20FED2-A-Evaluations-Bulleti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--%20TS-Evaluations-Bullet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"/>
      <sheetName val="S2"/>
      <sheetName val="C9-A7"/>
      <sheetName val="Eval1"/>
      <sheetName val="C9-A10"/>
      <sheetName val="Eval2"/>
      <sheetName val="Eval3"/>
      <sheetName val="BTS-Blanc"/>
      <sheetName val="C12-A2"/>
      <sheetName val="GrilleVierge"/>
      <sheetName val="GrilleViergeNiv"/>
      <sheetName val="Niveau2Note"/>
      <sheetName val="ExportBTS-Blanc"/>
      <sheetName val="ExportDSx"/>
      <sheetName val="ExportEval3"/>
      <sheetName val="ExportEval2"/>
      <sheetName val="ExportC9A10"/>
      <sheetName val="ExportEval1"/>
      <sheetName val="ExportC9A7"/>
      <sheetName val="Synthèses"/>
      <sheetName val="ListeEleves"/>
      <sheetName val="Données"/>
      <sheetName val="BilanCompétences"/>
      <sheetName val="BilanDeDevoirs"/>
      <sheetName val="Présent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3">
          <cell r="A3" t="str">
            <v>A</v>
          </cell>
        </row>
        <row r="4">
          <cell r="A4" t="str">
            <v>B</v>
          </cell>
        </row>
        <row r="5">
          <cell r="A5" t="str">
            <v>C</v>
          </cell>
        </row>
        <row r="6">
          <cell r="A6" t="str">
            <v>D</v>
          </cell>
        </row>
        <row r="7">
          <cell r="A7" t="str">
            <v>NE</v>
          </cell>
        </row>
        <row r="22">
          <cell r="B22">
            <v>0.75</v>
          </cell>
        </row>
        <row r="23">
          <cell r="B23">
            <v>0.5</v>
          </cell>
        </row>
        <row r="24">
          <cell r="B24">
            <v>0.25</v>
          </cell>
        </row>
        <row r="28">
          <cell r="B28">
            <v>3</v>
          </cell>
        </row>
        <row r="29">
          <cell r="B29">
            <v>2</v>
          </cell>
        </row>
        <row r="30">
          <cell r="B30">
            <v>1</v>
          </cell>
        </row>
        <row r="31">
          <cell r="B31">
            <v>0</v>
          </cell>
        </row>
        <row r="34">
          <cell r="A34">
            <v>51</v>
          </cell>
          <cell r="B34">
            <v>2</v>
          </cell>
        </row>
        <row r="37">
          <cell r="A37">
            <v>83</v>
          </cell>
          <cell r="B37">
            <v>14</v>
          </cell>
        </row>
        <row r="39">
          <cell r="A39">
            <v>76</v>
          </cell>
          <cell r="B39">
            <v>8</v>
          </cell>
        </row>
      </sheetData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2"/>
      <sheetName val="A5-C2"/>
      <sheetName val="DS1"/>
      <sheetName val="DS2"/>
      <sheetName val="DS3"/>
      <sheetName val="DS4"/>
      <sheetName val="GrilleVierge"/>
      <sheetName val="GrilleViergeNiv"/>
      <sheetName val="Niveau2Note"/>
      <sheetName val="ExportDSx"/>
      <sheetName val="ExportDS4"/>
      <sheetName val="ExportDS3"/>
      <sheetName val="ExportDS2"/>
      <sheetName val="ExportDS1"/>
      <sheetName val="Synthèses"/>
      <sheetName val="ListeEleves"/>
      <sheetName val="Données"/>
      <sheetName val="BilanCompétences"/>
      <sheetName val="BilanDeDevoirs"/>
      <sheetName val="Prés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A</v>
          </cell>
        </row>
        <row r="4">
          <cell r="A4" t="str">
            <v>B</v>
          </cell>
        </row>
        <row r="5">
          <cell r="A5" t="str">
            <v>C</v>
          </cell>
        </row>
        <row r="6">
          <cell r="A6" t="str">
            <v>D</v>
          </cell>
        </row>
        <row r="7">
          <cell r="A7" t="str">
            <v>NE</v>
          </cell>
        </row>
        <row r="22">
          <cell r="B22">
            <v>0.75</v>
          </cell>
        </row>
        <row r="23">
          <cell r="B23">
            <v>0.5</v>
          </cell>
        </row>
        <row r="24">
          <cell r="B24">
            <v>0.25</v>
          </cell>
        </row>
        <row r="28">
          <cell r="B28">
            <v>3</v>
          </cell>
        </row>
        <row r="29">
          <cell r="B29">
            <v>2</v>
          </cell>
        </row>
        <row r="30">
          <cell r="B30">
            <v>1</v>
          </cell>
        </row>
        <row r="31">
          <cell r="B31">
            <v>0</v>
          </cell>
        </row>
        <row r="34">
          <cell r="A34">
            <v>51</v>
          </cell>
          <cell r="B34">
            <v>2</v>
          </cell>
        </row>
        <row r="37">
          <cell r="A37">
            <v>83</v>
          </cell>
          <cell r="B37">
            <v>14</v>
          </cell>
        </row>
        <row r="39">
          <cell r="A39">
            <v>76</v>
          </cell>
          <cell r="B39">
            <v>8</v>
          </cell>
        </row>
      </sheetData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creativecommons.org/licenses/by-nc-nd/3.0/fr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64A5-22A0-4259-95DD-AE49290F0F54}">
  <dimension ref="A1:R37"/>
  <sheetViews>
    <sheetView tabSelected="1" zoomScale="120" zoomScaleNormal="120" workbookViewId="0">
      <selection activeCell="L5" sqref="L5"/>
    </sheetView>
  </sheetViews>
  <sheetFormatPr baseColWidth="10" defaultColWidth="11" defaultRowHeight="15" outlineLevelRow="1" outlineLevelCol="1" x14ac:dyDescent="0.25"/>
  <cols>
    <col min="1" max="1" width="3" style="154" customWidth="1"/>
    <col min="2" max="2" width="23.875" style="154" customWidth="1"/>
    <col min="3" max="3" width="5.875" style="154" customWidth="1"/>
    <col min="4" max="4" width="7.5" style="154" customWidth="1"/>
    <col min="5" max="5" width="8.125" style="154" customWidth="1"/>
    <col min="6" max="11" width="11" style="154" customWidth="1" outlineLevel="1"/>
    <col min="12" max="12" width="7.625" style="154" customWidth="1"/>
    <col min="13" max="13" width="132.125" style="154" customWidth="1"/>
    <col min="14" max="14" width="2.875" style="154" customWidth="1"/>
    <col min="15" max="16384" width="11" style="154"/>
  </cols>
  <sheetData>
    <row r="1" spans="1:18" ht="66" customHeight="1" x14ac:dyDescent="0.25">
      <c r="A1" s="148"/>
      <c r="B1" s="443" t="str">
        <f>Liste!F2 &amp; CHAR(10) &amp; Liste!D2 &amp; "élèves"</f>
        <v>ClasseA
20élèves</v>
      </c>
      <c r="C1" s="444"/>
      <c r="D1" s="320"/>
      <c r="E1" s="312"/>
      <c r="F1" s="149"/>
      <c r="G1" s="149"/>
      <c r="H1" s="149"/>
      <c r="I1" s="149"/>
      <c r="J1" s="150"/>
      <c r="K1" s="151"/>
      <c r="L1" s="152" t="s">
        <v>201</v>
      </c>
      <c r="M1" s="445" t="s">
        <v>178</v>
      </c>
      <c r="N1" s="153"/>
      <c r="O1" s="448" t="s">
        <v>179</v>
      </c>
      <c r="P1" s="448"/>
      <c r="Q1" s="148"/>
      <c r="R1" s="148"/>
    </row>
    <row r="2" spans="1:18" x14ac:dyDescent="0.25">
      <c r="A2" s="148"/>
      <c r="B2" s="155" t="s">
        <v>168</v>
      </c>
      <c r="C2" s="155"/>
      <c r="D2" s="321"/>
      <c r="E2" s="156"/>
      <c r="F2" s="156"/>
      <c r="G2" s="156"/>
      <c r="H2" s="156"/>
      <c r="I2" s="156"/>
      <c r="J2" s="156"/>
      <c r="K2" s="157"/>
      <c r="L2" s="158"/>
      <c r="M2" s="446"/>
      <c r="N2" s="155"/>
      <c r="O2" s="155" t="s">
        <v>169</v>
      </c>
      <c r="P2" s="155">
        <v>255</v>
      </c>
      <c r="Q2" s="148"/>
      <c r="R2" s="148"/>
    </row>
    <row r="3" spans="1:18" x14ac:dyDescent="0.25">
      <c r="A3" s="148"/>
      <c r="B3" s="155" t="s">
        <v>170</v>
      </c>
      <c r="C3" s="155"/>
      <c r="D3" s="322"/>
      <c r="E3" s="159"/>
      <c r="F3" s="160"/>
      <c r="G3" s="160"/>
      <c r="H3" s="159"/>
      <c r="I3" s="160"/>
      <c r="J3" s="160"/>
      <c r="K3" s="161"/>
      <c r="L3" s="162"/>
      <c r="M3" s="446"/>
      <c r="N3" s="155"/>
      <c r="O3" s="155"/>
      <c r="P3" s="155"/>
      <c r="Q3" s="148"/>
      <c r="R3" s="148"/>
    </row>
    <row r="4" spans="1:18" ht="15.75" thickBot="1" x14ac:dyDescent="0.3">
      <c r="A4" s="148"/>
      <c r="B4" s="155" t="s">
        <v>171</v>
      </c>
      <c r="C4" s="155" t="s">
        <v>180</v>
      </c>
      <c r="D4" s="323"/>
      <c r="E4" s="163"/>
      <c r="F4" s="296"/>
      <c r="G4" s="164"/>
      <c r="H4" s="164"/>
      <c r="I4" s="164"/>
      <c r="J4" s="163"/>
      <c r="K4" s="165"/>
      <c r="L4" s="166"/>
      <c r="M4" s="447"/>
      <c r="N4" s="155"/>
      <c r="O4" s="155"/>
      <c r="P4" s="155"/>
      <c r="Q4" s="148"/>
      <c r="R4" s="148"/>
    </row>
    <row r="5" spans="1:18" ht="20.100000000000001" customHeight="1" x14ac:dyDescent="0.25">
      <c r="A5" s="148"/>
      <c r="B5" s="167" t="str">
        <f>Liste!G2</f>
        <v xml:space="preserve">Élève n°1 </v>
      </c>
      <c r="C5" s="168" t="str">
        <f>Liste!C2</f>
        <v>G1</v>
      </c>
      <c r="D5" s="291"/>
      <c r="E5" s="169"/>
      <c r="F5" s="170"/>
      <c r="G5" s="171"/>
      <c r="H5" s="172"/>
      <c r="I5" s="173"/>
      <c r="J5" s="173"/>
      <c r="K5" s="174"/>
      <c r="L5" s="175" t="e">
        <f>IF(AND(OR(D5="ABS",D5="N.NOT",D5="N.N"),E5="",F5="",G5="",H5="",I5="",J5="",K5=""),D5,CEILING(20*(IF(AND(D5&lt;&gt;"N.NOT",D5&lt;&gt;"N.N",D5&lt;&gt;"ABS"),D5*$D$4,0)+IF(AND(E5&lt;&gt;"N.NOT",E5&lt;&gt;"N.N",E5&lt;&gt;"ABS"),E5*$E$4,0)+IF(AND(F5&lt;&gt;"N.NOT",F5&lt;&gt;"N.N",F5&lt;&gt;"ABS"),F5*$F$4,0)+IF(AND(G5&lt;&gt;"N.NOT",G5&lt;&gt;"N.N",G5&lt;&gt;"ABS"),G5*$G$4,0)+IF(AND(H5&lt;&gt;"N.NOT",H5&lt;&gt;"N.N",H5&lt;&gt;"ABS"),H5*$H$4,0)+IF(AND(I5&lt;&gt;"N.NOT",I5&lt;&gt;"N.N",I5&lt;&gt;"ABS"),I5*$I$4,0)+IF(AND(J5&lt;&gt;"N.NOT",J5&lt;&gt;"N.N",J5&lt;&gt;"ABS"),J5*$J$4,0)+IF(AND(K5&lt;&gt;"N.NOT",K5&lt;&gt;"N.N",K5&lt;&gt;"ABS"),K5*$K$4,0))/(IF(AND(D5&lt;&gt;"N.NOT",D5&lt;&gt;"N.N",D5&lt;&gt;"ABS"),$D$4*$D$3,0)+IF(AND(E5&lt;&gt;"N.NOT",E5&lt;&gt;"N.N",E5&lt;&gt;"ABS"),$E$4*$E$3,0)+IF(AND(F5&lt;&gt;"N.NOT",F5&lt;&gt;"N.N",F5&lt;&gt;"ABS"),$F$4*$F$3,0)+IF(AND(G5&lt;&gt;"N.NOT",G5&lt;&gt;"N.N",G5&lt;&gt;"ABS"),$G$4*$G$3,0)+IF(AND(H5&lt;&gt;"N.NOT",H5&lt;&gt;"N.N",H5&lt;&gt;"ABS"),$H$4*$H$3,0)+IF(AND(I5&lt;&gt;"N.NOT",I5&lt;&gt;"N.N",I5&lt;&gt;"ABS"),$I$4*$I$3,0)+IF(AND(J5&lt;&gt;"N.NOT",J5&lt;&gt;"N.N",J5&lt;&gt;"ABS"),$J$4*$J$3,0)+IF(AND(K5&lt;&gt;"N.NOT",K5&lt;&gt;"N.N",K5&lt;&gt;"ABS"),$K$4*$K$3,0)),0.1))</f>
        <v>#DIV/0!</v>
      </c>
      <c r="M5" s="318"/>
      <c r="N5" s="155"/>
      <c r="O5" s="177">
        <f>LEN(M5)</f>
        <v>0</v>
      </c>
      <c r="P5" s="155" t="s">
        <v>181</v>
      </c>
      <c r="Q5" s="148"/>
      <c r="R5" s="148"/>
    </row>
    <row r="6" spans="1:18" ht="20.100000000000001" customHeight="1" x14ac:dyDescent="0.25">
      <c r="A6" s="148"/>
      <c r="B6" s="178" t="str">
        <f>Liste!G3</f>
        <v xml:space="preserve">Élève n°2 </v>
      </c>
      <c r="C6" s="179" t="str">
        <f>Liste!C3</f>
        <v>G1</v>
      </c>
      <c r="D6" s="290"/>
      <c r="E6" s="180"/>
      <c r="F6" s="181"/>
      <c r="G6" s="182"/>
      <c r="H6" s="183"/>
      <c r="I6" s="184"/>
      <c r="J6" s="184"/>
      <c r="K6" s="185"/>
      <c r="L6" s="186" t="e">
        <f t="shared" ref="L6:L30" si="0">IF(AND(OR(D6="ABS",D6="N.NOT",D6="N.N"),E6="",F6="",G6="",H6="",I6="",J6="",K6=""),D6,CEILING(20*(IF(AND(D6&lt;&gt;"N.NOT",D6&lt;&gt;"N.N",D6&lt;&gt;"ABS"),D6*$D$4,0)+IF(AND(E6&lt;&gt;"N.NOT",E6&lt;&gt;"N.N",E6&lt;&gt;"ABS"),E6*$E$4,0)+IF(AND(F6&lt;&gt;"N.NOT",F6&lt;&gt;"N.N",F6&lt;&gt;"ABS"),F6*$F$4,0)+IF(AND(G6&lt;&gt;"N.NOT",G6&lt;&gt;"N.N",G6&lt;&gt;"ABS"),G6*$G$4,0)+IF(AND(H6&lt;&gt;"N.NOT",H6&lt;&gt;"N.N",H6&lt;&gt;"ABS"),H6*$H$4,0)+IF(AND(I6&lt;&gt;"N.NOT",I6&lt;&gt;"N.N",I6&lt;&gt;"ABS"),I6*$I$4,0)+IF(AND(J6&lt;&gt;"N.NOT",J6&lt;&gt;"N.N",J6&lt;&gt;"ABS"),J6*$J$4,0)+IF(AND(K6&lt;&gt;"N.NOT",K6&lt;&gt;"N.N",K6&lt;&gt;"ABS"),K6*$K$4,0))/(IF(AND(D6&lt;&gt;"N.NOT",D6&lt;&gt;"N.N",D6&lt;&gt;"ABS"),$D$4*$D$3,0)+IF(AND(E6&lt;&gt;"N.NOT",E6&lt;&gt;"N.N",E6&lt;&gt;"ABS"),$E$4*$E$3,0)+IF(AND(F6&lt;&gt;"N.NOT",F6&lt;&gt;"N.N",F6&lt;&gt;"ABS"),$F$4*$F$3,0)+IF(AND(G6&lt;&gt;"N.NOT",G6&lt;&gt;"N.N",G6&lt;&gt;"ABS"),$G$4*$G$3,0)+IF(AND(H6&lt;&gt;"N.NOT",H6&lt;&gt;"N.N",H6&lt;&gt;"ABS"),$H$4*$H$3,0)+IF(AND(I6&lt;&gt;"N.NOT",I6&lt;&gt;"N.N",I6&lt;&gt;"ABS"),$I$4*$I$3,0)+IF(AND(J6&lt;&gt;"N.NOT",J6&lt;&gt;"N.N",J6&lt;&gt;"ABS"),$J$4*$J$3,0)+IF(AND(K6&lt;&gt;"N.NOT",K6&lt;&gt;"N.N",K6&lt;&gt;"ABS"),$K$4*$K$3,0)),0.1))</f>
        <v>#DIV/0!</v>
      </c>
      <c r="M6" s="319"/>
      <c r="N6" s="155"/>
      <c r="O6" s="177">
        <f t="shared" ref="O6:O30" si="1">LEN(M6)</f>
        <v>0</v>
      </c>
      <c r="P6" s="155" t="s">
        <v>181</v>
      </c>
      <c r="Q6" s="148"/>
      <c r="R6" s="148"/>
    </row>
    <row r="7" spans="1:18" ht="20.100000000000001" customHeight="1" x14ac:dyDescent="0.25">
      <c r="A7" s="148"/>
      <c r="B7" s="187" t="str">
        <f>Liste!G4</f>
        <v xml:space="preserve">Élève n°3 </v>
      </c>
      <c r="C7" s="176" t="str">
        <f>Liste!C4</f>
        <v>G2</v>
      </c>
      <c r="D7" s="289"/>
      <c r="E7" s="188"/>
      <c r="F7" s="189"/>
      <c r="G7" s="190"/>
      <c r="H7" s="191"/>
      <c r="I7" s="192"/>
      <c r="J7" s="192"/>
      <c r="K7" s="193"/>
      <c r="L7" s="186" t="e">
        <f t="shared" si="0"/>
        <v>#DIV/0!</v>
      </c>
      <c r="M7" s="318"/>
      <c r="N7" s="155"/>
      <c r="O7" s="177">
        <f t="shared" si="1"/>
        <v>0</v>
      </c>
      <c r="P7" s="155" t="s">
        <v>181</v>
      </c>
      <c r="Q7" s="148"/>
      <c r="R7" s="148"/>
    </row>
    <row r="8" spans="1:18" ht="20.100000000000001" customHeight="1" x14ac:dyDescent="0.25">
      <c r="A8" s="148"/>
      <c r="B8" s="178" t="str">
        <f>Liste!G5</f>
        <v xml:space="preserve">Élève n°4 </v>
      </c>
      <c r="C8" s="179" t="str">
        <f>Liste!C5</f>
        <v>G2</v>
      </c>
      <c r="D8" s="290"/>
      <c r="E8" s="180"/>
      <c r="F8" s="181"/>
      <c r="G8" s="182"/>
      <c r="H8" s="183"/>
      <c r="I8" s="184"/>
      <c r="J8" s="184"/>
      <c r="K8" s="185"/>
      <c r="L8" s="186" t="e">
        <f t="shared" si="0"/>
        <v>#DIV/0!</v>
      </c>
      <c r="M8" s="319"/>
      <c r="N8" s="155"/>
      <c r="O8" s="177">
        <f t="shared" si="1"/>
        <v>0</v>
      </c>
      <c r="P8" s="155" t="s">
        <v>181</v>
      </c>
      <c r="Q8" s="148"/>
      <c r="R8" s="148"/>
    </row>
    <row r="9" spans="1:18" ht="20.100000000000001" customHeight="1" x14ac:dyDescent="0.25">
      <c r="A9" s="148"/>
      <c r="B9" s="187" t="str">
        <f>Liste!G6</f>
        <v xml:space="preserve">Élève n°5 </v>
      </c>
      <c r="C9" s="176" t="str">
        <f>Liste!C6</f>
        <v>G1</v>
      </c>
      <c r="D9" s="289"/>
      <c r="E9" s="188"/>
      <c r="F9" s="189"/>
      <c r="G9" s="190"/>
      <c r="H9" s="191"/>
      <c r="I9" s="192"/>
      <c r="J9" s="192"/>
      <c r="K9" s="193"/>
      <c r="L9" s="186" t="e">
        <f t="shared" si="0"/>
        <v>#DIV/0!</v>
      </c>
      <c r="M9" s="318"/>
      <c r="N9" s="155"/>
      <c r="O9" s="177">
        <f t="shared" si="1"/>
        <v>0</v>
      </c>
      <c r="P9" s="155" t="s">
        <v>181</v>
      </c>
      <c r="Q9" s="148"/>
      <c r="R9" s="148"/>
    </row>
    <row r="10" spans="1:18" ht="20.100000000000001" customHeight="1" x14ac:dyDescent="0.25">
      <c r="A10" s="148"/>
      <c r="B10" s="178" t="str">
        <f>Liste!G7</f>
        <v xml:space="preserve">Élève n°6 </v>
      </c>
      <c r="C10" s="179" t="str">
        <f>Liste!C7</f>
        <v>G1</v>
      </c>
      <c r="D10" s="290"/>
      <c r="E10" s="180"/>
      <c r="F10" s="181"/>
      <c r="G10" s="182"/>
      <c r="H10" s="183"/>
      <c r="I10" s="184"/>
      <c r="J10" s="184"/>
      <c r="K10" s="185"/>
      <c r="L10" s="186" t="e">
        <f t="shared" si="0"/>
        <v>#DIV/0!</v>
      </c>
      <c r="M10" s="319"/>
      <c r="N10" s="155"/>
      <c r="O10" s="177">
        <f t="shared" si="1"/>
        <v>0</v>
      </c>
      <c r="P10" s="155" t="s">
        <v>181</v>
      </c>
      <c r="Q10" s="148"/>
      <c r="R10" s="148"/>
    </row>
    <row r="11" spans="1:18" ht="20.100000000000001" customHeight="1" x14ac:dyDescent="0.25">
      <c r="A11" s="148"/>
      <c r="B11" s="187" t="str">
        <f>Liste!G8</f>
        <v xml:space="preserve">Élève n°7 </v>
      </c>
      <c r="C11" s="176" t="str">
        <f>Liste!C8</f>
        <v>G1</v>
      </c>
      <c r="D11" s="289"/>
      <c r="E11" s="188"/>
      <c r="F11" s="189"/>
      <c r="G11" s="190"/>
      <c r="H11" s="191"/>
      <c r="I11" s="192"/>
      <c r="J11" s="192"/>
      <c r="K11" s="193"/>
      <c r="L11" s="186" t="e">
        <f t="shared" si="0"/>
        <v>#DIV/0!</v>
      </c>
      <c r="M11" s="318"/>
      <c r="N11" s="155"/>
      <c r="O11" s="177">
        <f>LEN(M11)</f>
        <v>0</v>
      </c>
      <c r="P11" s="155" t="s">
        <v>181</v>
      </c>
      <c r="Q11" s="148"/>
      <c r="R11" s="148"/>
    </row>
    <row r="12" spans="1:18" ht="20.100000000000001" customHeight="1" x14ac:dyDescent="0.25">
      <c r="A12" s="148"/>
      <c r="B12" s="178" t="str">
        <f>Liste!G9</f>
        <v xml:space="preserve">Élève n°8 </v>
      </c>
      <c r="C12" s="179" t="str">
        <f>Liste!C9</f>
        <v>G1</v>
      </c>
      <c r="D12" s="290"/>
      <c r="E12" s="180"/>
      <c r="F12" s="181"/>
      <c r="G12" s="182"/>
      <c r="H12" s="183"/>
      <c r="I12" s="184"/>
      <c r="J12" s="184"/>
      <c r="K12" s="185"/>
      <c r="L12" s="186" t="e">
        <f t="shared" si="0"/>
        <v>#DIV/0!</v>
      </c>
      <c r="M12" s="319"/>
      <c r="N12" s="155"/>
      <c r="O12" s="177">
        <f>LEN(M12)</f>
        <v>0</v>
      </c>
      <c r="P12" s="155" t="s">
        <v>181</v>
      </c>
      <c r="Q12" s="148"/>
      <c r="R12" s="148"/>
    </row>
    <row r="13" spans="1:18" ht="20.100000000000001" customHeight="1" x14ac:dyDescent="0.25">
      <c r="A13" s="148"/>
      <c r="B13" s="187" t="str">
        <f>Liste!G10</f>
        <v xml:space="preserve">Élève n°9 </v>
      </c>
      <c r="C13" s="176" t="str">
        <f>Liste!C10</f>
        <v>G2</v>
      </c>
      <c r="D13" s="288"/>
      <c r="E13" s="188"/>
      <c r="F13" s="189"/>
      <c r="G13" s="190"/>
      <c r="H13" s="191"/>
      <c r="I13" s="192"/>
      <c r="J13" s="192"/>
      <c r="K13" s="193"/>
      <c r="L13" s="186" t="e">
        <f t="shared" si="0"/>
        <v>#DIV/0!</v>
      </c>
      <c r="M13" s="318"/>
      <c r="N13" s="155"/>
      <c r="O13" s="177">
        <f t="shared" si="1"/>
        <v>0</v>
      </c>
      <c r="P13" s="155" t="s">
        <v>181</v>
      </c>
      <c r="Q13" s="148"/>
      <c r="R13" s="148"/>
    </row>
    <row r="14" spans="1:18" ht="20.100000000000001" customHeight="1" x14ac:dyDescent="0.25">
      <c r="A14" s="148"/>
      <c r="B14" s="178" t="str">
        <f>Liste!G11</f>
        <v xml:space="preserve">Élève n°10 </v>
      </c>
      <c r="C14" s="179" t="str">
        <f>Liste!C11</f>
        <v>G2</v>
      </c>
      <c r="D14" s="290"/>
      <c r="E14" s="180"/>
      <c r="F14" s="181"/>
      <c r="G14" s="182"/>
      <c r="H14" s="183"/>
      <c r="I14" s="184"/>
      <c r="J14" s="184"/>
      <c r="K14" s="185"/>
      <c r="L14" s="186" t="e">
        <f t="shared" si="0"/>
        <v>#DIV/0!</v>
      </c>
      <c r="M14" s="319"/>
      <c r="N14" s="155"/>
      <c r="O14" s="177">
        <f t="shared" si="1"/>
        <v>0</v>
      </c>
      <c r="P14" s="155" t="s">
        <v>181</v>
      </c>
      <c r="Q14" s="148"/>
      <c r="R14" s="148"/>
    </row>
    <row r="15" spans="1:18" ht="20.100000000000001" customHeight="1" x14ac:dyDescent="0.25">
      <c r="A15" s="148"/>
      <c r="B15" s="187" t="str">
        <f>Liste!G12</f>
        <v xml:space="preserve">Élève n°11 </v>
      </c>
      <c r="C15" s="176" t="str">
        <f>Liste!C12</f>
        <v>G1</v>
      </c>
      <c r="D15" s="288"/>
      <c r="E15" s="188"/>
      <c r="F15" s="189"/>
      <c r="G15" s="190"/>
      <c r="H15" s="191"/>
      <c r="I15" s="192"/>
      <c r="J15" s="192"/>
      <c r="K15" s="193"/>
      <c r="L15" s="186" t="e">
        <f t="shared" si="0"/>
        <v>#DIV/0!</v>
      </c>
      <c r="M15" s="318"/>
      <c r="N15" s="155"/>
      <c r="O15" s="177">
        <f t="shared" si="1"/>
        <v>0</v>
      </c>
      <c r="P15" s="155" t="s">
        <v>181</v>
      </c>
      <c r="Q15" s="148"/>
      <c r="R15" s="148"/>
    </row>
    <row r="16" spans="1:18" ht="20.100000000000001" customHeight="1" x14ac:dyDescent="0.25">
      <c r="A16" s="148"/>
      <c r="B16" s="178" t="str">
        <f>Liste!G13</f>
        <v xml:space="preserve">Élève n°12 </v>
      </c>
      <c r="C16" s="179" t="str">
        <f>Liste!C13</f>
        <v>G1</v>
      </c>
      <c r="D16" s="290"/>
      <c r="E16" s="180"/>
      <c r="F16" s="181"/>
      <c r="G16" s="182"/>
      <c r="H16" s="183"/>
      <c r="I16" s="184"/>
      <c r="J16" s="184"/>
      <c r="K16" s="185"/>
      <c r="L16" s="186" t="e">
        <f t="shared" si="0"/>
        <v>#DIV/0!</v>
      </c>
      <c r="M16" s="319"/>
      <c r="N16" s="155"/>
      <c r="O16" s="177">
        <f t="shared" si="1"/>
        <v>0</v>
      </c>
      <c r="P16" s="155" t="s">
        <v>181</v>
      </c>
      <c r="Q16" s="148"/>
      <c r="R16" s="148"/>
    </row>
    <row r="17" spans="1:18" ht="20.100000000000001" customHeight="1" x14ac:dyDescent="0.25">
      <c r="A17" s="148"/>
      <c r="B17" s="187" t="str">
        <f>Liste!G14</f>
        <v xml:space="preserve">Élève n°13 </v>
      </c>
      <c r="C17" s="176" t="str">
        <f>Liste!C14</f>
        <v>G1</v>
      </c>
      <c r="D17" s="289"/>
      <c r="E17" s="188"/>
      <c r="F17" s="189"/>
      <c r="G17" s="190"/>
      <c r="H17" s="191"/>
      <c r="I17" s="192"/>
      <c r="J17" s="192"/>
      <c r="K17" s="193"/>
      <c r="L17" s="186" t="e">
        <f t="shared" si="0"/>
        <v>#DIV/0!</v>
      </c>
      <c r="M17" s="318"/>
      <c r="N17" s="155"/>
      <c r="O17" s="177">
        <f t="shared" si="1"/>
        <v>0</v>
      </c>
      <c r="P17" s="155" t="s">
        <v>181</v>
      </c>
      <c r="Q17" s="148"/>
      <c r="R17" s="148"/>
    </row>
    <row r="18" spans="1:18" ht="20.100000000000001" customHeight="1" x14ac:dyDescent="0.25">
      <c r="A18" s="148"/>
      <c r="B18" s="178" t="str">
        <f>Liste!G15</f>
        <v xml:space="preserve">Élève n°14 </v>
      </c>
      <c r="C18" s="179" t="str">
        <f>Liste!C15</f>
        <v>G1</v>
      </c>
      <c r="D18" s="290"/>
      <c r="E18" s="180"/>
      <c r="F18" s="181"/>
      <c r="G18" s="182"/>
      <c r="H18" s="183"/>
      <c r="I18" s="184"/>
      <c r="J18" s="184"/>
      <c r="K18" s="185"/>
      <c r="L18" s="186" t="e">
        <f t="shared" si="0"/>
        <v>#DIV/0!</v>
      </c>
      <c r="M18" s="319"/>
      <c r="N18" s="155"/>
      <c r="O18" s="177">
        <f t="shared" si="1"/>
        <v>0</v>
      </c>
      <c r="P18" s="155" t="s">
        <v>181</v>
      </c>
      <c r="Q18" s="148"/>
      <c r="R18" s="148"/>
    </row>
    <row r="19" spans="1:18" ht="20.100000000000001" customHeight="1" x14ac:dyDescent="0.25">
      <c r="A19" s="148"/>
      <c r="B19" s="187" t="str">
        <f>Liste!G16</f>
        <v xml:space="preserve">Élève n°15 </v>
      </c>
      <c r="C19" s="176" t="str">
        <f>Liste!C16</f>
        <v>G2</v>
      </c>
      <c r="D19" s="289"/>
      <c r="E19" s="188"/>
      <c r="F19" s="189"/>
      <c r="G19" s="190"/>
      <c r="H19" s="191"/>
      <c r="I19" s="192"/>
      <c r="J19" s="192"/>
      <c r="K19" s="193"/>
      <c r="L19" s="186" t="e">
        <f t="shared" si="0"/>
        <v>#DIV/0!</v>
      </c>
      <c r="M19" s="318"/>
      <c r="N19" s="155"/>
      <c r="O19" s="177">
        <f t="shared" si="1"/>
        <v>0</v>
      </c>
      <c r="P19" s="155" t="s">
        <v>181</v>
      </c>
      <c r="Q19" s="148"/>
      <c r="R19" s="148"/>
    </row>
    <row r="20" spans="1:18" ht="20.100000000000001" customHeight="1" x14ac:dyDescent="0.25">
      <c r="A20" s="148"/>
      <c r="B20" s="178" t="str">
        <f>Liste!G17</f>
        <v xml:space="preserve">Élève n°16 </v>
      </c>
      <c r="C20" s="179" t="str">
        <f>Liste!C17</f>
        <v>G2</v>
      </c>
      <c r="D20" s="290"/>
      <c r="E20" s="180"/>
      <c r="F20" s="181"/>
      <c r="G20" s="182"/>
      <c r="H20" s="183"/>
      <c r="I20" s="184"/>
      <c r="J20" s="184"/>
      <c r="K20" s="185"/>
      <c r="L20" s="186" t="e">
        <f t="shared" si="0"/>
        <v>#DIV/0!</v>
      </c>
      <c r="M20" s="319"/>
      <c r="N20" s="155"/>
      <c r="O20" s="177">
        <f t="shared" si="1"/>
        <v>0</v>
      </c>
      <c r="P20" s="155" t="s">
        <v>181</v>
      </c>
      <c r="Q20" s="148"/>
      <c r="R20" s="148"/>
    </row>
    <row r="21" spans="1:18" ht="20.100000000000001" customHeight="1" x14ac:dyDescent="0.25">
      <c r="A21" s="148"/>
      <c r="B21" s="187" t="str">
        <f>Liste!G18</f>
        <v xml:space="preserve">Élève n°17 </v>
      </c>
      <c r="C21" s="176" t="str">
        <f>Liste!C18</f>
        <v>G1</v>
      </c>
      <c r="D21" s="289"/>
      <c r="E21" s="188"/>
      <c r="F21" s="189"/>
      <c r="G21" s="190"/>
      <c r="H21" s="191"/>
      <c r="I21" s="192"/>
      <c r="J21" s="192"/>
      <c r="K21" s="193"/>
      <c r="L21" s="186" t="e">
        <f t="shared" si="0"/>
        <v>#DIV/0!</v>
      </c>
      <c r="M21" s="318"/>
      <c r="N21" s="155"/>
      <c r="O21" s="177">
        <f t="shared" si="1"/>
        <v>0</v>
      </c>
      <c r="P21" s="155" t="s">
        <v>181</v>
      </c>
      <c r="Q21" s="148"/>
      <c r="R21" s="148"/>
    </row>
    <row r="22" spans="1:18" ht="20.100000000000001" customHeight="1" x14ac:dyDescent="0.25">
      <c r="A22" s="148"/>
      <c r="B22" s="178" t="str">
        <f>Liste!G19</f>
        <v xml:space="preserve">Élève n°18 </v>
      </c>
      <c r="C22" s="179" t="str">
        <f>Liste!C19</f>
        <v>G1</v>
      </c>
      <c r="D22" s="290"/>
      <c r="E22" s="180"/>
      <c r="F22" s="181"/>
      <c r="G22" s="182"/>
      <c r="H22" s="183"/>
      <c r="I22" s="184"/>
      <c r="J22" s="184"/>
      <c r="K22" s="185"/>
      <c r="L22" s="186" t="e">
        <f t="shared" si="0"/>
        <v>#DIV/0!</v>
      </c>
      <c r="M22" s="319"/>
      <c r="N22" s="155"/>
      <c r="O22" s="177">
        <f t="shared" si="1"/>
        <v>0</v>
      </c>
      <c r="P22" s="155" t="s">
        <v>181</v>
      </c>
      <c r="Q22" s="148"/>
      <c r="R22" s="148"/>
    </row>
    <row r="23" spans="1:18" ht="20.100000000000001" customHeight="1" x14ac:dyDescent="0.25">
      <c r="A23" s="148"/>
      <c r="B23" s="187" t="str">
        <f>Liste!G20</f>
        <v xml:space="preserve">Élève n°19 </v>
      </c>
      <c r="C23" s="176" t="str">
        <f>Liste!C20</f>
        <v>G1</v>
      </c>
      <c r="D23" s="288"/>
      <c r="E23" s="188"/>
      <c r="F23" s="189"/>
      <c r="G23" s="190"/>
      <c r="H23" s="191"/>
      <c r="I23" s="192"/>
      <c r="J23" s="192"/>
      <c r="K23" s="193"/>
      <c r="L23" s="186" t="e">
        <f t="shared" si="0"/>
        <v>#DIV/0!</v>
      </c>
      <c r="M23" s="318"/>
      <c r="N23" s="155"/>
      <c r="O23" s="177">
        <f t="shared" si="1"/>
        <v>0</v>
      </c>
      <c r="P23" s="155" t="s">
        <v>181</v>
      </c>
      <c r="Q23" s="148"/>
      <c r="R23" s="148"/>
    </row>
    <row r="24" spans="1:18" ht="15.75" outlineLevel="1" x14ac:dyDescent="0.25">
      <c r="A24" s="148"/>
      <c r="B24" s="178" t="str">
        <f>Liste!G21</f>
        <v xml:space="preserve">Élève n°20 </v>
      </c>
      <c r="C24" s="179" t="str">
        <f>Liste!C21</f>
        <v>G1</v>
      </c>
      <c r="D24" s="299"/>
      <c r="E24" s="180"/>
      <c r="F24" s="181"/>
      <c r="G24" s="182"/>
      <c r="H24" s="183"/>
      <c r="I24" s="184"/>
      <c r="J24" s="184"/>
      <c r="K24" s="185"/>
      <c r="L24" s="186" t="e">
        <f t="shared" si="0"/>
        <v>#DIV/0!</v>
      </c>
      <c r="M24" s="314"/>
      <c r="N24" s="155"/>
      <c r="O24" s="177">
        <f t="shared" si="1"/>
        <v>0</v>
      </c>
      <c r="P24" s="155" t="s">
        <v>181</v>
      </c>
      <c r="Q24" s="148"/>
      <c r="R24" s="148"/>
    </row>
    <row r="25" spans="1:18" ht="15.75" outlineLevel="1" x14ac:dyDescent="0.25">
      <c r="A25" s="148"/>
      <c r="B25" s="187" t="str">
        <f>Liste!G22</f>
        <v xml:space="preserve"> </v>
      </c>
      <c r="C25" s="176">
        <f>Liste!C22</f>
        <v>0</v>
      </c>
      <c r="D25" s="289"/>
      <c r="E25" s="188"/>
      <c r="F25" s="189"/>
      <c r="G25" s="190"/>
      <c r="H25" s="191"/>
      <c r="I25" s="192"/>
      <c r="J25" s="192"/>
      <c r="K25" s="193"/>
      <c r="L25" s="186" t="e">
        <f t="shared" si="0"/>
        <v>#DIV/0!</v>
      </c>
      <c r="M25" s="315"/>
      <c r="N25" s="155"/>
      <c r="O25" s="177"/>
      <c r="P25" s="155"/>
      <c r="Q25" s="148"/>
      <c r="R25" s="148"/>
    </row>
    <row r="26" spans="1:18" ht="15.75" outlineLevel="1" x14ac:dyDescent="0.25">
      <c r="A26" s="148"/>
      <c r="B26" s="178" t="str">
        <f>Liste!G23</f>
        <v xml:space="preserve"> </v>
      </c>
      <c r="C26" s="179">
        <f>Liste!C23</f>
        <v>0</v>
      </c>
      <c r="D26" s="290"/>
      <c r="E26" s="180"/>
      <c r="F26" s="181"/>
      <c r="G26" s="182"/>
      <c r="H26" s="183"/>
      <c r="I26" s="184"/>
      <c r="J26" s="184"/>
      <c r="K26" s="185"/>
      <c r="L26" s="186" t="e">
        <f t="shared" si="0"/>
        <v>#DIV/0!</v>
      </c>
      <c r="M26" s="314"/>
      <c r="N26" s="155"/>
      <c r="O26" s="177"/>
      <c r="P26" s="155"/>
      <c r="Q26" s="148"/>
      <c r="R26" s="148"/>
    </row>
    <row r="27" spans="1:18" ht="15.75" outlineLevel="1" x14ac:dyDescent="0.25">
      <c r="A27" s="148"/>
      <c r="B27" s="187" t="str">
        <f>Liste!G24</f>
        <v xml:space="preserve"> </v>
      </c>
      <c r="C27" s="176">
        <f>Liste!C24</f>
        <v>0</v>
      </c>
      <c r="D27" s="288"/>
      <c r="E27" s="188"/>
      <c r="F27" s="189"/>
      <c r="G27" s="190"/>
      <c r="H27" s="191"/>
      <c r="I27" s="192"/>
      <c r="J27" s="192"/>
      <c r="K27" s="193"/>
      <c r="L27" s="186" t="e">
        <f t="shared" si="0"/>
        <v>#DIV/0!</v>
      </c>
      <c r="M27" s="315"/>
      <c r="N27" s="155"/>
      <c r="O27" s="177">
        <f t="shared" si="1"/>
        <v>0</v>
      </c>
      <c r="P27" s="155" t="s">
        <v>181</v>
      </c>
      <c r="Q27" s="148"/>
      <c r="R27" s="148"/>
    </row>
    <row r="28" spans="1:18" ht="15.75" outlineLevel="1" x14ac:dyDescent="0.25">
      <c r="A28" s="148"/>
      <c r="B28" s="178" t="str">
        <f>Liste!G25</f>
        <v xml:space="preserve"> </v>
      </c>
      <c r="C28" s="179">
        <f>Liste!C25</f>
        <v>0</v>
      </c>
      <c r="D28" s="290"/>
      <c r="E28" s="180"/>
      <c r="F28" s="181"/>
      <c r="G28" s="182"/>
      <c r="H28" s="183"/>
      <c r="I28" s="184"/>
      <c r="J28" s="184"/>
      <c r="K28" s="185"/>
      <c r="L28" s="186" t="e">
        <f t="shared" si="0"/>
        <v>#DIV/0!</v>
      </c>
      <c r="M28" s="314"/>
      <c r="N28" s="155"/>
      <c r="O28" s="177">
        <f t="shared" si="1"/>
        <v>0</v>
      </c>
      <c r="P28" s="155" t="s">
        <v>181</v>
      </c>
      <c r="Q28" s="148"/>
      <c r="R28" s="148"/>
    </row>
    <row r="29" spans="1:18" ht="15.75" outlineLevel="1" x14ac:dyDescent="0.25">
      <c r="A29" s="148"/>
      <c r="B29" s="187" t="str">
        <f>Liste!G26</f>
        <v xml:space="preserve"> </v>
      </c>
      <c r="C29" s="176">
        <f>Liste!C26</f>
        <v>0</v>
      </c>
      <c r="D29" s="288"/>
      <c r="E29" s="188"/>
      <c r="F29" s="189"/>
      <c r="G29" s="190"/>
      <c r="H29" s="191"/>
      <c r="I29" s="192"/>
      <c r="J29" s="192"/>
      <c r="K29" s="193"/>
      <c r="L29" s="186" t="e">
        <f t="shared" si="0"/>
        <v>#DIV/0!</v>
      </c>
      <c r="M29" s="315"/>
      <c r="N29" s="155"/>
      <c r="O29" s="177">
        <f t="shared" si="1"/>
        <v>0</v>
      </c>
      <c r="P29" s="155" t="s">
        <v>181</v>
      </c>
      <c r="Q29" s="148"/>
      <c r="R29" s="148"/>
    </row>
    <row r="30" spans="1:18" ht="16.5" outlineLevel="1" thickBot="1" x14ac:dyDescent="0.3">
      <c r="A30" s="148"/>
      <c r="B30" s="178" t="str">
        <f>Liste!G27</f>
        <v xml:space="preserve"> </v>
      </c>
      <c r="C30" s="194">
        <f>Liste!C27</f>
        <v>0</v>
      </c>
      <c r="D30" s="287"/>
      <c r="E30" s="195"/>
      <c r="F30" s="196"/>
      <c r="G30" s="197"/>
      <c r="H30" s="198"/>
      <c r="I30" s="199"/>
      <c r="J30" s="199"/>
      <c r="K30" s="200"/>
      <c r="L30" s="186" t="e">
        <f t="shared" si="0"/>
        <v>#DIV/0!</v>
      </c>
      <c r="M30" s="316"/>
      <c r="N30" s="155"/>
      <c r="O30" s="177">
        <f t="shared" si="1"/>
        <v>0</v>
      </c>
      <c r="P30" s="155" t="s">
        <v>181</v>
      </c>
      <c r="Q30" s="148"/>
      <c r="R30" s="148"/>
    </row>
    <row r="31" spans="1:18" ht="16.5" thickBot="1" x14ac:dyDescent="0.3">
      <c r="A31" s="148"/>
      <c r="B31" s="201" t="s">
        <v>172</v>
      </c>
      <c r="C31" s="202"/>
      <c r="D31" s="203" t="str">
        <f>IF(D3="","X",AVERAGE(D5:D30))</f>
        <v>X</v>
      </c>
      <c r="E31" s="203" t="str">
        <f>IF(E3="","X",AVERAGE(E5:E30))</f>
        <v>X</v>
      </c>
      <c r="F31" s="203" t="str">
        <f t="shared" ref="F31:K31" si="2">IF(F3="","X",AVERAGE(F5:F30))</f>
        <v>X</v>
      </c>
      <c r="G31" s="204" t="str">
        <f t="shared" si="2"/>
        <v>X</v>
      </c>
      <c r="H31" s="205" t="str">
        <f t="shared" si="2"/>
        <v>X</v>
      </c>
      <c r="I31" s="202" t="str">
        <f t="shared" si="2"/>
        <v>X</v>
      </c>
      <c r="J31" s="202" t="str">
        <f t="shared" si="2"/>
        <v>X</v>
      </c>
      <c r="K31" s="206" t="str">
        <f t="shared" si="2"/>
        <v>X</v>
      </c>
      <c r="L31" s="207" t="e">
        <f>AVERAGE(L5:L30)</f>
        <v>#DIV/0!</v>
      </c>
      <c r="M31" s="317" t="s">
        <v>173</v>
      </c>
      <c r="N31" s="155"/>
      <c r="O31" s="155"/>
      <c r="P31" s="155"/>
      <c r="Q31" s="148"/>
      <c r="R31" s="148"/>
    </row>
    <row r="32" spans="1:18" x14ac:dyDescent="0.25">
      <c r="A32" s="148"/>
      <c r="B32" s="208" t="s">
        <v>174</v>
      </c>
      <c r="C32" s="209"/>
      <c r="D32" s="210" t="str">
        <f>IF(D3="","X",MIN(D5:D30))</f>
        <v>X</v>
      </c>
      <c r="E32" s="210" t="str">
        <f>IF(E3="","X",MIN(E5:E30))</f>
        <v>X</v>
      </c>
      <c r="F32" s="210" t="str">
        <f t="shared" ref="F32:K32" si="3">IF(F3="","X",MIN(F5:F30))</f>
        <v>X</v>
      </c>
      <c r="G32" s="211" t="str">
        <f t="shared" si="3"/>
        <v>X</v>
      </c>
      <c r="H32" s="212" t="str">
        <f t="shared" si="3"/>
        <v>X</v>
      </c>
      <c r="I32" s="209" t="str">
        <f t="shared" si="3"/>
        <v>X</v>
      </c>
      <c r="J32" s="209" t="str">
        <f t="shared" si="3"/>
        <v>X</v>
      </c>
      <c r="K32" s="213" t="str">
        <f t="shared" si="3"/>
        <v>X</v>
      </c>
      <c r="L32" s="214" t="e">
        <f>MIN(L1:L30)</f>
        <v>#DIV/0!</v>
      </c>
      <c r="M32" s="449"/>
      <c r="N32" s="155"/>
      <c r="O32" s="155"/>
      <c r="P32" s="155"/>
      <c r="Q32" s="148"/>
      <c r="R32" s="148"/>
    </row>
    <row r="33" spans="1:18" ht="15.75" thickBot="1" x14ac:dyDescent="0.3">
      <c r="A33" s="148"/>
      <c r="B33" s="215" t="s">
        <v>175</v>
      </c>
      <c r="C33" s="216"/>
      <c r="D33" s="217" t="str">
        <f>IF(D3="","X",MAX(D5:D30))</f>
        <v>X</v>
      </c>
      <c r="E33" s="217" t="str">
        <f>IF(E3="","X",MAX(E5:E30))</f>
        <v>X</v>
      </c>
      <c r="F33" s="217" t="str">
        <f t="shared" ref="F33:K33" si="4">IF(F3="","X",MAX(F5:F30))</f>
        <v>X</v>
      </c>
      <c r="G33" s="218" t="str">
        <f t="shared" si="4"/>
        <v>X</v>
      </c>
      <c r="H33" s="219" t="str">
        <f t="shared" si="4"/>
        <v>X</v>
      </c>
      <c r="I33" s="216" t="str">
        <f t="shared" si="4"/>
        <v>X</v>
      </c>
      <c r="J33" s="216" t="str">
        <f t="shared" si="4"/>
        <v>X</v>
      </c>
      <c r="K33" s="220" t="str">
        <f t="shared" si="4"/>
        <v>X</v>
      </c>
      <c r="L33" s="221" t="e">
        <f>MAX(L5:L30)</f>
        <v>#DIV/0!</v>
      </c>
      <c r="M33" s="450"/>
      <c r="N33" s="155"/>
      <c r="O33" s="177">
        <f>LEN(M32)</f>
        <v>0</v>
      </c>
      <c r="P33" s="155" t="s">
        <v>182</v>
      </c>
      <c r="Q33" s="148"/>
      <c r="R33" s="148"/>
    </row>
    <row r="34" spans="1:18" ht="15.75" thickBot="1" x14ac:dyDescent="0.3">
      <c r="A34" s="148"/>
      <c r="B34" s="148" t="s">
        <v>176</v>
      </c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451"/>
      <c r="N34" s="148"/>
      <c r="O34" s="148"/>
      <c r="P34" s="148"/>
      <c r="Q34" s="148"/>
      <c r="R34" s="148"/>
    </row>
    <row r="35" spans="1:18" x14ac:dyDescent="0.25">
      <c r="A35" s="148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</row>
    <row r="36" spans="1:18" x14ac:dyDescent="0.25">
      <c r="A36" s="148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</row>
    <row r="37" spans="1:18" x14ac:dyDescent="0.25"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</row>
  </sheetData>
  <mergeCells count="4">
    <mergeCell ref="B1:C1"/>
    <mergeCell ref="M1:M4"/>
    <mergeCell ref="O1:P1"/>
    <mergeCell ref="M32:M34"/>
  </mergeCells>
  <conditionalFormatting sqref="O5:O30">
    <cfRule type="dataBar" priority="2">
      <dataBar>
        <cfvo type="min"/>
        <cfvo type="num" val="$P$2"/>
        <color theme="5"/>
      </dataBar>
      <extLst>
        <ext xmlns:x14="http://schemas.microsoft.com/office/spreadsheetml/2009/9/main" uri="{B025F937-C7B1-47D3-B67F-A62EFF666E3E}">
          <x14:id>{F79C159B-887E-4928-BAA2-FEE65185D7AA}</x14:id>
        </ext>
      </extLst>
    </cfRule>
  </conditionalFormatting>
  <conditionalFormatting sqref="O33">
    <cfRule type="dataBar" priority="1">
      <dataBar>
        <cfvo type="min"/>
        <cfvo type="num" val="400"/>
        <color theme="5"/>
      </dataBar>
      <extLst>
        <ext xmlns:x14="http://schemas.microsoft.com/office/spreadsheetml/2009/9/main" uri="{B025F937-C7B1-47D3-B67F-A62EFF666E3E}">
          <x14:id>{BBA846DC-6F67-4D8C-8562-61C9911A2EA9}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9C159B-887E-4928-BAA2-FEE65185D7AA}">
            <x14:dataBar minLength="0" maxLength="100">
              <x14:cfvo type="autoMin"/>
              <x14:cfvo type="num">
                <xm:f>$P$2</xm:f>
              </x14:cfvo>
              <x14:negativeFillColor theme="0"/>
              <x14:axisColor rgb="FF000000"/>
            </x14:dataBar>
          </x14:cfRule>
          <xm:sqref>O5:O30</xm:sqref>
        </x14:conditionalFormatting>
        <x14:conditionalFormatting xmlns:xm="http://schemas.microsoft.com/office/excel/2006/main">
          <x14:cfRule type="dataBar" id="{BBA846DC-6F67-4D8C-8562-61C9911A2EA9}">
            <x14:dataBar minLength="0" maxLength="100">
              <x14:cfvo type="autoMin"/>
              <x14:cfvo type="num">
                <xm:f>400</xm:f>
              </x14:cfvo>
              <x14:negativeFillColor theme="0"/>
              <x14:axisColor rgb="FF000000"/>
            </x14:dataBar>
          </x14:cfRule>
          <xm:sqref>O33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B82F-7A40-4FBB-B5D0-FE253815A2F5}">
  <dimension ref="A1:R37"/>
  <sheetViews>
    <sheetView zoomScale="115" zoomScaleNormal="115" workbookViewId="0">
      <selection activeCell="L12" sqref="L12:L13"/>
    </sheetView>
  </sheetViews>
  <sheetFormatPr baseColWidth="10" defaultColWidth="11" defaultRowHeight="15" outlineLevelRow="1" outlineLevelCol="1" x14ac:dyDescent="0.25"/>
  <cols>
    <col min="1" max="1" width="3" style="154" customWidth="1"/>
    <col min="2" max="2" width="23.875" style="154" customWidth="1"/>
    <col min="3" max="3" width="5.875" style="154" customWidth="1"/>
    <col min="4" max="4" width="9.125" style="154" bestFit="1" customWidth="1"/>
    <col min="5" max="5" width="8.125" style="154" customWidth="1"/>
    <col min="6" max="11" width="11" style="154" customWidth="1" outlineLevel="1"/>
    <col min="12" max="12" width="7.625" style="154" customWidth="1"/>
    <col min="13" max="13" width="132.125" style="154" customWidth="1"/>
    <col min="14" max="14" width="2.875" style="154" customWidth="1"/>
    <col min="15" max="16384" width="11" style="154"/>
  </cols>
  <sheetData>
    <row r="1" spans="1:18" ht="66" customHeight="1" x14ac:dyDescent="0.25">
      <c r="A1" s="148"/>
      <c r="B1" s="443" t="str">
        <f>Liste!F2 &amp; CHAR(10) &amp; Liste!D2 &amp; "élèves"</f>
        <v>ClasseA
20élèves</v>
      </c>
      <c r="C1" s="444"/>
      <c r="D1" s="325"/>
      <c r="E1" s="312"/>
      <c r="F1" s="149"/>
      <c r="G1" s="149"/>
      <c r="H1" s="149"/>
      <c r="I1" s="149"/>
      <c r="J1" s="150"/>
      <c r="K1" s="151"/>
      <c r="L1" s="152" t="s">
        <v>208</v>
      </c>
      <c r="M1" s="452" t="s">
        <v>206</v>
      </c>
      <c r="N1" s="153"/>
      <c r="O1" s="448" t="s">
        <v>179</v>
      </c>
      <c r="P1" s="448"/>
      <c r="Q1" s="148"/>
      <c r="R1" s="148"/>
    </row>
    <row r="2" spans="1:18" x14ac:dyDescent="0.25">
      <c r="A2" s="148"/>
      <c r="B2" s="155" t="s">
        <v>168</v>
      </c>
      <c r="C2" s="155"/>
      <c r="D2" s="397"/>
      <c r="E2" s="156"/>
      <c r="F2" s="156"/>
      <c r="G2" s="156"/>
      <c r="H2" s="156"/>
      <c r="I2" s="156"/>
      <c r="J2" s="156"/>
      <c r="K2" s="157"/>
      <c r="L2" s="158"/>
      <c r="M2" s="446"/>
      <c r="N2" s="155"/>
      <c r="O2" s="155" t="s">
        <v>169</v>
      </c>
      <c r="P2" s="155">
        <v>255</v>
      </c>
      <c r="Q2" s="148"/>
      <c r="R2" s="148"/>
    </row>
    <row r="3" spans="1:18" x14ac:dyDescent="0.25">
      <c r="A3" s="148"/>
      <c r="B3" s="155" t="s">
        <v>170</v>
      </c>
      <c r="C3" s="155"/>
      <c r="D3" s="326"/>
      <c r="E3" s="159"/>
      <c r="F3" s="160"/>
      <c r="G3" s="160"/>
      <c r="H3" s="159"/>
      <c r="I3" s="160"/>
      <c r="J3" s="160"/>
      <c r="K3" s="161"/>
      <c r="L3" s="162"/>
      <c r="M3" s="446"/>
      <c r="N3" s="155"/>
      <c r="O3" s="155"/>
      <c r="P3" s="155"/>
      <c r="Q3" s="148"/>
      <c r="R3" s="148"/>
    </row>
    <row r="4" spans="1:18" ht="15.75" thickBot="1" x14ac:dyDescent="0.3">
      <c r="A4" s="148"/>
      <c r="B4" s="155" t="s">
        <v>171</v>
      </c>
      <c r="C4" s="155" t="s">
        <v>180</v>
      </c>
      <c r="D4" s="327"/>
      <c r="E4" s="163"/>
      <c r="F4" s="296"/>
      <c r="G4" s="164"/>
      <c r="H4" s="164"/>
      <c r="I4" s="164"/>
      <c r="J4" s="163"/>
      <c r="K4" s="165"/>
      <c r="L4" s="166"/>
      <c r="M4" s="447"/>
      <c r="N4" s="155"/>
      <c r="O4" s="155"/>
      <c r="P4" s="155"/>
      <c r="Q4" s="148"/>
      <c r="R4" s="148"/>
    </row>
    <row r="5" spans="1:18" ht="20.100000000000001" customHeight="1" x14ac:dyDescent="0.25">
      <c r="A5" s="148"/>
      <c r="B5" s="167" t="str">
        <f>Liste!G2</f>
        <v xml:space="preserve">Élève n°1 </v>
      </c>
      <c r="C5" s="168" t="str">
        <f>Liste!C2</f>
        <v>G1</v>
      </c>
      <c r="D5" s="291"/>
      <c r="E5" s="169"/>
      <c r="F5" s="170"/>
      <c r="G5" s="171"/>
      <c r="H5" s="172"/>
      <c r="I5" s="173"/>
      <c r="J5" s="173"/>
      <c r="K5" s="174"/>
      <c r="L5" s="186" t="e">
        <f t="shared" ref="L5:L30" si="0">IF(AND(OR(D5="ABS",D5="N.NOT",D5="N.N"),E5="",F5="",G5="",H5="",I5="",J5="",K5=""),D5,CEILING(20*(IF(AND(D5&lt;&gt;"N.NOT",D5&lt;&gt;"N.N",D5&lt;&gt;"ABS"),D5*$D$4,0)+IF(AND(E5&lt;&gt;"N.NOT",E5&lt;&gt;"N.N",E5&lt;&gt;"ABS"),E5*$E$4,0)+IF(AND(F5&lt;&gt;"N.NOT",F5&lt;&gt;"N.N",F5&lt;&gt;"ABS"),F5*$F$4,0)+IF(AND(G5&lt;&gt;"N.NOT",G5&lt;&gt;"N.N",G5&lt;&gt;"ABS"),G5*$G$4,0)+IF(AND(H5&lt;&gt;"N.NOT",H5&lt;&gt;"N.N",H5&lt;&gt;"ABS"),H5*$H$4,0)+IF(AND(I5&lt;&gt;"N.NOT",I5&lt;&gt;"N.N",I5&lt;&gt;"ABS"),I5*$I$4,0)+IF(AND(J5&lt;&gt;"N.NOT",J5&lt;&gt;"N.N",J5&lt;&gt;"ABS"),J5*$J$4,0)+IF(AND(K5&lt;&gt;"N.NOT",K5&lt;&gt;"N.N",K5&lt;&gt;"ABS"),K5*$K$4,0))/(IF(AND(D5&lt;&gt;"N.NOT",D5&lt;&gt;"N.N",D5&lt;&gt;"ABS"),$D$4*$D$3,0)+IF(AND(E5&lt;&gt;"N.NOT",E5&lt;&gt;"N.N",E5&lt;&gt;"ABS"),$E$4*$E$3,0)+IF(AND(F5&lt;&gt;"N.NOT",F5&lt;&gt;"N.N",F5&lt;&gt;"ABS"),$F$4*$F$3,0)+IF(AND(G5&lt;&gt;"N.NOT",G5&lt;&gt;"N.N",G5&lt;&gt;"ABS"),$G$4*$G$3,0)+IF(AND(H5&lt;&gt;"N.NOT",H5&lt;&gt;"N.N",H5&lt;&gt;"ABS"),$H$4*$H$3,0)+IF(AND(I5&lt;&gt;"N.NOT",I5&lt;&gt;"N.N",I5&lt;&gt;"ABS"),$I$4*$I$3,0)+IF(AND(J5&lt;&gt;"N.NOT",J5&lt;&gt;"N.N",J5&lt;&gt;"ABS"),$J$4*$J$3,0)+IF(AND(K5&lt;&gt;"N.NOT",K5&lt;&gt;"N.N",K5&lt;&gt;"ABS"),$K$4*$K$3,0)),0.1))</f>
        <v>#DIV/0!</v>
      </c>
      <c r="M5" s="318"/>
      <c r="N5" s="155"/>
      <c r="O5" s="177">
        <f>LEN(M5)</f>
        <v>0</v>
      </c>
      <c r="P5" s="155" t="s">
        <v>181</v>
      </c>
      <c r="Q5" s="148"/>
      <c r="R5" s="148"/>
    </row>
    <row r="6" spans="1:18" ht="20.100000000000001" customHeight="1" x14ac:dyDescent="0.25">
      <c r="A6" s="148"/>
      <c r="B6" s="178" t="str">
        <f>Liste!G3</f>
        <v xml:space="preserve">Élève n°2 </v>
      </c>
      <c r="C6" s="179" t="str">
        <f>Liste!C3</f>
        <v>G1</v>
      </c>
      <c r="D6" s="290"/>
      <c r="E6" s="180"/>
      <c r="F6" s="181"/>
      <c r="G6" s="182"/>
      <c r="H6" s="183"/>
      <c r="I6" s="184"/>
      <c r="J6" s="184"/>
      <c r="K6" s="185"/>
      <c r="L6" s="186" t="e">
        <f t="shared" si="0"/>
        <v>#DIV/0!</v>
      </c>
      <c r="M6" s="319"/>
      <c r="N6" s="155"/>
      <c r="O6" s="177">
        <f t="shared" ref="O6:O30" si="1">LEN(M6)</f>
        <v>0</v>
      </c>
      <c r="P6" s="155" t="s">
        <v>181</v>
      </c>
      <c r="Q6" s="148"/>
      <c r="R6" s="148"/>
    </row>
    <row r="7" spans="1:18" ht="20.100000000000001" customHeight="1" x14ac:dyDescent="0.25">
      <c r="A7" s="148"/>
      <c r="B7" s="187" t="str">
        <f>Liste!G4</f>
        <v xml:space="preserve">Élève n°3 </v>
      </c>
      <c r="C7" s="176" t="str">
        <f>Liste!C4</f>
        <v>G2</v>
      </c>
      <c r="D7" s="289"/>
      <c r="E7" s="188"/>
      <c r="F7" s="189"/>
      <c r="G7" s="190"/>
      <c r="H7" s="191"/>
      <c r="I7" s="192"/>
      <c r="J7" s="192"/>
      <c r="K7" s="193"/>
      <c r="L7" s="186" t="e">
        <f t="shared" si="0"/>
        <v>#DIV/0!</v>
      </c>
      <c r="M7" s="318"/>
      <c r="N7" s="155"/>
      <c r="O7" s="177">
        <f t="shared" si="1"/>
        <v>0</v>
      </c>
      <c r="P7" s="155" t="s">
        <v>181</v>
      </c>
      <c r="Q7" s="148"/>
      <c r="R7" s="148"/>
    </row>
    <row r="8" spans="1:18" ht="20.100000000000001" customHeight="1" x14ac:dyDescent="0.25">
      <c r="A8" s="148"/>
      <c r="B8" s="178" t="str">
        <f>Liste!G5</f>
        <v xml:space="preserve">Élève n°4 </v>
      </c>
      <c r="C8" s="179" t="str">
        <f>Liste!C5</f>
        <v>G2</v>
      </c>
      <c r="D8" s="290"/>
      <c r="E8" s="180"/>
      <c r="F8" s="181"/>
      <c r="G8" s="182"/>
      <c r="H8" s="183"/>
      <c r="I8" s="184"/>
      <c r="J8" s="184"/>
      <c r="K8" s="185"/>
      <c r="L8" s="186" t="e">
        <f t="shared" si="0"/>
        <v>#DIV/0!</v>
      </c>
      <c r="M8" s="319"/>
      <c r="N8" s="155"/>
      <c r="O8" s="177">
        <f t="shared" si="1"/>
        <v>0</v>
      </c>
      <c r="P8" s="155" t="s">
        <v>181</v>
      </c>
      <c r="Q8" s="148"/>
      <c r="R8" s="148"/>
    </row>
    <row r="9" spans="1:18" ht="20.100000000000001" customHeight="1" x14ac:dyDescent="0.25">
      <c r="A9" s="148"/>
      <c r="B9" s="187" t="str">
        <f>Liste!G6</f>
        <v xml:space="preserve">Élève n°5 </v>
      </c>
      <c r="C9" s="176" t="str">
        <f>Liste!C6</f>
        <v>G1</v>
      </c>
      <c r="D9" s="289"/>
      <c r="E9" s="188"/>
      <c r="F9" s="189"/>
      <c r="G9" s="190"/>
      <c r="H9" s="191"/>
      <c r="I9" s="192"/>
      <c r="J9" s="192"/>
      <c r="K9" s="193"/>
      <c r="L9" s="186" t="e">
        <f t="shared" si="0"/>
        <v>#DIV/0!</v>
      </c>
      <c r="M9" s="318"/>
      <c r="N9" s="155"/>
      <c r="O9" s="177">
        <f t="shared" si="1"/>
        <v>0</v>
      </c>
      <c r="P9" s="155" t="s">
        <v>181</v>
      </c>
      <c r="Q9" s="148"/>
      <c r="R9" s="148"/>
    </row>
    <row r="10" spans="1:18" ht="20.100000000000001" customHeight="1" x14ac:dyDescent="0.25">
      <c r="A10" s="148"/>
      <c r="B10" s="178" t="str">
        <f>Liste!G7</f>
        <v xml:space="preserve">Élève n°6 </v>
      </c>
      <c r="C10" s="179" t="str">
        <f>Liste!C7</f>
        <v>G1</v>
      </c>
      <c r="D10" s="290"/>
      <c r="E10" s="180"/>
      <c r="F10" s="181"/>
      <c r="G10" s="182"/>
      <c r="H10" s="183"/>
      <c r="I10" s="184"/>
      <c r="J10" s="184"/>
      <c r="K10" s="185"/>
      <c r="L10" s="186" t="e">
        <f t="shared" si="0"/>
        <v>#DIV/0!</v>
      </c>
      <c r="M10" s="319"/>
      <c r="N10" s="155"/>
      <c r="O10" s="177">
        <f t="shared" si="1"/>
        <v>0</v>
      </c>
      <c r="P10" s="155" t="s">
        <v>181</v>
      </c>
      <c r="Q10" s="148"/>
      <c r="R10" s="148"/>
    </row>
    <row r="11" spans="1:18" ht="20.100000000000001" customHeight="1" x14ac:dyDescent="0.25">
      <c r="A11" s="148"/>
      <c r="B11" s="187" t="str">
        <f>Liste!G8</f>
        <v xml:space="preserve">Élève n°7 </v>
      </c>
      <c r="C11" s="176" t="str">
        <f>Liste!C8</f>
        <v>G1</v>
      </c>
      <c r="D11" s="289"/>
      <c r="E11" s="188"/>
      <c r="F11" s="189"/>
      <c r="G11" s="190"/>
      <c r="H11" s="191"/>
      <c r="I11" s="192"/>
      <c r="J11" s="192"/>
      <c r="K11" s="193"/>
      <c r="L11" s="186" t="e">
        <f t="shared" si="0"/>
        <v>#DIV/0!</v>
      </c>
      <c r="M11" s="318"/>
      <c r="N11" s="155"/>
      <c r="O11" s="177">
        <f>LEN(M11)</f>
        <v>0</v>
      </c>
      <c r="P11" s="155" t="s">
        <v>181</v>
      </c>
      <c r="Q11" s="148"/>
      <c r="R11" s="148"/>
    </row>
    <row r="12" spans="1:18" ht="20.100000000000001" customHeight="1" x14ac:dyDescent="0.25">
      <c r="A12" s="148"/>
      <c r="B12" s="178" t="str">
        <f>Liste!G9</f>
        <v xml:space="preserve">Élève n°8 </v>
      </c>
      <c r="C12" s="179" t="str">
        <f>Liste!C9</f>
        <v>G1</v>
      </c>
      <c r="D12" s="290"/>
      <c r="E12" s="180"/>
      <c r="F12" s="181"/>
      <c r="G12" s="182"/>
      <c r="H12" s="183"/>
      <c r="I12" s="184"/>
      <c r="J12" s="184"/>
      <c r="K12" s="185"/>
      <c r="L12" s="186" t="e">
        <f t="shared" si="0"/>
        <v>#DIV/0!</v>
      </c>
      <c r="M12" s="319"/>
      <c r="N12" s="155"/>
      <c r="O12" s="177">
        <f>LEN(M12)</f>
        <v>0</v>
      </c>
      <c r="P12" s="155" t="s">
        <v>181</v>
      </c>
      <c r="Q12" s="148"/>
      <c r="R12" s="148"/>
    </row>
    <row r="13" spans="1:18" ht="20.100000000000001" customHeight="1" x14ac:dyDescent="0.25">
      <c r="A13" s="148"/>
      <c r="B13" s="187" t="str">
        <f>Liste!G10</f>
        <v xml:space="preserve">Élève n°9 </v>
      </c>
      <c r="C13" s="176" t="str">
        <f>Liste!C10</f>
        <v>G2</v>
      </c>
      <c r="D13" s="288"/>
      <c r="E13" s="188"/>
      <c r="F13" s="189"/>
      <c r="G13" s="190"/>
      <c r="H13" s="191"/>
      <c r="I13" s="192"/>
      <c r="J13" s="192"/>
      <c r="K13" s="193"/>
      <c r="L13" s="186" t="e">
        <f t="shared" si="0"/>
        <v>#DIV/0!</v>
      </c>
      <c r="M13" s="318"/>
      <c r="N13" s="155"/>
      <c r="O13" s="177">
        <f t="shared" si="1"/>
        <v>0</v>
      </c>
      <c r="P13" s="155" t="s">
        <v>181</v>
      </c>
      <c r="Q13" s="148"/>
      <c r="R13" s="148"/>
    </row>
    <row r="14" spans="1:18" ht="20.100000000000001" customHeight="1" x14ac:dyDescent="0.25">
      <c r="A14" s="148"/>
      <c r="B14" s="178" t="str">
        <f>Liste!G11</f>
        <v xml:space="preserve">Élève n°10 </v>
      </c>
      <c r="C14" s="179" t="str">
        <f>Liste!C11</f>
        <v>G2</v>
      </c>
      <c r="D14" s="290"/>
      <c r="E14" s="180"/>
      <c r="F14" s="181"/>
      <c r="G14" s="182"/>
      <c r="H14" s="183"/>
      <c r="I14" s="184"/>
      <c r="J14" s="184"/>
      <c r="K14" s="185"/>
      <c r="L14" s="186" t="e">
        <f t="shared" si="0"/>
        <v>#DIV/0!</v>
      </c>
      <c r="M14" s="319"/>
      <c r="N14" s="155"/>
      <c r="O14" s="177">
        <f t="shared" si="1"/>
        <v>0</v>
      </c>
      <c r="P14" s="155" t="s">
        <v>181</v>
      </c>
      <c r="Q14" s="148"/>
      <c r="R14" s="148"/>
    </row>
    <row r="15" spans="1:18" ht="20.100000000000001" customHeight="1" x14ac:dyDescent="0.25">
      <c r="A15" s="148"/>
      <c r="B15" s="187" t="str">
        <f>Liste!G12</f>
        <v xml:space="preserve">Élève n°11 </v>
      </c>
      <c r="C15" s="176" t="str">
        <f>Liste!C12</f>
        <v>G1</v>
      </c>
      <c r="D15" s="288"/>
      <c r="E15" s="188"/>
      <c r="F15" s="189"/>
      <c r="G15" s="190"/>
      <c r="H15" s="191"/>
      <c r="I15" s="192"/>
      <c r="J15" s="192"/>
      <c r="K15" s="193"/>
      <c r="L15" s="186" t="e">
        <f t="shared" si="0"/>
        <v>#DIV/0!</v>
      </c>
      <c r="M15" s="318"/>
      <c r="N15" s="155"/>
      <c r="O15" s="177">
        <f t="shared" si="1"/>
        <v>0</v>
      </c>
      <c r="P15" s="155" t="s">
        <v>181</v>
      </c>
      <c r="Q15" s="148"/>
      <c r="R15" s="148"/>
    </row>
    <row r="16" spans="1:18" ht="20.100000000000001" customHeight="1" x14ac:dyDescent="0.25">
      <c r="A16" s="148"/>
      <c r="B16" s="178" t="str">
        <f>Liste!G13</f>
        <v xml:space="preserve">Élève n°12 </v>
      </c>
      <c r="C16" s="179" t="str">
        <f>Liste!C13</f>
        <v>G1</v>
      </c>
      <c r="D16" s="290"/>
      <c r="E16" s="180"/>
      <c r="F16" s="181"/>
      <c r="G16" s="182"/>
      <c r="H16" s="183"/>
      <c r="I16" s="184"/>
      <c r="J16" s="184"/>
      <c r="K16" s="185"/>
      <c r="L16" s="186" t="e">
        <f t="shared" si="0"/>
        <v>#DIV/0!</v>
      </c>
      <c r="M16" s="319"/>
      <c r="N16" s="155"/>
      <c r="O16" s="177">
        <f t="shared" si="1"/>
        <v>0</v>
      </c>
      <c r="P16" s="155" t="s">
        <v>181</v>
      </c>
      <c r="Q16" s="148"/>
      <c r="R16" s="148"/>
    </row>
    <row r="17" spans="1:18" ht="20.100000000000001" customHeight="1" x14ac:dyDescent="0.25">
      <c r="A17" s="148"/>
      <c r="B17" s="187" t="str">
        <f>Liste!G14</f>
        <v xml:space="preserve">Élève n°13 </v>
      </c>
      <c r="C17" s="176" t="str">
        <f>Liste!C14</f>
        <v>G1</v>
      </c>
      <c r="D17" s="289"/>
      <c r="E17" s="188"/>
      <c r="F17" s="189"/>
      <c r="G17" s="190"/>
      <c r="H17" s="191"/>
      <c r="I17" s="192"/>
      <c r="J17" s="192"/>
      <c r="K17" s="193"/>
      <c r="L17" s="186" t="e">
        <f t="shared" si="0"/>
        <v>#DIV/0!</v>
      </c>
      <c r="M17" s="318"/>
      <c r="N17" s="155"/>
      <c r="O17" s="177">
        <f t="shared" si="1"/>
        <v>0</v>
      </c>
      <c r="P17" s="155" t="s">
        <v>181</v>
      </c>
      <c r="Q17" s="148"/>
      <c r="R17" s="148"/>
    </row>
    <row r="18" spans="1:18" ht="20.100000000000001" customHeight="1" x14ac:dyDescent="0.25">
      <c r="A18" s="148"/>
      <c r="B18" s="178" t="str">
        <f>Liste!G15</f>
        <v xml:space="preserve">Élève n°14 </v>
      </c>
      <c r="C18" s="179" t="str">
        <f>Liste!C15</f>
        <v>G1</v>
      </c>
      <c r="D18" s="290"/>
      <c r="E18" s="180"/>
      <c r="F18" s="181"/>
      <c r="G18" s="182"/>
      <c r="H18" s="183"/>
      <c r="I18" s="184"/>
      <c r="J18" s="184"/>
      <c r="K18" s="185"/>
      <c r="L18" s="186" t="e">
        <f t="shared" si="0"/>
        <v>#DIV/0!</v>
      </c>
      <c r="M18" s="319"/>
      <c r="N18" s="155"/>
      <c r="O18" s="177">
        <f t="shared" si="1"/>
        <v>0</v>
      </c>
      <c r="P18" s="155" t="s">
        <v>181</v>
      </c>
      <c r="Q18" s="148"/>
      <c r="R18" s="148"/>
    </row>
    <row r="19" spans="1:18" ht="20.100000000000001" customHeight="1" x14ac:dyDescent="0.25">
      <c r="A19" s="148"/>
      <c r="B19" s="187" t="str">
        <f>Liste!G16</f>
        <v xml:space="preserve">Élève n°15 </v>
      </c>
      <c r="C19" s="176" t="str">
        <f>Liste!C16</f>
        <v>G2</v>
      </c>
      <c r="D19" s="289"/>
      <c r="E19" s="188"/>
      <c r="F19" s="189"/>
      <c r="G19" s="190"/>
      <c r="H19" s="191"/>
      <c r="I19" s="192"/>
      <c r="J19" s="192"/>
      <c r="K19" s="193"/>
      <c r="L19" s="186" t="e">
        <f t="shared" si="0"/>
        <v>#DIV/0!</v>
      </c>
      <c r="M19" s="318"/>
      <c r="N19" s="155"/>
      <c r="O19" s="177">
        <f t="shared" si="1"/>
        <v>0</v>
      </c>
      <c r="P19" s="155" t="s">
        <v>181</v>
      </c>
      <c r="Q19" s="148"/>
      <c r="R19" s="148"/>
    </row>
    <row r="20" spans="1:18" ht="20.100000000000001" customHeight="1" x14ac:dyDescent="0.25">
      <c r="A20" s="148"/>
      <c r="B20" s="178" t="str">
        <f>Liste!G17</f>
        <v xml:space="preserve">Élève n°16 </v>
      </c>
      <c r="C20" s="179" t="str">
        <f>Liste!C17</f>
        <v>G2</v>
      </c>
      <c r="D20" s="290"/>
      <c r="E20" s="180"/>
      <c r="F20" s="181"/>
      <c r="G20" s="182"/>
      <c r="H20" s="183"/>
      <c r="I20" s="184"/>
      <c r="J20" s="184"/>
      <c r="K20" s="185"/>
      <c r="L20" s="186" t="e">
        <f t="shared" si="0"/>
        <v>#DIV/0!</v>
      </c>
      <c r="M20" s="319"/>
      <c r="N20" s="155"/>
      <c r="O20" s="177">
        <f t="shared" si="1"/>
        <v>0</v>
      </c>
      <c r="P20" s="155" t="s">
        <v>181</v>
      </c>
      <c r="Q20" s="148"/>
      <c r="R20" s="148"/>
    </row>
    <row r="21" spans="1:18" ht="20.100000000000001" customHeight="1" x14ac:dyDescent="0.25">
      <c r="A21" s="148"/>
      <c r="B21" s="187" t="str">
        <f>Liste!G18</f>
        <v xml:space="preserve">Élève n°17 </v>
      </c>
      <c r="C21" s="176" t="str">
        <f>Liste!C18</f>
        <v>G1</v>
      </c>
      <c r="D21" s="289"/>
      <c r="E21" s="188"/>
      <c r="F21" s="189"/>
      <c r="G21" s="190"/>
      <c r="H21" s="191"/>
      <c r="I21" s="192"/>
      <c r="J21" s="192"/>
      <c r="K21" s="193"/>
      <c r="L21" s="186" t="e">
        <f t="shared" si="0"/>
        <v>#DIV/0!</v>
      </c>
      <c r="M21" s="318"/>
      <c r="N21" s="155"/>
      <c r="O21" s="177">
        <f t="shared" si="1"/>
        <v>0</v>
      </c>
      <c r="P21" s="155" t="s">
        <v>181</v>
      </c>
      <c r="Q21" s="148"/>
      <c r="R21" s="148"/>
    </row>
    <row r="22" spans="1:18" ht="20.100000000000001" customHeight="1" x14ac:dyDescent="0.25">
      <c r="A22" s="148"/>
      <c r="B22" s="178" t="str">
        <f>Liste!G19</f>
        <v xml:space="preserve">Élève n°18 </v>
      </c>
      <c r="C22" s="179" t="str">
        <f>Liste!C19</f>
        <v>G1</v>
      </c>
      <c r="D22" s="290"/>
      <c r="E22" s="180"/>
      <c r="F22" s="181"/>
      <c r="G22" s="182"/>
      <c r="H22" s="183"/>
      <c r="I22" s="184"/>
      <c r="J22" s="184"/>
      <c r="K22" s="185"/>
      <c r="L22" s="186" t="e">
        <f t="shared" si="0"/>
        <v>#DIV/0!</v>
      </c>
      <c r="M22" s="319"/>
      <c r="N22" s="155"/>
      <c r="O22" s="177">
        <f t="shared" si="1"/>
        <v>0</v>
      </c>
      <c r="P22" s="155" t="s">
        <v>181</v>
      </c>
      <c r="Q22" s="148"/>
      <c r="R22" s="148"/>
    </row>
    <row r="23" spans="1:18" ht="20.100000000000001" customHeight="1" x14ac:dyDescent="0.25">
      <c r="A23" s="148"/>
      <c r="B23" s="187" t="str">
        <f>Liste!G20</f>
        <v xml:space="preserve">Élève n°19 </v>
      </c>
      <c r="C23" s="176" t="str">
        <f>Liste!C20</f>
        <v>G1</v>
      </c>
      <c r="D23" s="288"/>
      <c r="E23" s="188"/>
      <c r="F23" s="189"/>
      <c r="G23" s="190"/>
      <c r="H23" s="191"/>
      <c r="I23" s="192"/>
      <c r="J23" s="192"/>
      <c r="K23" s="193"/>
      <c r="L23" s="186" t="e">
        <f t="shared" si="0"/>
        <v>#DIV/0!</v>
      </c>
      <c r="M23" s="318"/>
      <c r="N23" s="155"/>
      <c r="O23" s="177">
        <f t="shared" si="1"/>
        <v>0</v>
      </c>
      <c r="P23" s="155" t="s">
        <v>181</v>
      </c>
      <c r="Q23" s="148"/>
      <c r="R23" s="148"/>
    </row>
    <row r="24" spans="1:18" ht="15.75" outlineLevel="1" x14ac:dyDescent="0.25">
      <c r="A24" s="148"/>
      <c r="B24" s="178" t="str">
        <f>Liste!G21</f>
        <v xml:space="preserve">Élève n°20 </v>
      </c>
      <c r="C24" s="179" t="str">
        <f>Liste!C21</f>
        <v>G1</v>
      </c>
      <c r="D24" s="299"/>
      <c r="E24" s="180"/>
      <c r="F24" s="181"/>
      <c r="G24" s="182"/>
      <c r="H24" s="183"/>
      <c r="I24" s="184"/>
      <c r="J24" s="184"/>
      <c r="K24" s="185"/>
      <c r="L24" s="186" t="e">
        <f t="shared" si="0"/>
        <v>#DIV/0!</v>
      </c>
      <c r="M24" s="314"/>
      <c r="N24" s="155"/>
      <c r="O24" s="177">
        <f t="shared" si="1"/>
        <v>0</v>
      </c>
      <c r="P24" s="155" t="s">
        <v>181</v>
      </c>
      <c r="Q24" s="148"/>
      <c r="R24" s="148"/>
    </row>
    <row r="25" spans="1:18" ht="15.75" outlineLevel="1" x14ac:dyDescent="0.25">
      <c r="A25" s="148"/>
      <c r="B25" s="187" t="str">
        <f>Liste!G22</f>
        <v xml:space="preserve"> </v>
      </c>
      <c r="C25" s="176">
        <f>Liste!C22</f>
        <v>0</v>
      </c>
      <c r="D25" s="289"/>
      <c r="E25" s="188"/>
      <c r="F25" s="189"/>
      <c r="G25" s="190"/>
      <c r="H25" s="191"/>
      <c r="I25" s="192"/>
      <c r="J25" s="192"/>
      <c r="K25" s="193"/>
      <c r="L25" s="186" t="e">
        <f t="shared" si="0"/>
        <v>#DIV/0!</v>
      </c>
      <c r="M25" s="315"/>
      <c r="N25" s="155"/>
      <c r="O25" s="177"/>
      <c r="P25" s="155"/>
      <c r="Q25" s="148"/>
      <c r="R25" s="148"/>
    </row>
    <row r="26" spans="1:18" ht="15.75" outlineLevel="1" x14ac:dyDescent="0.25">
      <c r="A26" s="148"/>
      <c r="B26" s="178" t="str">
        <f>Liste!G23</f>
        <v xml:space="preserve"> </v>
      </c>
      <c r="C26" s="179">
        <f>Liste!C23</f>
        <v>0</v>
      </c>
      <c r="D26" s="290"/>
      <c r="E26" s="180"/>
      <c r="F26" s="181"/>
      <c r="G26" s="182"/>
      <c r="H26" s="183"/>
      <c r="I26" s="184"/>
      <c r="J26" s="184"/>
      <c r="K26" s="185"/>
      <c r="L26" s="186" t="e">
        <f t="shared" si="0"/>
        <v>#DIV/0!</v>
      </c>
      <c r="M26" s="314"/>
      <c r="N26" s="155"/>
      <c r="O26" s="177"/>
      <c r="P26" s="155"/>
      <c r="Q26" s="148"/>
      <c r="R26" s="148"/>
    </row>
    <row r="27" spans="1:18" ht="15.75" outlineLevel="1" x14ac:dyDescent="0.25">
      <c r="A27" s="148"/>
      <c r="B27" s="187" t="str">
        <f>Liste!G24</f>
        <v xml:space="preserve"> </v>
      </c>
      <c r="C27" s="176">
        <f>Liste!C24</f>
        <v>0</v>
      </c>
      <c r="D27" s="288"/>
      <c r="E27" s="188"/>
      <c r="F27" s="189"/>
      <c r="G27" s="190"/>
      <c r="H27" s="191"/>
      <c r="I27" s="192"/>
      <c r="J27" s="192"/>
      <c r="K27" s="193"/>
      <c r="L27" s="186" t="e">
        <f t="shared" si="0"/>
        <v>#DIV/0!</v>
      </c>
      <c r="M27" s="315"/>
      <c r="N27" s="155"/>
      <c r="O27" s="177">
        <f t="shared" si="1"/>
        <v>0</v>
      </c>
      <c r="P27" s="155" t="s">
        <v>181</v>
      </c>
      <c r="Q27" s="148"/>
      <c r="R27" s="148"/>
    </row>
    <row r="28" spans="1:18" ht="15.75" outlineLevel="1" x14ac:dyDescent="0.25">
      <c r="A28" s="148"/>
      <c r="B28" s="178" t="str">
        <f>Liste!G25</f>
        <v xml:space="preserve"> </v>
      </c>
      <c r="C28" s="179">
        <f>Liste!C25</f>
        <v>0</v>
      </c>
      <c r="D28" s="290"/>
      <c r="E28" s="180"/>
      <c r="F28" s="181"/>
      <c r="G28" s="182"/>
      <c r="H28" s="183"/>
      <c r="I28" s="184"/>
      <c r="J28" s="184"/>
      <c r="K28" s="185"/>
      <c r="L28" s="186" t="e">
        <f t="shared" si="0"/>
        <v>#DIV/0!</v>
      </c>
      <c r="M28" s="314"/>
      <c r="N28" s="155"/>
      <c r="O28" s="177">
        <f t="shared" si="1"/>
        <v>0</v>
      </c>
      <c r="P28" s="155" t="s">
        <v>181</v>
      </c>
      <c r="Q28" s="148"/>
      <c r="R28" s="148"/>
    </row>
    <row r="29" spans="1:18" ht="15.75" outlineLevel="1" x14ac:dyDescent="0.25">
      <c r="A29" s="148"/>
      <c r="B29" s="187" t="str">
        <f>Liste!G26</f>
        <v xml:space="preserve"> </v>
      </c>
      <c r="C29" s="176">
        <f>Liste!C26</f>
        <v>0</v>
      </c>
      <c r="D29" s="288"/>
      <c r="E29" s="188"/>
      <c r="F29" s="189"/>
      <c r="G29" s="190"/>
      <c r="H29" s="191"/>
      <c r="I29" s="192"/>
      <c r="J29" s="192"/>
      <c r="K29" s="193"/>
      <c r="L29" s="186" t="e">
        <f t="shared" si="0"/>
        <v>#DIV/0!</v>
      </c>
      <c r="M29" s="315"/>
      <c r="N29" s="155"/>
      <c r="O29" s="177">
        <f t="shared" si="1"/>
        <v>0</v>
      </c>
      <c r="P29" s="155" t="s">
        <v>181</v>
      </c>
      <c r="Q29" s="148"/>
      <c r="R29" s="148"/>
    </row>
    <row r="30" spans="1:18" ht="16.5" outlineLevel="1" thickBot="1" x14ac:dyDescent="0.3">
      <c r="A30" s="148"/>
      <c r="B30" s="178" t="str">
        <f>Liste!G27</f>
        <v xml:space="preserve"> </v>
      </c>
      <c r="C30" s="194">
        <f>Liste!C27</f>
        <v>0</v>
      </c>
      <c r="D30" s="287"/>
      <c r="E30" s="195"/>
      <c r="F30" s="196"/>
      <c r="G30" s="197"/>
      <c r="H30" s="198"/>
      <c r="I30" s="199"/>
      <c r="J30" s="199"/>
      <c r="K30" s="200"/>
      <c r="L30" s="186" t="e">
        <f t="shared" si="0"/>
        <v>#DIV/0!</v>
      </c>
      <c r="M30" s="316"/>
      <c r="N30" s="155"/>
      <c r="O30" s="177">
        <f t="shared" si="1"/>
        <v>0</v>
      </c>
      <c r="P30" s="155" t="s">
        <v>181</v>
      </c>
      <c r="Q30" s="148"/>
      <c r="R30" s="148"/>
    </row>
    <row r="31" spans="1:18" ht="16.5" thickBot="1" x14ac:dyDescent="0.3">
      <c r="A31" s="148"/>
      <c r="B31" s="201" t="s">
        <v>172</v>
      </c>
      <c r="C31" s="202"/>
      <c r="D31" s="203" t="str">
        <f>IF(D3="","X",AVERAGE(D5:D30))</f>
        <v>X</v>
      </c>
      <c r="E31" s="203" t="str">
        <f>IF(E3="","X",AVERAGE(E5:E30))</f>
        <v>X</v>
      </c>
      <c r="F31" s="203" t="str">
        <f t="shared" ref="F31:K31" si="2">IF(F3="","X",AVERAGE(F5:F30))</f>
        <v>X</v>
      </c>
      <c r="G31" s="204" t="str">
        <f t="shared" si="2"/>
        <v>X</v>
      </c>
      <c r="H31" s="205" t="str">
        <f t="shared" si="2"/>
        <v>X</v>
      </c>
      <c r="I31" s="202" t="str">
        <f t="shared" si="2"/>
        <v>X</v>
      </c>
      <c r="J31" s="202" t="str">
        <f t="shared" si="2"/>
        <v>X</v>
      </c>
      <c r="K31" s="206" t="str">
        <f t="shared" si="2"/>
        <v>X</v>
      </c>
      <c r="L31" s="207" t="e">
        <f>AVERAGE(L5:L30)</f>
        <v>#DIV/0!</v>
      </c>
      <c r="M31" s="317" t="s">
        <v>173</v>
      </c>
      <c r="N31" s="155"/>
      <c r="O31" s="155"/>
      <c r="P31" s="155"/>
      <c r="Q31" s="148"/>
      <c r="R31" s="148"/>
    </row>
    <row r="32" spans="1:18" x14ac:dyDescent="0.25">
      <c r="A32" s="148"/>
      <c r="B32" s="208" t="s">
        <v>174</v>
      </c>
      <c r="C32" s="209"/>
      <c r="D32" s="210" t="str">
        <f>IF(D3="","X",MIN(D5:D30))</f>
        <v>X</v>
      </c>
      <c r="E32" s="210" t="str">
        <f>IF(E3="","X",MIN(E5:E30))</f>
        <v>X</v>
      </c>
      <c r="F32" s="210" t="str">
        <f t="shared" ref="F32:K32" si="3">IF(F3="","X",MIN(F5:F30))</f>
        <v>X</v>
      </c>
      <c r="G32" s="211" t="str">
        <f t="shared" si="3"/>
        <v>X</v>
      </c>
      <c r="H32" s="212" t="str">
        <f t="shared" si="3"/>
        <v>X</v>
      </c>
      <c r="I32" s="209" t="str">
        <f t="shared" si="3"/>
        <v>X</v>
      </c>
      <c r="J32" s="209" t="str">
        <f t="shared" si="3"/>
        <v>X</v>
      </c>
      <c r="K32" s="213" t="str">
        <f t="shared" si="3"/>
        <v>X</v>
      </c>
      <c r="L32" s="214" t="e">
        <f>MIN(L1:L30)</f>
        <v>#DIV/0!</v>
      </c>
      <c r="M32" s="449"/>
      <c r="N32" s="155"/>
      <c r="O32" s="155"/>
      <c r="P32" s="155"/>
      <c r="Q32" s="148"/>
      <c r="R32" s="148"/>
    </row>
    <row r="33" spans="1:18" ht="15.75" thickBot="1" x14ac:dyDescent="0.3">
      <c r="A33" s="148"/>
      <c r="B33" s="215" t="s">
        <v>175</v>
      </c>
      <c r="C33" s="216"/>
      <c r="D33" s="217" t="str">
        <f>IF(D3="","X",MAX(D5:D30))</f>
        <v>X</v>
      </c>
      <c r="E33" s="217" t="str">
        <f>IF(E3="","X",MAX(E5:E30))</f>
        <v>X</v>
      </c>
      <c r="F33" s="217" t="str">
        <f t="shared" ref="F33:K33" si="4">IF(F3="","X",MAX(F5:F30))</f>
        <v>X</v>
      </c>
      <c r="G33" s="218" t="str">
        <f t="shared" si="4"/>
        <v>X</v>
      </c>
      <c r="H33" s="219" t="str">
        <f t="shared" si="4"/>
        <v>X</v>
      </c>
      <c r="I33" s="216" t="str">
        <f t="shared" si="4"/>
        <v>X</v>
      </c>
      <c r="J33" s="216" t="str">
        <f t="shared" si="4"/>
        <v>X</v>
      </c>
      <c r="K33" s="220" t="str">
        <f t="shared" si="4"/>
        <v>X</v>
      </c>
      <c r="L33" s="221" t="e">
        <f>MAX(L5:L30)</f>
        <v>#DIV/0!</v>
      </c>
      <c r="M33" s="450"/>
      <c r="N33" s="155"/>
      <c r="O33" s="177">
        <f>LEN(M32)</f>
        <v>0</v>
      </c>
      <c r="P33" s="155" t="s">
        <v>182</v>
      </c>
      <c r="Q33" s="148"/>
      <c r="R33" s="148"/>
    </row>
    <row r="34" spans="1:18" ht="15.75" thickBot="1" x14ac:dyDescent="0.3">
      <c r="A34" s="148"/>
      <c r="B34" s="148" t="s">
        <v>176</v>
      </c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451"/>
      <c r="N34" s="148"/>
      <c r="O34" s="148"/>
      <c r="P34" s="148"/>
      <c r="Q34" s="148"/>
      <c r="R34" s="148"/>
    </row>
    <row r="35" spans="1:18" x14ac:dyDescent="0.25">
      <c r="A35" s="148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</row>
    <row r="36" spans="1:18" x14ac:dyDescent="0.25">
      <c r="A36" s="148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</row>
    <row r="37" spans="1:18" x14ac:dyDescent="0.25"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</row>
  </sheetData>
  <mergeCells count="4">
    <mergeCell ref="B1:C1"/>
    <mergeCell ref="M1:M4"/>
    <mergeCell ref="O1:P1"/>
    <mergeCell ref="M32:M34"/>
  </mergeCells>
  <conditionalFormatting sqref="O5:O30">
    <cfRule type="dataBar" priority="2">
      <dataBar>
        <cfvo type="min"/>
        <cfvo type="num" val="$P$2"/>
        <color theme="5"/>
      </dataBar>
      <extLst>
        <ext xmlns:x14="http://schemas.microsoft.com/office/spreadsheetml/2009/9/main" uri="{B025F937-C7B1-47D3-B67F-A62EFF666E3E}">
          <x14:id>{44A3D47B-07D9-4BD1-B734-E48217353797}</x14:id>
        </ext>
      </extLst>
    </cfRule>
  </conditionalFormatting>
  <conditionalFormatting sqref="O33">
    <cfRule type="dataBar" priority="1">
      <dataBar>
        <cfvo type="min"/>
        <cfvo type="num" val="400"/>
        <color theme="5"/>
      </dataBar>
      <extLst>
        <ext xmlns:x14="http://schemas.microsoft.com/office/spreadsheetml/2009/9/main" uri="{B025F937-C7B1-47D3-B67F-A62EFF666E3E}">
          <x14:id>{8357AEEB-B1C4-4BE3-A81B-E98B08E0BC53}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A3D47B-07D9-4BD1-B734-E48217353797}">
            <x14:dataBar minLength="0" maxLength="100">
              <x14:cfvo type="autoMin"/>
              <x14:cfvo type="num">
                <xm:f>$P$2</xm:f>
              </x14:cfvo>
              <x14:negativeFillColor theme="0"/>
              <x14:axisColor rgb="FF000000"/>
            </x14:dataBar>
          </x14:cfRule>
          <xm:sqref>O5:O30</xm:sqref>
        </x14:conditionalFormatting>
        <x14:conditionalFormatting xmlns:xm="http://schemas.microsoft.com/office/excel/2006/main">
          <x14:cfRule type="dataBar" id="{8357AEEB-B1C4-4BE3-A81B-E98B08E0BC53}">
            <x14:dataBar minLength="0" maxLength="100">
              <x14:cfvo type="autoMin"/>
              <x14:cfvo type="num">
                <xm:f>400</xm:f>
              </x14:cfvo>
              <x14:negativeFillColor theme="0"/>
              <x14:axisColor rgb="FF000000"/>
            </x14:dataBar>
          </x14:cfRule>
          <xm:sqref>O33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BR35"/>
  <sheetViews>
    <sheetView zoomScale="44" zoomScaleNormal="100" workbookViewId="0">
      <selection activeCell="E6" sqref="E6"/>
    </sheetView>
  </sheetViews>
  <sheetFormatPr baseColWidth="10" defaultRowHeight="15.75" outlineLevelCol="2" x14ac:dyDescent="0.25"/>
  <cols>
    <col min="1" max="1" width="11" style="292"/>
    <col min="2" max="2" width="34.5" bestFit="1" customWidth="1"/>
    <col min="3" max="19" width="6.875" customWidth="1" outlineLevel="1"/>
    <col min="20" max="36" width="6.875" customWidth="1" outlineLevel="2"/>
    <col min="37" max="44" width="11" customWidth="1" outlineLevel="1"/>
    <col min="45" max="57" width="9.625" customWidth="1" outlineLevel="1"/>
    <col min="59" max="65" width="10.875" customWidth="1" outlineLevel="1"/>
    <col min="69" max="69" width="72.125" customWidth="1"/>
    <col min="70" max="70" width="27.625" bestFit="1" customWidth="1"/>
  </cols>
  <sheetData>
    <row r="1" spans="1:70" ht="33.75" customHeight="1" thickBot="1" x14ac:dyDescent="0.3">
      <c r="A1" s="391" t="s">
        <v>64</v>
      </c>
      <c r="B1" s="2" t="s">
        <v>59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30" t="s">
        <v>184</v>
      </c>
      <c r="AL1" s="31" t="s">
        <v>185</v>
      </c>
      <c r="AM1" s="31" t="s">
        <v>186</v>
      </c>
      <c r="AN1" s="31" t="s">
        <v>187</v>
      </c>
      <c r="AO1" s="31" t="s">
        <v>188</v>
      </c>
      <c r="AP1" s="31" t="s">
        <v>189</v>
      </c>
      <c r="AQ1" s="32" t="s">
        <v>190</v>
      </c>
      <c r="AR1" s="27" t="s">
        <v>82</v>
      </c>
      <c r="AS1" s="28" t="s">
        <v>83</v>
      </c>
      <c r="AT1" s="28" t="s">
        <v>84</v>
      </c>
      <c r="AU1" s="28" t="s">
        <v>87</v>
      </c>
      <c r="AV1" s="28" t="s">
        <v>86</v>
      </c>
      <c r="AW1" s="28" t="s">
        <v>88</v>
      </c>
      <c r="AX1" s="29" t="s">
        <v>85</v>
      </c>
      <c r="AY1" s="22" t="s">
        <v>89</v>
      </c>
      <c r="AZ1" s="23" t="s">
        <v>90</v>
      </c>
      <c r="BA1" s="23" t="s">
        <v>91</v>
      </c>
      <c r="BB1" s="23" t="s">
        <v>92</v>
      </c>
      <c r="BC1" s="23" t="s">
        <v>93</v>
      </c>
      <c r="BD1" s="23" t="s">
        <v>94</v>
      </c>
      <c r="BE1" s="23" t="s">
        <v>95</v>
      </c>
      <c r="BF1" s="33" t="s">
        <v>60</v>
      </c>
      <c r="BG1" s="4" t="s">
        <v>72</v>
      </c>
      <c r="BH1" s="4" t="s">
        <v>73</v>
      </c>
      <c r="BI1" s="4" t="s">
        <v>74</v>
      </c>
      <c r="BJ1" s="4" t="s">
        <v>75</v>
      </c>
      <c r="BK1" s="4" t="s">
        <v>76</v>
      </c>
      <c r="BL1" s="4" t="s">
        <v>77</v>
      </c>
      <c r="BM1" s="4" t="s">
        <v>78</v>
      </c>
      <c r="BN1" s="18" t="s">
        <v>79</v>
      </c>
      <c r="BO1" s="18" t="s">
        <v>80</v>
      </c>
      <c r="BP1" s="19" t="s">
        <v>81</v>
      </c>
      <c r="BQ1" s="16" t="str">
        <f>"Observations    ( Encore  "&amp; COUNTBLANK(BQ2:BQ20) &amp; "  restantes )"</f>
        <v>Observations    ( Encore  19  restantes )</v>
      </c>
      <c r="BR1" s="2" t="s">
        <v>59</v>
      </c>
    </row>
    <row r="2" spans="1:70" ht="39.950000000000003" customHeight="1" x14ac:dyDescent="0.25">
      <c r="A2" s="392" t="str">
        <f>Liste!C2</f>
        <v>G1</v>
      </c>
      <c r="B2" s="3" t="str">
        <f>Liste!G2</f>
        <v xml:space="preserve">Élève n°1 </v>
      </c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  <c r="AK2" s="94"/>
      <c r="AL2" s="95"/>
      <c r="AM2" s="95"/>
      <c r="AN2" s="95"/>
      <c r="AO2" s="95"/>
      <c r="AP2" s="95"/>
      <c r="AQ2" s="96"/>
      <c r="AR2" s="24"/>
      <c r="AS2" s="25"/>
      <c r="AT2" s="25"/>
      <c r="AU2" s="25"/>
      <c r="AV2" s="25"/>
      <c r="AW2" s="25"/>
      <c r="AX2" s="26"/>
      <c r="AY2" s="97"/>
      <c r="AZ2" s="98"/>
      <c r="BA2" s="98"/>
      <c r="BB2" s="98"/>
      <c r="BC2" s="98"/>
      <c r="BD2" s="98"/>
      <c r="BE2" s="98"/>
      <c r="BF2" s="34"/>
      <c r="BG2" s="5"/>
      <c r="BH2" s="5"/>
      <c r="BI2" s="5"/>
      <c r="BJ2" s="5"/>
      <c r="BK2" s="5"/>
      <c r="BL2" s="5"/>
      <c r="BM2" s="5"/>
      <c r="BN2" s="20" t="e">
        <f>AVERAGE($BF$2:$BF$27)</f>
        <v>#DIV/0!</v>
      </c>
      <c r="BO2" s="20">
        <f>MIN($BF$2:$BF$27)</f>
        <v>0</v>
      </c>
      <c r="BP2" s="21">
        <f>MAX($BF$2:$BF$27)</f>
        <v>0</v>
      </c>
      <c r="BQ2" s="35"/>
      <c r="BR2" s="3" t="str">
        <f>Liste!G2</f>
        <v xml:space="preserve">Élève n°1 </v>
      </c>
    </row>
    <row r="3" spans="1:70" ht="39.950000000000003" customHeight="1" x14ac:dyDescent="0.25">
      <c r="A3" s="393" t="str">
        <f>Liste!C3</f>
        <v>G1</v>
      </c>
      <c r="B3" s="6" t="str">
        <f>Liste!G3</f>
        <v xml:space="preserve">Élève n°2 </v>
      </c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4"/>
      <c r="AK3" s="94"/>
      <c r="AL3" s="95"/>
      <c r="AM3" s="95"/>
      <c r="AN3" s="95"/>
      <c r="AO3" s="95"/>
      <c r="AP3" s="95"/>
      <c r="AQ3" s="96"/>
      <c r="AR3" s="24"/>
      <c r="AS3" s="25"/>
      <c r="AT3" s="25"/>
      <c r="AU3" s="25"/>
      <c r="AV3" s="25"/>
      <c r="AW3" s="25"/>
      <c r="AX3" s="26"/>
      <c r="AY3" s="97"/>
      <c r="AZ3" s="98"/>
      <c r="BA3" s="98"/>
      <c r="BB3" s="98"/>
      <c r="BC3" s="98"/>
      <c r="BD3" s="98"/>
      <c r="BE3" s="98"/>
      <c r="BF3" s="34"/>
      <c r="BG3" s="5"/>
      <c r="BH3" s="5"/>
      <c r="BI3" s="5"/>
      <c r="BJ3" s="5"/>
      <c r="BK3" s="5"/>
      <c r="BL3" s="5"/>
      <c r="BM3" s="5"/>
      <c r="BN3" s="20" t="e">
        <f t="shared" ref="BN3:BN35" si="0">AVERAGE($BF$2:$BF$27)</f>
        <v>#DIV/0!</v>
      </c>
      <c r="BO3" s="20">
        <f t="shared" ref="BO3:BO35" si="1">MIN($BF$2:$BF$27)</f>
        <v>0</v>
      </c>
      <c r="BP3" s="21">
        <f t="shared" ref="BP3:BP35" si="2">MAX($BF$2:$BF$27)</f>
        <v>0</v>
      </c>
      <c r="BQ3" s="35"/>
      <c r="BR3" s="6" t="str">
        <f>Liste!G3</f>
        <v xml:space="preserve">Élève n°2 </v>
      </c>
    </row>
    <row r="4" spans="1:70" ht="39.950000000000003" customHeight="1" x14ac:dyDescent="0.25">
      <c r="A4" s="393" t="str">
        <f>Liste!C4</f>
        <v>G2</v>
      </c>
      <c r="B4" s="6" t="str">
        <f>Liste!G4</f>
        <v xml:space="preserve">Élève n°3 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4"/>
      <c r="AK4" s="94"/>
      <c r="AL4" s="95"/>
      <c r="AM4" s="95"/>
      <c r="AN4" s="95"/>
      <c r="AO4" s="95"/>
      <c r="AP4" s="95"/>
      <c r="AQ4" s="96"/>
      <c r="AR4" s="24"/>
      <c r="AS4" s="25"/>
      <c r="AT4" s="25"/>
      <c r="AU4" s="25"/>
      <c r="AV4" s="25"/>
      <c r="AW4" s="25"/>
      <c r="AX4" s="26"/>
      <c r="AY4" s="97"/>
      <c r="AZ4" s="98"/>
      <c r="BA4" s="98"/>
      <c r="BB4" s="98"/>
      <c r="BC4" s="98"/>
      <c r="BD4" s="98"/>
      <c r="BE4" s="98"/>
      <c r="BF4" s="34"/>
      <c r="BG4" s="5"/>
      <c r="BH4" s="5"/>
      <c r="BI4" s="5"/>
      <c r="BJ4" s="5"/>
      <c r="BK4" s="5"/>
      <c r="BL4" s="5"/>
      <c r="BM4" s="5"/>
      <c r="BN4" s="20" t="e">
        <f t="shared" si="0"/>
        <v>#DIV/0!</v>
      </c>
      <c r="BO4" s="20">
        <f t="shared" si="1"/>
        <v>0</v>
      </c>
      <c r="BP4" s="21">
        <f t="shared" si="2"/>
        <v>0</v>
      </c>
      <c r="BQ4" s="35"/>
      <c r="BR4" s="6" t="str">
        <f>Liste!G4</f>
        <v xml:space="preserve">Élève n°3 </v>
      </c>
    </row>
    <row r="5" spans="1:70" ht="39.950000000000003" customHeight="1" x14ac:dyDescent="0.25">
      <c r="A5" s="393" t="str">
        <f>Liste!C5</f>
        <v>G2</v>
      </c>
      <c r="B5" s="6" t="str">
        <f>Liste!G5</f>
        <v xml:space="preserve">Élève n°4 </v>
      </c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4"/>
      <c r="AK5" s="94"/>
      <c r="AL5" s="95"/>
      <c r="AM5" s="95"/>
      <c r="AN5" s="95"/>
      <c r="AO5" s="95"/>
      <c r="AP5" s="95"/>
      <c r="AQ5" s="96"/>
      <c r="AR5" s="24"/>
      <c r="AS5" s="25"/>
      <c r="AT5" s="25"/>
      <c r="AU5" s="25"/>
      <c r="AV5" s="25"/>
      <c r="AW5" s="25"/>
      <c r="AX5" s="26"/>
      <c r="AY5" s="97"/>
      <c r="AZ5" s="98"/>
      <c r="BA5" s="98"/>
      <c r="BB5" s="98"/>
      <c r="BC5" s="98"/>
      <c r="BD5" s="98"/>
      <c r="BE5" s="98"/>
      <c r="BF5" s="34"/>
      <c r="BG5" s="5"/>
      <c r="BH5" s="5"/>
      <c r="BI5" s="5"/>
      <c r="BJ5" s="5"/>
      <c r="BK5" s="5"/>
      <c r="BL5" s="5"/>
      <c r="BM5" s="5"/>
      <c r="BN5" s="20" t="e">
        <f t="shared" si="0"/>
        <v>#DIV/0!</v>
      </c>
      <c r="BO5" s="20">
        <f t="shared" si="1"/>
        <v>0</v>
      </c>
      <c r="BP5" s="21">
        <f t="shared" si="2"/>
        <v>0</v>
      </c>
      <c r="BQ5" s="35"/>
      <c r="BR5" s="6" t="str">
        <f>Liste!G5</f>
        <v xml:space="preserve">Élève n°4 </v>
      </c>
    </row>
    <row r="6" spans="1:70" ht="39.950000000000003" customHeight="1" x14ac:dyDescent="0.25">
      <c r="A6" s="393" t="str">
        <f>Liste!C6</f>
        <v>G1</v>
      </c>
      <c r="B6" s="6" t="str">
        <f>Liste!G6</f>
        <v xml:space="preserve">Élève n°5 </v>
      </c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4"/>
      <c r="AK6" s="94"/>
      <c r="AL6" s="95"/>
      <c r="AM6" s="95"/>
      <c r="AN6" s="95"/>
      <c r="AO6" s="95"/>
      <c r="AP6" s="95"/>
      <c r="AQ6" s="96"/>
      <c r="AR6" s="24"/>
      <c r="AS6" s="25"/>
      <c r="AT6" s="25"/>
      <c r="AU6" s="25"/>
      <c r="AV6" s="25"/>
      <c r="AW6" s="25"/>
      <c r="AX6" s="26"/>
      <c r="AY6" s="97"/>
      <c r="AZ6" s="98"/>
      <c r="BA6" s="98"/>
      <c r="BB6" s="98"/>
      <c r="BC6" s="98"/>
      <c r="BD6" s="98"/>
      <c r="BE6" s="98"/>
      <c r="BF6" s="34"/>
      <c r="BG6" s="5"/>
      <c r="BH6" s="5"/>
      <c r="BI6" s="5"/>
      <c r="BJ6" s="5"/>
      <c r="BK6" s="5"/>
      <c r="BL6" s="5"/>
      <c r="BM6" s="5"/>
      <c r="BN6" s="20" t="e">
        <f t="shared" si="0"/>
        <v>#DIV/0!</v>
      </c>
      <c r="BO6" s="20">
        <f t="shared" si="1"/>
        <v>0</v>
      </c>
      <c r="BP6" s="21">
        <f t="shared" si="2"/>
        <v>0</v>
      </c>
      <c r="BQ6" s="35"/>
      <c r="BR6" s="6" t="str">
        <f>Liste!G6</f>
        <v xml:space="preserve">Élève n°5 </v>
      </c>
    </row>
    <row r="7" spans="1:70" ht="39.950000000000003" customHeight="1" x14ac:dyDescent="0.25">
      <c r="A7" s="393" t="str">
        <f>Liste!C7</f>
        <v>G1</v>
      </c>
      <c r="B7" s="6" t="str">
        <f>Liste!G7</f>
        <v xml:space="preserve">Élève n°6 </v>
      </c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4"/>
      <c r="AK7" s="94"/>
      <c r="AL7" s="95"/>
      <c r="AM7" s="95"/>
      <c r="AN7" s="95"/>
      <c r="AO7" s="95"/>
      <c r="AP7" s="95"/>
      <c r="AQ7" s="96"/>
      <c r="AR7" s="24"/>
      <c r="AS7" s="25"/>
      <c r="AT7" s="25"/>
      <c r="AU7" s="25"/>
      <c r="AV7" s="25"/>
      <c r="AW7" s="25"/>
      <c r="AX7" s="26"/>
      <c r="AY7" s="97"/>
      <c r="AZ7" s="98"/>
      <c r="BA7" s="98"/>
      <c r="BB7" s="98"/>
      <c r="BC7" s="98"/>
      <c r="BD7" s="98"/>
      <c r="BE7" s="98"/>
      <c r="BF7" s="34"/>
      <c r="BG7" s="5"/>
      <c r="BH7" s="5"/>
      <c r="BI7" s="5"/>
      <c r="BJ7" s="5"/>
      <c r="BK7" s="5"/>
      <c r="BL7" s="5"/>
      <c r="BM7" s="5"/>
      <c r="BN7" s="20" t="e">
        <f t="shared" si="0"/>
        <v>#DIV/0!</v>
      </c>
      <c r="BO7" s="20">
        <f t="shared" si="1"/>
        <v>0</v>
      </c>
      <c r="BP7" s="21">
        <f t="shared" si="2"/>
        <v>0</v>
      </c>
      <c r="BQ7" s="35"/>
      <c r="BR7" s="6" t="str">
        <f>Liste!G7</f>
        <v xml:space="preserve">Élève n°6 </v>
      </c>
    </row>
    <row r="8" spans="1:70" ht="39.950000000000003" customHeight="1" x14ac:dyDescent="0.25">
      <c r="A8" s="393" t="str">
        <f>Liste!C8</f>
        <v>G1</v>
      </c>
      <c r="B8" s="6" t="str">
        <f>Liste!G8</f>
        <v xml:space="preserve">Élève n°7 </v>
      </c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4"/>
      <c r="AK8" s="94"/>
      <c r="AL8" s="95"/>
      <c r="AM8" s="95"/>
      <c r="AN8" s="95"/>
      <c r="AO8" s="95"/>
      <c r="AP8" s="95"/>
      <c r="AQ8" s="96"/>
      <c r="AR8" s="24"/>
      <c r="AS8" s="25"/>
      <c r="AT8" s="25"/>
      <c r="AU8" s="25"/>
      <c r="AV8" s="25"/>
      <c r="AW8" s="25"/>
      <c r="AX8" s="26"/>
      <c r="AY8" s="97"/>
      <c r="AZ8" s="98"/>
      <c r="BA8" s="98"/>
      <c r="BB8" s="98"/>
      <c r="BC8" s="98"/>
      <c r="BD8" s="98"/>
      <c r="BE8" s="98"/>
      <c r="BF8" s="34"/>
      <c r="BG8" s="5"/>
      <c r="BH8" s="5"/>
      <c r="BI8" s="5"/>
      <c r="BJ8" s="5"/>
      <c r="BK8" s="5"/>
      <c r="BL8" s="5"/>
      <c r="BM8" s="5"/>
      <c r="BN8" s="20" t="e">
        <f t="shared" si="0"/>
        <v>#DIV/0!</v>
      </c>
      <c r="BO8" s="20">
        <f t="shared" si="1"/>
        <v>0</v>
      </c>
      <c r="BP8" s="21">
        <f t="shared" si="2"/>
        <v>0</v>
      </c>
      <c r="BQ8" s="35"/>
      <c r="BR8" s="6" t="str">
        <f>Liste!G8</f>
        <v xml:space="preserve">Élève n°7 </v>
      </c>
    </row>
    <row r="9" spans="1:70" ht="39.950000000000003" customHeight="1" x14ac:dyDescent="0.25">
      <c r="A9" s="393" t="str">
        <f>Liste!C9</f>
        <v>G1</v>
      </c>
      <c r="B9" s="6" t="str">
        <f>Liste!G9</f>
        <v xml:space="preserve">Élève n°8 </v>
      </c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4"/>
      <c r="AK9" s="94"/>
      <c r="AL9" s="95"/>
      <c r="AM9" s="95"/>
      <c r="AN9" s="95"/>
      <c r="AO9" s="95"/>
      <c r="AP9" s="95"/>
      <c r="AQ9" s="96"/>
      <c r="AR9" s="24"/>
      <c r="AS9" s="25"/>
      <c r="AT9" s="25"/>
      <c r="AU9" s="25"/>
      <c r="AV9" s="25"/>
      <c r="AW9" s="25"/>
      <c r="AX9" s="26"/>
      <c r="AY9" s="97"/>
      <c r="AZ9" s="98"/>
      <c r="BA9" s="98"/>
      <c r="BB9" s="98"/>
      <c r="BC9" s="98"/>
      <c r="BD9" s="98"/>
      <c r="BE9" s="98"/>
      <c r="BF9" s="34"/>
      <c r="BG9" s="5"/>
      <c r="BH9" s="5"/>
      <c r="BI9" s="5"/>
      <c r="BJ9" s="5"/>
      <c r="BK9" s="5"/>
      <c r="BL9" s="5"/>
      <c r="BM9" s="5"/>
      <c r="BN9" s="20" t="e">
        <f t="shared" si="0"/>
        <v>#DIV/0!</v>
      </c>
      <c r="BO9" s="20">
        <f t="shared" si="1"/>
        <v>0</v>
      </c>
      <c r="BP9" s="21">
        <f t="shared" si="2"/>
        <v>0</v>
      </c>
      <c r="BQ9" s="35"/>
      <c r="BR9" s="6" t="str">
        <f>Liste!G9</f>
        <v xml:space="preserve">Élève n°8 </v>
      </c>
    </row>
    <row r="10" spans="1:70" ht="39.950000000000003" customHeight="1" x14ac:dyDescent="0.25">
      <c r="A10" s="393" t="str">
        <f>Liste!C10</f>
        <v>G2</v>
      </c>
      <c r="B10" s="6" t="str">
        <f>Liste!G10</f>
        <v xml:space="preserve">Élève n°9 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4"/>
      <c r="AK10" s="94"/>
      <c r="AL10" s="95"/>
      <c r="AM10" s="95"/>
      <c r="AN10" s="95"/>
      <c r="AO10" s="95"/>
      <c r="AP10" s="95"/>
      <c r="AQ10" s="96"/>
      <c r="AR10" s="24"/>
      <c r="AS10" s="25"/>
      <c r="AT10" s="25"/>
      <c r="AU10" s="25"/>
      <c r="AV10" s="25"/>
      <c r="AW10" s="25"/>
      <c r="AX10" s="26"/>
      <c r="AY10" s="97"/>
      <c r="AZ10" s="98"/>
      <c r="BA10" s="98"/>
      <c r="BB10" s="98"/>
      <c r="BC10" s="98"/>
      <c r="BD10" s="98"/>
      <c r="BE10" s="98"/>
      <c r="BF10" s="34"/>
      <c r="BG10" s="5"/>
      <c r="BH10" s="5"/>
      <c r="BI10" s="5"/>
      <c r="BJ10" s="5"/>
      <c r="BK10" s="5"/>
      <c r="BL10" s="5"/>
      <c r="BM10" s="5"/>
      <c r="BN10" s="20" t="e">
        <f t="shared" si="0"/>
        <v>#DIV/0!</v>
      </c>
      <c r="BO10" s="20">
        <f t="shared" si="1"/>
        <v>0</v>
      </c>
      <c r="BP10" s="21">
        <f t="shared" si="2"/>
        <v>0</v>
      </c>
      <c r="BQ10" s="35"/>
      <c r="BR10" s="6" t="str">
        <f>Liste!G10</f>
        <v xml:space="preserve">Élève n°9 </v>
      </c>
    </row>
    <row r="11" spans="1:70" ht="39.950000000000003" customHeight="1" x14ac:dyDescent="0.25">
      <c r="A11" s="393" t="str">
        <f>Liste!C11</f>
        <v>G2</v>
      </c>
      <c r="B11" s="6" t="str">
        <f>Liste!G11</f>
        <v xml:space="preserve">Élève n°10 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4"/>
      <c r="AK11" s="94"/>
      <c r="AL11" s="95"/>
      <c r="AM11" s="95"/>
      <c r="AN11" s="95"/>
      <c r="AO11" s="95"/>
      <c r="AP11" s="95"/>
      <c r="AQ11" s="96"/>
      <c r="AR11" s="24"/>
      <c r="AS11" s="25"/>
      <c r="AT11" s="25"/>
      <c r="AU11" s="25"/>
      <c r="AV11" s="25"/>
      <c r="AW11" s="25"/>
      <c r="AX11" s="26"/>
      <c r="AY11" s="97"/>
      <c r="AZ11" s="98"/>
      <c r="BA11" s="98"/>
      <c r="BB11" s="98"/>
      <c r="BC11" s="98"/>
      <c r="BD11" s="98"/>
      <c r="BE11" s="98"/>
      <c r="BF11" s="34"/>
      <c r="BG11" s="5"/>
      <c r="BH11" s="5"/>
      <c r="BI11" s="5"/>
      <c r="BJ11" s="5"/>
      <c r="BK11" s="5"/>
      <c r="BL11" s="5"/>
      <c r="BM11" s="5"/>
      <c r="BN11" s="20" t="e">
        <f t="shared" si="0"/>
        <v>#DIV/0!</v>
      </c>
      <c r="BO11" s="20">
        <f t="shared" si="1"/>
        <v>0</v>
      </c>
      <c r="BP11" s="21">
        <f t="shared" si="2"/>
        <v>0</v>
      </c>
      <c r="BQ11" s="35"/>
      <c r="BR11" s="6" t="str">
        <f>Liste!G11</f>
        <v xml:space="preserve">Élève n°10 </v>
      </c>
    </row>
    <row r="12" spans="1:70" ht="39.950000000000003" customHeight="1" x14ac:dyDescent="0.25">
      <c r="A12" s="393" t="str">
        <f>Liste!C12</f>
        <v>G1</v>
      </c>
      <c r="B12" s="6" t="str">
        <f>Liste!G12</f>
        <v xml:space="preserve">Élève n°11 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4"/>
      <c r="AK12" s="94"/>
      <c r="AL12" s="95"/>
      <c r="AM12" s="95"/>
      <c r="AN12" s="95"/>
      <c r="AO12" s="95"/>
      <c r="AP12" s="95"/>
      <c r="AQ12" s="96"/>
      <c r="AR12" s="24"/>
      <c r="AS12" s="25"/>
      <c r="AT12" s="25"/>
      <c r="AU12" s="25"/>
      <c r="AV12" s="25"/>
      <c r="AW12" s="25"/>
      <c r="AX12" s="26"/>
      <c r="AY12" s="97"/>
      <c r="AZ12" s="98"/>
      <c r="BA12" s="98"/>
      <c r="BB12" s="98"/>
      <c r="BC12" s="98"/>
      <c r="BD12" s="98"/>
      <c r="BE12" s="98"/>
      <c r="BF12" s="34"/>
      <c r="BG12" s="5"/>
      <c r="BH12" s="5"/>
      <c r="BI12" s="5"/>
      <c r="BJ12" s="5"/>
      <c r="BK12" s="5"/>
      <c r="BL12" s="5"/>
      <c r="BM12" s="5"/>
      <c r="BN12" s="20" t="e">
        <f t="shared" si="0"/>
        <v>#DIV/0!</v>
      </c>
      <c r="BO12" s="20">
        <f t="shared" si="1"/>
        <v>0</v>
      </c>
      <c r="BP12" s="21">
        <f t="shared" si="2"/>
        <v>0</v>
      </c>
      <c r="BQ12" s="35"/>
      <c r="BR12" s="6" t="str">
        <f>Liste!G12</f>
        <v xml:space="preserve">Élève n°11 </v>
      </c>
    </row>
    <row r="13" spans="1:70" ht="39.950000000000003" customHeight="1" x14ac:dyDescent="0.25">
      <c r="A13" s="393" t="str">
        <f>Liste!C13</f>
        <v>G1</v>
      </c>
      <c r="B13" s="6" t="str">
        <f>Liste!G13</f>
        <v xml:space="preserve">Élève n°12 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4"/>
      <c r="AK13" s="94"/>
      <c r="AL13" s="95"/>
      <c r="AM13" s="95"/>
      <c r="AN13" s="95"/>
      <c r="AO13" s="95"/>
      <c r="AP13" s="95"/>
      <c r="AQ13" s="96"/>
      <c r="AR13" s="24"/>
      <c r="AS13" s="25"/>
      <c r="AT13" s="25"/>
      <c r="AU13" s="25"/>
      <c r="AV13" s="25"/>
      <c r="AW13" s="25"/>
      <c r="AX13" s="26"/>
      <c r="AY13" s="97"/>
      <c r="AZ13" s="98"/>
      <c r="BA13" s="98"/>
      <c r="BB13" s="98"/>
      <c r="BC13" s="98"/>
      <c r="BD13" s="98"/>
      <c r="BE13" s="98"/>
      <c r="BF13" s="34"/>
      <c r="BG13" s="5"/>
      <c r="BH13" s="5"/>
      <c r="BI13" s="5"/>
      <c r="BJ13" s="5"/>
      <c r="BK13" s="5"/>
      <c r="BL13" s="5"/>
      <c r="BM13" s="5"/>
      <c r="BN13" s="20" t="e">
        <f t="shared" si="0"/>
        <v>#DIV/0!</v>
      </c>
      <c r="BO13" s="20">
        <f t="shared" si="1"/>
        <v>0</v>
      </c>
      <c r="BP13" s="21">
        <f t="shared" si="2"/>
        <v>0</v>
      </c>
      <c r="BQ13" s="35"/>
      <c r="BR13" s="6" t="str">
        <f>Liste!G13</f>
        <v xml:space="preserve">Élève n°12 </v>
      </c>
    </row>
    <row r="14" spans="1:70" ht="39.950000000000003" customHeight="1" x14ac:dyDescent="0.25">
      <c r="A14" s="393" t="str">
        <f>Liste!C14</f>
        <v>G1</v>
      </c>
      <c r="B14" s="6" t="str">
        <f>Liste!G14</f>
        <v xml:space="preserve">Élève n°13 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4"/>
      <c r="AK14" s="94"/>
      <c r="AL14" s="95"/>
      <c r="AM14" s="95"/>
      <c r="AN14" s="95"/>
      <c r="AO14" s="95"/>
      <c r="AP14" s="95"/>
      <c r="AQ14" s="96"/>
      <c r="AR14" s="24"/>
      <c r="AS14" s="25"/>
      <c r="AT14" s="25"/>
      <c r="AU14" s="25"/>
      <c r="AV14" s="25"/>
      <c r="AW14" s="25"/>
      <c r="AX14" s="26"/>
      <c r="AY14" s="97"/>
      <c r="AZ14" s="98"/>
      <c r="BA14" s="98"/>
      <c r="BB14" s="98"/>
      <c r="BC14" s="98"/>
      <c r="BD14" s="98"/>
      <c r="BE14" s="98"/>
      <c r="BF14" s="34"/>
      <c r="BG14" s="5"/>
      <c r="BH14" s="5"/>
      <c r="BI14" s="5"/>
      <c r="BJ14" s="5"/>
      <c r="BK14" s="5"/>
      <c r="BL14" s="5"/>
      <c r="BM14" s="5"/>
      <c r="BN14" s="20" t="e">
        <f t="shared" si="0"/>
        <v>#DIV/0!</v>
      </c>
      <c r="BO14" s="20">
        <f t="shared" si="1"/>
        <v>0</v>
      </c>
      <c r="BP14" s="21">
        <f t="shared" si="2"/>
        <v>0</v>
      </c>
      <c r="BQ14" s="35"/>
      <c r="BR14" s="6" t="str">
        <f>Liste!G14</f>
        <v xml:space="preserve">Élève n°13 </v>
      </c>
    </row>
    <row r="15" spans="1:70" ht="39.950000000000003" customHeight="1" x14ac:dyDescent="0.25">
      <c r="A15" s="393" t="str">
        <f>Liste!C15</f>
        <v>G1</v>
      </c>
      <c r="B15" s="6" t="str">
        <f>Liste!G15</f>
        <v xml:space="preserve">Élève n°14 </v>
      </c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4"/>
      <c r="AK15" s="94"/>
      <c r="AL15" s="95"/>
      <c r="AM15" s="95"/>
      <c r="AN15" s="95"/>
      <c r="AO15" s="95"/>
      <c r="AP15" s="95"/>
      <c r="AQ15" s="96"/>
      <c r="AR15" s="24"/>
      <c r="AS15" s="25"/>
      <c r="AT15" s="25"/>
      <c r="AU15" s="25"/>
      <c r="AV15" s="25"/>
      <c r="AW15" s="25"/>
      <c r="AX15" s="26"/>
      <c r="AY15" s="97"/>
      <c r="AZ15" s="98"/>
      <c r="BA15" s="98"/>
      <c r="BB15" s="98"/>
      <c r="BC15" s="98"/>
      <c r="BD15" s="98"/>
      <c r="BE15" s="98"/>
      <c r="BF15" s="34"/>
      <c r="BG15" s="5"/>
      <c r="BH15" s="5"/>
      <c r="BI15" s="5"/>
      <c r="BJ15" s="5"/>
      <c r="BK15" s="5"/>
      <c r="BL15" s="5"/>
      <c r="BM15" s="5"/>
      <c r="BN15" s="20" t="e">
        <f t="shared" si="0"/>
        <v>#DIV/0!</v>
      </c>
      <c r="BO15" s="20">
        <f t="shared" si="1"/>
        <v>0</v>
      </c>
      <c r="BP15" s="21">
        <f t="shared" si="2"/>
        <v>0</v>
      </c>
      <c r="BQ15" s="35"/>
      <c r="BR15" s="6" t="str">
        <f>Liste!G15</f>
        <v xml:space="preserve">Élève n°14 </v>
      </c>
    </row>
    <row r="16" spans="1:70" ht="39.950000000000003" customHeight="1" x14ac:dyDescent="0.25">
      <c r="A16" s="393" t="str">
        <f>Liste!C16</f>
        <v>G2</v>
      </c>
      <c r="B16" s="6" t="str">
        <f>Liste!G16</f>
        <v xml:space="preserve">Élève n°15 </v>
      </c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4"/>
      <c r="AK16" s="94"/>
      <c r="AL16" s="95"/>
      <c r="AM16" s="95"/>
      <c r="AN16" s="95"/>
      <c r="AO16" s="95"/>
      <c r="AP16" s="95"/>
      <c r="AQ16" s="96"/>
      <c r="AR16" s="24"/>
      <c r="AS16" s="25"/>
      <c r="AT16" s="25"/>
      <c r="AU16" s="25"/>
      <c r="AV16" s="25"/>
      <c r="AW16" s="25"/>
      <c r="AX16" s="26"/>
      <c r="AY16" s="97"/>
      <c r="AZ16" s="98"/>
      <c r="BA16" s="98"/>
      <c r="BB16" s="98"/>
      <c r="BC16" s="98"/>
      <c r="BD16" s="98"/>
      <c r="BE16" s="98"/>
      <c r="BF16" s="34"/>
      <c r="BG16" s="5"/>
      <c r="BH16" s="5"/>
      <c r="BI16" s="5"/>
      <c r="BJ16" s="5"/>
      <c r="BK16" s="5"/>
      <c r="BL16" s="5"/>
      <c r="BM16" s="5"/>
      <c r="BN16" s="20" t="e">
        <f t="shared" si="0"/>
        <v>#DIV/0!</v>
      </c>
      <c r="BO16" s="20">
        <f t="shared" si="1"/>
        <v>0</v>
      </c>
      <c r="BP16" s="21">
        <f t="shared" si="2"/>
        <v>0</v>
      </c>
      <c r="BQ16" s="35"/>
      <c r="BR16" s="6" t="str">
        <f>Liste!G16</f>
        <v xml:space="preserve">Élève n°15 </v>
      </c>
    </row>
    <row r="17" spans="1:70" ht="39.950000000000003" customHeight="1" x14ac:dyDescent="0.25">
      <c r="A17" s="393" t="str">
        <f>Liste!C17</f>
        <v>G2</v>
      </c>
      <c r="B17" s="6" t="str">
        <f>Liste!G17</f>
        <v xml:space="preserve">Élève n°16 </v>
      </c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4"/>
      <c r="AK17" s="94"/>
      <c r="AL17" s="95"/>
      <c r="AM17" s="95"/>
      <c r="AN17" s="95"/>
      <c r="AO17" s="95"/>
      <c r="AP17" s="95"/>
      <c r="AQ17" s="96"/>
      <c r="AR17" s="24"/>
      <c r="AS17" s="25"/>
      <c r="AT17" s="25"/>
      <c r="AU17" s="25"/>
      <c r="AV17" s="25"/>
      <c r="AW17" s="25"/>
      <c r="AX17" s="26"/>
      <c r="AY17" s="97"/>
      <c r="AZ17" s="98"/>
      <c r="BA17" s="98"/>
      <c r="BB17" s="98"/>
      <c r="BC17" s="98"/>
      <c r="BD17" s="98"/>
      <c r="BE17" s="98"/>
      <c r="BF17" s="34"/>
      <c r="BG17" s="5"/>
      <c r="BH17" s="5"/>
      <c r="BI17" s="5"/>
      <c r="BJ17" s="5"/>
      <c r="BK17" s="5"/>
      <c r="BL17" s="5"/>
      <c r="BM17" s="5"/>
      <c r="BN17" s="20" t="e">
        <f t="shared" si="0"/>
        <v>#DIV/0!</v>
      </c>
      <c r="BO17" s="20">
        <f t="shared" si="1"/>
        <v>0</v>
      </c>
      <c r="BP17" s="21">
        <f t="shared" si="2"/>
        <v>0</v>
      </c>
      <c r="BQ17" s="35"/>
      <c r="BR17" s="6" t="str">
        <f>Liste!G17</f>
        <v xml:space="preserve">Élève n°16 </v>
      </c>
    </row>
    <row r="18" spans="1:70" s="421" customFormat="1" ht="39.950000000000003" customHeight="1" x14ac:dyDescent="0.25">
      <c r="A18" s="403" t="str">
        <f>Liste!C18</f>
        <v>G1</v>
      </c>
      <c r="B18" s="404" t="str">
        <f>Liste!G18</f>
        <v xml:space="preserve">Élève n°17 </v>
      </c>
      <c r="C18" s="405"/>
      <c r="D18" s="406"/>
      <c r="E18" s="406"/>
      <c r="F18" s="406"/>
      <c r="G18" s="406"/>
      <c r="H18" s="406"/>
      <c r="I18" s="406"/>
      <c r="J18" s="406"/>
      <c r="K18" s="406"/>
      <c r="L18" s="406"/>
      <c r="M18" s="406"/>
      <c r="N18" s="406"/>
      <c r="O18" s="406"/>
      <c r="P18" s="406"/>
      <c r="Q18" s="406"/>
      <c r="R18" s="406"/>
      <c r="S18" s="406"/>
      <c r="T18" s="406"/>
      <c r="U18" s="406"/>
      <c r="V18" s="406"/>
      <c r="W18" s="406"/>
      <c r="X18" s="406"/>
      <c r="Y18" s="406"/>
      <c r="Z18" s="406"/>
      <c r="AA18" s="406"/>
      <c r="AB18" s="406"/>
      <c r="AC18" s="406"/>
      <c r="AD18" s="406"/>
      <c r="AE18" s="406"/>
      <c r="AF18" s="406"/>
      <c r="AG18" s="406"/>
      <c r="AH18" s="406"/>
      <c r="AI18" s="406"/>
      <c r="AJ18" s="407"/>
      <c r="AK18" s="408"/>
      <c r="AL18" s="409"/>
      <c r="AM18" s="409"/>
      <c r="AN18" s="409"/>
      <c r="AO18" s="409"/>
      <c r="AP18" s="409"/>
      <c r="AQ18" s="410"/>
      <c r="AR18" s="411"/>
      <c r="AS18" s="412"/>
      <c r="AT18" s="412"/>
      <c r="AU18" s="412"/>
      <c r="AV18" s="412"/>
      <c r="AW18" s="412"/>
      <c r="AX18" s="413"/>
      <c r="AY18" s="414"/>
      <c r="AZ18" s="415"/>
      <c r="BA18" s="415"/>
      <c r="BB18" s="415"/>
      <c r="BC18" s="415"/>
      <c r="BD18" s="415"/>
      <c r="BE18" s="415"/>
      <c r="BF18" s="416"/>
      <c r="BG18" s="417"/>
      <c r="BH18" s="417"/>
      <c r="BI18" s="417"/>
      <c r="BJ18" s="417"/>
      <c r="BK18" s="417"/>
      <c r="BL18" s="417"/>
      <c r="BM18" s="417"/>
      <c r="BN18" s="418" t="e">
        <f t="shared" si="0"/>
        <v>#DIV/0!</v>
      </c>
      <c r="BO18" s="418">
        <f t="shared" si="1"/>
        <v>0</v>
      </c>
      <c r="BP18" s="419">
        <f t="shared" si="2"/>
        <v>0</v>
      </c>
      <c r="BQ18" s="420"/>
      <c r="BR18" s="404" t="str">
        <f>Liste!G18</f>
        <v xml:space="preserve">Élève n°17 </v>
      </c>
    </row>
    <row r="19" spans="1:70" s="440" customFormat="1" ht="39.950000000000003" customHeight="1" x14ac:dyDescent="0.25">
      <c r="A19" s="422" t="str">
        <f>Liste!C19</f>
        <v>G1</v>
      </c>
      <c r="B19" s="423" t="str">
        <f>Liste!G19</f>
        <v xml:space="preserve">Élève n°18 </v>
      </c>
      <c r="C19" s="424"/>
      <c r="D19" s="425"/>
      <c r="E19" s="425"/>
      <c r="F19" s="425"/>
      <c r="G19" s="425"/>
      <c r="H19" s="425"/>
      <c r="I19" s="425"/>
      <c r="J19" s="425"/>
      <c r="K19" s="425"/>
      <c r="L19" s="425"/>
      <c r="M19" s="425"/>
      <c r="N19" s="425"/>
      <c r="O19" s="425"/>
      <c r="P19" s="425"/>
      <c r="Q19" s="425"/>
      <c r="R19" s="425"/>
      <c r="S19" s="425"/>
      <c r="T19" s="425"/>
      <c r="U19" s="425"/>
      <c r="V19" s="425"/>
      <c r="W19" s="425"/>
      <c r="X19" s="425"/>
      <c r="Y19" s="425"/>
      <c r="Z19" s="425"/>
      <c r="AA19" s="425"/>
      <c r="AB19" s="425"/>
      <c r="AC19" s="425"/>
      <c r="AD19" s="425"/>
      <c r="AE19" s="425"/>
      <c r="AF19" s="425"/>
      <c r="AG19" s="425"/>
      <c r="AH19" s="425"/>
      <c r="AI19" s="425"/>
      <c r="AJ19" s="426"/>
      <c r="AK19" s="427"/>
      <c r="AL19" s="428"/>
      <c r="AM19" s="428"/>
      <c r="AN19" s="428"/>
      <c r="AO19" s="428"/>
      <c r="AP19" s="428"/>
      <c r="AQ19" s="429"/>
      <c r="AR19" s="430"/>
      <c r="AS19" s="431"/>
      <c r="AT19" s="431"/>
      <c r="AU19" s="431"/>
      <c r="AV19" s="431"/>
      <c r="AW19" s="431"/>
      <c r="AX19" s="432"/>
      <c r="AY19" s="433"/>
      <c r="AZ19" s="434"/>
      <c r="BA19" s="434"/>
      <c r="BB19" s="434"/>
      <c r="BC19" s="434"/>
      <c r="BD19" s="434"/>
      <c r="BE19" s="434"/>
      <c r="BF19" s="435"/>
      <c r="BG19" s="436"/>
      <c r="BH19" s="436"/>
      <c r="BI19" s="436"/>
      <c r="BJ19" s="436"/>
      <c r="BK19" s="436"/>
      <c r="BL19" s="436"/>
      <c r="BM19" s="436"/>
      <c r="BN19" s="437" t="e">
        <f t="shared" si="0"/>
        <v>#DIV/0!</v>
      </c>
      <c r="BO19" s="437">
        <f t="shared" si="1"/>
        <v>0</v>
      </c>
      <c r="BP19" s="438">
        <f t="shared" si="2"/>
        <v>0</v>
      </c>
      <c r="BQ19" s="439"/>
      <c r="BR19" s="423" t="str">
        <f>Liste!G19</f>
        <v xml:space="preserve">Élève n°18 </v>
      </c>
    </row>
    <row r="20" spans="1:70" ht="39.75" customHeight="1" x14ac:dyDescent="0.25">
      <c r="A20" s="393" t="str">
        <f>Liste!C20</f>
        <v>G1</v>
      </c>
      <c r="B20" s="6" t="str">
        <f>Liste!G20</f>
        <v xml:space="preserve">Élève n°19 </v>
      </c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4"/>
      <c r="AK20" s="94"/>
      <c r="AL20" s="95"/>
      <c r="AM20" s="95"/>
      <c r="AN20" s="95"/>
      <c r="AO20" s="95"/>
      <c r="AP20" s="95"/>
      <c r="AQ20" s="96"/>
      <c r="AR20" s="24"/>
      <c r="AS20" s="25"/>
      <c r="AT20" s="25"/>
      <c r="AU20" s="25"/>
      <c r="AV20" s="25"/>
      <c r="AW20" s="25"/>
      <c r="AX20" s="26"/>
      <c r="AY20" s="97"/>
      <c r="AZ20" s="98"/>
      <c r="BA20" s="98"/>
      <c r="BB20" s="98"/>
      <c r="BC20" s="98"/>
      <c r="BD20" s="98"/>
      <c r="BE20" s="98"/>
      <c r="BF20" s="34"/>
      <c r="BG20" s="5"/>
      <c r="BH20" s="5"/>
      <c r="BI20" s="5"/>
      <c r="BJ20" s="5"/>
      <c r="BK20" s="5"/>
      <c r="BL20" s="5"/>
      <c r="BM20" s="5"/>
      <c r="BN20" s="20" t="e">
        <f t="shared" si="0"/>
        <v>#DIV/0!</v>
      </c>
      <c r="BO20" s="20">
        <f t="shared" si="1"/>
        <v>0</v>
      </c>
      <c r="BP20" s="21">
        <f t="shared" si="2"/>
        <v>0</v>
      </c>
      <c r="BQ20" s="35"/>
      <c r="BR20" s="6" t="str">
        <f>Liste!G20</f>
        <v xml:space="preserve">Élève n°19 </v>
      </c>
    </row>
    <row r="21" spans="1:70" s="292" customFormat="1" ht="39.75" customHeight="1" x14ac:dyDescent="0.25">
      <c r="A21" s="393" t="str">
        <f>Liste!C21</f>
        <v>G1</v>
      </c>
      <c r="B21" s="6" t="str">
        <f>Liste!G21</f>
        <v xml:space="preserve">Élève n°20 </v>
      </c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4"/>
      <c r="AK21" s="94"/>
      <c r="AL21" s="95"/>
      <c r="AM21" s="95"/>
      <c r="AN21" s="95"/>
      <c r="AO21" s="95"/>
      <c r="AP21" s="95"/>
      <c r="AQ21" s="96"/>
      <c r="AR21" s="24"/>
      <c r="AS21" s="25"/>
      <c r="AT21" s="25"/>
      <c r="AU21" s="25"/>
      <c r="AV21" s="25"/>
      <c r="AW21" s="25"/>
      <c r="AX21" s="26"/>
      <c r="AY21" s="97"/>
      <c r="AZ21" s="98"/>
      <c r="BA21" s="98"/>
      <c r="BB21" s="98"/>
      <c r="BC21" s="98"/>
      <c r="BD21" s="98"/>
      <c r="BE21" s="98"/>
      <c r="BF21" s="34"/>
      <c r="BG21" s="5"/>
      <c r="BH21" s="5"/>
      <c r="BI21" s="5"/>
      <c r="BJ21" s="5"/>
      <c r="BK21" s="5"/>
      <c r="BL21" s="5"/>
      <c r="BM21" s="5"/>
      <c r="BN21" s="20" t="e">
        <f t="shared" si="0"/>
        <v>#DIV/0!</v>
      </c>
      <c r="BO21" s="20">
        <f t="shared" si="1"/>
        <v>0</v>
      </c>
      <c r="BP21" s="21">
        <f t="shared" si="2"/>
        <v>0</v>
      </c>
      <c r="BQ21" s="35"/>
      <c r="BR21" s="6" t="str">
        <f>Liste!G21</f>
        <v xml:space="preserve">Élève n°20 </v>
      </c>
    </row>
    <row r="22" spans="1:70" s="292" customFormat="1" ht="39.75" customHeight="1" x14ac:dyDescent="0.25">
      <c r="A22" s="393">
        <f>Liste!C22</f>
        <v>0</v>
      </c>
      <c r="B22" s="6" t="str">
        <f>Liste!G22</f>
        <v xml:space="preserve"> </v>
      </c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4"/>
      <c r="AK22" s="94"/>
      <c r="AL22" s="95"/>
      <c r="AM22" s="95"/>
      <c r="AN22" s="95"/>
      <c r="AO22" s="95"/>
      <c r="AP22" s="95"/>
      <c r="AQ22" s="96"/>
      <c r="AR22" s="24"/>
      <c r="AS22" s="25"/>
      <c r="AT22" s="25"/>
      <c r="AU22" s="25"/>
      <c r="AV22" s="25"/>
      <c r="AW22" s="25"/>
      <c r="AX22" s="26"/>
      <c r="AY22" s="97"/>
      <c r="AZ22" s="98"/>
      <c r="BA22" s="98"/>
      <c r="BB22" s="98"/>
      <c r="BC22" s="98"/>
      <c r="BD22" s="98"/>
      <c r="BE22" s="98"/>
      <c r="BF22" s="34"/>
      <c r="BG22" s="5"/>
      <c r="BH22" s="5"/>
      <c r="BI22" s="5"/>
      <c r="BJ22" s="5"/>
      <c r="BK22" s="5"/>
      <c r="BL22" s="5"/>
      <c r="BM22" s="5"/>
      <c r="BN22" s="20" t="e">
        <f t="shared" si="0"/>
        <v>#DIV/0!</v>
      </c>
      <c r="BO22" s="20">
        <f t="shared" si="1"/>
        <v>0</v>
      </c>
      <c r="BP22" s="21">
        <f t="shared" si="2"/>
        <v>0</v>
      </c>
      <c r="BQ22" s="35"/>
      <c r="BR22" s="6" t="str">
        <f>Liste!G22</f>
        <v xml:space="preserve"> </v>
      </c>
    </row>
    <row r="23" spans="1:70" s="292" customFormat="1" ht="39.75" customHeight="1" x14ac:dyDescent="0.25">
      <c r="A23" s="393">
        <f>Liste!C23</f>
        <v>0</v>
      </c>
      <c r="B23" s="6" t="str">
        <f>Liste!G23</f>
        <v xml:space="preserve"> </v>
      </c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4"/>
      <c r="AK23" s="94"/>
      <c r="AL23" s="95"/>
      <c r="AM23" s="95"/>
      <c r="AN23" s="95"/>
      <c r="AO23" s="95"/>
      <c r="AP23" s="95"/>
      <c r="AQ23" s="96"/>
      <c r="AR23" s="24"/>
      <c r="AS23" s="25"/>
      <c r="AT23" s="25"/>
      <c r="AU23" s="25"/>
      <c r="AV23" s="25"/>
      <c r="AW23" s="25"/>
      <c r="AX23" s="26"/>
      <c r="AY23" s="97"/>
      <c r="AZ23" s="98"/>
      <c r="BA23" s="98"/>
      <c r="BB23" s="98"/>
      <c r="BC23" s="98"/>
      <c r="BD23" s="98"/>
      <c r="BE23" s="98"/>
      <c r="BF23" s="34"/>
      <c r="BG23" s="5"/>
      <c r="BH23" s="5"/>
      <c r="BI23" s="5"/>
      <c r="BJ23" s="5"/>
      <c r="BK23" s="5"/>
      <c r="BL23" s="5"/>
      <c r="BM23" s="5"/>
      <c r="BN23" s="20" t="e">
        <f t="shared" si="0"/>
        <v>#DIV/0!</v>
      </c>
      <c r="BO23" s="20">
        <f t="shared" si="1"/>
        <v>0</v>
      </c>
      <c r="BP23" s="21">
        <f t="shared" si="2"/>
        <v>0</v>
      </c>
      <c r="BQ23" s="35"/>
      <c r="BR23" s="6" t="str">
        <f>Liste!G23</f>
        <v xml:space="preserve"> </v>
      </c>
    </row>
    <row r="24" spans="1:70" s="292" customFormat="1" ht="39.75" customHeight="1" x14ac:dyDescent="0.25">
      <c r="A24" s="393">
        <f>Liste!C24</f>
        <v>0</v>
      </c>
      <c r="B24" s="6" t="str">
        <f>Liste!G24</f>
        <v xml:space="preserve"> </v>
      </c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4"/>
      <c r="AK24" s="94"/>
      <c r="AL24" s="95"/>
      <c r="AM24" s="95"/>
      <c r="AN24" s="95"/>
      <c r="AO24" s="95"/>
      <c r="AP24" s="95"/>
      <c r="AQ24" s="96"/>
      <c r="AR24" s="24"/>
      <c r="AS24" s="25"/>
      <c r="AT24" s="25"/>
      <c r="AU24" s="25"/>
      <c r="AV24" s="25"/>
      <c r="AW24" s="25"/>
      <c r="AX24" s="26"/>
      <c r="AY24" s="97"/>
      <c r="AZ24" s="98"/>
      <c r="BA24" s="98"/>
      <c r="BB24" s="98"/>
      <c r="BC24" s="98"/>
      <c r="BD24" s="98"/>
      <c r="BE24" s="98"/>
      <c r="BF24" s="34"/>
      <c r="BG24" s="5"/>
      <c r="BH24" s="5"/>
      <c r="BI24" s="5"/>
      <c r="BJ24" s="5"/>
      <c r="BK24" s="5"/>
      <c r="BL24" s="5"/>
      <c r="BM24" s="5"/>
      <c r="BN24" s="20" t="e">
        <f t="shared" si="0"/>
        <v>#DIV/0!</v>
      </c>
      <c r="BO24" s="20">
        <f t="shared" si="1"/>
        <v>0</v>
      </c>
      <c r="BP24" s="21">
        <f t="shared" si="2"/>
        <v>0</v>
      </c>
      <c r="BQ24" s="35"/>
      <c r="BR24" s="6" t="str">
        <f>Liste!G24</f>
        <v xml:space="preserve"> </v>
      </c>
    </row>
    <row r="25" spans="1:70" s="292" customFormat="1" ht="39.75" customHeight="1" x14ac:dyDescent="0.25">
      <c r="A25" s="393">
        <f>Liste!C25</f>
        <v>0</v>
      </c>
      <c r="B25" s="6" t="str">
        <f>Liste!G25</f>
        <v xml:space="preserve"> </v>
      </c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4"/>
      <c r="AK25" s="94"/>
      <c r="AL25" s="95"/>
      <c r="AM25" s="95"/>
      <c r="AN25" s="95"/>
      <c r="AO25" s="95"/>
      <c r="AP25" s="95"/>
      <c r="AQ25" s="96"/>
      <c r="AR25" s="24"/>
      <c r="AS25" s="25"/>
      <c r="AT25" s="25"/>
      <c r="AU25" s="25"/>
      <c r="AV25" s="25"/>
      <c r="AW25" s="25"/>
      <c r="AX25" s="26"/>
      <c r="AY25" s="97"/>
      <c r="AZ25" s="98"/>
      <c r="BA25" s="98"/>
      <c r="BB25" s="98"/>
      <c r="BC25" s="98"/>
      <c r="BD25" s="98"/>
      <c r="BE25" s="98"/>
      <c r="BF25" s="34"/>
      <c r="BG25" s="5"/>
      <c r="BH25" s="5"/>
      <c r="BI25" s="5"/>
      <c r="BJ25" s="5"/>
      <c r="BK25" s="5"/>
      <c r="BL25" s="5"/>
      <c r="BM25" s="5"/>
      <c r="BN25" s="20" t="e">
        <f t="shared" si="0"/>
        <v>#DIV/0!</v>
      </c>
      <c r="BO25" s="20">
        <f t="shared" si="1"/>
        <v>0</v>
      </c>
      <c r="BP25" s="21">
        <f t="shared" si="2"/>
        <v>0</v>
      </c>
      <c r="BQ25" s="35"/>
      <c r="BR25" s="6" t="str">
        <f>Liste!G25</f>
        <v xml:space="preserve"> </v>
      </c>
    </row>
    <row r="26" spans="1:70" s="292" customFormat="1" ht="39.75" customHeight="1" x14ac:dyDescent="0.25">
      <c r="A26" s="393">
        <f>Liste!C26</f>
        <v>0</v>
      </c>
      <c r="B26" s="6" t="str">
        <f>Liste!G26</f>
        <v xml:space="preserve"> </v>
      </c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4"/>
      <c r="AK26" s="94"/>
      <c r="AL26" s="95"/>
      <c r="AM26" s="95"/>
      <c r="AN26" s="95"/>
      <c r="AO26" s="95"/>
      <c r="AP26" s="95"/>
      <c r="AQ26" s="96"/>
      <c r="AR26" s="24"/>
      <c r="AS26" s="25"/>
      <c r="AT26" s="25"/>
      <c r="AU26" s="25"/>
      <c r="AV26" s="25"/>
      <c r="AW26" s="25"/>
      <c r="AX26" s="26"/>
      <c r="AY26" s="97"/>
      <c r="AZ26" s="98"/>
      <c r="BA26" s="98"/>
      <c r="BB26" s="98"/>
      <c r="BC26" s="98"/>
      <c r="BD26" s="98"/>
      <c r="BE26" s="98"/>
      <c r="BF26" s="34"/>
      <c r="BG26" s="5"/>
      <c r="BH26" s="5"/>
      <c r="BI26" s="5"/>
      <c r="BJ26" s="5"/>
      <c r="BK26" s="5"/>
      <c r="BL26" s="5"/>
      <c r="BM26" s="5"/>
      <c r="BN26" s="20" t="e">
        <f t="shared" si="0"/>
        <v>#DIV/0!</v>
      </c>
      <c r="BO26" s="20">
        <f t="shared" si="1"/>
        <v>0</v>
      </c>
      <c r="BP26" s="21">
        <f t="shared" si="2"/>
        <v>0</v>
      </c>
      <c r="BQ26" s="35"/>
      <c r="BR26" s="6" t="str">
        <f>Liste!G26</f>
        <v xml:space="preserve"> </v>
      </c>
    </row>
    <row r="27" spans="1:70" s="292" customFormat="1" ht="39.75" customHeight="1" x14ac:dyDescent="0.25">
      <c r="A27" s="393">
        <f>Liste!C27</f>
        <v>0</v>
      </c>
      <c r="B27" s="6" t="str">
        <f>Liste!G27</f>
        <v xml:space="preserve"> </v>
      </c>
      <c r="C27" s="12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4"/>
      <c r="AK27" s="94"/>
      <c r="AL27" s="95"/>
      <c r="AM27" s="95"/>
      <c r="AN27" s="95"/>
      <c r="AO27" s="95"/>
      <c r="AP27" s="95"/>
      <c r="AQ27" s="96"/>
      <c r="AR27" s="24"/>
      <c r="AS27" s="25"/>
      <c r="AT27" s="25"/>
      <c r="AU27" s="25"/>
      <c r="AV27" s="25"/>
      <c r="AW27" s="25"/>
      <c r="AX27" s="26"/>
      <c r="AY27" s="97"/>
      <c r="AZ27" s="98"/>
      <c r="BA27" s="98"/>
      <c r="BB27" s="98"/>
      <c r="BC27" s="98"/>
      <c r="BD27" s="98"/>
      <c r="BE27" s="98"/>
      <c r="BF27" s="34"/>
      <c r="BG27" s="5"/>
      <c r="BH27" s="5"/>
      <c r="BI27" s="5"/>
      <c r="BJ27" s="5"/>
      <c r="BK27" s="5"/>
      <c r="BL27" s="5"/>
      <c r="BM27" s="5"/>
      <c r="BN27" s="20" t="e">
        <f t="shared" si="0"/>
        <v>#DIV/0!</v>
      </c>
      <c r="BO27" s="20">
        <f t="shared" si="1"/>
        <v>0</v>
      </c>
      <c r="BP27" s="21">
        <f t="shared" si="2"/>
        <v>0</v>
      </c>
      <c r="BQ27" s="35"/>
      <c r="BR27" s="6" t="str">
        <f>Liste!G27</f>
        <v xml:space="preserve"> </v>
      </c>
    </row>
    <row r="28" spans="1:70" s="292" customFormat="1" ht="39.75" customHeight="1" x14ac:dyDescent="0.25">
      <c r="A28" s="393">
        <f>Liste!C28</f>
        <v>0</v>
      </c>
      <c r="B28" s="6" t="str">
        <f>Liste!G28</f>
        <v xml:space="preserve"> </v>
      </c>
      <c r="C28" s="12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4"/>
      <c r="AK28" s="94"/>
      <c r="AL28" s="95"/>
      <c r="AM28" s="95"/>
      <c r="AN28" s="95"/>
      <c r="AO28" s="95"/>
      <c r="AP28" s="95"/>
      <c r="AQ28" s="96"/>
      <c r="AR28" s="24"/>
      <c r="AS28" s="25"/>
      <c r="AT28" s="25"/>
      <c r="AU28" s="25"/>
      <c r="AV28" s="25"/>
      <c r="AW28" s="25"/>
      <c r="AX28" s="26"/>
      <c r="AY28" s="97"/>
      <c r="AZ28" s="98"/>
      <c r="BA28" s="98"/>
      <c r="BB28" s="98"/>
      <c r="BC28" s="98"/>
      <c r="BD28" s="98"/>
      <c r="BE28" s="98"/>
      <c r="BF28" s="34"/>
      <c r="BG28" s="5"/>
      <c r="BH28" s="5"/>
      <c r="BI28" s="5"/>
      <c r="BJ28" s="5"/>
      <c r="BK28" s="5"/>
      <c r="BL28" s="5"/>
      <c r="BM28" s="5"/>
      <c r="BN28" s="20" t="e">
        <f t="shared" si="0"/>
        <v>#DIV/0!</v>
      </c>
      <c r="BO28" s="20">
        <f t="shared" si="1"/>
        <v>0</v>
      </c>
      <c r="BP28" s="21">
        <f t="shared" si="2"/>
        <v>0</v>
      </c>
      <c r="BQ28" s="35"/>
      <c r="BR28" s="6" t="str">
        <f>Liste!G28</f>
        <v xml:space="preserve"> </v>
      </c>
    </row>
    <row r="29" spans="1:70" s="292" customFormat="1" ht="39.75" customHeight="1" x14ac:dyDescent="0.25">
      <c r="A29" s="393">
        <f>Liste!C29</f>
        <v>0</v>
      </c>
      <c r="B29" s="6" t="str">
        <f>Liste!G29</f>
        <v xml:space="preserve"> </v>
      </c>
      <c r="C29" s="12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4"/>
      <c r="AK29" s="94"/>
      <c r="AL29" s="95"/>
      <c r="AM29" s="95"/>
      <c r="AN29" s="95"/>
      <c r="AO29" s="95"/>
      <c r="AP29" s="95"/>
      <c r="AQ29" s="96"/>
      <c r="AR29" s="24"/>
      <c r="AS29" s="25"/>
      <c r="AT29" s="25"/>
      <c r="AU29" s="25"/>
      <c r="AV29" s="25"/>
      <c r="AW29" s="25"/>
      <c r="AX29" s="26"/>
      <c r="AY29" s="97"/>
      <c r="AZ29" s="98"/>
      <c r="BA29" s="98"/>
      <c r="BB29" s="98"/>
      <c r="BC29" s="98"/>
      <c r="BD29" s="98"/>
      <c r="BE29" s="98"/>
      <c r="BF29" s="34"/>
      <c r="BG29" s="5"/>
      <c r="BH29" s="5"/>
      <c r="BI29" s="5"/>
      <c r="BJ29" s="5"/>
      <c r="BK29" s="5"/>
      <c r="BL29" s="5"/>
      <c r="BM29" s="5"/>
      <c r="BN29" s="20" t="e">
        <f t="shared" si="0"/>
        <v>#DIV/0!</v>
      </c>
      <c r="BO29" s="20">
        <f t="shared" si="1"/>
        <v>0</v>
      </c>
      <c r="BP29" s="21">
        <f t="shared" si="2"/>
        <v>0</v>
      </c>
      <c r="BQ29" s="35"/>
      <c r="BR29" s="6" t="str">
        <f>Liste!G29</f>
        <v xml:space="preserve"> </v>
      </c>
    </row>
    <row r="30" spans="1:70" s="292" customFormat="1" ht="39.75" customHeight="1" x14ac:dyDescent="0.25">
      <c r="A30" s="393">
        <f>Liste!C30</f>
        <v>0</v>
      </c>
      <c r="B30" s="6" t="str">
        <f>Liste!G30</f>
        <v xml:space="preserve"> </v>
      </c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4"/>
      <c r="AK30" s="94"/>
      <c r="AL30" s="95"/>
      <c r="AM30" s="95"/>
      <c r="AN30" s="95"/>
      <c r="AO30" s="95"/>
      <c r="AP30" s="95"/>
      <c r="AQ30" s="96"/>
      <c r="AR30" s="24"/>
      <c r="AS30" s="25"/>
      <c r="AT30" s="25"/>
      <c r="AU30" s="25"/>
      <c r="AV30" s="25"/>
      <c r="AW30" s="25"/>
      <c r="AX30" s="26"/>
      <c r="AY30" s="97"/>
      <c r="AZ30" s="98"/>
      <c r="BA30" s="98"/>
      <c r="BB30" s="98"/>
      <c r="BC30" s="98"/>
      <c r="BD30" s="98"/>
      <c r="BE30" s="98"/>
      <c r="BF30" s="34"/>
      <c r="BG30" s="5"/>
      <c r="BH30" s="5"/>
      <c r="BI30" s="5"/>
      <c r="BJ30" s="5"/>
      <c r="BK30" s="5"/>
      <c r="BL30" s="5"/>
      <c r="BM30" s="5"/>
      <c r="BN30" s="20" t="e">
        <f t="shared" si="0"/>
        <v>#DIV/0!</v>
      </c>
      <c r="BO30" s="20">
        <f t="shared" si="1"/>
        <v>0</v>
      </c>
      <c r="BP30" s="21">
        <f t="shared" si="2"/>
        <v>0</v>
      </c>
      <c r="BQ30" s="35"/>
      <c r="BR30" s="6" t="str">
        <f>Liste!G30</f>
        <v xml:space="preserve"> </v>
      </c>
    </row>
    <row r="31" spans="1:70" s="292" customFormat="1" ht="39.75" customHeight="1" x14ac:dyDescent="0.25">
      <c r="A31" s="393">
        <f>Liste!C31</f>
        <v>0</v>
      </c>
      <c r="B31" s="6" t="str">
        <f>Liste!G31</f>
        <v xml:space="preserve"> </v>
      </c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4"/>
      <c r="AK31" s="94"/>
      <c r="AL31" s="95"/>
      <c r="AM31" s="95"/>
      <c r="AN31" s="95"/>
      <c r="AO31" s="95"/>
      <c r="AP31" s="95"/>
      <c r="AQ31" s="96"/>
      <c r="AR31" s="24"/>
      <c r="AS31" s="25"/>
      <c r="AT31" s="25"/>
      <c r="AU31" s="25"/>
      <c r="AV31" s="25"/>
      <c r="AW31" s="25"/>
      <c r="AX31" s="26"/>
      <c r="AY31" s="97"/>
      <c r="AZ31" s="98"/>
      <c r="BA31" s="98"/>
      <c r="BB31" s="98"/>
      <c r="BC31" s="98"/>
      <c r="BD31" s="98"/>
      <c r="BE31" s="98"/>
      <c r="BF31" s="34"/>
      <c r="BG31" s="5"/>
      <c r="BH31" s="5"/>
      <c r="BI31" s="5"/>
      <c r="BJ31" s="5"/>
      <c r="BK31" s="5"/>
      <c r="BL31" s="5"/>
      <c r="BM31" s="5"/>
      <c r="BN31" s="20" t="e">
        <f t="shared" si="0"/>
        <v>#DIV/0!</v>
      </c>
      <c r="BO31" s="20">
        <f t="shared" si="1"/>
        <v>0</v>
      </c>
      <c r="BP31" s="21">
        <f t="shared" si="2"/>
        <v>0</v>
      </c>
      <c r="BQ31" s="35"/>
      <c r="BR31" s="6" t="str">
        <f>Liste!G31</f>
        <v xml:space="preserve"> </v>
      </c>
    </row>
    <row r="32" spans="1:70" s="292" customFormat="1" ht="39.75" customHeight="1" x14ac:dyDescent="0.25">
      <c r="A32" s="393">
        <f>Liste!C32</f>
        <v>0</v>
      </c>
      <c r="B32" s="6" t="str">
        <f>Liste!G32</f>
        <v xml:space="preserve"> </v>
      </c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4"/>
      <c r="AK32" s="94"/>
      <c r="AL32" s="95"/>
      <c r="AM32" s="95"/>
      <c r="AN32" s="95"/>
      <c r="AO32" s="95"/>
      <c r="AP32" s="95"/>
      <c r="AQ32" s="96"/>
      <c r="AR32" s="24"/>
      <c r="AS32" s="25"/>
      <c r="AT32" s="25"/>
      <c r="AU32" s="25"/>
      <c r="AV32" s="25"/>
      <c r="AW32" s="25"/>
      <c r="AX32" s="26"/>
      <c r="AY32" s="97"/>
      <c r="AZ32" s="98"/>
      <c r="BA32" s="98"/>
      <c r="BB32" s="98"/>
      <c r="BC32" s="98"/>
      <c r="BD32" s="98"/>
      <c r="BE32" s="98"/>
      <c r="BF32" s="34"/>
      <c r="BG32" s="5"/>
      <c r="BH32" s="5"/>
      <c r="BI32" s="5"/>
      <c r="BJ32" s="5"/>
      <c r="BK32" s="5"/>
      <c r="BL32" s="5"/>
      <c r="BM32" s="5"/>
      <c r="BN32" s="20" t="e">
        <f t="shared" si="0"/>
        <v>#DIV/0!</v>
      </c>
      <c r="BO32" s="20">
        <f t="shared" si="1"/>
        <v>0</v>
      </c>
      <c r="BP32" s="21">
        <f t="shared" si="2"/>
        <v>0</v>
      </c>
      <c r="BQ32" s="35"/>
      <c r="BR32" s="6" t="str">
        <f>Liste!G32</f>
        <v xml:space="preserve"> </v>
      </c>
    </row>
    <row r="33" spans="1:70" s="292" customFormat="1" ht="39.75" customHeight="1" x14ac:dyDescent="0.25">
      <c r="A33" s="393">
        <f>Liste!C33</f>
        <v>0</v>
      </c>
      <c r="B33" s="6" t="str">
        <f>Liste!G33</f>
        <v xml:space="preserve"> </v>
      </c>
      <c r="C33" s="12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4"/>
      <c r="AK33" s="94"/>
      <c r="AL33" s="95"/>
      <c r="AM33" s="95"/>
      <c r="AN33" s="95"/>
      <c r="AO33" s="95"/>
      <c r="AP33" s="95"/>
      <c r="AQ33" s="96"/>
      <c r="AR33" s="24"/>
      <c r="AS33" s="25"/>
      <c r="AT33" s="25"/>
      <c r="AU33" s="25"/>
      <c r="AV33" s="25"/>
      <c r="AW33" s="25"/>
      <c r="AX33" s="26"/>
      <c r="AY33" s="97"/>
      <c r="AZ33" s="98"/>
      <c r="BA33" s="98"/>
      <c r="BB33" s="98"/>
      <c r="BC33" s="98"/>
      <c r="BD33" s="98"/>
      <c r="BE33" s="98"/>
      <c r="BF33" s="34"/>
      <c r="BG33" s="5"/>
      <c r="BH33" s="5"/>
      <c r="BI33" s="5"/>
      <c r="BJ33" s="5"/>
      <c r="BK33" s="5"/>
      <c r="BL33" s="5"/>
      <c r="BM33" s="5"/>
      <c r="BN33" s="20" t="e">
        <f t="shared" si="0"/>
        <v>#DIV/0!</v>
      </c>
      <c r="BO33" s="20">
        <f t="shared" si="1"/>
        <v>0</v>
      </c>
      <c r="BP33" s="21">
        <f t="shared" si="2"/>
        <v>0</v>
      </c>
      <c r="BQ33" s="35"/>
      <c r="BR33" s="6" t="str">
        <f>Liste!G33</f>
        <v xml:space="preserve"> </v>
      </c>
    </row>
    <row r="34" spans="1:70" s="292" customFormat="1" ht="39.75" customHeight="1" x14ac:dyDescent="0.25">
      <c r="A34" s="393">
        <f>Liste!C34</f>
        <v>0</v>
      </c>
      <c r="B34" s="6" t="str">
        <f>Liste!G34</f>
        <v xml:space="preserve"> </v>
      </c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4"/>
      <c r="AK34" s="94"/>
      <c r="AL34" s="95"/>
      <c r="AM34" s="95"/>
      <c r="AN34" s="95"/>
      <c r="AO34" s="95"/>
      <c r="AP34" s="95"/>
      <c r="AQ34" s="96"/>
      <c r="AR34" s="24"/>
      <c r="AS34" s="25"/>
      <c r="AT34" s="25"/>
      <c r="AU34" s="25"/>
      <c r="AV34" s="25"/>
      <c r="AW34" s="25"/>
      <c r="AX34" s="26"/>
      <c r="AY34" s="97"/>
      <c r="AZ34" s="98"/>
      <c r="BA34" s="98"/>
      <c r="BB34" s="98"/>
      <c r="BC34" s="98"/>
      <c r="BD34" s="98"/>
      <c r="BE34" s="98"/>
      <c r="BF34" s="34"/>
      <c r="BG34" s="5"/>
      <c r="BH34" s="5"/>
      <c r="BI34" s="5"/>
      <c r="BJ34" s="5"/>
      <c r="BK34" s="5"/>
      <c r="BL34" s="5"/>
      <c r="BM34" s="5"/>
      <c r="BN34" s="20" t="e">
        <f t="shared" si="0"/>
        <v>#DIV/0!</v>
      </c>
      <c r="BO34" s="20">
        <f t="shared" si="1"/>
        <v>0</v>
      </c>
      <c r="BP34" s="21">
        <f t="shared" si="2"/>
        <v>0</v>
      </c>
      <c r="BQ34" s="35"/>
      <c r="BR34" s="6" t="str">
        <f>Liste!G34</f>
        <v xml:space="preserve"> </v>
      </c>
    </row>
    <row r="35" spans="1:70" s="292" customFormat="1" ht="39.75" customHeight="1" x14ac:dyDescent="0.25">
      <c r="A35" s="393">
        <f>Liste!C35</f>
        <v>0</v>
      </c>
      <c r="B35" s="6" t="str">
        <f>Liste!G35</f>
        <v xml:space="preserve"> 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4"/>
      <c r="AK35" s="94"/>
      <c r="AL35" s="95"/>
      <c r="AM35" s="95"/>
      <c r="AN35" s="95"/>
      <c r="AO35" s="95"/>
      <c r="AP35" s="95"/>
      <c r="AQ35" s="96"/>
      <c r="AR35" s="24"/>
      <c r="AS35" s="25"/>
      <c r="AT35" s="25"/>
      <c r="AU35" s="25"/>
      <c r="AV35" s="25"/>
      <c r="AW35" s="25"/>
      <c r="AX35" s="26"/>
      <c r="AY35" s="97"/>
      <c r="AZ35" s="98"/>
      <c r="BA35" s="98"/>
      <c r="BB35" s="98"/>
      <c r="BC35" s="98"/>
      <c r="BD35" s="98"/>
      <c r="BE35" s="98"/>
      <c r="BF35" s="34"/>
      <c r="BG35" s="5"/>
      <c r="BH35" s="5"/>
      <c r="BI35" s="5"/>
      <c r="BJ35" s="5"/>
      <c r="BK35" s="5"/>
      <c r="BL35" s="5"/>
      <c r="BM35" s="5"/>
      <c r="BN35" s="20" t="e">
        <f t="shared" si="0"/>
        <v>#DIV/0!</v>
      </c>
      <c r="BO35" s="20">
        <f t="shared" si="1"/>
        <v>0</v>
      </c>
      <c r="BP35" s="21">
        <f t="shared" si="2"/>
        <v>0</v>
      </c>
      <c r="BQ35" s="35"/>
      <c r="BR35" s="6" t="str">
        <f>Liste!G35</f>
        <v xml:space="preserve"> 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K7:AE15"/>
  <sheetViews>
    <sheetView topLeftCell="A4" zoomScale="93" workbookViewId="0">
      <selection activeCell="F43" sqref="F43"/>
    </sheetView>
  </sheetViews>
  <sheetFormatPr baseColWidth="10" defaultRowHeight="15.75" x14ac:dyDescent="0.25"/>
  <sheetData>
    <row r="7" spans="11:31" x14ac:dyDescent="0.25">
      <c r="K7" s="292"/>
      <c r="L7" s="292"/>
      <c r="M7" s="292"/>
      <c r="N7" s="292"/>
      <c r="O7" s="292"/>
      <c r="P7" s="292"/>
      <c r="Q7" s="292"/>
      <c r="R7" s="292"/>
      <c r="S7" s="292"/>
      <c r="T7" s="292"/>
      <c r="U7" s="292"/>
      <c r="V7" s="292"/>
      <c r="W7" s="292"/>
      <c r="X7" s="292"/>
      <c r="Y7" s="292"/>
      <c r="Z7" s="292"/>
      <c r="AA7" s="292"/>
      <c r="AB7" s="292"/>
      <c r="AC7" s="292"/>
      <c r="AD7" s="292"/>
      <c r="AE7" s="292"/>
    </row>
    <row r="8" spans="11:31" x14ac:dyDescent="0.25">
      <c r="K8" s="292"/>
      <c r="L8" s="292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  <c r="X8" s="292"/>
      <c r="Y8" s="292"/>
      <c r="Z8" s="292"/>
      <c r="AA8" s="292"/>
      <c r="AB8" s="292"/>
      <c r="AC8" s="292"/>
      <c r="AD8" s="292"/>
      <c r="AE8" s="292"/>
    </row>
    <row r="9" spans="11:31" x14ac:dyDescent="0.25">
      <c r="K9" s="292"/>
      <c r="L9" s="292"/>
      <c r="M9" s="292"/>
      <c r="N9" s="292"/>
      <c r="O9" s="292"/>
      <c r="P9" s="292"/>
      <c r="Q9" s="292"/>
      <c r="R9" s="292"/>
      <c r="S9" s="292"/>
      <c r="T9" s="292"/>
      <c r="U9" s="292"/>
      <c r="V9" s="292"/>
      <c r="W9" s="292"/>
      <c r="X9" s="292"/>
      <c r="Y9" s="292"/>
      <c r="Z9" s="292"/>
      <c r="AA9" s="292"/>
      <c r="AB9" s="292"/>
      <c r="AC9" s="292"/>
      <c r="AD9" s="292"/>
      <c r="AE9" s="292"/>
    </row>
    <row r="10" spans="11:31" x14ac:dyDescent="0.25"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</row>
    <row r="11" spans="11:31" x14ac:dyDescent="0.25">
      <c r="K11" s="292"/>
      <c r="L11" s="292"/>
      <c r="M11" s="292"/>
      <c r="N11" s="292"/>
      <c r="O11" s="292"/>
      <c r="P11" s="292"/>
      <c r="Q11" s="292"/>
      <c r="R11" s="292"/>
      <c r="S11" s="292"/>
      <c r="T11" s="292"/>
      <c r="U11" s="292"/>
      <c r="V11" s="292"/>
      <c r="W11" s="292"/>
      <c r="X11" s="292"/>
      <c r="Y11" s="292"/>
      <c r="Z11" s="292"/>
      <c r="AA11" s="292"/>
      <c r="AB11" s="292"/>
      <c r="AC11" s="292"/>
      <c r="AD11" s="292"/>
      <c r="AE11" s="292"/>
    </row>
    <row r="12" spans="11:31" x14ac:dyDescent="0.25"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</row>
    <row r="13" spans="11:31" x14ac:dyDescent="0.25"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2"/>
      <c r="AB13" s="292"/>
      <c r="AC13" s="292"/>
      <c r="AD13" s="292"/>
      <c r="AE13" s="292"/>
    </row>
    <row r="14" spans="11:31" x14ac:dyDescent="0.25">
      <c r="K14" s="292"/>
      <c r="L14" s="292"/>
      <c r="M14" s="292"/>
      <c r="N14" s="292"/>
      <c r="O14" s="292"/>
      <c r="P14" s="292"/>
      <c r="Q14" s="292"/>
      <c r="R14" s="292"/>
      <c r="S14" s="292"/>
      <c r="T14" s="292"/>
      <c r="U14" s="292"/>
      <c r="V14" s="292"/>
      <c r="W14" s="292"/>
      <c r="X14" s="292"/>
      <c r="Y14" s="292"/>
      <c r="Z14" s="292"/>
      <c r="AA14" s="292"/>
      <c r="AB14" s="292"/>
      <c r="AC14" s="292"/>
      <c r="AD14" s="292"/>
      <c r="AE14" s="292"/>
    </row>
    <row r="15" spans="11:31" x14ac:dyDescent="0.25">
      <c r="K15" s="292"/>
      <c r="L15" s="292"/>
      <c r="M15" s="292"/>
      <c r="N15" s="292"/>
      <c r="O15" s="292"/>
      <c r="P15" s="292"/>
      <c r="Q15" s="292"/>
      <c r="R15" s="292"/>
      <c r="S15" s="292"/>
      <c r="T15" s="292"/>
      <c r="U15" s="292"/>
      <c r="V15" s="292"/>
      <c r="W15" s="292"/>
      <c r="X15" s="292"/>
      <c r="Y15" s="292"/>
      <c r="Z15" s="292"/>
      <c r="AA15" s="292"/>
      <c r="AB15" s="292"/>
      <c r="AC15" s="292"/>
      <c r="AD15" s="292"/>
      <c r="AE15" s="29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ACFA1-7FF9-49D3-8AC6-FFBCC98AAEA8}">
  <sheetPr>
    <tabColor theme="7"/>
  </sheetPr>
  <dimension ref="A1:DV181"/>
  <sheetViews>
    <sheetView showGridLines="0" zoomScale="68" zoomScaleNormal="80" zoomScalePageLayoutView="125" workbookViewId="0">
      <selection activeCell="AX17" sqref="AX17"/>
    </sheetView>
  </sheetViews>
  <sheetFormatPr baseColWidth="10" defaultColWidth="18.625" defaultRowHeight="36.950000000000003" customHeight="1" outlineLevelRow="1" outlineLevelCol="1" x14ac:dyDescent="0.25"/>
  <cols>
    <col min="1" max="1" width="13.5" style="109" customWidth="1"/>
    <col min="2" max="2" width="11.625" style="109" customWidth="1"/>
    <col min="3" max="3" width="66.5" style="109" customWidth="1" outlineLevel="1"/>
    <col min="4" max="4" width="18.375" style="109" customWidth="1"/>
    <col min="5" max="5" width="14.625" style="109" customWidth="1"/>
    <col min="6" max="6" width="4.625" style="112" customWidth="1"/>
    <col min="7" max="25" width="5.625" style="109" customWidth="1"/>
    <col min="26" max="40" width="5.625" style="109" customWidth="1" outlineLevel="1"/>
    <col min="41" max="41" width="5" style="121" customWidth="1"/>
    <col min="42" max="60" width="5.625" style="109" customWidth="1"/>
    <col min="61" max="75" width="5.625" style="109" customWidth="1" outlineLevel="1"/>
    <col min="76" max="77" width="7.5" style="109" customWidth="1"/>
    <col min="78" max="78" width="4.625" style="109" customWidth="1"/>
    <col min="79" max="79" width="18.625" style="109"/>
    <col min="80" max="80" width="16.875" style="109" customWidth="1"/>
    <col min="81" max="81" width="15.125" style="109" customWidth="1"/>
    <col min="82" max="82" width="7.125" style="109" bestFit="1" customWidth="1"/>
    <col min="83" max="83" width="9.125" style="109" bestFit="1" customWidth="1"/>
    <col min="84" max="84" width="9.625" style="109" bestFit="1" customWidth="1"/>
    <col min="85" max="85" width="9.125" style="109" bestFit="1" customWidth="1"/>
    <col min="86" max="86" width="8.875" style="109" bestFit="1" customWidth="1"/>
    <col min="87" max="87" width="10.125" style="109" bestFit="1" customWidth="1"/>
    <col min="88" max="88" width="11" style="109" bestFit="1" customWidth="1"/>
    <col min="89" max="89" width="9.625" style="109" bestFit="1" customWidth="1"/>
    <col min="90" max="90" width="4.125" style="109" customWidth="1"/>
    <col min="91" max="91" width="3.875" style="109" customWidth="1"/>
    <col min="92" max="92" width="13.5" style="109" bestFit="1" customWidth="1"/>
    <col min="93" max="111" width="7.125" style="109" customWidth="1"/>
    <col min="112" max="118" width="7.125" style="109" customWidth="1" outlineLevel="1"/>
    <col min="119" max="126" width="7.125" style="109" customWidth="1"/>
    <col min="127" max="16384" width="18.625" style="109"/>
  </cols>
  <sheetData>
    <row r="1" spans="1:82" s="334" customFormat="1" ht="12.75" thickBot="1" x14ac:dyDescent="0.3">
      <c r="F1" s="335" t="s">
        <v>205</v>
      </c>
      <c r="G1" s="336" t="s">
        <v>177</v>
      </c>
      <c r="H1" s="336" t="s">
        <v>202</v>
      </c>
      <c r="I1" s="336" t="s">
        <v>209</v>
      </c>
      <c r="J1" s="336"/>
      <c r="K1" s="336"/>
      <c r="L1" s="336"/>
      <c r="M1" s="336"/>
      <c r="N1" s="336"/>
      <c r="O1" s="336" t="s">
        <v>177</v>
      </c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400"/>
      <c r="AF1" s="400"/>
      <c r="AG1" s="400"/>
      <c r="AH1" s="400"/>
      <c r="AI1" s="400"/>
      <c r="AJ1" s="400"/>
      <c r="AK1" s="336"/>
      <c r="AL1" s="400"/>
      <c r="AM1" s="400"/>
      <c r="AN1" s="336"/>
      <c r="AO1" s="337"/>
      <c r="AP1" s="478" t="s">
        <v>200</v>
      </c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</row>
    <row r="2" spans="1:82" ht="16.5" x14ac:dyDescent="0.25">
      <c r="A2" s="474" t="s">
        <v>18</v>
      </c>
      <c r="B2" s="474"/>
      <c r="C2" s="474"/>
      <c r="D2" s="474" t="s">
        <v>19</v>
      </c>
      <c r="E2" s="474"/>
      <c r="F2" s="107"/>
      <c r="G2" s="479" t="s">
        <v>167</v>
      </c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0"/>
      <c r="AH2" s="480"/>
      <c r="AI2" s="480"/>
      <c r="AJ2" s="480"/>
      <c r="AK2" s="480"/>
      <c r="AL2" s="480"/>
      <c r="AM2" s="480"/>
      <c r="AN2" s="481"/>
      <c r="AO2" s="108"/>
      <c r="AP2" s="482" t="s">
        <v>166</v>
      </c>
      <c r="AQ2" s="483"/>
      <c r="AR2" s="483"/>
      <c r="AS2" s="483"/>
      <c r="AT2" s="483"/>
      <c r="AU2" s="483"/>
      <c r="AV2" s="483"/>
      <c r="AW2" s="483"/>
      <c r="AX2" s="483"/>
      <c r="AY2" s="483"/>
      <c r="AZ2" s="483"/>
      <c r="BA2" s="483"/>
      <c r="BB2" s="483"/>
      <c r="BC2" s="483"/>
      <c r="BD2" s="483"/>
      <c r="BE2" s="483"/>
      <c r="BF2" s="483"/>
      <c r="BG2" s="483"/>
      <c r="BH2" s="483"/>
      <c r="BI2" s="483"/>
      <c r="BJ2" s="483"/>
      <c r="BK2" s="483"/>
      <c r="BL2" s="483"/>
      <c r="BM2" s="483"/>
      <c r="BN2" s="483"/>
      <c r="BO2" s="483"/>
      <c r="BP2" s="483"/>
      <c r="BQ2" s="483"/>
      <c r="BR2" s="483"/>
      <c r="BS2" s="483"/>
      <c r="BT2" s="483"/>
      <c r="BU2" s="483"/>
      <c r="BV2" s="483"/>
      <c r="BW2" s="484"/>
      <c r="BX2" s="485" t="s">
        <v>193</v>
      </c>
      <c r="BY2" s="472" t="s">
        <v>198</v>
      </c>
    </row>
    <row r="3" spans="1:82" ht="32.1" customHeight="1" x14ac:dyDescent="0.25">
      <c r="A3" s="474" t="str">
        <f>Liste!F2</f>
        <v>ClasseA</v>
      </c>
      <c r="B3" s="474"/>
      <c r="C3" s="474"/>
      <c r="D3" s="333" t="s">
        <v>25</v>
      </c>
      <c r="E3" s="332">
        <v>44231</v>
      </c>
      <c r="F3" s="107"/>
      <c r="G3" s="453" t="str">
        <f>Liste!$G2</f>
        <v xml:space="preserve">Élève n°1 </v>
      </c>
      <c r="H3" s="453" t="str">
        <f>Liste!$G3</f>
        <v xml:space="preserve">Élève n°2 </v>
      </c>
      <c r="I3" s="453" t="str">
        <f>Liste!$G4</f>
        <v xml:space="preserve">Élève n°3 </v>
      </c>
      <c r="J3" s="453" t="str">
        <f>Liste!$G5</f>
        <v xml:space="preserve">Élève n°4 </v>
      </c>
      <c r="K3" s="453" t="str">
        <f>Liste!$G6</f>
        <v xml:space="preserve">Élève n°5 </v>
      </c>
      <c r="L3" s="453" t="str">
        <f>Liste!$G7</f>
        <v xml:space="preserve">Élève n°6 </v>
      </c>
      <c r="M3" s="453" t="str">
        <f>Liste!$G8</f>
        <v xml:space="preserve">Élève n°7 </v>
      </c>
      <c r="N3" s="453" t="str">
        <f>Liste!$G9</f>
        <v xml:space="preserve">Élève n°8 </v>
      </c>
      <c r="O3" s="453" t="str">
        <f>Liste!$G10</f>
        <v xml:space="preserve">Élève n°9 </v>
      </c>
      <c r="P3" s="453" t="str">
        <f>Liste!$G11</f>
        <v xml:space="preserve">Élève n°10 </v>
      </c>
      <c r="Q3" s="453" t="str">
        <f>Liste!$G12</f>
        <v xml:space="preserve">Élève n°11 </v>
      </c>
      <c r="R3" s="453" t="str">
        <f>Liste!$G13</f>
        <v xml:space="preserve">Élève n°12 </v>
      </c>
      <c r="S3" s="453" t="str">
        <f>Liste!$G14</f>
        <v xml:space="preserve">Élève n°13 </v>
      </c>
      <c r="T3" s="453" t="str">
        <f>Liste!$G15</f>
        <v xml:space="preserve">Élève n°14 </v>
      </c>
      <c r="U3" s="453" t="str">
        <f>Liste!$G16</f>
        <v xml:space="preserve">Élève n°15 </v>
      </c>
      <c r="V3" s="453" t="str">
        <f>Liste!$G17</f>
        <v xml:space="preserve">Élève n°16 </v>
      </c>
      <c r="W3" s="453" t="str">
        <f>Liste!$G18</f>
        <v xml:space="preserve">Élève n°17 </v>
      </c>
      <c r="X3" s="453" t="str">
        <f>Liste!$G19</f>
        <v xml:space="preserve">Élève n°18 </v>
      </c>
      <c r="Y3" s="453" t="str">
        <f>Liste!$G20</f>
        <v xml:space="preserve">Élève n°19 </v>
      </c>
      <c r="Z3" s="453" t="str">
        <f>Liste!$G21</f>
        <v xml:space="preserve">Élève n°20 </v>
      </c>
      <c r="AA3" s="453" t="str">
        <f>Liste!$G22</f>
        <v xml:space="preserve"> </v>
      </c>
      <c r="AB3" s="453" t="str">
        <f>Liste!$G23</f>
        <v xml:space="preserve"> </v>
      </c>
      <c r="AC3" s="453" t="str">
        <f>Liste!$G24</f>
        <v xml:space="preserve"> </v>
      </c>
      <c r="AD3" s="453" t="str">
        <f>Liste!$G25</f>
        <v xml:space="preserve"> </v>
      </c>
      <c r="AE3" s="453" t="str">
        <f>Liste!$G26</f>
        <v xml:space="preserve"> </v>
      </c>
      <c r="AF3" s="453" t="str">
        <f>Liste!$G27</f>
        <v xml:space="preserve"> </v>
      </c>
      <c r="AG3" s="453" t="str">
        <f>Liste!$G28</f>
        <v xml:space="preserve"> </v>
      </c>
      <c r="AH3" s="453" t="str">
        <f>Liste!$G29</f>
        <v xml:space="preserve"> </v>
      </c>
      <c r="AI3" s="453" t="str">
        <f>Liste!$G30</f>
        <v xml:space="preserve"> </v>
      </c>
      <c r="AJ3" s="453" t="str">
        <f>Liste!$G31</f>
        <v xml:space="preserve"> </v>
      </c>
      <c r="AK3" s="453" t="str">
        <f>Liste!$G32</f>
        <v xml:space="preserve"> </v>
      </c>
      <c r="AL3" s="453" t="str">
        <f>Liste!$G33</f>
        <v xml:space="preserve"> </v>
      </c>
      <c r="AM3" s="453" t="str">
        <f>Liste!$G34</f>
        <v xml:space="preserve"> </v>
      </c>
      <c r="AN3" s="453" t="str">
        <f>Liste!$G35</f>
        <v xml:space="preserve"> </v>
      </c>
      <c r="AO3" s="348"/>
      <c r="AP3" s="453" t="str">
        <f t="shared" ref="AP3:BO3" si="0">G3</f>
        <v xml:space="preserve">Élève n°1 </v>
      </c>
      <c r="AQ3" s="453" t="str">
        <f t="shared" si="0"/>
        <v xml:space="preserve">Élève n°2 </v>
      </c>
      <c r="AR3" s="453" t="str">
        <f t="shared" si="0"/>
        <v xml:space="preserve">Élève n°3 </v>
      </c>
      <c r="AS3" s="453" t="str">
        <f t="shared" si="0"/>
        <v xml:space="preserve">Élève n°4 </v>
      </c>
      <c r="AT3" s="453" t="str">
        <f t="shared" si="0"/>
        <v xml:space="preserve">Élève n°5 </v>
      </c>
      <c r="AU3" s="453" t="str">
        <f t="shared" si="0"/>
        <v xml:space="preserve">Élève n°6 </v>
      </c>
      <c r="AV3" s="453" t="str">
        <f t="shared" si="0"/>
        <v xml:space="preserve">Élève n°7 </v>
      </c>
      <c r="AW3" s="453" t="str">
        <f t="shared" si="0"/>
        <v xml:space="preserve">Élève n°8 </v>
      </c>
      <c r="AX3" s="453" t="str">
        <f t="shared" si="0"/>
        <v xml:space="preserve">Élève n°9 </v>
      </c>
      <c r="AY3" s="453" t="str">
        <f t="shared" si="0"/>
        <v xml:space="preserve">Élève n°10 </v>
      </c>
      <c r="AZ3" s="453" t="str">
        <f t="shared" si="0"/>
        <v xml:space="preserve">Élève n°11 </v>
      </c>
      <c r="BA3" s="453" t="str">
        <f t="shared" si="0"/>
        <v xml:space="preserve">Élève n°12 </v>
      </c>
      <c r="BB3" s="453" t="str">
        <f t="shared" si="0"/>
        <v xml:space="preserve">Élève n°13 </v>
      </c>
      <c r="BC3" s="453" t="str">
        <f t="shared" si="0"/>
        <v xml:space="preserve">Élève n°14 </v>
      </c>
      <c r="BD3" s="453" t="str">
        <f t="shared" si="0"/>
        <v xml:space="preserve">Élève n°15 </v>
      </c>
      <c r="BE3" s="453" t="str">
        <f t="shared" si="0"/>
        <v xml:space="preserve">Élève n°16 </v>
      </c>
      <c r="BF3" s="453" t="str">
        <f t="shared" si="0"/>
        <v xml:space="preserve">Élève n°17 </v>
      </c>
      <c r="BG3" s="453" t="str">
        <f t="shared" si="0"/>
        <v xml:space="preserve">Élève n°18 </v>
      </c>
      <c r="BH3" s="453" t="str">
        <f t="shared" si="0"/>
        <v xml:space="preserve">Élève n°19 </v>
      </c>
      <c r="BI3" s="453" t="str">
        <f t="shared" si="0"/>
        <v xml:space="preserve">Élève n°20 </v>
      </c>
      <c r="BJ3" s="453" t="str">
        <f t="shared" si="0"/>
        <v xml:space="preserve"> </v>
      </c>
      <c r="BK3" s="453" t="str">
        <f t="shared" si="0"/>
        <v xml:space="preserve"> </v>
      </c>
      <c r="BL3" s="453" t="str">
        <f t="shared" si="0"/>
        <v xml:space="preserve"> </v>
      </c>
      <c r="BM3" s="453" t="str">
        <f t="shared" si="0"/>
        <v xml:space="preserve"> </v>
      </c>
      <c r="BN3" s="453" t="str">
        <f t="shared" si="0"/>
        <v xml:space="preserve"> </v>
      </c>
      <c r="BO3" s="453" t="str">
        <f t="shared" si="0"/>
        <v xml:space="preserve"> </v>
      </c>
      <c r="BP3" s="453" t="str">
        <f t="shared" ref="BP3:BU3" si="1">AG3</f>
        <v xml:space="preserve"> </v>
      </c>
      <c r="BQ3" s="453" t="str">
        <f t="shared" si="1"/>
        <v xml:space="preserve"> </v>
      </c>
      <c r="BR3" s="453" t="str">
        <f t="shared" si="1"/>
        <v xml:space="preserve"> </v>
      </c>
      <c r="BS3" s="453" t="str">
        <f t="shared" si="1"/>
        <v xml:space="preserve"> </v>
      </c>
      <c r="BT3" s="453" t="str">
        <f t="shared" si="1"/>
        <v xml:space="preserve"> </v>
      </c>
      <c r="BU3" s="453" t="str">
        <f t="shared" si="1"/>
        <v xml:space="preserve"> </v>
      </c>
      <c r="BV3" s="453" t="str">
        <f>AM3</f>
        <v xml:space="preserve"> </v>
      </c>
      <c r="BW3" s="453" t="str">
        <f t="shared" ref="BW3" si="2">AN3</f>
        <v xml:space="preserve"> </v>
      </c>
      <c r="BX3" s="486"/>
      <c r="BY3" s="473"/>
    </row>
    <row r="4" spans="1:82" ht="33.75" customHeight="1" x14ac:dyDescent="0.25">
      <c r="A4" s="475" t="s">
        <v>210</v>
      </c>
      <c r="B4" s="475"/>
      <c r="C4" s="474"/>
      <c r="D4" s="474"/>
      <c r="E4" s="474"/>
      <c r="F4" s="107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453"/>
      <c r="X4" s="453"/>
      <c r="Y4" s="453"/>
      <c r="Z4" s="453"/>
      <c r="AA4" s="453"/>
      <c r="AB4" s="453"/>
      <c r="AC4" s="453"/>
      <c r="AD4" s="453"/>
      <c r="AE4" s="453"/>
      <c r="AF4" s="453"/>
      <c r="AG4" s="453"/>
      <c r="AH4" s="453"/>
      <c r="AI4" s="453"/>
      <c r="AJ4" s="453"/>
      <c r="AK4" s="453"/>
      <c r="AL4" s="453"/>
      <c r="AM4" s="453"/>
      <c r="AN4" s="453"/>
      <c r="AO4" s="348"/>
      <c r="AP4" s="453"/>
      <c r="AQ4" s="453"/>
      <c r="AR4" s="453"/>
      <c r="AS4" s="453"/>
      <c r="AT4" s="453"/>
      <c r="AU4" s="453"/>
      <c r="AV4" s="453"/>
      <c r="AW4" s="453"/>
      <c r="AX4" s="453"/>
      <c r="AY4" s="453"/>
      <c r="AZ4" s="453"/>
      <c r="BA4" s="453"/>
      <c r="BB4" s="453"/>
      <c r="BC4" s="453"/>
      <c r="BD4" s="453"/>
      <c r="BE4" s="453"/>
      <c r="BF4" s="453"/>
      <c r="BG4" s="453"/>
      <c r="BH4" s="453"/>
      <c r="BI4" s="453"/>
      <c r="BJ4" s="453"/>
      <c r="BK4" s="453"/>
      <c r="BL4" s="453"/>
      <c r="BM4" s="453"/>
      <c r="BN4" s="453"/>
      <c r="BO4" s="453"/>
      <c r="BP4" s="453"/>
      <c r="BQ4" s="453"/>
      <c r="BR4" s="453"/>
      <c r="BS4" s="453"/>
      <c r="BT4" s="453"/>
      <c r="BU4" s="453"/>
      <c r="BV4" s="453"/>
      <c r="BW4" s="453"/>
      <c r="BX4" s="486"/>
      <c r="BY4" s="473"/>
    </row>
    <row r="5" spans="1:82" ht="36.950000000000003" customHeight="1" x14ac:dyDescent="0.25"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53"/>
      <c r="U5" s="453"/>
      <c r="V5" s="453"/>
      <c r="W5" s="453"/>
      <c r="X5" s="453"/>
      <c r="Y5" s="453"/>
      <c r="Z5" s="453"/>
      <c r="AA5" s="453"/>
      <c r="AB5" s="453"/>
      <c r="AC5" s="453"/>
      <c r="AD5" s="453"/>
      <c r="AE5" s="453"/>
      <c r="AF5" s="453"/>
      <c r="AG5" s="453"/>
      <c r="AH5" s="453"/>
      <c r="AI5" s="453"/>
      <c r="AJ5" s="453"/>
      <c r="AK5" s="453"/>
      <c r="AL5" s="453"/>
      <c r="AM5" s="453"/>
      <c r="AN5" s="453"/>
      <c r="AO5" s="348"/>
      <c r="AP5" s="453"/>
      <c r="AQ5" s="453"/>
      <c r="AR5" s="453"/>
      <c r="AS5" s="453"/>
      <c r="AT5" s="453"/>
      <c r="AU5" s="453"/>
      <c r="AV5" s="453"/>
      <c r="AW5" s="453"/>
      <c r="AX5" s="453"/>
      <c r="AY5" s="453"/>
      <c r="AZ5" s="453"/>
      <c r="BA5" s="453"/>
      <c r="BB5" s="453"/>
      <c r="BC5" s="453"/>
      <c r="BD5" s="453"/>
      <c r="BE5" s="453"/>
      <c r="BF5" s="453"/>
      <c r="BG5" s="453"/>
      <c r="BH5" s="453"/>
      <c r="BI5" s="453"/>
      <c r="BJ5" s="453"/>
      <c r="BK5" s="453"/>
      <c r="BL5" s="453"/>
      <c r="BM5" s="453"/>
      <c r="BN5" s="453"/>
      <c r="BO5" s="453"/>
      <c r="BP5" s="453"/>
      <c r="BQ5" s="453"/>
      <c r="BR5" s="453"/>
      <c r="BS5" s="453"/>
      <c r="BT5" s="453"/>
      <c r="BU5" s="453"/>
      <c r="BV5" s="453"/>
      <c r="BW5" s="453"/>
      <c r="BX5" s="486"/>
      <c r="BY5" s="473"/>
    </row>
    <row r="6" spans="1:82" ht="33.75" customHeight="1" thickBot="1" x14ac:dyDescent="0.3">
      <c r="A6" s="235" t="s">
        <v>33</v>
      </c>
      <c r="B6" s="362" t="s">
        <v>1</v>
      </c>
      <c r="C6" s="476" t="s">
        <v>0</v>
      </c>
      <c r="D6" s="477"/>
      <c r="E6" s="235" t="s">
        <v>24</v>
      </c>
      <c r="F6" s="113"/>
      <c r="G6" s="454"/>
      <c r="H6" s="454"/>
      <c r="I6" s="454"/>
      <c r="J6" s="454"/>
      <c r="K6" s="454"/>
      <c r="L6" s="454"/>
      <c r="M6" s="454"/>
      <c r="N6" s="454"/>
      <c r="O6" s="454"/>
      <c r="P6" s="454"/>
      <c r="Q6" s="454"/>
      <c r="R6" s="454"/>
      <c r="S6" s="454"/>
      <c r="T6" s="454"/>
      <c r="U6" s="454"/>
      <c r="V6" s="454"/>
      <c r="W6" s="454"/>
      <c r="X6" s="454"/>
      <c r="Y6" s="454"/>
      <c r="Z6" s="454"/>
      <c r="AA6" s="454"/>
      <c r="AB6" s="454"/>
      <c r="AC6" s="454"/>
      <c r="AD6" s="454"/>
      <c r="AE6" s="454"/>
      <c r="AF6" s="454"/>
      <c r="AG6" s="454"/>
      <c r="AH6" s="454"/>
      <c r="AI6" s="454"/>
      <c r="AJ6" s="454"/>
      <c r="AK6" s="454"/>
      <c r="AL6" s="454"/>
      <c r="AM6" s="454"/>
      <c r="AN6" s="454"/>
      <c r="AO6" s="348"/>
      <c r="AP6" s="453"/>
      <c r="AQ6" s="453"/>
      <c r="AR6" s="453"/>
      <c r="AS6" s="453"/>
      <c r="AT6" s="453"/>
      <c r="AU6" s="453"/>
      <c r="AV6" s="453"/>
      <c r="AW6" s="453"/>
      <c r="AX6" s="453"/>
      <c r="AY6" s="453"/>
      <c r="AZ6" s="453"/>
      <c r="BA6" s="453"/>
      <c r="BB6" s="453"/>
      <c r="BC6" s="453"/>
      <c r="BD6" s="453"/>
      <c r="BE6" s="453"/>
      <c r="BF6" s="453"/>
      <c r="BG6" s="453"/>
      <c r="BH6" s="453"/>
      <c r="BI6" s="453"/>
      <c r="BJ6" s="453"/>
      <c r="BK6" s="453"/>
      <c r="BL6" s="453"/>
      <c r="BM6" s="453"/>
      <c r="BN6" s="453"/>
      <c r="BO6" s="453"/>
      <c r="BP6" s="453"/>
      <c r="BQ6" s="453"/>
      <c r="BR6" s="453"/>
      <c r="BS6" s="453"/>
      <c r="BT6" s="453"/>
      <c r="BU6" s="453"/>
      <c r="BV6" s="453"/>
      <c r="BW6" s="453"/>
      <c r="BX6" s="486"/>
      <c r="BY6" s="473"/>
    </row>
    <row r="7" spans="1:82" ht="24.75" customHeight="1" x14ac:dyDescent="0.25">
      <c r="A7" s="329"/>
      <c r="B7" s="330"/>
      <c r="C7" s="470"/>
      <c r="D7" s="471"/>
      <c r="E7" s="331"/>
      <c r="G7" s="349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1"/>
      <c r="AE7" s="351"/>
      <c r="AF7" s="351"/>
      <c r="AG7" s="351"/>
      <c r="AH7" s="351"/>
      <c r="AI7" s="351"/>
      <c r="AJ7" s="351"/>
      <c r="AK7" s="351"/>
      <c r="AL7" s="351"/>
      <c r="AM7" s="351"/>
      <c r="AN7" s="352"/>
      <c r="AO7" s="116"/>
      <c r="AP7" s="385" t="str">
        <f t="shared" ref="AP7:AP40" si="3">IF(G7="","",(IF(G7="A",Seuil_max_A,IF(G7="B",Seuil_max_B,IF(G7="C",Seuil_max_C,IF(G7="D",Seuil_max_D,0)))))*$E7)</f>
        <v/>
      </c>
      <c r="AQ7" s="385" t="str">
        <f t="shared" ref="AQ7:AQ40" si="4">IF(H7="","",(IF(H7="A",Seuil_max_A,IF(H7="B",Seuil_max_B,IF(H7="C",Seuil_max_C,IF(H7="D",Seuil_max_D,0)))))*$E7)</f>
        <v/>
      </c>
      <c r="AR7" s="385" t="str">
        <f t="shared" ref="AR7:AR40" si="5">IF(I7="","",(IF(I7="A",Seuil_max_A,IF(I7="B",Seuil_max_B,IF(I7="C",Seuil_max_C,IF(I7="D",Seuil_max_D,0)))))*$E7)</f>
        <v/>
      </c>
      <c r="AS7" s="385" t="str">
        <f t="shared" ref="AS7:AS40" si="6">IF(J7="","",(IF(J7="A",Seuil_max_A,IF(J7="B",Seuil_max_B,IF(J7="C",Seuil_max_C,IF(J7="D",Seuil_max_D,0)))))*$E7)</f>
        <v/>
      </c>
      <c r="AT7" s="385" t="str">
        <f t="shared" ref="AT7:AT40" si="7">IF(K7="","",(IF(K7="A",Seuil_max_A,IF(K7="B",Seuil_max_B,IF(K7="C",Seuil_max_C,IF(K7="D",Seuil_max_D,0)))))*$E7)</f>
        <v/>
      </c>
      <c r="AU7" s="385" t="str">
        <f t="shared" ref="AU7:AU40" si="8">IF(L7="","",(IF(L7="A",Seuil_max_A,IF(L7="B",Seuil_max_B,IF(L7="C",Seuil_max_C,IF(L7="D",Seuil_max_D,0)))))*$E7)</f>
        <v/>
      </c>
      <c r="AV7" s="385" t="str">
        <f t="shared" ref="AV7:AV40" si="9">IF(M7="","",(IF(M7="A",Seuil_max_A,IF(M7="B",Seuil_max_B,IF(M7="C",Seuil_max_C,IF(M7="D",Seuil_max_D,0)))))*$E7)</f>
        <v/>
      </c>
      <c r="AW7" s="385" t="str">
        <f t="shared" ref="AW7:AW40" si="10">IF(N7="","",(IF(N7="A",Seuil_max_A,IF(N7="B",Seuil_max_B,IF(N7="C",Seuil_max_C,IF(N7="D",Seuil_max_D,0)))))*$E7)</f>
        <v/>
      </c>
      <c r="AX7" s="385" t="str">
        <f t="shared" ref="AX7:AX40" si="11">IF(O7="","",(IF(O7="A",Seuil_max_A,IF(O7="B",Seuil_max_B,IF(O7="C",Seuil_max_C,IF(O7="D",Seuil_max_D,0)))))*$E7)</f>
        <v/>
      </c>
      <c r="AY7" s="385" t="str">
        <f t="shared" ref="AY7:AY40" si="12">IF(P7="","",(IF(P7="A",Seuil_max_A,IF(P7="B",Seuil_max_B,IF(P7="C",Seuil_max_C,IF(P7="D",Seuil_max_D,0)))))*$E7)</f>
        <v/>
      </c>
      <c r="AZ7" s="385" t="str">
        <f t="shared" ref="AZ7:AZ40" si="13">IF(Q7="","",(IF(Q7="A",Seuil_max_A,IF(Q7="B",Seuil_max_B,IF(Q7="C",Seuil_max_C,IF(Q7="D",Seuil_max_D,0)))))*$E7)</f>
        <v/>
      </c>
      <c r="BA7" s="385" t="str">
        <f t="shared" ref="BA7:BA40" si="14">IF(R7="","",(IF(R7="A",Seuil_max_A,IF(R7="B",Seuil_max_B,IF(R7="C",Seuil_max_C,IF(R7="D",Seuil_max_D,0)))))*$E7)</f>
        <v/>
      </c>
      <c r="BB7" s="385" t="str">
        <f t="shared" ref="BB7:BB40" si="15">IF(S7="","",(IF(S7="A",Seuil_max_A,IF(S7="B",Seuil_max_B,IF(S7="C",Seuil_max_C,IF(S7="D",Seuil_max_D,0)))))*$E7)</f>
        <v/>
      </c>
      <c r="BC7" s="385" t="str">
        <f t="shared" ref="BC7:BC40" si="16">IF(T7="","",(IF(T7="A",Seuil_max_A,IF(T7="B",Seuil_max_B,IF(T7="C",Seuil_max_C,IF(T7="D",Seuil_max_D,0)))))*$E7)</f>
        <v/>
      </c>
      <c r="BD7" s="385" t="str">
        <f t="shared" ref="BD7:BD40" si="17">IF(U7="","",(IF(U7="A",Seuil_max_A,IF(U7="B",Seuil_max_B,IF(U7="C",Seuil_max_C,IF(U7="D",Seuil_max_D,0)))))*$E7)</f>
        <v/>
      </c>
      <c r="BE7" s="385" t="str">
        <f t="shared" ref="BE7:BE40" si="18">IF(V7="","",(IF(V7="A",Seuil_max_A,IF(V7="B",Seuil_max_B,IF(V7="C",Seuil_max_C,IF(V7="D",Seuil_max_D,0)))))*$E7)</f>
        <v/>
      </c>
      <c r="BF7" s="385" t="str">
        <f t="shared" ref="BF7:BF40" si="19">IF(W7="","",(IF(W7="A",Seuil_max_A,IF(W7="B",Seuil_max_B,IF(W7="C",Seuil_max_C,IF(W7="D",Seuil_max_D,0)))))*$E7)</f>
        <v/>
      </c>
      <c r="BG7" s="385" t="str">
        <f t="shared" ref="BG7:BG40" si="20">IF(X7="","",(IF(X7="A",Seuil_max_A,IF(X7="B",Seuil_max_B,IF(X7="C",Seuil_max_C,IF(X7="D",Seuil_max_D,0)))))*$E7)</f>
        <v/>
      </c>
      <c r="BH7" s="385" t="str">
        <f t="shared" ref="BH7:BH40" si="21">IF(Y7="","",(IF(Y7="A",Seuil_max_A,IF(Y7="B",Seuil_max_B,IF(Y7="C",Seuil_max_C,IF(Y7="D",Seuil_max_D,0)))))*$E7)</f>
        <v/>
      </c>
      <c r="BI7" s="385" t="str">
        <f t="shared" ref="BI7:BI40" si="22">IF(Z7="","",(IF(Z7="A",Seuil_max_A,IF(Z7="B",Seuil_max_B,IF(Z7="C",Seuil_max_C,IF(Z7="D",Seuil_max_D,0)))))*$E7)</f>
        <v/>
      </c>
      <c r="BJ7" s="385" t="str">
        <f t="shared" ref="BJ7:BJ40" si="23">IF(AA7="","",(IF(AA7="A",Seuil_max_A,IF(AA7="B",Seuil_max_B,IF(AA7="C",Seuil_max_C,IF(AA7="D",Seuil_max_D,0)))))*$E7)</f>
        <v/>
      </c>
      <c r="BK7" s="385" t="str">
        <f t="shared" ref="BK7:BK40" si="24">IF(AB7="","",(IF(AB7="A",Seuil_max_A,IF(AB7="B",Seuil_max_B,IF(AB7="C",Seuil_max_C,IF(AB7="D",Seuil_max_D,0)))))*$E7)</f>
        <v/>
      </c>
      <c r="BL7" s="385" t="str">
        <f t="shared" ref="BL7:BL40" si="25">IF(AC7="","",(IF(AC7="A",Seuil_max_A,IF(AC7="B",Seuil_max_B,IF(AC7="C",Seuil_max_C,IF(AC7="D",Seuil_max_D,0)))))*$E7)</f>
        <v/>
      </c>
      <c r="BM7" s="385" t="str">
        <f t="shared" ref="BM7:BM40" si="26">IF(AD7="","",(IF(AD7="A",Seuil_max_A,IF(AD7="B",Seuil_max_B,IF(AD7="C",Seuil_max_C,IF(AD7="D",Seuil_max_D,0)))))*$E7)</f>
        <v/>
      </c>
      <c r="BN7" s="385" t="str">
        <f t="shared" ref="BN7:BN40" si="27">IF(AE7="","",(IF(AE7="A",Seuil_max_A,IF(AE7="B",Seuil_max_B,IF(AE7="C",Seuil_max_C,IF(AE7="D",Seuil_max_D,0)))))*$E7)</f>
        <v/>
      </c>
      <c r="BO7" s="385" t="str">
        <f t="shared" ref="BO7:BO40" si="28">IF(AF7="","",(IF(AF7="A",Seuil_max_A,IF(AF7="B",Seuil_max_B,IF(AF7="C",Seuil_max_C,IF(AF7="D",Seuil_max_D,0)))))*$E7)</f>
        <v/>
      </c>
      <c r="BP7" s="385" t="str">
        <f t="shared" ref="BP7:BP40" si="29">IF(AG7="","",(IF(AG7="A",Seuil_max_A,IF(AG7="B",Seuil_max_B,IF(AG7="C",Seuil_max_C,IF(AG7="D",Seuil_max_D,0)))))*$E7)</f>
        <v/>
      </c>
      <c r="BQ7" s="385" t="str">
        <f t="shared" ref="BQ7:BQ40" si="30">IF(AH7="","",(IF(AH7="A",Seuil_max_A,IF(AH7="B",Seuil_max_B,IF(AH7="C",Seuil_max_C,IF(AH7="D",Seuil_max_D,0)))))*$E7)</f>
        <v/>
      </c>
      <c r="BR7" s="385" t="str">
        <f t="shared" ref="BR7:BR40" si="31">IF(AI7="","",(IF(AI7="A",Seuil_max_A,IF(AI7="B",Seuil_max_B,IF(AI7="C",Seuil_max_C,IF(AI7="D",Seuil_max_D,0)))))*$E7)</f>
        <v/>
      </c>
      <c r="BS7" s="385" t="str">
        <f t="shared" ref="BS7:BS40" si="32">IF(AJ7="","",(IF(AJ7="A",Seuil_max_A,IF(AJ7="B",Seuil_max_B,IF(AJ7="C",Seuil_max_C,IF(AJ7="D",Seuil_max_D,0)))))*$E7)</f>
        <v/>
      </c>
      <c r="BT7" s="385" t="str">
        <f t="shared" ref="BT7:BT40" si="33">IF(AK7="","",(IF(AK7="A",Seuil_max_A,IF(AK7="B",Seuil_max_B,IF(AK7="C",Seuil_max_C,IF(AK7="D",Seuil_max_D,0)))))*$E7)</f>
        <v/>
      </c>
      <c r="BU7" s="385" t="str">
        <f t="shared" ref="BU7:BU40" si="34">IF(AL7="","",(IF(AL7="A",Seuil_max_A,IF(AL7="B",Seuil_max_B,IF(AL7="C",Seuil_max_C,IF(AL7="D",Seuil_max_D,0)))))*$E7)</f>
        <v/>
      </c>
      <c r="BV7" s="385" t="str">
        <f t="shared" ref="BV7:BV40" si="35">IF(AM7="","",(IF(AM7="A",Seuil_max_A,IF(AM7="B",Seuil_max_B,IF(AM7="C",Seuil_max_C,IF(AM7="D",Seuil_max_D,0)))))*$E7)</f>
        <v/>
      </c>
      <c r="BW7" s="385" t="str">
        <f t="shared" ref="BW7:BW40" si="36">IF(AN7="","",(IF(AN7="A",Seuil_max_A,IF(AN7="B",Seuil_max_B,IF(AN7="C",Seuil_max_C,IF(AN7="D",Seuil_max_D,0)))))*$E7)</f>
        <v/>
      </c>
      <c r="BX7" s="387" t="str">
        <f t="shared" ref="BX7:BX41" si="37">IFERROR(AVERAGE(AP7:BW7),"")</f>
        <v/>
      </c>
      <c r="BY7" s="307" t="str">
        <f t="shared" ref="BY7:BY41" si="38">IFERROR(IF(OR($E7=0,$E7=""),"",$BX7/$E7),"")</f>
        <v/>
      </c>
    </row>
    <row r="8" spans="1:82" ht="24.75" customHeight="1" x14ac:dyDescent="0.25">
      <c r="A8" s="338"/>
      <c r="B8" s="339"/>
      <c r="C8" s="459"/>
      <c r="D8" s="460"/>
      <c r="E8" s="346"/>
      <c r="G8" s="353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4"/>
      <c r="AD8" s="356"/>
      <c r="AE8" s="356"/>
      <c r="AF8" s="356"/>
      <c r="AG8" s="356"/>
      <c r="AH8" s="356"/>
      <c r="AI8" s="356"/>
      <c r="AJ8" s="356"/>
      <c r="AK8" s="356"/>
      <c r="AL8" s="356"/>
      <c r="AM8" s="356"/>
      <c r="AN8" s="357"/>
      <c r="AO8" s="116"/>
      <c r="AP8" s="385" t="str">
        <f t="shared" si="3"/>
        <v/>
      </c>
      <c r="AQ8" s="385" t="str">
        <f t="shared" si="4"/>
        <v/>
      </c>
      <c r="AR8" s="385" t="str">
        <f t="shared" si="5"/>
        <v/>
      </c>
      <c r="AS8" s="385" t="str">
        <f t="shared" si="6"/>
        <v/>
      </c>
      <c r="AT8" s="385" t="str">
        <f t="shared" si="7"/>
        <v/>
      </c>
      <c r="AU8" s="385" t="str">
        <f t="shared" si="8"/>
        <v/>
      </c>
      <c r="AV8" s="385" t="str">
        <f t="shared" si="9"/>
        <v/>
      </c>
      <c r="AW8" s="385" t="str">
        <f t="shared" si="10"/>
        <v/>
      </c>
      <c r="AX8" s="385" t="str">
        <f t="shared" si="11"/>
        <v/>
      </c>
      <c r="AY8" s="385" t="str">
        <f t="shared" si="12"/>
        <v/>
      </c>
      <c r="AZ8" s="385" t="str">
        <f t="shared" si="13"/>
        <v/>
      </c>
      <c r="BA8" s="385" t="str">
        <f t="shared" si="14"/>
        <v/>
      </c>
      <c r="BB8" s="385" t="str">
        <f t="shared" si="15"/>
        <v/>
      </c>
      <c r="BC8" s="385" t="str">
        <f t="shared" si="16"/>
        <v/>
      </c>
      <c r="BD8" s="385" t="str">
        <f t="shared" si="17"/>
        <v/>
      </c>
      <c r="BE8" s="385" t="str">
        <f t="shared" si="18"/>
        <v/>
      </c>
      <c r="BF8" s="385" t="str">
        <f t="shared" si="19"/>
        <v/>
      </c>
      <c r="BG8" s="385" t="str">
        <f t="shared" si="20"/>
        <v/>
      </c>
      <c r="BH8" s="385" t="str">
        <f t="shared" si="21"/>
        <v/>
      </c>
      <c r="BI8" s="385" t="str">
        <f t="shared" si="22"/>
        <v/>
      </c>
      <c r="BJ8" s="385" t="str">
        <f t="shared" si="23"/>
        <v/>
      </c>
      <c r="BK8" s="385" t="str">
        <f t="shared" si="24"/>
        <v/>
      </c>
      <c r="BL8" s="385" t="str">
        <f t="shared" si="25"/>
        <v/>
      </c>
      <c r="BM8" s="385" t="str">
        <f t="shared" si="26"/>
        <v/>
      </c>
      <c r="BN8" s="385" t="str">
        <f t="shared" si="27"/>
        <v/>
      </c>
      <c r="BO8" s="385" t="str">
        <f t="shared" si="28"/>
        <v/>
      </c>
      <c r="BP8" s="385" t="str">
        <f t="shared" si="29"/>
        <v/>
      </c>
      <c r="BQ8" s="385" t="str">
        <f t="shared" si="30"/>
        <v/>
      </c>
      <c r="BR8" s="385" t="str">
        <f t="shared" si="31"/>
        <v/>
      </c>
      <c r="BS8" s="385" t="str">
        <f t="shared" si="32"/>
        <v/>
      </c>
      <c r="BT8" s="385" t="str">
        <f t="shared" si="33"/>
        <v/>
      </c>
      <c r="BU8" s="385" t="str">
        <f t="shared" si="34"/>
        <v/>
      </c>
      <c r="BV8" s="385" t="str">
        <f t="shared" si="35"/>
        <v/>
      </c>
      <c r="BW8" s="385" t="str">
        <f t="shared" si="36"/>
        <v/>
      </c>
      <c r="BX8" s="388" t="str">
        <f t="shared" si="37"/>
        <v/>
      </c>
      <c r="BY8" s="303" t="str">
        <f t="shared" si="38"/>
        <v/>
      </c>
    </row>
    <row r="9" spans="1:82" ht="24.75" customHeight="1" x14ac:dyDescent="0.25">
      <c r="A9" s="338"/>
      <c r="B9" s="339"/>
      <c r="C9" s="459"/>
      <c r="D9" s="460"/>
      <c r="E9" s="346"/>
      <c r="G9" s="353"/>
      <c r="H9" s="354"/>
      <c r="I9" s="354"/>
      <c r="J9" s="354"/>
      <c r="K9" s="354"/>
      <c r="L9" s="354"/>
      <c r="M9" s="354"/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6"/>
      <c r="AE9" s="356"/>
      <c r="AF9" s="356"/>
      <c r="AG9" s="356"/>
      <c r="AH9" s="356"/>
      <c r="AI9" s="356"/>
      <c r="AJ9" s="356"/>
      <c r="AK9" s="356"/>
      <c r="AL9" s="356"/>
      <c r="AM9" s="356"/>
      <c r="AN9" s="357"/>
      <c r="AO9" s="116"/>
      <c r="AP9" s="385" t="str">
        <f t="shared" si="3"/>
        <v/>
      </c>
      <c r="AQ9" s="385" t="str">
        <f t="shared" si="4"/>
        <v/>
      </c>
      <c r="AR9" s="385" t="str">
        <f t="shared" si="5"/>
        <v/>
      </c>
      <c r="AS9" s="385" t="str">
        <f t="shared" si="6"/>
        <v/>
      </c>
      <c r="AT9" s="385" t="str">
        <f t="shared" si="7"/>
        <v/>
      </c>
      <c r="AU9" s="385" t="str">
        <f t="shared" si="8"/>
        <v/>
      </c>
      <c r="AV9" s="385" t="str">
        <f t="shared" si="9"/>
        <v/>
      </c>
      <c r="AW9" s="385" t="str">
        <f t="shared" si="10"/>
        <v/>
      </c>
      <c r="AX9" s="385" t="str">
        <f t="shared" si="11"/>
        <v/>
      </c>
      <c r="AY9" s="385" t="str">
        <f t="shared" si="12"/>
        <v/>
      </c>
      <c r="AZ9" s="385" t="str">
        <f t="shared" si="13"/>
        <v/>
      </c>
      <c r="BA9" s="385" t="str">
        <f t="shared" si="14"/>
        <v/>
      </c>
      <c r="BB9" s="385" t="str">
        <f t="shared" si="15"/>
        <v/>
      </c>
      <c r="BC9" s="385" t="str">
        <f t="shared" si="16"/>
        <v/>
      </c>
      <c r="BD9" s="385" t="str">
        <f t="shared" si="17"/>
        <v/>
      </c>
      <c r="BE9" s="385" t="str">
        <f t="shared" si="18"/>
        <v/>
      </c>
      <c r="BF9" s="385" t="str">
        <f t="shared" si="19"/>
        <v/>
      </c>
      <c r="BG9" s="385" t="str">
        <f t="shared" si="20"/>
        <v/>
      </c>
      <c r="BH9" s="385" t="str">
        <f t="shared" si="21"/>
        <v/>
      </c>
      <c r="BI9" s="385" t="str">
        <f t="shared" si="22"/>
        <v/>
      </c>
      <c r="BJ9" s="385" t="str">
        <f t="shared" si="23"/>
        <v/>
      </c>
      <c r="BK9" s="385" t="str">
        <f t="shared" si="24"/>
        <v/>
      </c>
      <c r="BL9" s="385" t="str">
        <f t="shared" si="25"/>
        <v/>
      </c>
      <c r="BM9" s="385" t="str">
        <f t="shared" si="26"/>
        <v/>
      </c>
      <c r="BN9" s="385" t="str">
        <f t="shared" si="27"/>
        <v/>
      </c>
      <c r="BO9" s="385" t="str">
        <f t="shared" si="28"/>
        <v/>
      </c>
      <c r="BP9" s="385" t="str">
        <f t="shared" si="29"/>
        <v/>
      </c>
      <c r="BQ9" s="385" t="str">
        <f t="shared" si="30"/>
        <v/>
      </c>
      <c r="BR9" s="385" t="str">
        <f t="shared" si="31"/>
        <v/>
      </c>
      <c r="BS9" s="385" t="str">
        <f t="shared" si="32"/>
        <v/>
      </c>
      <c r="BT9" s="385" t="str">
        <f t="shared" si="33"/>
        <v/>
      </c>
      <c r="BU9" s="385" t="str">
        <f t="shared" si="34"/>
        <v/>
      </c>
      <c r="BV9" s="385" t="str">
        <f t="shared" si="35"/>
        <v/>
      </c>
      <c r="BW9" s="385" t="str">
        <f t="shared" si="36"/>
        <v/>
      </c>
      <c r="BX9" s="388" t="str">
        <f t="shared" si="37"/>
        <v/>
      </c>
      <c r="BY9" s="303" t="str">
        <f t="shared" si="38"/>
        <v/>
      </c>
    </row>
    <row r="10" spans="1:82" ht="24.75" customHeight="1" x14ac:dyDescent="0.25">
      <c r="A10" s="338"/>
      <c r="B10" s="339"/>
      <c r="C10" s="459"/>
      <c r="D10" s="460"/>
      <c r="E10" s="346"/>
      <c r="G10" s="353"/>
      <c r="H10" s="354"/>
      <c r="I10" s="354"/>
      <c r="J10" s="35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6"/>
      <c r="AE10" s="356"/>
      <c r="AF10" s="356"/>
      <c r="AG10" s="356"/>
      <c r="AH10" s="356"/>
      <c r="AI10" s="356"/>
      <c r="AJ10" s="356"/>
      <c r="AK10" s="356"/>
      <c r="AL10" s="356"/>
      <c r="AM10" s="356"/>
      <c r="AN10" s="357"/>
      <c r="AO10" s="116"/>
      <c r="AP10" s="385" t="str">
        <f t="shared" si="3"/>
        <v/>
      </c>
      <c r="AQ10" s="385" t="str">
        <f t="shared" si="4"/>
        <v/>
      </c>
      <c r="AR10" s="385" t="str">
        <f t="shared" si="5"/>
        <v/>
      </c>
      <c r="AS10" s="385" t="str">
        <f t="shared" si="6"/>
        <v/>
      </c>
      <c r="AT10" s="385" t="str">
        <f t="shared" si="7"/>
        <v/>
      </c>
      <c r="AU10" s="385" t="str">
        <f t="shared" si="8"/>
        <v/>
      </c>
      <c r="AV10" s="385" t="str">
        <f t="shared" si="9"/>
        <v/>
      </c>
      <c r="AW10" s="385" t="str">
        <f t="shared" si="10"/>
        <v/>
      </c>
      <c r="AX10" s="385" t="str">
        <f t="shared" si="11"/>
        <v/>
      </c>
      <c r="AY10" s="385" t="str">
        <f t="shared" si="12"/>
        <v/>
      </c>
      <c r="AZ10" s="385" t="str">
        <f t="shared" si="13"/>
        <v/>
      </c>
      <c r="BA10" s="385" t="str">
        <f t="shared" si="14"/>
        <v/>
      </c>
      <c r="BB10" s="385" t="str">
        <f t="shared" si="15"/>
        <v/>
      </c>
      <c r="BC10" s="385" t="str">
        <f t="shared" si="16"/>
        <v/>
      </c>
      <c r="BD10" s="385" t="str">
        <f t="shared" si="17"/>
        <v/>
      </c>
      <c r="BE10" s="385" t="str">
        <f t="shared" si="18"/>
        <v/>
      </c>
      <c r="BF10" s="385" t="str">
        <f t="shared" si="19"/>
        <v/>
      </c>
      <c r="BG10" s="385" t="str">
        <f t="shared" si="20"/>
        <v/>
      </c>
      <c r="BH10" s="385" t="str">
        <f t="shared" si="21"/>
        <v/>
      </c>
      <c r="BI10" s="385" t="str">
        <f t="shared" si="22"/>
        <v/>
      </c>
      <c r="BJ10" s="385" t="str">
        <f t="shared" si="23"/>
        <v/>
      </c>
      <c r="BK10" s="385" t="str">
        <f t="shared" si="24"/>
        <v/>
      </c>
      <c r="BL10" s="385" t="str">
        <f t="shared" si="25"/>
        <v/>
      </c>
      <c r="BM10" s="385" t="str">
        <f t="shared" si="26"/>
        <v/>
      </c>
      <c r="BN10" s="385" t="str">
        <f t="shared" si="27"/>
        <v/>
      </c>
      <c r="BO10" s="385" t="str">
        <f t="shared" si="28"/>
        <v/>
      </c>
      <c r="BP10" s="385" t="str">
        <f t="shared" si="29"/>
        <v/>
      </c>
      <c r="BQ10" s="385" t="str">
        <f t="shared" si="30"/>
        <v/>
      </c>
      <c r="BR10" s="385" t="str">
        <f t="shared" si="31"/>
        <v/>
      </c>
      <c r="BS10" s="385" t="str">
        <f t="shared" si="32"/>
        <v/>
      </c>
      <c r="BT10" s="385" t="str">
        <f t="shared" si="33"/>
        <v/>
      </c>
      <c r="BU10" s="385" t="str">
        <f t="shared" si="34"/>
        <v/>
      </c>
      <c r="BV10" s="385" t="str">
        <f t="shared" si="35"/>
        <v/>
      </c>
      <c r="BW10" s="385" t="str">
        <f t="shared" si="36"/>
        <v/>
      </c>
      <c r="BX10" s="388" t="str">
        <f t="shared" si="37"/>
        <v/>
      </c>
      <c r="BY10" s="303" t="str">
        <f t="shared" si="38"/>
        <v/>
      </c>
    </row>
    <row r="11" spans="1:82" ht="24.75" customHeight="1" x14ac:dyDescent="0.25">
      <c r="A11" s="338"/>
      <c r="B11" s="339"/>
      <c r="C11" s="459"/>
      <c r="D11" s="460"/>
      <c r="E11" s="346"/>
      <c r="G11" s="353"/>
      <c r="H11" s="354"/>
      <c r="I11" s="354"/>
      <c r="J11" s="35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6"/>
      <c r="AE11" s="356"/>
      <c r="AF11" s="356"/>
      <c r="AG11" s="356"/>
      <c r="AH11" s="356"/>
      <c r="AI11" s="356"/>
      <c r="AJ11" s="356"/>
      <c r="AK11" s="356"/>
      <c r="AL11" s="356"/>
      <c r="AM11" s="356"/>
      <c r="AN11" s="357"/>
      <c r="AO11" s="1" t="s">
        <v>164</v>
      </c>
      <c r="AP11" s="385" t="str">
        <f t="shared" si="3"/>
        <v/>
      </c>
      <c r="AQ11" s="385" t="str">
        <f t="shared" si="4"/>
        <v/>
      </c>
      <c r="AR11" s="385" t="str">
        <f t="shared" si="5"/>
        <v/>
      </c>
      <c r="AS11" s="385" t="str">
        <f t="shared" si="6"/>
        <v/>
      </c>
      <c r="AT11" s="385" t="str">
        <f t="shared" si="7"/>
        <v/>
      </c>
      <c r="AU11" s="385" t="str">
        <f t="shared" si="8"/>
        <v/>
      </c>
      <c r="AV11" s="385" t="str">
        <f t="shared" si="9"/>
        <v/>
      </c>
      <c r="AW11" s="385" t="str">
        <f t="shared" si="10"/>
        <v/>
      </c>
      <c r="AX11" s="385" t="str">
        <f t="shared" si="11"/>
        <v/>
      </c>
      <c r="AY11" s="385" t="str">
        <f t="shared" si="12"/>
        <v/>
      </c>
      <c r="AZ11" s="385" t="str">
        <f t="shared" si="13"/>
        <v/>
      </c>
      <c r="BA11" s="385" t="str">
        <f t="shared" si="14"/>
        <v/>
      </c>
      <c r="BB11" s="385" t="str">
        <f t="shared" si="15"/>
        <v/>
      </c>
      <c r="BC11" s="385" t="str">
        <f t="shared" si="16"/>
        <v/>
      </c>
      <c r="BD11" s="385" t="str">
        <f t="shared" si="17"/>
        <v/>
      </c>
      <c r="BE11" s="385" t="str">
        <f t="shared" si="18"/>
        <v/>
      </c>
      <c r="BF11" s="385" t="str">
        <f t="shared" si="19"/>
        <v/>
      </c>
      <c r="BG11" s="385" t="str">
        <f t="shared" si="20"/>
        <v/>
      </c>
      <c r="BH11" s="385" t="str">
        <f t="shared" si="21"/>
        <v/>
      </c>
      <c r="BI11" s="385" t="str">
        <f t="shared" si="22"/>
        <v/>
      </c>
      <c r="BJ11" s="385" t="str">
        <f t="shared" si="23"/>
        <v/>
      </c>
      <c r="BK11" s="385" t="str">
        <f t="shared" si="24"/>
        <v/>
      </c>
      <c r="BL11" s="385" t="str">
        <f t="shared" si="25"/>
        <v/>
      </c>
      <c r="BM11" s="385" t="str">
        <f t="shared" si="26"/>
        <v/>
      </c>
      <c r="BN11" s="385" t="str">
        <f t="shared" si="27"/>
        <v/>
      </c>
      <c r="BO11" s="385" t="str">
        <f t="shared" si="28"/>
        <v/>
      </c>
      <c r="BP11" s="385" t="str">
        <f t="shared" si="29"/>
        <v/>
      </c>
      <c r="BQ11" s="385" t="str">
        <f t="shared" si="30"/>
        <v/>
      </c>
      <c r="BR11" s="385" t="str">
        <f t="shared" si="31"/>
        <v/>
      </c>
      <c r="BS11" s="385" t="str">
        <f t="shared" si="32"/>
        <v/>
      </c>
      <c r="BT11" s="385" t="str">
        <f t="shared" si="33"/>
        <v/>
      </c>
      <c r="BU11" s="385" t="str">
        <f t="shared" si="34"/>
        <v/>
      </c>
      <c r="BV11" s="385" t="str">
        <f t="shared" si="35"/>
        <v/>
      </c>
      <c r="BW11" s="385" t="str">
        <f t="shared" si="36"/>
        <v/>
      </c>
      <c r="BX11" s="388" t="str">
        <f t="shared" si="37"/>
        <v/>
      </c>
      <c r="BY11" s="303" t="str">
        <f t="shared" si="38"/>
        <v/>
      </c>
    </row>
    <row r="12" spans="1:82" ht="24.75" customHeight="1" x14ac:dyDescent="0.25">
      <c r="A12" s="338"/>
      <c r="B12" s="339"/>
      <c r="C12" s="459"/>
      <c r="D12" s="460"/>
      <c r="E12" s="346"/>
      <c r="G12" s="353"/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6"/>
      <c r="AE12" s="356"/>
      <c r="AF12" s="356"/>
      <c r="AG12" s="356"/>
      <c r="AH12" s="356"/>
      <c r="AI12" s="356"/>
      <c r="AJ12" s="356"/>
      <c r="AK12" s="356"/>
      <c r="AL12" s="356"/>
      <c r="AM12" s="356"/>
      <c r="AN12" s="357"/>
      <c r="AO12" s="116"/>
      <c r="AP12" s="385" t="str">
        <f t="shared" si="3"/>
        <v/>
      </c>
      <c r="AQ12" s="385" t="str">
        <f t="shared" si="4"/>
        <v/>
      </c>
      <c r="AR12" s="385" t="str">
        <f t="shared" si="5"/>
        <v/>
      </c>
      <c r="AS12" s="385" t="str">
        <f t="shared" si="6"/>
        <v/>
      </c>
      <c r="AT12" s="385" t="str">
        <f t="shared" si="7"/>
        <v/>
      </c>
      <c r="AU12" s="385" t="str">
        <f t="shared" si="8"/>
        <v/>
      </c>
      <c r="AV12" s="385" t="str">
        <f t="shared" si="9"/>
        <v/>
      </c>
      <c r="AW12" s="385" t="str">
        <f t="shared" si="10"/>
        <v/>
      </c>
      <c r="AX12" s="385" t="str">
        <f t="shared" si="11"/>
        <v/>
      </c>
      <c r="AY12" s="385" t="str">
        <f t="shared" si="12"/>
        <v/>
      </c>
      <c r="AZ12" s="385" t="str">
        <f t="shared" si="13"/>
        <v/>
      </c>
      <c r="BA12" s="385" t="str">
        <f t="shared" si="14"/>
        <v/>
      </c>
      <c r="BB12" s="385" t="str">
        <f t="shared" si="15"/>
        <v/>
      </c>
      <c r="BC12" s="385" t="str">
        <f t="shared" si="16"/>
        <v/>
      </c>
      <c r="BD12" s="385" t="str">
        <f t="shared" si="17"/>
        <v/>
      </c>
      <c r="BE12" s="385" t="str">
        <f t="shared" si="18"/>
        <v/>
      </c>
      <c r="BF12" s="385" t="str">
        <f t="shared" si="19"/>
        <v/>
      </c>
      <c r="BG12" s="385" t="str">
        <f t="shared" si="20"/>
        <v/>
      </c>
      <c r="BH12" s="385" t="str">
        <f t="shared" si="21"/>
        <v/>
      </c>
      <c r="BI12" s="385" t="str">
        <f t="shared" si="22"/>
        <v/>
      </c>
      <c r="BJ12" s="385" t="str">
        <f t="shared" si="23"/>
        <v/>
      </c>
      <c r="BK12" s="385" t="str">
        <f t="shared" si="24"/>
        <v/>
      </c>
      <c r="BL12" s="385" t="str">
        <f t="shared" si="25"/>
        <v/>
      </c>
      <c r="BM12" s="385" t="str">
        <f t="shared" si="26"/>
        <v/>
      </c>
      <c r="BN12" s="385" t="str">
        <f t="shared" si="27"/>
        <v/>
      </c>
      <c r="BO12" s="385" t="str">
        <f t="shared" si="28"/>
        <v/>
      </c>
      <c r="BP12" s="385" t="str">
        <f t="shared" si="29"/>
        <v/>
      </c>
      <c r="BQ12" s="385" t="str">
        <f t="shared" si="30"/>
        <v/>
      </c>
      <c r="BR12" s="385" t="str">
        <f t="shared" si="31"/>
        <v/>
      </c>
      <c r="BS12" s="385" t="str">
        <f t="shared" si="32"/>
        <v/>
      </c>
      <c r="BT12" s="385" t="str">
        <f t="shared" si="33"/>
        <v/>
      </c>
      <c r="BU12" s="385" t="str">
        <f t="shared" si="34"/>
        <v/>
      </c>
      <c r="BV12" s="385" t="str">
        <f t="shared" si="35"/>
        <v/>
      </c>
      <c r="BW12" s="385" t="str">
        <f t="shared" si="36"/>
        <v/>
      </c>
      <c r="BX12" s="388" t="str">
        <f t="shared" si="37"/>
        <v/>
      </c>
      <c r="BY12" s="303" t="str">
        <f t="shared" si="38"/>
        <v/>
      </c>
      <c r="CA12" s="120"/>
      <c r="CB12" s="120"/>
      <c r="CC12" s="120"/>
      <c r="CD12" s="120"/>
    </row>
    <row r="13" spans="1:82" ht="24.75" customHeight="1" x14ac:dyDescent="0.25">
      <c r="A13" s="338"/>
      <c r="B13" s="339"/>
      <c r="C13" s="459"/>
      <c r="D13" s="460"/>
      <c r="E13" s="346"/>
      <c r="G13" s="353"/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4"/>
      <c r="AD13" s="356"/>
      <c r="AE13" s="356"/>
      <c r="AF13" s="356"/>
      <c r="AG13" s="356"/>
      <c r="AH13" s="356"/>
      <c r="AI13" s="356"/>
      <c r="AJ13" s="356"/>
      <c r="AK13" s="356"/>
      <c r="AL13" s="356"/>
      <c r="AM13" s="356"/>
      <c r="AN13" s="357"/>
      <c r="AO13" s="116"/>
      <c r="AP13" s="385" t="str">
        <f t="shared" si="3"/>
        <v/>
      </c>
      <c r="AQ13" s="385" t="str">
        <f t="shared" si="4"/>
        <v/>
      </c>
      <c r="AR13" s="385" t="str">
        <f t="shared" si="5"/>
        <v/>
      </c>
      <c r="AS13" s="385" t="str">
        <f t="shared" si="6"/>
        <v/>
      </c>
      <c r="AT13" s="385" t="str">
        <f t="shared" si="7"/>
        <v/>
      </c>
      <c r="AU13" s="385" t="str">
        <f t="shared" si="8"/>
        <v/>
      </c>
      <c r="AV13" s="385" t="str">
        <f t="shared" si="9"/>
        <v/>
      </c>
      <c r="AW13" s="385" t="str">
        <f t="shared" si="10"/>
        <v/>
      </c>
      <c r="AX13" s="385" t="str">
        <f t="shared" si="11"/>
        <v/>
      </c>
      <c r="AY13" s="385" t="str">
        <f t="shared" si="12"/>
        <v/>
      </c>
      <c r="AZ13" s="385" t="str">
        <f t="shared" si="13"/>
        <v/>
      </c>
      <c r="BA13" s="385" t="str">
        <f t="shared" si="14"/>
        <v/>
      </c>
      <c r="BB13" s="385" t="str">
        <f t="shared" si="15"/>
        <v/>
      </c>
      <c r="BC13" s="385" t="str">
        <f t="shared" si="16"/>
        <v/>
      </c>
      <c r="BD13" s="385" t="str">
        <f t="shared" si="17"/>
        <v/>
      </c>
      <c r="BE13" s="385" t="str">
        <f t="shared" si="18"/>
        <v/>
      </c>
      <c r="BF13" s="385" t="str">
        <f t="shared" si="19"/>
        <v/>
      </c>
      <c r="BG13" s="385" t="str">
        <f t="shared" si="20"/>
        <v/>
      </c>
      <c r="BH13" s="385" t="str">
        <f t="shared" si="21"/>
        <v/>
      </c>
      <c r="BI13" s="385" t="str">
        <f t="shared" si="22"/>
        <v/>
      </c>
      <c r="BJ13" s="385" t="str">
        <f t="shared" si="23"/>
        <v/>
      </c>
      <c r="BK13" s="385" t="str">
        <f t="shared" si="24"/>
        <v/>
      </c>
      <c r="BL13" s="385" t="str">
        <f t="shared" si="25"/>
        <v/>
      </c>
      <c r="BM13" s="385" t="str">
        <f t="shared" si="26"/>
        <v/>
      </c>
      <c r="BN13" s="385" t="str">
        <f t="shared" si="27"/>
        <v/>
      </c>
      <c r="BO13" s="385" t="str">
        <f t="shared" si="28"/>
        <v/>
      </c>
      <c r="BP13" s="385" t="str">
        <f t="shared" si="29"/>
        <v/>
      </c>
      <c r="BQ13" s="385" t="str">
        <f t="shared" si="30"/>
        <v/>
      </c>
      <c r="BR13" s="385" t="str">
        <f t="shared" si="31"/>
        <v/>
      </c>
      <c r="BS13" s="385" t="str">
        <f t="shared" si="32"/>
        <v/>
      </c>
      <c r="BT13" s="385" t="str">
        <f t="shared" si="33"/>
        <v/>
      </c>
      <c r="BU13" s="385" t="str">
        <f t="shared" si="34"/>
        <v/>
      </c>
      <c r="BV13" s="385" t="str">
        <f t="shared" si="35"/>
        <v/>
      </c>
      <c r="BW13" s="385" t="str">
        <f t="shared" si="36"/>
        <v/>
      </c>
      <c r="BX13" s="388" t="str">
        <f t="shared" si="37"/>
        <v/>
      </c>
      <c r="BY13" s="303" t="str">
        <f t="shared" si="38"/>
        <v/>
      </c>
      <c r="CA13" s="120"/>
      <c r="CB13" s="120"/>
      <c r="CC13" s="120"/>
      <c r="CD13" s="120"/>
    </row>
    <row r="14" spans="1:82" ht="24.75" customHeight="1" x14ac:dyDescent="0.25">
      <c r="A14" s="338"/>
      <c r="B14" s="339"/>
      <c r="C14" s="459"/>
      <c r="D14" s="460"/>
      <c r="E14" s="346"/>
      <c r="G14" s="353"/>
      <c r="H14" s="354"/>
      <c r="I14" s="354"/>
      <c r="J14" s="354"/>
      <c r="K14" s="354"/>
      <c r="L14" s="354"/>
      <c r="M14" s="354"/>
      <c r="N14" s="354"/>
      <c r="O14" s="354"/>
      <c r="P14" s="354"/>
      <c r="Q14" s="354"/>
      <c r="R14" s="354"/>
      <c r="S14" s="354"/>
      <c r="T14" s="354"/>
      <c r="U14" s="354"/>
      <c r="V14" s="354"/>
      <c r="W14" s="354"/>
      <c r="X14" s="354"/>
      <c r="Y14" s="354"/>
      <c r="Z14" s="354"/>
      <c r="AA14" s="354"/>
      <c r="AB14" s="354"/>
      <c r="AC14" s="354"/>
      <c r="AD14" s="356"/>
      <c r="AE14" s="356"/>
      <c r="AF14" s="356"/>
      <c r="AG14" s="356"/>
      <c r="AH14" s="356"/>
      <c r="AI14" s="356"/>
      <c r="AJ14" s="356"/>
      <c r="AK14" s="356"/>
      <c r="AL14" s="356"/>
      <c r="AM14" s="356"/>
      <c r="AN14" s="357"/>
      <c r="AO14" s="116"/>
      <c r="AP14" s="385" t="str">
        <f t="shared" si="3"/>
        <v/>
      </c>
      <c r="AQ14" s="385" t="str">
        <f t="shared" si="4"/>
        <v/>
      </c>
      <c r="AR14" s="385" t="str">
        <f t="shared" si="5"/>
        <v/>
      </c>
      <c r="AS14" s="385" t="str">
        <f t="shared" si="6"/>
        <v/>
      </c>
      <c r="AT14" s="385" t="str">
        <f t="shared" si="7"/>
        <v/>
      </c>
      <c r="AU14" s="385" t="str">
        <f t="shared" si="8"/>
        <v/>
      </c>
      <c r="AV14" s="385" t="str">
        <f t="shared" si="9"/>
        <v/>
      </c>
      <c r="AW14" s="385" t="str">
        <f t="shared" si="10"/>
        <v/>
      </c>
      <c r="AX14" s="385" t="str">
        <f t="shared" si="11"/>
        <v/>
      </c>
      <c r="AY14" s="385" t="str">
        <f t="shared" si="12"/>
        <v/>
      </c>
      <c r="AZ14" s="385" t="str">
        <f t="shared" si="13"/>
        <v/>
      </c>
      <c r="BA14" s="385" t="str">
        <f t="shared" si="14"/>
        <v/>
      </c>
      <c r="BB14" s="385" t="str">
        <f t="shared" si="15"/>
        <v/>
      </c>
      <c r="BC14" s="385" t="str">
        <f t="shared" si="16"/>
        <v/>
      </c>
      <c r="BD14" s="385" t="str">
        <f t="shared" si="17"/>
        <v/>
      </c>
      <c r="BE14" s="385" t="str">
        <f t="shared" si="18"/>
        <v/>
      </c>
      <c r="BF14" s="385" t="str">
        <f t="shared" si="19"/>
        <v/>
      </c>
      <c r="BG14" s="385" t="str">
        <f t="shared" si="20"/>
        <v/>
      </c>
      <c r="BH14" s="385" t="str">
        <f t="shared" si="21"/>
        <v/>
      </c>
      <c r="BI14" s="385" t="str">
        <f t="shared" si="22"/>
        <v/>
      </c>
      <c r="BJ14" s="385" t="str">
        <f t="shared" si="23"/>
        <v/>
      </c>
      <c r="BK14" s="385" t="str">
        <f t="shared" si="24"/>
        <v/>
      </c>
      <c r="BL14" s="385" t="str">
        <f t="shared" si="25"/>
        <v/>
      </c>
      <c r="BM14" s="385" t="str">
        <f t="shared" si="26"/>
        <v/>
      </c>
      <c r="BN14" s="385" t="str">
        <f t="shared" si="27"/>
        <v/>
      </c>
      <c r="BO14" s="385" t="str">
        <f t="shared" si="28"/>
        <v/>
      </c>
      <c r="BP14" s="385" t="str">
        <f t="shared" si="29"/>
        <v/>
      </c>
      <c r="BQ14" s="385" t="str">
        <f t="shared" si="30"/>
        <v/>
      </c>
      <c r="BR14" s="385" t="str">
        <f t="shared" si="31"/>
        <v/>
      </c>
      <c r="BS14" s="385" t="str">
        <f t="shared" si="32"/>
        <v/>
      </c>
      <c r="BT14" s="385" t="str">
        <f t="shared" si="33"/>
        <v/>
      </c>
      <c r="BU14" s="385" t="str">
        <f t="shared" si="34"/>
        <v/>
      </c>
      <c r="BV14" s="385" t="str">
        <f t="shared" si="35"/>
        <v/>
      </c>
      <c r="BW14" s="385" t="str">
        <f t="shared" si="36"/>
        <v/>
      </c>
      <c r="BX14" s="388" t="str">
        <f t="shared" si="37"/>
        <v/>
      </c>
      <c r="BY14" s="303" t="str">
        <f t="shared" si="38"/>
        <v/>
      </c>
      <c r="CA14" s="120"/>
      <c r="CB14" s="120"/>
      <c r="CC14" s="120"/>
      <c r="CD14" s="120"/>
    </row>
    <row r="15" spans="1:82" ht="24.75" customHeight="1" x14ac:dyDescent="0.25">
      <c r="A15" s="338"/>
      <c r="B15" s="339"/>
      <c r="C15" s="459"/>
      <c r="D15" s="460"/>
      <c r="E15" s="346"/>
      <c r="G15" s="353"/>
      <c r="H15" s="354"/>
      <c r="I15" s="354"/>
      <c r="J15" s="354"/>
      <c r="K15" s="354"/>
      <c r="L15" s="354"/>
      <c r="M15" s="354"/>
      <c r="N15" s="354"/>
      <c r="O15" s="354"/>
      <c r="P15" s="354"/>
      <c r="Q15" s="354"/>
      <c r="R15" s="354"/>
      <c r="S15" s="354"/>
      <c r="T15" s="354"/>
      <c r="U15" s="354"/>
      <c r="V15" s="354"/>
      <c r="W15" s="354"/>
      <c r="X15" s="354"/>
      <c r="Y15" s="354"/>
      <c r="Z15" s="354"/>
      <c r="AA15" s="354"/>
      <c r="AB15" s="354"/>
      <c r="AC15" s="354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  <c r="AN15" s="357"/>
      <c r="AO15" s="116"/>
      <c r="AP15" s="385" t="str">
        <f t="shared" si="3"/>
        <v/>
      </c>
      <c r="AQ15" s="385" t="str">
        <f t="shared" si="4"/>
        <v/>
      </c>
      <c r="AR15" s="385" t="str">
        <f t="shared" si="5"/>
        <v/>
      </c>
      <c r="AS15" s="385" t="str">
        <f t="shared" si="6"/>
        <v/>
      </c>
      <c r="AT15" s="385" t="str">
        <f t="shared" si="7"/>
        <v/>
      </c>
      <c r="AU15" s="385" t="str">
        <f t="shared" si="8"/>
        <v/>
      </c>
      <c r="AV15" s="385" t="str">
        <f t="shared" si="9"/>
        <v/>
      </c>
      <c r="AW15" s="385" t="str">
        <f t="shared" si="10"/>
        <v/>
      </c>
      <c r="AX15" s="385" t="str">
        <f t="shared" si="11"/>
        <v/>
      </c>
      <c r="AY15" s="385" t="str">
        <f t="shared" si="12"/>
        <v/>
      </c>
      <c r="AZ15" s="385" t="str">
        <f t="shared" si="13"/>
        <v/>
      </c>
      <c r="BA15" s="385" t="str">
        <f t="shared" si="14"/>
        <v/>
      </c>
      <c r="BB15" s="385" t="str">
        <f t="shared" si="15"/>
        <v/>
      </c>
      <c r="BC15" s="385" t="str">
        <f t="shared" si="16"/>
        <v/>
      </c>
      <c r="BD15" s="385" t="str">
        <f t="shared" si="17"/>
        <v/>
      </c>
      <c r="BE15" s="385" t="str">
        <f t="shared" si="18"/>
        <v/>
      </c>
      <c r="BF15" s="385" t="str">
        <f t="shared" si="19"/>
        <v/>
      </c>
      <c r="BG15" s="385" t="str">
        <f t="shared" si="20"/>
        <v/>
      </c>
      <c r="BH15" s="385" t="str">
        <f t="shared" si="21"/>
        <v/>
      </c>
      <c r="BI15" s="385" t="str">
        <f t="shared" si="22"/>
        <v/>
      </c>
      <c r="BJ15" s="385" t="str">
        <f t="shared" si="23"/>
        <v/>
      </c>
      <c r="BK15" s="385" t="str">
        <f t="shared" si="24"/>
        <v/>
      </c>
      <c r="BL15" s="385" t="str">
        <f t="shared" si="25"/>
        <v/>
      </c>
      <c r="BM15" s="385" t="str">
        <f t="shared" si="26"/>
        <v/>
      </c>
      <c r="BN15" s="385" t="str">
        <f t="shared" si="27"/>
        <v/>
      </c>
      <c r="BO15" s="385" t="str">
        <f t="shared" si="28"/>
        <v/>
      </c>
      <c r="BP15" s="385" t="str">
        <f t="shared" si="29"/>
        <v/>
      </c>
      <c r="BQ15" s="385" t="str">
        <f t="shared" si="30"/>
        <v/>
      </c>
      <c r="BR15" s="385" t="str">
        <f t="shared" si="31"/>
        <v/>
      </c>
      <c r="BS15" s="385" t="str">
        <f t="shared" si="32"/>
        <v/>
      </c>
      <c r="BT15" s="385" t="str">
        <f t="shared" si="33"/>
        <v/>
      </c>
      <c r="BU15" s="385" t="str">
        <f t="shared" si="34"/>
        <v/>
      </c>
      <c r="BV15" s="385" t="str">
        <f t="shared" si="35"/>
        <v/>
      </c>
      <c r="BW15" s="385" t="str">
        <f t="shared" si="36"/>
        <v/>
      </c>
      <c r="BX15" s="388" t="str">
        <f t="shared" si="37"/>
        <v/>
      </c>
      <c r="BY15" s="303" t="str">
        <f t="shared" si="38"/>
        <v/>
      </c>
      <c r="CA15" s="120"/>
      <c r="CB15" s="120"/>
      <c r="CC15" s="120"/>
      <c r="CD15" s="120"/>
    </row>
    <row r="16" spans="1:82" ht="24.75" customHeight="1" x14ac:dyDescent="0.25">
      <c r="A16" s="338"/>
      <c r="B16" s="339"/>
      <c r="C16" s="459"/>
      <c r="D16" s="460"/>
      <c r="E16" s="346"/>
      <c r="G16" s="353"/>
      <c r="H16" s="354"/>
      <c r="I16" s="354"/>
      <c r="J16" s="354"/>
      <c r="K16" s="354"/>
      <c r="L16" s="354"/>
      <c r="M16" s="354"/>
      <c r="N16" s="354"/>
      <c r="O16" s="354"/>
      <c r="P16" s="354"/>
      <c r="Q16" s="354"/>
      <c r="R16" s="354"/>
      <c r="S16" s="354"/>
      <c r="T16" s="354"/>
      <c r="U16" s="354"/>
      <c r="V16" s="354"/>
      <c r="W16" s="354"/>
      <c r="X16" s="354"/>
      <c r="Y16" s="354"/>
      <c r="Z16" s="354"/>
      <c r="AA16" s="354"/>
      <c r="AB16" s="354"/>
      <c r="AC16" s="354"/>
      <c r="AD16" s="356"/>
      <c r="AE16" s="356"/>
      <c r="AF16" s="356"/>
      <c r="AG16" s="356"/>
      <c r="AH16" s="356"/>
      <c r="AI16" s="356"/>
      <c r="AJ16" s="356"/>
      <c r="AK16" s="356"/>
      <c r="AL16" s="356"/>
      <c r="AM16" s="356"/>
      <c r="AN16" s="357"/>
      <c r="AO16" s="116"/>
      <c r="AP16" s="385" t="str">
        <f t="shared" si="3"/>
        <v/>
      </c>
      <c r="AQ16" s="385" t="str">
        <f t="shared" si="4"/>
        <v/>
      </c>
      <c r="AR16" s="385" t="str">
        <f t="shared" si="5"/>
        <v/>
      </c>
      <c r="AS16" s="385" t="str">
        <f t="shared" si="6"/>
        <v/>
      </c>
      <c r="AT16" s="385" t="str">
        <f t="shared" si="7"/>
        <v/>
      </c>
      <c r="AU16" s="385" t="str">
        <f t="shared" si="8"/>
        <v/>
      </c>
      <c r="AV16" s="385" t="str">
        <f t="shared" si="9"/>
        <v/>
      </c>
      <c r="AW16" s="385" t="str">
        <f t="shared" si="10"/>
        <v/>
      </c>
      <c r="AX16" s="385" t="str">
        <f t="shared" si="11"/>
        <v/>
      </c>
      <c r="AY16" s="385" t="str">
        <f t="shared" si="12"/>
        <v/>
      </c>
      <c r="AZ16" s="385" t="str">
        <f t="shared" si="13"/>
        <v/>
      </c>
      <c r="BA16" s="385" t="str">
        <f t="shared" si="14"/>
        <v/>
      </c>
      <c r="BB16" s="385" t="str">
        <f t="shared" si="15"/>
        <v/>
      </c>
      <c r="BC16" s="385" t="str">
        <f t="shared" si="16"/>
        <v/>
      </c>
      <c r="BD16" s="385" t="str">
        <f t="shared" si="17"/>
        <v/>
      </c>
      <c r="BE16" s="385" t="str">
        <f t="shared" si="18"/>
        <v/>
      </c>
      <c r="BF16" s="385" t="str">
        <f t="shared" si="19"/>
        <v/>
      </c>
      <c r="BG16" s="385" t="str">
        <f t="shared" si="20"/>
        <v/>
      </c>
      <c r="BH16" s="385" t="str">
        <f t="shared" si="21"/>
        <v/>
      </c>
      <c r="BI16" s="385" t="str">
        <f t="shared" si="22"/>
        <v/>
      </c>
      <c r="BJ16" s="385" t="str">
        <f t="shared" si="23"/>
        <v/>
      </c>
      <c r="BK16" s="385" t="str">
        <f t="shared" si="24"/>
        <v/>
      </c>
      <c r="BL16" s="385" t="str">
        <f t="shared" si="25"/>
        <v/>
      </c>
      <c r="BM16" s="385" t="str">
        <f t="shared" si="26"/>
        <v/>
      </c>
      <c r="BN16" s="385" t="str">
        <f t="shared" si="27"/>
        <v/>
      </c>
      <c r="BO16" s="385" t="str">
        <f t="shared" si="28"/>
        <v/>
      </c>
      <c r="BP16" s="385" t="str">
        <f t="shared" si="29"/>
        <v/>
      </c>
      <c r="BQ16" s="385" t="str">
        <f t="shared" si="30"/>
        <v/>
      </c>
      <c r="BR16" s="385" t="str">
        <f t="shared" si="31"/>
        <v/>
      </c>
      <c r="BS16" s="385" t="str">
        <f t="shared" si="32"/>
        <v/>
      </c>
      <c r="BT16" s="385" t="str">
        <f t="shared" si="33"/>
        <v/>
      </c>
      <c r="BU16" s="385" t="str">
        <f t="shared" si="34"/>
        <v/>
      </c>
      <c r="BV16" s="385" t="str">
        <f t="shared" si="35"/>
        <v/>
      </c>
      <c r="BW16" s="385" t="str">
        <f t="shared" si="36"/>
        <v/>
      </c>
      <c r="BX16" s="388" t="str">
        <f t="shared" si="37"/>
        <v/>
      </c>
      <c r="BY16" s="303" t="str">
        <f t="shared" si="38"/>
        <v/>
      </c>
      <c r="CA16" s="120"/>
      <c r="CB16" s="120"/>
      <c r="CC16" s="120"/>
      <c r="CD16" s="120"/>
    </row>
    <row r="17" spans="1:82" ht="24.75" customHeight="1" x14ac:dyDescent="0.25">
      <c r="A17" s="338"/>
      <c r="B17" s="339"/>
      <c r="C17" s="459"/>
      <c r="D17" s="460"/>
      <c r="E17" s="346"/>
      <c r="G17" s="353"/>
      <c r="H17" s="354"/>
      <c r="I17" s="354"/>
      <c r="J17" s="354"/>
      <c r="K17" s="354"/>
      <c r="L17" s="354"/>
      <c r="M17" s="354"/>
      <c r="N17" s="354"/>
      <c r="O17" s="354"/>
      <c r="P17" s="354"/>
      <c r="Q17" s="354"/>
      <c r="R17" s="354"/>
      <c r="S17" s="354"/>
      <c r="T17" s="354"/>
      <c r="U17" s="354"/>
      <c r="V17" s="354"/>
      <c r="W17" s="354"/>
      <c r="X17" s="354"/>
      <c r="Y17" s="354"/>
      <c r="Z17" s="354"/>
      <c r="AA17" s="354"/>
      <c r="AB17" s="354"/>
      <c r="AC17" s="354"/>
      <c r="AD17" s="356"/>
      <c r="AE17" s="356"/>
      <c r="AF17" s="356"/>
      <c r="AG17" s="356"/>
      <c r="AH17" s="356"/>
      <c r="AI17" s="356"/>
      <c r="AJ17" s="356"/>
      <c r="AK17" s="356"/>
      <c r="AL17" s="356"/>
      <c r="AM17" s="356"/>
      <c r="AN17" s="357"/>
      <c r="AO17" s="116"/>
      <c r="AP17" s="385" t="str">
        <f t="shared" si="3"/>
        <v/>
      </c>
      <c r="AQ17" s="385" t="str">
        <f t="shared" si="4"/>
        <v/>
      </c>
      <c r="AR17" s="385" t="str">
        <f t="shared" si="5"/>
        <v/>
      </c>
      <c r="AS17" s="385" t="str">
        <f t="shared" si="6"/>
        <v/>
      </c>
      <c r="AT17" s="385" t="str">
        <f t="shared" si="7"/>
        <v/>
      </c>
      <c r="AU17" s="385" t="str">
        <f t="shared" si="8"/>
        <v/>
      </c>
      <c r="AV17" s="385" t="str">
        <f t="shared" si="9"/>
        <v/>
      </c>
      <c r="AW17" s="385" t="str">
        <f t="shared" si="10"/>
        <v/>
      </c>
      <c r="AX17" s="385" t="str">
        <f t="shared" si="11"/>
        <v/>
      </c>
      <c r="AY17" s="385" t="str">
        <f t="shared" si="12"/>
        <v/>
      </c>
      <c r="AZ17" s="385" t="str">
        <f t="shared" si="13"/>
        <v/>
      </c>
      <c r="BA17" s="385" t="str">
        <f t="shared" si="14"/>
        <v/>
      </c>
      <c r="BB17" s="385" t="str">
        <f t="shared" si="15"/>
        <v/>
      </c>
      <c r="BC17" s="385" t="str">
        <f t="shared" si="16"/>
        <v/>
      </c>
      <c r="BD17" s="385" t="str">
        <f t="shared" si="17"/>
        <v/>
      </c>
      <c r="BE17" s="385" t="str">
        <f t="shared" si="18"/>
        <v/>
      </c>
      <c r="BF17" s="385" t="str">
        <f t="shared" si="19"/>
        <v/>
      </c>
      <c r="BG17" s="385" t="str">
        <f t="shared" si="20"/>
        <v/>
      </c>
      <c r="BH17" s="385" t="str">
        <f t="shared" si="21"/>
        <v/>
      </c>
      <c r="BI17" s="385" t="str">
        <f t="shared" si="22"/>
        <v/>
      </c>
      <c r="BJ17" s="385" t="str">
        <f t="shared" si="23"/>
        <v/>
      </c>
      <c r="BK17" s="385" t="str">
        <f t="shared" si="24"/>
        <v/>
      </c>
      <c r="BL17" s="385" t="str">
        <f t="shared" si="25"/>
        <v/>
      </c>
      <c r="BM17" s="385" t="str">
        <f t="shared" si="26"/>
        <v/>
      </c>
      <c r="BN17" s="385" t="str">
        <f t="shared" si="27"/>
        <v/>
      </c>
      <c r="BO17" s="385" t="str">
        <f t="shared" si="28"/>
        <v/>
      </c>
      <c r="BP17" s="385" t="str">
        <f t="shared" si="29"/>
        <v/>
      </c>
      <c r="BQ17" s="385" t="str">
        <f t="shared" si="30"/>
        <v/>
      </c>
      <c r="BR17" s="385" t="str">
        <f t="shared" si="31"/>
        <v/>
      </c>
      <c r="BS17" s="385" t="str">
        <f t="shared" si="32"/>
        <v/>
      </c>
      <c r="BT17" s="385" t="str">
        <f t="shared" si="33"/>
        <v/>
      </c>
      <c r="BU17" s="385" t="str">
        <f t="shared" si="34"/>
        <v/>
      </c>
      <c r="BV17" s="385" t="str">
        <f t="shared" si="35"/>
        <v/>
      </c>
      <c r="BW17" s="385" t="str">
        <f t="shared" si="36"/>
        <v/>
      </c>
      <c r="BX17" s="388" t="str">
        <f t="shared" si="37"/>
        <v/>
      </c>
      <c r="BY17" s="303" t="str">
        <f t="shared" si="38"/>
        <v/>
      </c>
      <c r="CA17" s="120"/>
      <c r="CB17" s="120"/>
      <c r="CC17" s="120"/>
      <c r="CD17" s="120"/>
    </row>
    <row r="18" spans="1:82" ht="24.75" customHeight="1" x14ac:dyDescent="0.25">
      <c r="A18" s="338"/>
      <c r="B18" s="339"/>
      <c r="C18" s="459"/>
      <c r="D18" s="460"/>
      <c r="E18" s="346"/>
      <c r="G18" s="353"/>
      <c r="H18" s="354"/>
      <c r="I18" s="354"/>
      <c r="J18" s="354"/>
      <c r="K18" s="354"/>
      <c r="L18" s="354"/>
      <c r="M18" s="354"/>
      <c r="N18" s="354"/>
      <c r="O18" s="354"/>
      <c r="P18" s="354"/>
      <c r="Q18" s="354"/>
      <c r="R18" s="354"/>
      <c r="S18" s="354"/>
      <c r="T18" s="354"/>
      <c r="U18" s="354"/>
      <c r="V18" s="354"/>
      <c r="W18" s="354"/>
      <c r="X18" s="354"/>
      <c r="Y18" s="354"/>
      <c r="Z18" s="354"/>
      <c r="AA18" s="354"/>
      <c r="AB18" s="354"/>
      <c r="AC18" s="354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7"/>
      <c r="AO18" s="116"/>
      <c r="AP18" s="385" t="str">
        <f t="shared" si="3"/>
        <v/>
      </c>
      <c r="AQ18" s="385" t="str">
        <f t="shared" si="4"/>
        <v/>
      </c>
      <c r="AR18" s="385" t="str">
        <f t="shared" si="5"/>
        <v/>
      </c>
      <c r="AS18" s="385" t="str">
        <f t="shared" si="6"/>
        <v/>
      </c>
      <c r="AT18" s="385" t="str">
        <f t="shared" si="7"/>
        <v/>
      </c>
      <c r="AU18" s="385" t="str">
        <f t="shared" si="8"/>
        <v/>
      </c>
      <c r="AV18" s="385" t="str">
        <f t="shared" si="9"/>
        <v/>
      </c>
      <c r="AW18" s="385" t="str">
        <f t="shared" si="10"/>
        <v/>
      </c>
      <c r="AX18" s="385" t="str">
        <f t="shared" si="11"/>
        <v/>
      </c>
      <c r="AY18" s="385" t="str">
        <f t="shared" si="12"/>
        <v/>
      </c>
      <c r="AZ18" s="385" t="str">
        <f t="shared" si="13"/>
        <v/>
      </c>
      <c r="BA18" s="385" t="str">
        <f t="shared" si="14"/>
        <v/>
      </c>
      <c r="BB18" s="385" t="str">
        <f t="shared" si="15"/>
        <v/>
      </c>
      <c r="BC18" s="385" t="str">
        <f t="shared" si="16"/>
        <v/>
      </c>
      <c r="BD18" s="385" t="str">
        <f t="shared" si="17"/>
        <v/>
      </c>
      <c r="BE18" s="385" t="str">
        <f t="shared" si="18"/>
        <v/>
      </c>
      <c r="BF18" s="385" t="str">
        <f t="shared" si="19"/>
        <v/>
      </c>
      <c r="BG18" s="385" t="str">
        <f t="shared" si="20"/>
        <v/>
      </c>
      <c r="BH18" s="385" t="str">
        <f t="shared" si="21"/>
        <v/>
      </c>
      <c r="BI18" s="385" t="str">
        <f t="shared" si="22"/>
        <v/>
      </c>
      <c r="BJ18" s="385" t="str">
        <f t="shared" si="23"/>
        <v/>
      </c>
      <c r="BK18" s="385" t="str">
        <f t="shared" si="24"/>
        <v/>
      </c>
      <c r="BL18" s="385" t="str">
        <f t="shared" si="25"/>
        <v/>
      </c>
      <c r="BM18" s="385" t="str">
        <f t="shared" si="26"/>
        <v/>
      </c>
      <c r="BN18" s="385" t="str">
        <f t="shared" si="27"/>
        <v/>
      </c>
      <c r="BO18" s="385" t="str">
        <f t="shared" si="28"/>
        <v/>
      </c>
      <c r="BP18" s="385" t="str">
        <f t="shared" si="29"/>
        <v/>
      </c>
      <c r="BQ18" s="385" t="str">
        <f t="shared" si="30"/>
        <v/>
      </c>
      <c r="BR18" s="385" t="str">
        <f t="shared" si="31"/>
        <v/>
      </c>
      <c r="BS18" s="385" t="str">
        <f t="shared" si="32"/>
        <v/>
      </c>
      <c r="BT18" s="385" t="str">
        <f t="shared" si="33"/>
        <v/>
      </c>
      <c r="BU18" s="385" t="str">
        <f t="shared" si="34"/>
        <v/>
      </c>
      <c r="BV18" s="385" t="str">
        <f t="shared" si="35"/>
        <v/>
      </c>
      <c r="BW18" s="385" t="str">
        <f t="shared" si="36"/>
        <v/>
      </c>
      <c r="BX18" s="388" t="str">
        <f t="shared" si="37"/>
        <v/>
      </c>
      <c r="BY18" s="303" t="str">
        <f t="shared" si="38"/>
        <v/>
      </c>
      <c r="CA18" s="120"/>
      <c r="CB18" s="120"/>
      <c r="CC18" s="120"/>
      <c r="CD18" s="120"/>
    </row>
    <row r="19" spans="1:82" ht="24.75" customHeight="1" x14ac:dyDescent="0.25">
      <c r="A19" s="338"/>
      <c r="B19" s="339"/>
      <c r="C19" s="459"/>
      <c r="D19" s="460"/>
      <c r="E19" s="346"/>
      <c r="G19" s="353"/>
      <c r="H19" s="354"/>
      <c r="I19" s="354"/>
      <c r="J19" s="354"/>
      <c r="K19" s="354"/>
      <c r="L19" s="354"/>
      <c r="M19" s="354"/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7"/>
      <c r="AO19" s="1" t="s">
        <v>164</v>
      </c>
      <c r="AP19" s="385" t="str">
        <f t="shared" si="3"/>
        <v/>
      </c>
      <c r="AQ19" s="385" t="str">
        <f t="shared" si="4"/>
        <v/>
      </c>
      <c r="AR19" s="385" t="str">
        <f t="shared" si="5"/>
        <v/>
      </c>
      <c r="AS19" s="385" t="str">
        <f t="shared" si="6"/>
        <v/>
      </c>
      <c r="AT19" s="385" t="str">
        <f t="shared" si="7"/>
        <v/>
      </c>
      <c r="AU19" s="385" t="str">
        <f t="shared" si="8"/>
        <v/>
      </c>
      <c r="AV19" s="385" t="str">
        <f t="shared" si="9"/>
        <v/>
      </c>
      <c r="AW19" s="385" t="str">
        <f t="shared" si="10"/>
        <v/>
      </c>
      <c r="AX19" s="385" t="str">
        <f t="shared" si="11"/>
        <v/>
      </c>
      <c r="AY19" s="385" t="str">
        <f t="shared" si="12"/>
        <v/>
      </c>
      <c r="AZ19" s="385" t="str">
        <f t="shared" si="13"/>
        <v/>
      </c>
      <c r="BA19" s="385" t="str">
        <f t="shared" si="14"/>
        <v/>
      </c>
      <c r="BB19" s="385" t="str">
        <f t="shared" si="15"/>
        <v/>
      </c>
      <c r="BC19" s="385" t="str">
        <f t="shared" si="16"/>
        <v/>
      </c>
      <c r="BD19" s="385" t="str">
        <f t="shared" si="17"/>
        <v/>
      </c>
      <c r="BE19" s="385" t="str">
        <f t="shared" si="18"/>
        <v/>
      </c>
      <c r="BF19" s="385" t="str">
        <f t="shared" si="19"/>
        <v/>
      </c>
      <c r="BG19" s="385" t="str">
        <f t="shared" si="20"/>
        <v/>
      </c>
      <c r="BH19" s="385" t="str">
        <f t="shared" si="21"/>
        <v/>
      </c>
      <c r="BI19" s="385" t="str">
        <f t="shared" si="22"/>
        <v/>
      </c>
      <c r="BJ19" s="385" t="str">
        <f t="shared" si="23"/>
        <v/>
      </c>
      <c r="BK19" s="385" t="str">
        <f t="shared" si="24"/>
        <v/>
      </c>
      <c r="BL19" s="385" t="str">
        <f t="shared" si="25"/>
        <v/>
      </c>
      <c r="BM19" s="385" t="str">
        <f t="shared" si="26"/>
        <v/>
      </c>
      <c r="BN19" s="385" t="str">
        <f t="shared" si="27"/>
        <v/>
      </c>
      <c r="BO19" s="385" t="str">
        <f t="shared" si="28"/>
        <v/>
      </c>
      <c r="BP19" s="385" t="str">
        <f t="shared" si="29"/>
        <v/>
      </c>
      <c r="BQ19" s="385" t="str">
        <f t="shared" si="30"/>
        <v/>
      </c>
      <c r="BR19" s="385" t="str">
        <f t="shared" si="31"/>
        <v/>
      </c>
      <c r="BS19" s="385" t="str">
        <f t="shared" si="32"/>
        <v/>
      </c>
      <c r="BT19" s="385" t="str">
        <f t="shared" si="33"/>
        <v/>
      </c>
      <c r="BU19" s="385" t="str">
        <f t="shared" si="34"/>
        <v/>
      </c>
      <c r="BV19" s="385" t="str">
        <f t="shared" si="35"/>
        <v/>
      </c>
      <c r="BW19" s="385" t="str">
        <f t="shared" si="36"/>
        <v/>
      </c>
      <c r="BX19" s="388" t="str">
        <f t="shared" si="37"/>
        <v/>
      </c>
      <c r="BY19" s="303" t="str">
        <f t="shared" si="38"/>
        <v/>
      </c>
      <c r="CA19" s="120"/>
      <c r="CB19" s="120"/>
      <c r="CC19" s="120"/>
      <c r="CD19" s="120"/>
    </row>
    <row r="20" spans="1:82" ht="24.75" customHeight="1" x14ac:dyDescent="0.25">
      <c r="A20" s="340"/>
      <c r="B20" s="339"/>
      <c r="C20" s="459"/>
      <c r="D20" s="460"/>
      <c r="E20" s="346"/>
      <c r="G20" s="353"/>
      <c r="H20" s="354"/>
      <c r="I20" s="354"/>
      <c r="J20" s="354"/>
      <c r="K20" s="354"/>
      <c r="L20" s="354"/>
      <c r="M20" s="354"/>
      <c r="N20" s="354"/>
      <c r="O20" s="354"/>
      <c r="P20" s="354"/>
      <c r="Q20" s="354"/>
      <c r="R20" s="354"/>
      <c r="S20" s="354"/>
      <c r="T20" s="354"/>
      <c r="U20" s="354"/>
      <c r="V20" s="354"/>
      <c r="W20" s="354"/>
      <c r="X20" s="354"/>
      <c r="Y20" s="354"/>
      <c r="Z20" s="354"/>
      <c r="AA20" s="354"/>
      <c r="AB20" s="354"/>
      <c r="AC20" s="354"/>
      <c r="AD20" s="356"/>
      <c r="AE20" s="356"/>
      <c r="AF20" s="356"/>
      <c r="AG20" s="356"/>
      <c r="AH20" s="356"/>
      <c r="AI20" s="356"/>
      <c r="AJ20" s="356"/>
      <c r="AK20" s="356"/>
      <c r="AL20" s="356"/>
      <c r="AM20" s="356"/>
      <c r="AN20" s="357"/>
      <c r="AO20" s="116"/>
      <c r="AP20" s="385" t="str">
        <f t="shared" si="3"/>
        <v/>
      </c>
      <c r="AQ20" s="385" t="str">
        <f t="shared" si="4"/>
        <v/>
      </c>
      <c r="AR20" s="385" t="str">
        <f t="shared" si="5"/>
        <v/>
      </c>
      <c r="AS20" s="385" t="str">
        <f t="shared" si="6"/>
        <v/>
      </c>
      <c r="AT20" s="385" t="str">
        <f t="shared" si="7"/>
        <v/>
      </c>
      <c r="AU20" s="385" t="str">
        <f t="shared" si="8"/>
        <v/>
      </c>
      <c r="AV20" s="385" t="str">
        <f t="shared" si="9"/>
        <v/>
      </c>
      <c r="AW20" s="385" t="str">
        <f t="shared" si="10"/>
        <v/>
      </c>
      <c r="AX20" s="385" t="str">
        <f t="shared" si="11"/>
        <v/>
      </c>
      <c r="AY20" s="385" t="str">
        <f t="shared" si="12"/>
        <v/>
      </c>
      <c r="AZ20" s="385" t="str">
        <f t="shared" si="13"/>
        <v/>
      </c>
      <c r="BA20" s="385" t="str">
        <f t="shared" si="14"/>
        <v/>
      </c>
      <c r="BB20" s="385" t="str">
        <f t="shared" si="15"/>
        <v/>
      </c>
      <c r="BC20" s="385" t="str">
        <f t="shared" si="16"/>
        <v/>
      </c>
      <c r="BD20" s="385" t="str">
        <f t="shared" si="17"/>
        <v/>
      </c>
      <c r="BE20" s="385" t="str">
        <f t="shared" si="18"/>
        <v/>
      </c>
      <c r="BF20" s="385" t="str">
        <f t="shared" si="19"/>
        <v/>
      </c>
      <c r="BG20" s="385" t="str">
        <f t="shared" si="20"/>
        <v/>
      </c>
      <c r="BH20" s="385" t="str">
        <f t="shared" si="21"/>
        <v/>
      </c>
      <c r="BI20" s="385" t="str">
        <f t="shared" si="22"/>
        <v/>
      </c>
      <c r="BJ20" s="385" t="str">
        <f t="shared" si="23"/>
        <v/>
      </c>
      <c r="BK20" s="385" t="str">
        <f t="shared" si="24"/>
        <v/>
      </c>
      <c r="BL20" s="385" t="str">
        <f t="shared" si="25"/>
        <v/>
      </c>
      <c r="BM20" s="385" t="str">
        <f t="shared" si="26"/>
        <v/>
      </c>
      <c r="BN20" s="385" t="str">
        <f t="shared" si="27"/>
        <v/>
      </c>
      <c r="BO20" s="385" t="str">
        <f t="shared" si="28"/>
        <v/>
      </c>
      <c r="BP20" s="385" t="str">
        <f t="shared" si="29"/>
        <v/>
      </c>
      <c r="BQ20" s="385" t="str">
        <f t="shared" si="30"/>
        <v/>
      </c>
      <c r="BR20" s="385" t="str">
        <f t="shared" si="31"/>
        <v/>
      </c>
      <c r="BS20" s="385" t="str">
        <f t="shared" si="32"/>
        <v/>
      </c>
      <c r="BT20" s="385" t="str">
        <f t="shared" si="33"/>
        <v/>
      </c>
      <c r="BU20" s="385" t="str">
        <f t="shared" si="34"/>
        <v/>
      </c>
      <c r="BV20" s="385" t="str">
        <f t="shared" si="35"/>
        <v/>
      </c>
      <c r="BW20" s="385" t="str">
        <f t="shared" si="36"/>
        <v/>
      </c>
      <c r="BX20" s="388" t="str">
        <f t="shared" si="37"/>
        <v/>
      </c>
      <c r="BY20" s="303" t="str">
        <f t="shared" si="38"/>
        <v/>
      </c>
      <c r="CA20" s="120"/>
      <c r="CB20" s="120"/>
      <c r="CC20" s="120"/>
      <c r="CD20" s="120"/>
    </row>
    <row r="21" spans="1:82" ht="24.75" customHeight="1" x14ac:dyDescent="0.25">
      <c r="A21" s="340"/>
      <c r="B21" s="339"/>
      <c r="C21" s="459"/>
      <c r="D21" s="460"/>
      <c r="E21" s="346"/>
      <c r="G21" s="353"/>
      <c r="H21" s="354"/>
      <c r="I21" s="354"/>
      <c r="J21" s="354"/>
      <c r="K21" s="354"/>
      <c r="L21" s="354"/>
      <c r="M21" s="354"/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7"/>
      <c r="AO21" s="116"/>
      <c r="AP21" s="385" t="str">
        <f t="shared" si="3"/>
        <v/>
      </c>
      <c r="AQ21" s="385" t="str">
        <f t="shared" si="4"/>
        <v/>
      </c>
      <c r="AR21" s="385" t="str">
        <f t="shared" si="5"/>
        <v/>
      </c>
      <c r="AS21" s="385" t="str">
        <f t="shared" si="6"/>
        <v/>
      </c>
      <c r="AT21" s="385" t="str">
        <f t="shared" si="7"/>
        <v/>
      </c>
      <c r="AU21" s="385" t="str">
        <f t="shared" si="8"/>
        <v/>
      </c>
      <c r="AV21" s="385" t="str">
        <f t="shared" si="9"/>
        <v/>
      </c>
      <c r="AW21" s="385" t="str">
        <f t="shared" si="10"/>
        <v/>
      </c>
      <c r="AX21" s="385" t="str">
        <f t="shared" si="11"/>
        <v/>
      </c>
      <c r="AY21" s="385" t="str">
        <f t="shared" si="12"/>
        <v/>
      </c>
      <c r="AZ21" s="385" t="str">
        <f t="shared" si="13"/>
        <v/>
      </c>
      <c r="BA21" s="385" t="str">
        <f t="shared" si="14"/>
        <v/>
      </c>
      <c r="BB21" s="385" t="str">
        <f t="shared" si="15"/>
        <v/>
      </c>
      <c r="BC21" s="385" t="str">
        <f t="shared" si="16"/>
        <v/>
      </c>
      <c r="BD21" s="385" t="str">
        <f t="shared" si="17"/>
        <v/>
      </c>
      <c r="BE21" s="385" t="str">
        <f t="shared" si="18"/>
        <v/>
      </c>
      <c r="BF21" s="385" t="str">
        <f t="shared" si="19"/>
        <v/>
      </c>
      <c r="BG21" s="385" t="str">
        <f t="shared" si="20"/>
        <v/>
      </c>
      <c r="BH21" s="385" t="str">
        <f t="shared" si="21"/>
        <v/>
      </c>
      <c r="BI21" s="385" t="str">
        <f t="shared" si="22"/>
        <v/>
      </c>
      <c r="BJ21" s="385" t="str">
        <f t="shared" si="23"/>
        <v/>
      </c>
      <c r="BK21" s="385" t="str">
        <f t="shared" si="24"/>
        <v/>
      </c>
      <c r="BL21" s="385" t="str">
        <f t="shared" si="25"/>
        <v/>
      </c>
      <c r="BM21" s="385" t="str">
        <f t="shared" si="26"/>
        <v/>
      </c>
      <c r="BN21" s="385" t="str">
        <f t="shared" si="27"/>
        <v/>
      </c>
      <c r="BO21" s="385" t="str">
        <f t="shared" si="28"/>
        <v/>
      </c>
      <c r="BP21" s="385" t="str">
        <f t="shared" si="29"/>
        <v/>
      </c>
      <c r="BQ21" s="385" t="str">
        <f t="shared" si="30"/>
        <v/>
      </c>
      <c r="BR21" s="385" t="str">
        <f t="shared" si="31"/>
        <v/>
      </c>
      <c r="BS21" s="385" t="str">
        <f t="shared" si="32"/>
        <v/>
      </c>
      <c r="BT21" s="385" t="str">
        <f t="shared" si="33"/>
        <v/>
      </c>
      <c r="BU21" s="385" t="str">
        <f t="shared" si="34"/>
        <v/>
      </c>
      <c r="BV21" s="385" t="str">
        <f t="shared" si="35"/>
        <v/>
      </c>
      <c r="BW21" s="385" t="str">
        <f t="shared" si="36"/>
        <v/>
      </c>
      <c r="BX21" s="389" t="str">
        <f t="shared" si="37"/>
        <v/>
      </c>
      <c r="BY21" s="303" t="str">
        <f t="shared" si="38"/>
        <v/>
      </c>
      <c r="CA21" s="120"/>
      <c r="CB21" s="120"/>
      <c r="CC21" s="120"/>
      <c r="CD21" s="120"/>
    </row>
    <row r="22" spans="1:82" ht="24.75" customHeight="1" x14ac:dyDescent="0.25">
      <c r="A22" s="338"/>
      <c r="B22" s="339"/>
      <c r="C22" s="459"/>
      <c r="D22" s="460"/>
      <c r="E22" s="346"/>
      <c r="G22" s="353"/>
      <c r="H22" s="354"/>
      <c r="I22" s="354"/>
      <c r="J22" s="354"/>
      <c r="K22" s="354"/>
      <c r="L22" s="354"/>
      <c r="M22" s="354"/>
      <c r="N22" s="354"/>
      <c r="O22" s="354"/>
      <c r="P22" s="354"/>
      <c r="Q22" s="354"/>
      <c r="R22" s="354"/>
      <c r="S22" s="354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356"/>
      <c r="AE22" s="356"/>
      <c r="AF22" s="356"/>
      <c r="AG22" s="356"/>
      <c r="AH22" s="356"/>
      <c r="AI22" s="356"/>
      <c r="AJ22" s="356"/>
      <c r="AK22" s="356"/>
      <c r="AL22" s="356"/>
      <c r="AM22" s="356"/>
      <c r="AN22" s="357"/>
      <c r="AO22" s="116"/>
      <c r="AP22" s="385" t="str">
        <f t="shared" si="3"/>
        <v/>
      </c>
      <c r="AQ22" s="385" t="str">
        <f t="shared" si="4"/>
        <v/>
      </c>
      <c r="AR22" s="385" t="str">
        <f t="shared" si="5"/>
        <v/>
      </c>
      <c r="AS22" s="385" t="str">
        <f t="shared" si="6"/>
        <v/>
      </c>
      <c r="AT22" s="385" t="str">
        <f t="shared" si="7"/>
        <v/>
      </c>
      <c r="AU22" s="385" t="str">
        <f t="shared" si="8"/>
        <v/>
      </c>
      <c r="AV22" s="385" t="str">
        <f t="shared" si="9"/>
        <v/>
      </c>
      <c r="AW22" s="385" t="str">
        <f t="shared" si="10"/>
        <v/>
      </c>
      <c r="AX22" s="385" t="str">
        <f t="shared" si="11"/>
        <v/>
      </c>
      <c r="AY22" s="385" t="str">
        <f t="shared" si="12"/>
        <v/>
      </c>
      <c r="AZ22" s="385" t="str">
        <f t="shared" si="13"/>
        <v/>
      </c>
      <c r="BA22" s="385" t="str">
        <f t="shared" si="14"/>
        <v/>
      </c>
      <c r="BB22" s="385" t="str">
        <f t="shared" si="15"/>
        <v/>
      </c>
      <c r="BC22" s="385" t="str">
        <f t="shared" si="16"/>
        <v/>
      </c>
      <c r="BD22" s="385" t="str">
        <f t="shared" si="17"/>
        <v/>
      </c>
      <c r="BE22" s="385" t="str">
        <f t="shared" si="18"/>
        <v/>
      </c>
      <c r="BF22" s="385" t="str">
        <f t="shared" si="19"/>
        <v/>
      </c>
      <c r="BG22" s="385" t="str">
        <f t="shared" si="20"/>
        <v/>
      </c>
      <c r="BH22" s="385" t="str">
        <f t="shared" si="21"/>
        <v/>
      </c>
      <c r="BI22" s="385" t="str">
        <f t="shared" si="22"/>
        <v/>
      </c>
      <c r="BJ22" s="385" t="str">
        <f t="shared" si="23"/>
        <v/>
      </c>
      <c r="BK22" s="385" t="str">
        <f t="shared" si="24"/>
        <v/>
      </c>
      <c r="BL22" s="385" t="str">
        <f t="shared" si="25"/>
        <v/>
      </c>
      <c r="BM22" s="385" t="str">
        <f t="shared" si="26"/>
        <v/>
      </c>
      <c r="BN22" s="385" t="str">
        <f t="shared" si="27"/>
        <v/>
      </c>
      <c r="BO22" s="385" t="str">
        <f t="shared" si="28"/>
        <v/>
      </c>
      <c r="BP22" s="385" t="str">
        <f t="shared" si="29"/>
        <v/>
      </c>
      <c r="BQ22" s="385" t="str">
        <f t="shared" si="30"/>
        <v/>
      </c>
      <c r="BR22" s="385" t="str">
        <f t="shared" si="31"/>
        <v/>
      </c>
      <c r="BS22" s="385" t="str">
        <f t="shared" si="32"/>
        <v/>
      </c>
      <c r="BT22" s="385" t="str">
        <f t="shared" si="33"/>
        <v/>
      </c>
      <c r="BU22" s="385" t="str">
        <f t="shared" si="34"/>
        <v/>
      </c>
      <c r="BV22" s="385" t="str">
        <f t="shared" si="35"/>
        <v/>
      </c>
      <c r="BW22" s="385" t="str">
        <f t="shared" si="36"/>
        <v/>
      </c>
      <c r="BX22" s="389" t="str">
        <f t="shared" si="37"/>
        <v/>
      </c>
      <c r="BY22" s="303" t="str">
        <f t="shared" si="38"/>
        <v/>
      </c>
      <c r="CA22" s="120"/>
      <c r="CB22" s="120"/>
      <c r="CC22" s="120"/>
      <c r="CD22" s="120"/>
    </row>
    <row r="23" spans="1:82" ht="24.75" customHeight="1" x14ac:dyDescent="0.25">
      <c r="A23" s="340"/>
      <c r="B23" s="339"/>
      <c r="C23" s="459"/>
      <c r="D23" s="460"/>
      <c r="E23" s="346"/>
      <c r="G23" s="353"/>
      <c r="H23" s="354"/>
      <c r="I23" s="354"/>
      <c r="J23" s="354"/>
      <c r="K23" s="354"/>
      <c r="L23" s="354"/>
      <c r="M23" s="354"/>
      <c r="N23" s="354"/>
      <c r="O23" s="354"/>
      <c r="P23" s="354"/>
      <c r="Q23" s="354"/>
      <c r="R23" s="354"/>
      <c r="S23" s="354"/>
      <c r="T23" s="354"/>
      <c r="U23" s="354"/>
      <c r="V23" s="354"/>
      <c r="W23" s="354"/>
      <c r="X23" s="354"/>
      <c r="Y23" s="354"/>
      <c r="Z23" s="354"/>
      <c r="AA23" s="354"/>
      <c r="AB23" s="354"/>
      <c r="AC23" s="354"/>
      <c r="AD23" s="356"/>
      <c r="AE23" s="356"/>
      <c r="AF23" s="356"/>
      <c r="AG23" s="356"/>
      <c r="AH23" s="356"/>
      <c r="AI23" s="356"/>
      <c r="AJ23" s="356"/>
      <c r="AK23" s="356"/>
      <c r="AL23" s="356"/>
      <c r="AM23" s="356"/>
      <c r="AN23" s="357"/>
      <c r="AO23" s="116"/>
      <c r="AP23" s="385" t="str">
        <f t="shared" si="3"/>
        <v/>
      </c>
      <c r="AQ23" s="385" t="str">
        <f t="shared" si="4"/>
        <v/>
      </c>
      <c r="AR23" s="385" t="str">
        <f t="shared" si="5"/>
        <v/>
      </c>
      <c r="AS23" s="385" t="str">
        <f t="shared" si="6"/>
        <v/>
      </c>
      <c r="AT23" s="385" t="str">
        <f t="shared" si="7"/>
        <v/>
      </c>
      <c r="AU23" s="385" t="str">
        <f t="shared" si="8"/>
        <v/>
      </c>
      <c r="AV23" s="385" t="str">
        <f t="shared" si="9"/>
        <v/>
      </c>
      <c r="AW23" s="385" t="str">
        <f t="shared" si="10"/>
        <v/>
      </c>
      <c r="AX23" s="385" t="str">
        <f t="shared" si="11"/>
        <v/>
      </c>
      <c r="AY23" s="385" t="str">
        <f t="shared" si="12"/>
        <v/>
      </c>
      <c r="AZ23" s="385" t="str">
        <f t="shared" si="13"/>
        <v/>
      </c>
      <c r="BA23" s="385" t="str">
        <f t="shared" si="14"/>
        <v/>
      </c>
      <c r="BB23" s="385" t="str">
        <f t="shared" si="15"/>
        <v/>
      </c>
      <c r="BC23" s="385" t="str">
        <f t="shared" si="16"/>
        <v/>
      </c>
      <c r="BD23" s="385" t="str">
        <f t="shared" si="17"/>
        <v/>
      </c>
      <c r="BE23" s="385" t="str">
        <f t="shared" si="18"/>
        <v/>
      </c>
      <c r="BF23" s="385" t="str">
        <f t="shared" si="19"/>
        <v/>
      </c>
      <c r="BG23" s="385" t="str">
        <f t="shared" si="20"/>
        <v/>
      </c>
      <c r="BH23" s="385" t="str">
        <f t="shared" si="21"/>
        <v/>
      </c>
      <c r="BI23" s="385" t="str">
        <f t="shared" si="22"/>
        <v/>
      </c>
      <c r="BJ23" s="385" t="str">
        <f t="shared" si="23"/>
        <v/>
      </c>
      <c r="BK23" s="385" t="str">
        <f t="shared" si="24"/>
        <v/>
      </c>
      <c r="BL23" s="385" t="str">
        <f t="shared" si="25"/>
        <v/>
      </c>
      <c r="BM23" s="385" t="str">
        <f t="shared" si="26"/>
        <v/>
      </c>
      <c r="BN23" s="385" t="str">
        <f t="shared" si="27"/>
        <v/>
      </c>
      <c r="BO23" s="385" t="str">
        <f t="shared" si="28"/>
        <v/>
      </c>
      <c r="BP23" s="385" t="str">
        <f t="shared" si="29"/>
        <v/>
      </c>
      <c r="BQ23" s="385" t="str">
        <f t="shared" si="30"/>
        <v/>
      </c>
      <c r="BR23" s="385" t="str">
        <f t="shared" si="31"/>
        <v/>
      </c>
      <c r="BS23" s="385" t="str">
        <f t="shared" si="32"/>
        <v/>
      </c>
      <c r="BT23" s="385" t="str">
        <f t="shared" si="33"/>
        <v/>
      </c>
      <c r="BU23" s="385" t="str">
        <f t="shared" si="34"/>
        <v/>
      </c>
      <c r="BV23" s="385" t="str">
        <f t="shared" si="35"/>
        <v/>
      </c>
      <c r="BW23" s="385" t="str">
        <f t="shared" si="36"/>
        <v/>
      </c>
      <c r="BX23" s="389" t="str">
        <f t="shared" si="37"/>
        <v/>
      </c>
      <c r="BY23" s="303" t="str">
        <f t="shared" si="38"/>
        <v/>
      </c>
      <c r="CA23" s="120"/>
      <c r="CB23" s="120"/>
      <c r="CC23" s="120"/>
      <c r="CD23" s="120"/>
    </row>
    <row r="24" spans="1:82" ht="24.75" customHeight="1" x14ac:dyDescent="0.25">
      <c r="A24" s="340"/>
      <c r="B24" s="339"/>
      <c r="C24" s="459"/>
      <c r="D24" s="460"/>
      <c r="E24" s="346"/>
      <c r="G24" s="353"/>
      <c r="H24" s="354"/>
      <c r="I24" s="354"/>
      <c r="J24" s="354"/>
      <c r="K24" s="354"/>
      <c r="L24" s="354"/>
      <c r="M24" s="354"/>
      <c r="N24" s="354"/>
      <c r="O24" s="354"/>
      <c r="P24" s="354"/>
      <c r="Q24" s="354"/>
      <c r="R24" s="354"/>
      <c r="S24" s="354"/>
      <c r="T24" s="354"/>
      <c r="U24" s="354"/>
      <c r="V24" s="354"/>
      <c r="W24" s="354"/>
      <c r="X24" s="354"/>
      <c r="Y24" s="354"/>
      <c r="Z24" s="354"/>
      <c r="AA24" s="354"/>
      <c r="AB24" s="354"/>
      <c r="AC24" s="354"/>
      <c r="AD24" s="356"/>
      <c r="AE24" s="356"/>
      <c r="AF24" s="356"/>
      <c r="AG24" s="356"/>
      <c r="AH24" s="356"/>
      <c r="AI24" s="356"/>
      <c r="AJ24" s="356"/>
      <c r="AK24" s="356"/>
      <c r="AL24" s="356"/>
      <c r="AM24" s="356"/>
      <c r="AN24" s="357"/>
      <c r="AO24" s="116"/>
      <c r="AP24" s="385" t="str">
        <f t="shared" si="3"/>
        <v/>
      </c>
      <c r="AQ24" s="385" t="str">
        <f t="shared" si="4"/>
        <v/>
      </c>
      <c r="AR24" s="385" t="str">
        <f t="shared" si="5"/>
        <v/>
      </c>
      <c r="AS24" s="385" t="str">
        <f t="shared" si="6"/>
        <v/>
      </c>
      <c r="AT24" s="385" t="str">
        <f t="shared" si="7"/>
        <v/>
      </c>
      <c r="AU24" s="385" t="str">
        <f t="shared" si="8"/>
        <v/>
      </c>
      <c r="AV24" s="385" t="str">
        <f t="shared" si="9"/>
        <v/>
      </c>
      <c r="AW24" s="385" t="str">
        <f t="shared" si="10"/>
        <v/>
      </c>
      <c r="AX24" s="385" t="str">
        <f t="shared" si="11"/>
        <v/>
      </c>
      <c r="AY24" s="385" t="str">
        <f t="shared" si="12"/>
        <v/>
      </c>
      <c r="AZ24" s="385" t="str">
        <f t="shared" si="13"/>
        <v/>
      </c>
      <c r="BA24" s="385" t="str">
        <f t="shared" si="14"/>
        <v/>
      </c>
      <c r="BB24" s="385" t="str">
        <f t="shared" si="15"/>
        <v/>
      </c>
      <c r="BC24" s="385" t="str">
        <f t="shared" si="16"/>
        <v/>
      </c>
      <c r="BD24" s="385" t="str">
        <f t="shared" si="17"/>
        <v/>
      </c>
      <c r="BE24" s="385" t="str">
        <f t="shared" si="18"/>
        <v/>
      </c>
      <c r="BF24" s="385" t="str">
        <f t="shared" si="19"/>
        <v/>
      </c>
      <c r="BG24" s="385" t="str">
        <f t="shared" si="20"/>
        <v/>
      </c>
      <c r="BH24" s="385" t="str">
        <f t="shared" si="21"/>
        <v/>
      </c>
      <c r="BI24" s="385" t="str">
        <f t="shared" si="22"/>
        <v/>
      </c>
      <c r="BJ24" s="385" t="str">
        <f t="shared" si="23"/>
        <v/>
      </c>
      <c r="BK24" s="385" t="str">
        <f t="shared" si="24"/>
        <v/>
      </c>
      <c r="BL24" s="385" t="str">
        <f t="shared" si="25"/>
        <v/>
      </c>
      <c r="BM24" s="385" t="str">
        <f t="shared" si="26"/>
        <v/>
      </c>
      <c r="BN24" s="385" t="str">
        <f t="shared" si="27"/>
        <v/>
      </c>
      <c r="BO24" s="385" t="str">
        <f t="shared" si="28"/>
        <v/>
      </c>
      <c r="BP24" s="385" t="str">
        <f t="shared" si="29"/>
        <v/>
      </c>
      <c r="BQ24" s="385" t="str">
        <f t="shared" si="30"/>
        <v/>
      </c>
      <c r="BR24" s="385" t="str">
        <f t="shared" si="31"/>
        <v/>
      </c>
      <c r="BS24" s="385" t="str">
        <f t="shared" si="32"/>
        <v/>
      </c>
      <c r="BT24" s="385" t="str">
        <f t="shared" si="33"/>
        <v/>
      </c>
      <c r="BU24" s="385" t="str">
        <f t="shared" si="34"/>
        <v/>
      </c>
      <c r="BV24" s="385" t="str">
        <f t="shared" si="35"/>
        <v/>
      </c>
      <c r="BW24" s="385" t="str">
        <f t="shared" si="36"/>
        <v/>
      </c>
      <c r="BX24" s="389" t="str">
        <f t="shared" si="37"/>
        <v/>
      </c>
      <c r="BY24" s="303" t="str">
        <f t="shared" si="38"/>
        <v/>
      </c>
      <c r="CA24" s="120"/>
      <c r="CB24" s="120"/>
      <c r="CC24" s="120"/>
      <c r="CD24" s="120"/>
    </row>
    <row r="25" spans="1:82" ht="24.75" customHeight="1" x14ac:dyDescent="0.25">
      <c r="A25" s="340"/>
      <c r="B25" s="339"/>
      <c r="C25" s="459"/>
      <c r="D25" s="460"/>
      <c r="E25" s="346"/>
      <c r="G25" s="353"/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4"/>
      <c r="S25" s="354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356"/>
      <c r="AE25" s="356"/>
      <c r="AF25" s="356"/>
      <c r="AG25" s="356"/>
      <c r="AH25" s="356"/>
      <c r="AI25" s="356"/>
      <c r="AJ25" s="356"/>
      <c r="AK25" s="356"/>
      <c r="AL25" s="356"/>
      <c r="AM25" s="356"/>
      <c r="AN25" s="357"/>
      <c r="AO25" s="116"/>
      <c r="AP25" s="385" t="str">
        <f t="shared" si="3"/>
        <v/>
      </c>
      <c r="AQ25" s="385" t="str">
        <f t="shared" si="4"/>
        <v/>
      </c>
      <c r="AR25" s="385" t="str">
        <f t="shared" si="5"/>
        <v/>
      </c>
      <c r="AS25" s="385" t="str">
        <f t="shared" si="6"/>
        <v/>
      </c>
      <c r="AT25" s="385" t="str">
        <f t="shared" si="7"/>
        <v/>
      </c>
      <c r="AU25" s="385" t="str">
        <f t="shared" si="8"/>
        <v/>
      </c>
      <c r="AV25" s="385" t="str">
        <f t="shared" si="9"/>
        <v/>
      </c>
      <c r="AW25" s="385" t="str">
        <f t="shared" si="10"/>
        <v/>
      </c>
      <c r="AX25" s="385" t="str">
        <f t="shared" si="11"/>
        <v/>
      </c>
      <c r="AY25" s="385" t="str">
        <f t="shared" si="12"/>
        <v/>
      </c>
      <c r="AZ25" s="385" t="str">
        <f t="shared" si="13"/>
        <v/>
      </c>
      <c r="BA25" s="385" t="str">
        <f t="shared" si="14"/>
        <v/>
      </c>
      <c r="BB25" s="385" t="str">
        <f t="shared" si="15"/>
        <v/>
      </c>
      <c r="BC25" s="385" t="str">
        <f t="shared" si="16"/>
        <v/>
      </c>
      <c r="BD25" s="385" t="str">
        <f t="shared" si="17"/>
        <v/>
      </c>
      <c r="BE25" s="385" t="str">
        <f t="shared" si="18"/>
        <v/>
      </c>
      <c r="BF25" s="385" t="str">
        <f t="shared" si="19"/>
        <v/>
      </c>
      <c r="BG25" s="385" t="str">
        <f t="shared" si="20"/>
        <v/>
      </c>
      <c r="BH25" s="385" t="str">
        <f t="shared" si="21"/>
        <v/>
      </c>
      <c r="BI25" s="385" t="str">
        <f t="shared" si="22"/>
        <v/>
      </c>
      <c r="BJ25" s="385" t="str">
        <f t="shared" si="23"/>
        <v/>
      </c>
      <c r="BK25" s="385" t="str">
        <f t="shared" si="24"/>
        <v/>
      </c>
      <c r="BL25" s="385" t="str">
        <f t="shared" si="25"/>
        <v/>
      </c>
      <c r="BM25" s="385" t="str">
        <f t="shared" si="26"/>
        <v/>
      </c>
      <c r="BN25" s="385" t="str">
        <f t="shared" si="27"/>
        <v/>
      </c>
      <c r="BO25" s="385" t="str">
        <f t="shared" si="28"/>
        <v/>
      </c>
      <c r="BP25" s="385" t="str">
        <f t="shared" si="29"/>
        <v/>
      </c>
      <c r="BQ25" s="385" t="str">
        <f t="shared" si="30"/>
        <v/>
      </c>
      <c r="BR25" s="385" t="str">
        <f t="shared" si="31"/>
        <v/>
      </c>
      <c r="BS25" s="385" t="str">
        <f t="shared" si="32"/>
        <v/>
      </c>
      <c r="BT25" s="385" t="str">
        <f t="shared" si="33"/>
        <v/>
      </c>
      <c r="BU25" s="385" t="str">
        <f t="shared" si="34"/>
        <v/>
      </c>
      <c r="BV25" s="385" t="str">
        <f t="shared" si="35"/>
        <v/>
      </c>
      <c r="BW25" s="385" t="str">
        <f t="shared" si="36"/>
        <v/>
      </c>
      <c r="BX25" s="389" t="str">
        <f t="shared" si="37"/>
        <v/>
      </c>
      <c r="BY25" s="303" t="str">
        <f t="shared" si="38"/>
        <v/>
      </c>
      <c r="CA25" s="120"/>
      <c r="CB25" s="120"/>
      <c r="CC25" s="120"/>
      <c r="CD25" s="120"/>
    </row>
    <row r="26" spans="1:82" ht="24.75" customHeight="1" x14ac:dyDescent="0.25">
      <c r="A26" s="340"/>
      <c r="B26" s="339"/>
      <c r="C26" s="459"/>
      <c r="D26" s="460"/>
      <c r="E26" s="346"/>
      <c r="G26" s="353"/>
      <c r="H26" s="354"/>
      <c r="I26" s="354"/>
      <c r="J26" s="354"/>
      <c r="K26" s="354"/>
      <c r="L26" s="354"/>
      <c r="M26" s="354"/>
      <c r="N26" s="354"/>
      <c r="O26" s="354"/>
      <c r="P26" s="354"/>
      <c r="Q26" s="354"/>
      <c r="R26" s="354"/>
      <c r="S26" s="354"/>
      <c r="T26" s="354"/>
      <c r="U26" s="354"/>
      <c r="V26" s="354"/>
      <c r="W26" s="354"/>
      <c r="X26" s="354"/>
      <c r="Y26" s="354"/>
      <c r="Z26" s="354"/>
      <c r="AA26" s="354"/>
      <c r="AB26" s="354"/>
      <c r="AC26" s="354"/>
      <c r="AD26" s="356"/>
      <c r="AE26" s="356"/>
      <c r="AF26" s="356"/>
      <c r="AG26" s="356"/>
      <c r="AH26" s="356"/>
      <c r="AI26" s="356"/>
      <c r="AJ26" s="356"/>
      <c r="AK26" s="356"/>
      <c r="AL26" s="356"/>
      <c r="AM26" s="356"/>
      <c r="AN26" s="357"/>
      <c r="AO26" s="116"/>
      <c r="AP26" s="385" t="str">
        <f t="shared" si="3"/>
        <v/>
      </c>
      <c r="AQ26" s="385" t="str">
        <f t="shared" si="4"/>
        <v/>
      </c>
      <c r="AR26" s="385" t="str">
        <f t="shared" si="5"/>
        <v/>
      </c>
      <c r="AS26" s="385" t="str">
        <f t="shared" si="6"/>
        <v/>
      </c>
      <c r="AT26" s="385" t="str">
        <f t="shared" si="7"/>
        <v/>
      </c>
      <c r="AU26" s="385" t="str">
        <f t="shared" si="8"/>
        <v/>
      </c>
      <c r="AV26" s="385" t="str">
        <f t="shared" si="9"/>
        <v/>
      </c>
      <c r="AW26" s="385" t="str">
        <f t="shared" si="10"/>
        <v/>
      </c>
      <c r="AX26" s="385" t="str">
        <f t="shared" si="11"/>
        <v/>
      </c>
      <c r="AY26" s="385" t="str">
        <f t="shared" si="12"/>
        <v/>
      </c>
      <c r="AZ26" s="385" t="str">
        <f t="shared" si="13"/>
        <v/>
      </c>
      <c r="BA26" s="385" t="str">
        <f t="shared" si="14"/>
        <v/>
      </c>
      <c r="BB26" s="385" t="str">
        <f t="shared" si="15"/>
        <v/>
      </c>
      <c r="BC26" s="385" t="str">
        <f t="shared" si="16"/>
        <v/>
      </c>
      <c r="BD26" s="385" t="str">
        <f t="shared" si="17"/>
        <v/>
      </c>
      <c r="BE26" s="385" t="str">
        <f t="shared" si="18"/>
        <v/>
      </c>
      <c r="BF26" s="385" t="str">
        <f t="shared" si="19"/>
        <v/>
      </c>
      <c r="BG26" s="385" t="str">
        <f t="shared" si="20"/>
        <v/>
      </c>
      <c r="BH26" s="385" t="str">
        <f t="shared" si="21"/>
        <v/>
      </c>
      <c r="BI26" s="385" t="str">
        <f t="shared" si="22"/>
        <v/>
      </c>
      <c r="BJ26" s="385" t="str">
        <f t="shared" si="23"/>
        <v/>
      </c>
      <c r="BK26" s="385" t="str">
        <f t="shared" si="24"/>
        <v/>
      </c>
      <c r="BL26" s="385" t="str">
        <f t="shared" si="25"/>
        <v/>
      </c>
      <c r="BM26" s="385" t="str">
        <f t="shared" si="26"/>
        <v/>
      </c>
      <c r="BN26" s="385" t="str">
        <f t="shared" si="27"/>
        <v/>
      </c>
      <c r="BO26" s="385" t="str">
        <f t="shared" si="28"/>
        <v/>
      </c>
      <c r="BP26" s="385" t="str">
        <f t="shared" si="29"/>
        <v/>
      </c>
      <c r="BQ26" s="385" t="str">
        <f t="shared" si="30"/>
        <v/>
      </c>
      <c r="BR26" s="385" t="str">
        <f t="shared" si="31"/>
        <v/>
      </c>
      <c r="BS26" s="385" t="str">
        <f t="shared" si="32"/>
        <v/>
      </c>
      <c r="BT26" s="385" t="str">
        <f t="shared" si="33"/>
        <v/>
      </c>
      <c r="BU26" s="385" t="str">
        <f t="shared" si="34"/>
        <v/>
      </c>
      <c r="BV26" s="385" t="str">
        <f t="shared" si="35"/>
        <v/>
      </c>
      <c r="BW26" s="385" t="str">
        <f t="shared" si="36"/>
        <v/>
      </c>
      <c r="BX26" s="389" t="str">
        <f t="shared" si="37"/>
        <v/>
      </c>
      <c r="BY26" s="303" t="str">
        <f t="shared" si="38"/>
        <v/>
      </c>
      <c r="CA26" s="120"/>
      <c r="CB26" s="120"/>
      <c r="CC26" s="120"/>
      <c r="CD26" s="120"/>
    </row>
    <row r="27" spans="1:82" ht="24.75" customHeight="1" thickBot="1" x14ac:dyDescent="0.3">
      <c r="A27" s="340"/>
      <c r="B27" s="339"/>
      <c r="C27" s="459"/>
      <c r="D27" s="460"/>
      <c r="E27" s="346"/>
      <c r="G27" s="353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4"/>
      <c r="T27" s="354"/>
      <c r="U27" s="354"/>
      <c r="V27" s="354"/>
      <c r="W27" s="354"/>
      <c r="X27" s="354"/>
      <c r="Y27" s="354"/>
      <c r="Z27" s="354"/>
      <c r="AA27" s="354"/>
      <c r="AB27" s="354"/>
      <c r="AC27" s="354"/>
      <c r="AD27" s="356"/>
      <c r="AE27" s="356"/>
      <c r="AF27" s="356"/>
      <c r="AG27" s="356"/>
      <c r="AH27" s="356"/>
      <c r="AI27" s="356"/>
      <c r="AJ27" s="356"/>
      <c r="AK27" s="356"/>
      <c r="AL27" s="356"/>
      <c r="AM27" s="356"/>
      <c r="AN27" s="357"/>
      <c r="AO27" s="1" t="s">
        <v>164</v>
      </c>
      <c r="AP27" s="385" t="str">
        <f t="shared" si="3"/>
        <v/>
      </c>
      <c r="AQ27" s="385" t="str">
        <f t="shared" si="4"/>
        <v/>
      </c>
      <c r="AR27" s="385" t="str">
        <f t="shared" si="5"/>
        <v/>
      </c>
      <c r="AS27" s="385" t="str">
        <f t="shared" si="6"/>
        <v/>
      </c>
      <c r="AT27" s="385" t="str">
        <f t="shared" si="7"/>
        <v/>
      </c>
      <c r="AU27" s="385" t="str">
        <f t="shared" si="8"/>
        <v/>
      </c>
      <c r="AV27" s="385" t="str">
        <f t="shared" si="9"/>
        <v/>
      </c>
      <c r="AW27" s="385" t="str">
        <f t="shared" si="10"/>
        <v/>
      </c>
      <c r="AX27" s="385" t="str">
        <f t="shared" si="11"/>
        <v/>
      </c>
      <c r="AY27" s="385" t="str">
        <f t="shared" si="12"/>
        <v/>
      </c>
      <c r="AZ27" s="385" t="str">
        <f t="shared" si="13"/>
        <v/>
      </c>
      <c r="BA27" s="385" t="str">
        <f t="shared" si="14"/>
        <v/>
      </c>
      <c r="BB27" s="385" t="str">
        <f t="shared" si="15"/>
        <v/>
      </c>
      <c r="BC27" s="385" t="str">
        <f t="shared" si="16"/>
        <v/>
      </c>
      <c r="BD27" s="385" t="str">
        <f t="shared" si="17"/>
        <v/>
      </c>
      <c r="BE27" s="385" t="str">
        <f t="shared" si="18"/>
        <v/>
      </c>
      <c r="BF27" s="385" t="str">
        <f t="shared" si="19"/>
        <v/>
      </c>
      <c r="BG27" s="385" t="str">
        <f t="shared" si="20"/>
        <v/>
      </c>
      <c r="BH27" s="385" t="str">
        <f t="shared" si="21"/>
        <v/>
      </c>
      <c r="BI27" s="385" t="str">
        <f t="shared" si="22"/>
        <v/>
      </c>
      <c r="BJ27" s="385" t="str">
        <f t="shared" si="23"/>
        <v/>
      </c>
      <c r="BK27" s="385" t="str">
        <f t="shared" si="24"/>
        <v/>
      </c>
      <c r="BL27" s="385" t="str">
        <f t="shared" si="25"/>
        <v/>
      </c>
      <c r="BM27" s="385" t="str">
        <f t="shared" si="26"/>
        <v/>
      </c>
      <c r="BN27" s="385" t="str">
        <f t="shared" si="27"/>
        <v/>
      </c>
      <c r="BO27" s="385" t="str">
        <f t="shared" si="28"/>
        <v/>
      </c>
      <c r="BP27" s="385" t="str">
        <f t="shared" si="29"/>
        <v/>
      </c>
      <c r="BQ27" s="385" t="str">
        <f t="shared" si="30"/>
        <v/>
      </c>
      <c r="BR27" s="385" t="str">
        <f t="shared" si="31"/>
        <v/>
      </c>
      <c r="BS27" s="385" t="str">
        <f t="shared" si="32"/>
        <v/>
      </c>
      <c r="BT27" s="385" t="str">
        <f t="shared" si="33"/>
        <v/>
      </c>
      <c r="BU27" s="385" t="str">
        <f t="shared" si="34"/>
        <v/>
      </c>
      <c r="BV27" s="385" t="str">
        <f t="shared" si="35"/>
        <v/>
      </c>
      <c r="BW27" s="385" t="str">
        <f t="shared" si="36"/>
        <v/>
      </c>
      <c r="BX27" s="389" t="str">
        <f t="shared" si="37"/>
        <v/>
      </c>
      <c r="BY27" s="303" t="str">
        <f t="shared" si="38"/>
        <v/>
      </c>
      <c r="CA27" s="120"/>
      <c r="CB27" s="120"/>
      <c r="CC27" s="120"/>
      <c r="CD27" s="120"/>
    </row>
    <row r="28" spans="1:82" ht="24.75" hidden="1" customHeight="1" outlineLevel="1" x14ac:dyDescent="0.25">
      <c r="A28" s="340"/>
      <c r="B28" s="341"/>
      <c r="C28" s="459"/>
      <c r="D28" s="460"/>
      <c r="E28" s="346"/>
      <c r="G28" s="353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4"/>
      <c r="T28" s="354"/>
      <c r="U28" s="354"/>
      <c r="V28" s="354"/>
      <c r="W28" s="354"/>
      <c r="X28" s="355"/>
      <c r="Y28" s="354"/>
      <c r="Z28" s="354"/>
      <c r="AA28" s="354"/>
      <c r="AB28" s="354"/>
      <c r="AC28" s="354"/>
      <c r="AD28" s="356"/>
      <c r="AE28" s="356"/>
      <c r="AF28" s="356"/>
      <c r="AG28" s="356"/>
      <c r="AH28" s="356"/>
      <c r="AI28" s="356"/>
      <c r="AJ28" s="356"/>
      <c r="AK28" s="356"/>
      <c r="AL28" s="356"/>
      <c r="AM28" s="356"/>
      <c r="AN28" s="357"/>
      <c r="AO28" s="116"/>
      <c r="AP28" s="117" t="str">
        <f t="shared" si="3"/>
        <v/>
      </c>
      <c r="AQ28" s="117" t="str">
        <f t="shared" si="4"/>
        <v/>
      </c>
      <c r="AR28" s="117" t="str">
        <f t="shared" si="5"/>
        <v/>
      </c>
      <c r="AS28" s="117" t="str">
        <f t="shared" si="6"/>
        <v/>
      </c>
      <c r="AT28" s="117" t="str">
        <f t="shared" si="7"/>
        <v/>
      </c>
      <c r="AU28" s="117" t="str">
        <f t="shared" si="8"/>
        <v/>
      </c>
      <c r="AV28" s="117" t="str">
        <f t="shared" si="9"/>
        <v/>
      </c>
      <c r="AW28" s="117" t="str">
        <f t="shared" si="10"/>
        <v/>
      </c>
      <c r="AX28" s="117" t="str">
        <f t="shared" si="11"/>
        <v/>
      </c>
      <c r="AY28" s="117" t="str">
        <f t="shared" si="12"/>
        <v/>
      </c>
      <c r="AZ28" s="117" t="str">
        <f t="shared" si="13"/>
        <v/>
      </c>
      <c r="BA28" s="117" t="str">
        <f t="shared" si="14"/>
        <v/>
      </c>
      <c r="BB28" s="117" t="str">
        <f t="shared" si="15"/>
        <v/>
      </c>
      <c r="BC28" s="117" t="str">
        <f t="shared" si="16"/>
        <v/>
      </c>
      <c r="BD28" s="117" t="str">
        <f t="shared" si="17"/>
        <v/>
      </c>
      <c r="BE28" s="117" t="str">
        <f t="shared" si="18"/>
        <v/>
      </c>
      <c r="BF28" s="390" t="str">
        <f t="shared" si="19"/>
        <v/>
      </c>
      <c r="BG28" s="324" t="str">
        <f t="shared" si="20"/>
        <v/>
      </c>
      <c r="BH28" s="117" t="str">
        <f t="shared" si="21"/>
        <v/>
      </c>
      <c r="BI28" s="117" t="str">
        <f t="shared" si="22"/>
        <v/>
      </c>
      <c r="BJ28" s="117" t="str">
        <f t="shared" si="23"/>
        <v/>
      </c>
      <c r="BK28" s="117" t="str">
        <f t="shared" si="24"/>
        <v/>
      </c>
      <c r="BL28" s="117" t="str">
        <f t="shared" si="25"/>
        <v/>
      </c>
      <c r="BM28" s="117" t="str">
        <f t="shared" si="26"/>
        <v/>
      </c>
      <c r="BN28" s="117" t="str">
        <f t="shared" si="27"/>
        <v/>
      </c>
      <c r="BO28" s="117" t="str">
        <f t="shared" si="28"/>
        <v/>
      </c>
      <c r="BP28" s="117" t="str">
        <f t="shared" si="29"/>
        <v/>
      </c>
      <c r="BQ28" s="117" t="str">
        <f t="shared" si="30"/>
        <v/>
      </c>
      <c r="BR28" s="117" t="str">
        <f t="shared" si="31"/>
        <v/>
      </c>
      <c r="BS28" s="117" t="str">
        <f t="shared" si="32"/>
        <v/>
      </c>
      <c r="BT28" s="117" t="str">
        <f t="shared" si="33"/>
        <v/>
      </c>
      <c r="BU28" s="117" t="str">
        <f t="shared" si="34"/>
        <v/>
      </c>
      <c r="BV28" s="117" t="str">
        <f t="shared" si="35"/>
        <v/>
      </c>
      <c r="BW28" s="117" t="str">
        <f t="shared" si="36"/>
        <v/>
      </c>
      <c r="BX28" s="302" t="str">
        <f t="shared" si="37"/>
        <v/>
      </c>
      <c r="BY28" s="303" t="str">
        <f t="shared" si="38"/>
        <v/>
      </c>
      <c r="CA28" s="120"/>
      <c r="CB28" s="120"/>
      <c r="CC28" s="120"/>
      <c r="CD28" s="120"/>
    </row>
    <row r="29" spans="1:82" ht="24.75" hidden="1" customHeight="1" outlineLevel="1" x14ac:dyDescent="0.25">
      <c r="A29" s="338"/>
      <c r="B29" s="339"/>
      <c r="C29" s="459"/>
      <c r="D29" s="460"/>
      <c r="E29" s="346"/>
      <c r="G29" s="353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5"/>
      <c r="Y29" s="354"/>
      <c r="Z29" s="354"/>
      <c r="AA29" s="354"/>
      <c r="AB29" s="354"/>
      <c r="AC29" s="354"/>
      <c r="AD29" s="356"/>
      <c r="AE29" s="356"/>
      <c r="AF29" s="356"/>
      <c r="AG29" s="356"/>
      <c r="AH29" s="356"/>
      <c r="AI29" s="356"/>
      <c r="AJ29" s="356"/>
      <c r="AK29" s="356"/>
      <c r="AL29" s="356"/>
      <c r="AM29" s="356"/>
      <c r="AN29" s="357"/>
      <c r="AO29" s="116"/>
      <c r="AP29" s="117" t="str">
        <f t="shared" si="3"/>
        <v/>
      </c>
      <c r="AQ29" s="117" t="str">
        <f t="shared" si="4"/>
        <v/>
      </c>
      <c r="AR29" s="117" t="str">
        <f t="shared" si="5"/>
        <v/>
      </c>
      <c r="AS29" s="117" t="str">
        <f t="shared" si="6"/>
        <v/>
      </c>
      <c r="AT29" s="117" t="str">
        <f t="shared" si="7"/>
        <v/>
      </c>
      <c r="AU29" s="117" t="str">
        <f t="shared" si="8"/>
        <v/>
      </c>
      <c r="AV29" s="117" t="str">
        <f t="shared" si="9"/>
        <v/>
      </c>
      <c r="AW29" s="117" t="str">
        <f t="shared" si="10"/>
        <v/>
      </c>
      <c r="AX29" s="117" t="str">
        <f t="shared" si="11"/>
        <v/>
      </c>
      <c r="AY29" s="117" t="str">
        <f t="shared" si="12"/>
        <v/>
      </c>
      <c r="AZ29" s="117" t="str">
        <f t="shared" si="13"/>
        <v/>
      </c>
      <c r="BA29" s="117" t="str">
        <f t="shared" si="14"/>
        <v/>
      </c>
      <c r="BB29" s="117" t="str">
        <f t="shared" si="15"/>
        <v/>
      </c>
      <c r="BC29" s="117" t="str">
        <f t="shared" si="16"/>
        <v/>
      </c>
      <c r="BD29" s="117" t="str">
        <f t="shared" si="17"/>
        <v/>
      </c>
      <c r="BE29" s="117" t="str">
        <f t="shared" si="18"/>
        <v/>
      </c>
      <c r="BF29" s="390" t="str">
        <f t="shared" si="19"/>
        <v/>
      </c>
      <c r="BG29" s="324" t="str">
        <f t="shared" si="20"/>
        <v/>
      </c>
      <c r="BH29" s="117" t="str">
        <f t="shared" si="21"/>
        <v/>
      </c>
      <c r="BI29" s="117" t="str">
        <f t="shared" si="22"/>
        <v/>
      </c>
      <c r="BJ29" s="117" t="str">
        <f t="shared" si="23"/>
        <v/>
      </c>
      <c r="BK29" s="117" t="str">
        <f t="shared" si="24"/>
        <v/>
      </c>
      <c r="BL29" s="117" t="str">
        <f t="shared" si="25"/>
        <v/>
      </c>
      <c r="BM29" s="117" t="str">
        <f t="shared" si="26"/>
        <v/>
      </c>
      <c r="BN29" s="117" t="str">
        <f t="shared" si="27"/>
        <v/>
      </c>
      <c r="BO29" s="117" t="str">
        <f t="shared" si="28"/>
        <v/>
      </c>
      <c r="BP29" s="117" t="str">
        <f t="shared" si="29"/>
        <v/>
      </c>
      <c r="BQ29" s="117" t="str">
        <f t="shared" si="30"/>
        <v/>
      </c>
      <c r="BR29" s="117" t="str">
        <f t="shared" si="31"/>
        <v/>
      </c>
      <c r="BS29" s="117" t="str">
        <f t="shared" si="32"/>
        <v/>
      </c>
      <c r="BT29" s="117" t="str">
        <f t="shared" si="33"/>
        <v/>
      </c>
      <c r="BU29" s="117" t="str">
        <f t="shared" si="34"/>
        <v/>
      </c>
      <c r="BV29" s="117" t="str">
        <f t="shared" si="35"/>
        <v/>
      </c>
      <c r="BW29" s="117" t="str">
        <f t="shared" si="36"/>
        <v/>
      </c>
      <c r="BX29" s="302" t="str">
        <f t="shared" si="37"/>
        <v/>
      </c>
      <c r="BY29" s="303" t="str">
        <f t="shared" si="38"/>
        <v/>
      </c>
      <c r="CA29" s="120"/>
      <c r="CB29" s="120"/>
      <c r="CC29" s="120"/>
      <c r="CD29" s="120"/>
    </row>
    <row r="30" spans="1:82" ht="24.75" hidden="1" customHeight="1" outlineLevel="1" x14ac:dyDescent="0.25">
      <c r="A30" s="340"/>
      <c r="B30" s="342"/>
      <c r="C30" s="459"/>
      <c r="D30" s="460"/>
      <c r="E30" s="346"/>
      <c r="G30" s="353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116"/>
      <c r="AP30" s="117" t="str">
        <f t="shared" si="3"/>
        <v/>
      </c>
      <c r="AQ30" s="117" t="str">
        <f t="shared" si="4"/>
        <v/>
      </c>
      <c r="AR30" s="117" t="str">
        <f t="shared" si="5"/>
        <v/>
      </c>
      <c r="AS30" s="117" t="str">
        <f t="shared" si="6"/>
        <v/>
      </c>
      <c r="AT30" s="117" t="str">
        <f t="shared" si="7"/>
        <v/>
      </c>
      <c r="AU30" s="117" t="str">
        <f t="shared" si="8"/>
        <v/>
      </c>
      <c r="AV30" s="117" t="str">
        <f t="shared" si="9"/>
        <v/>
      </c>
      <c r="AW30" s="117" t="str">
        <f t="shared" si="10"/>
        <v/>
      </c>
      <c r="AX30" s="117" t="str">
        <f t="shared" si="11"/>
        <v/>
      </c>
      <c r="AY30" s="117" t="str">
        <f t="shared" si="12"/>
        <v/>
      </c>
      <c r="AZ30" s="117" t="str">
        <f t="shared" si="13"/>
        <v/>
      </c>
      <c r="BA30" s="117" t="str">
        <f t="shared" si="14"/>
        <v/>
      </c>
      <c r="BB30" s="117" t="str">
        <f t="shared" si="15"/>
        <v/>
      </c>
      <c r="BC30" s="117" t="str">
        <f t="shared" si="16"/>
        <v/>
      </c>
      <c r="BD30" s="117" t="str">
        <f t="shared" si="17"/>
        <v/>
      </c>
      <c r="BE30" s="117" t="str">
        <f t="shared" si="18"/>
        <v/>
      </c>
      <c r="BF30" s="390" t="str">
        <f t="shared" si="19"/>
        <v/>
      </c>
      <c r="BG30" s="324" t="str">
        <f t="shared" si="20"/>
        <v/>
      </c>
      <c r="BH30" s="117" t="str">
        <f t="shared" si="21"/>
        <v/>
      </c>
      <c r="BI30" s="117" t="str">
        <f t="shared" si="22"/>
        <v/>
      </c>
      <c r="BJ30" s="117" t="str">
        <f t="shared" si="23"/>
        <v/>
      </c>
      <c r="BK30" s="117" t="str">
        <f t="shared" si="24"/>
        <v/>
      </c>
      <c r="BL30" s="117" t="str">
        <f t="shared" si="25"/>
        <v/>
      </c>
      <c r="BM30" s="117" t="str">
        <f t="shared" si="26"/>
        <v/>
      </c>
      <c r="BN30" s="117" t="str">
        <f t="shared" si="27"/>
        <v/>
      </c>
      <c r="BO30" s="117" t="str">
        <f t="shared" si="28"/>
        <v/>
      </c>
      <c r="BP30" s="117" t="str">
        <f t="shared" si="29"/>
        <v/>
      </c>
      <c r="BQ30" s="117" t="str">
        <f t="shared" si="30"/>
        <v/>
      </c>
      <c r="BR30" s="117" t="str">
        <f t="shared" si="31"/>
        <v/>
      </c>
      <c r="BS30" s="117" t="str">
        <f t="shared" si="32"/>
        <v/>
      </c>
      <c r="BT30" s="117" t="str">
        <f t="shared" si="33"/>
        <v/>
      </c>
      <c r="BU30" s="117" t="str">
        <f t="shared" si="34"/>
        <v/>
      </c>
      <c r="BV30" s="117" t="str">
        <f t="shared" si="35"/>
        <v/>
      </c>
      <c r="BW30" s="117" t="str">
        <f t="shared" si="36"/>
        <v/>
      </c>
      <c r="BX30" s="302" t="str">
        <f t="shared" si="37"/>
        <v/>
      </c>
      <c r="BY30" s="303" t="str">
        <f t="shared" si="38"/>
        <v/>
      </c>
      <c r="CA30" s="120"/>
      <c r="CB30" s="120"/>
      <c r="CC30" s="120"/>
      <c r="CD30" s="120"/>
    </row>
    <row r="31" spans="1:82" ht="24.75" hidden="1" customHeight="1" outlineLevel="1" x14ac:dyDescent="0.25">
      <c r="A31" s="340"/>
      <c r="B31" s="342"/>
      <c r="C31" s="459"/>
      <c r="D31" s="460"/>
      <c r="E31" s="346"/>
      <c r="G31" s="353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7"/>
      <c r="AO31" s="116"/>
      <c r="AP31" s="117" t="str">
        <f t="shared" si="3"/>
        <v/>
      </c>
      <c r="AQ31" s="117" t="str">
        <f t="shared" si="4"/>
        <v/>
      </c>
      <c r="AR31" s="117" t="str">
        <f t="shared" si="5"/>
        <v/>
      </c>
      <c r="AS31" s="117" t="str">
        <f t="shared" si="6"/>
        <v/>
      </c>
      <c r="AT31" s="117" t="str">
        <f t="shared" si="7"/>
        <v/>
      </c>
      <c r="AU31" s="117" t="str">
        <f t="shared" si="8"/>
        <v/>
      </c>
      <c r="AV31" s="117" t="str">
        <f t="shared" si="9"/>
        <v/>
      </c>
      <c r="AW31" s="117" t="str">
        <f t="shared" si="10"/>
        <v/>
      </c>
      <c r="AX31" s="117" t="str">
        <f t="shared" si="11"/>
        <v/>
      </c>
      <c r="AY31" s="117" t="str">
        <f t="shared" si="12"/>
        <v/>
      </c>
      <c r="AZ31" s="117" t="str">
        <f t="shared" si="13"/>
        <v/>
      </c>
      <c r="BA31" s="117" t="str">
        <f t="shared" si="14"/>
        <v/>
      </c>
      <c r="BB31" s="117" t="str">
        <f t="shared" si="15"/>
        <v/>
      </c>
      <c r="BC31" s="117" t="str">
        <f t="shared" si="16"/>
        <v/>
      </c>
      <c r="BD31" s="117" t="str">
        <f t="shared" si="17"/>
        <v/>
      </c>
      <c r="BE31" s="117" t="str">
        <f t="shared" si="18"/>
        <v/>
      </c>
      <c r="BF31" s="390" t="str">
        <f t="shared" si="19"/>
        <v/>
      </c>
      <c r="BG31" s="324" t="str">
        <f t="shared" si="20"/>
        <v/>
      </c>
      <c r="BH31" s="117" t="str">
        <f t="shared" si="21"/>
        <v/>
      </c>
      <c r="BI31" s="117" t="str">
        <f t="shared" si="22"/>
        <v/>
      </c>
      <c r="BJ31" s="117" t="str">
        <f t="shared" si="23"/>
        <v/>
      </c>
      <c r="BK31" s="117" t="str">
        <f t="shared" si="24"/>
        <v/>
      </c>
      <c r="BL31" s="117" t="str">
        <f t="shared" si="25"/>
        <v/>
      </c>
      <c r="BM31" s="117" t="str">
        <f t="shared" si="26"/>
        <v/>
      </c>
      <c r="BN31" s="117" t="str">
        <f t="shared" si="27"/>
        <v/>
      </c>
      <c r="BO31" s="117" t="str">
        <f t="shared" si="28"/>
        <v/>
      </c>
      <c r="BP31" s="117" t="str">
        <f t="shared" si="29"/>
        <v/>
      </c>
      <c r="BQ31" s="117" t="str">
        <f t="shared" si="30"/>
        <v/>
      </c>
      <c r="BR31" s="117" t="str">
        <f t="shared" si="31"/>
        <v/>
      </c>
      <c r="BS31" s="117" t="str">
        <f t="shared" si="32"/>
        <v/>
      </c>
      <c r="BT31" s="117" t="str">
        <f t="shared" si="33"/>
        <v/>
      </c>
      <c r="BU31" s="117" t="str">
        <f t="shared" si="34"/>
        <v/>
      </c>
      <c r="BV31" s="117" t="str">
        <f t="shared" si="35"/>
        <v/>
      </c>
      <c r="BW31" s="117" t="str">
        <f t="shared" si="36"/>
        <v/>
      </c>
      <c r="BX31" s="302" t="str">
        <f t="shared" si="37"/>
        <v/>
      </c>
      <c r="BY31" s="303" t="str">
        <f t="shared" si="38"/>
        <v/>
      </c>
      <c r="CA31" s="120"/>
      <c r="CB31" s="120"/>
      <c r="CC31" s="120"/>
      <c r="CD31" s="120"/>
    </row>
    <row r="32" spans="1:82" ht="24.75" hidden="1" customHeight="1" outlineLevel="1" x14ac:dyDescent="0.25">
      <c r="A32" s="340"/>
      <c r="B32" s="342"/>
      <c r="C32" s="459"/>
      <c r="D32" s="460"/>
      <c r="E32" s="346"/>
      <c r="G32" s="353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4"/>
      <c r="T32" s="354"/>
      <c r="U32" s="354"/>
      <c r="V32" s="354"/>
      <c r="W32" s="354"/>
      <c r="X32" s="354"/>
      <c r="Y32" s="354"/>
      <c r="Z32" s="354"/>
      <c r="AA32" s="354"/>
      <c r="AB32" s="354"/>
      <c r="AC32" s="354"/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7"/>
      <c r="AO32" s="116"/>
      <c r="AP32" s="117" t="str">
        <f t="shared" si="3"/>
        <v/>
      </c>
      <c r="AQ32" s="117" t="str">
        <f t="shared" si="4"/>
        <v/>
      </c>
      <c r="AR32" s="117" t="str">
        <f t="shared" si="5"/>
        <v/>
      </c>
      <c r="AS32" s="117" t="str">
        <f t="shared" si="6"/>
        <v/>
      </c>
      <c r="AT32" s="117" t="str">
        <f t="shared" si="7"/>
        <v/>
      </c>
      <c r="AU32" s="117" t="str">
        <f t="shared" si="8"/>
        <v/>
      </c>
      <c r="AV32" s="117" t="str">
        <f t="shared" si="9"/>
        <v/>
      </c>
      <c r="AW32" s="117" t="str">
        <f t="shared" si="10"/>
        <v/>
      </c>
      <c r="AX32" s="117" t="str">
        <f t="shared" si="11"/>
        <v/>
      </c>
      <c r="AY32" s="117" t="str">
        <f t="shared" si="12"/>
        <v/>
      </c>
      <c r="AZ32" s="117" t="str">
        <f t="shared" si="13"/>
        <v/>
      </c>
      <c r="BA32" s="117" t="str">
        <f t="shared" si="14"/>
        <v/>
      </c>
      <c r="BB32" s="117" t="str">
        <f t="shared" si="15"/>
        <v/>
      </c>
      <c r="BC32" s="117" t="str">
        <f t="shared" si="16"/>
        <v/>
      </c>
      <c r="BD32" s="117" t="str">
        <f t="shared" si="17"/>
        <v/>
      </c>
      <c r="BE32" s="117" t="str">
        <f t="shared" si="18"/>
        <v/>
      </c>
      <c r="BF32" s="390" t="str">
        <f t="shared" si="19"/>
        <v/>
      </c>
      <c r="BG32" s="324" t="str">
        <f t="shared" si="20"/>
        <v/>
      </c>
      <c r="BH32" s="117" t="str">
        <f t="shared" si="21"/>
        <v/>
      </c>
      <c r="BI32" s="117" t="str">
        <f t="shared" si="22"/>
        <v/>
      </c>
      <c r="BJ32" s="117" t="str">
        <f t="shared" si="23"/>
        <v/>
      </c>
      <c r="BK32" s="117" t="str">
        <f t="shared" si="24"/>
        <v/>
      </c>
      <c r="BL32" s="117" t="str">
        <f t="shared" si="25"/>
        <v/>
      </c>
      <c r="BM32" s="117" t="str">
        <f t="shared" si="26"/>
        <v/>
      </c>
      <c r="BN32" s="117" t="str">
        <f t="shared" si="27"/>
        <v/>
      </c>
      <c r="BO32" s="117" t="str">
        <f t="shared" si="28"/>
        <v/>
      </c>
      <c r="BP32" s="117" t="str">
        <f t="shared" si="29"/>
        <v/>
      </c>
      <c r="BQ32" s="117" t="str">
        <f t="shared" si="30"/>
        <v/>
      </c>
      <c r="BR32" s="117" t="str">
        <f t="shared" si="31"/>
        <v/>
      </c>
      <c r="BS32" s="117" t="str">
        <f t="shared" si="32"/>
        <v/>
      </c>
      <c r="BT32" s="117" t="str">
        <f t="shared" si="33"/>
        <v/>
      </c>
      <c r="BU32" s="117" t="str">
        <f t="shared" si="34"/>
        <v/>
      </c>
      <c r="BV32" s="117" t="str">
        <f t="shared" si="35"/>
        <v/>
      </c>
      <c r="BW32" s="117" t="str">
        <f t="shared" si="36"/>
        <v/>
      </c>
      <c r="BX32" s="302" t="str">
        <f t="shared" si="37"/>
        <v/>
      </c>
      <c r="BY32" s="303" t="str">
        <f t="shared" si="38"/>
        <v/>
      </c>
      <c r="CA32" s="120"/>
      <c r="CB32" s="120"/>
      <c r="CC32" s="120"/>
      <c r="CD32" s="120"/>
    </row>
    <row r="33" spans="1:82" ht="24.75" hidden="1" customHeight="1" outlineLevel="1" x14ac:dyDescent="0.25">
      <c r="A33" s="340"/>
      <c r="B33" s="342"/>
      <c r="C33" s="459"/>
      <c r="D33" s="460"/>
      <c r="E33" s="346"/>
      <c r="G33" s="353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4"/>
      <c r="T33" s="354"/>
      <c r="U33" s="354"/>
      <c r="V33" s="354"/>
      <c r="W33" s="354"/>
      <c r="X33" s="354"/>
      <c r="Y33" s="354"/>
      <c r="Z33" s="354"/>
      <c r="AA33" s="354"/>
      <c r="AB33" s="354"/>
      <c r="AC33" s="354"/>
      <c r="AD33" s="356"/>
      <c r="AE33" s="356"/>
      <c r="AF33" s="356"/>
      <c r="AG33" s="356"/>
      <c r="AH33" s="356"/>
      <c r="AI33" s="356"/>
      <c r="AJ33" s="356"/>
      <c r="AK33" s="356"/>
      <c r="AL33" s="356"/>
      <c r="AM33" s="356"/>
      <c r="AN33" s="357"/>
      <c r="AO33" s="116"/>
      <c r="AP33" s="117" t="str">
        <f t="shared" si="3"/>
        <v/>
      </c>
      <c r="AQ33" s="117" t="str">
        <f t="shared" si="4"/>
        <v/>
      </c>
      <c r="AR33" s="117" t="str">
        <f t="shared" si="5"/>
        <v/>
      </c>
      <c r="AS33" s="117" t="str">
        <f t="shared" si="6"/>
        <v/>
      </c>
      <c r="AT33" s="117" t="str">
        <f t="shared" si="7"/>
        <v/>
      </c>
      <c r="AU33" s="117" t="str">
        <f t="shared" si="8"/>
        <v/>
      </c>
      <c r="AV33" s="117" t="str">
        <f t="shared" si="9"/>
        <v/>
      </c>
      <c r="AW33" s="117" t="str">
        <f t="shared" si="10"/>
        <v/>
      </c>
      <c r="AX33" s="117" t="str">
        <f t="shared" si="11"/>
        <v/>
      </c>
      <c r="AY33" s="117" t="str">
        <f t="shared" si="12"/>
        <v/>
      </c>
      <c r="AZ33" s="117" t="str">
        <f t="shared" si="13"/>
        <v/>
      </c>
      <c r="BA33" s="117" t="str">
        <f t="shared" si="14"/>
        <v/>
      </c>
      <c r="BB33" s="117" t="str">
        <f t="shared" si="15"/>
        <v/>
      </c>
      <c r="BC33" s="117" t="str">
        <f t="shared" si="16"/>
        <v/>
      </c>
      <c r="BD33" s="117" t="str">
        <f t="shared" si="17"/>
        <v/>
      </c>
      <c r="BE33" s="117" t="str">
        <f t="shared" si="18"/>
        <v/>
      </c>
      <c r="BF33" s="390" t="str">
        <f t="shared" si="19"/>
        <v/>
      </c>
      <c r="BG33" s="324" t="str">
        <f t="shared" si="20"/>
        <v/>
      </c>
      <c r="BH33" s="117" t="str">
        <f t="shared" si="21"/>
        <v/>
      </c>
      <c r="BI33" s="117" t="str">
        <f t="shared" si="22"/>
        <v/>
      </c>
      <c r="BJ33" s="117" t="str">
        <f t="shared" si="23"/>
        <v/>
      </c>
      <c r="BK33" s="117" t="str">
        <f t="shared" si="24"/>
        <v/>
      </c>
      <c r="BL33" s="117" t="str">
        <f t="shared" si="25"/>
        <v/>
      </c>
      <c r="BM33" s="117" t="str">
        <f t="shared" si="26"/>
        <v/>
      </c>
      <c r="BN33" s="117" t="str">
        <f t="shared" si="27"/>
        <v/>
      </c>
      <c r="BO33" s="117" t="str">
        <f t="shared" si="28"/>
        <v/>
      </c>
      <c r="BP33" s="117" t="str">
        <f t="shared" si="29"/>
        <v/>
      </c>
      <c r="BQ33" s="117" t="str">
        <f t="shared" si="30"/>
        <v/>
      </c>
      <c r="BR33" s="117" t="str">
        <f t="shared" si="31"/>
        <v/>
      </c>
      <c r="BS33" s="117" t="str">
        <f t="shared" si="32"/>
        <v/>
      </c>
      <c r="BT33" s="117" t="str">
        <f t="shared" si="33"/>
        <v/>
      </c>
      <c r="BU33" s="117" t="str">
        <f t="shared" si="34"/>
        <v/>
      </c>
      <c r="BV33" s="117" t="str">
        <f t="shared" si="35"/>
        <v/>
      </c>
      <c r="BW33" s="117" t="str">
        <f t="shared" si="36"/>
        <v/>
      </c>
      <c r="BX33" s="302" t="str">
        <f t="shared" si="37"/>
        <v/>
      </c>
      <c r="BY33" s="303" t="str">
        <f t="shared" si="38"/>
        <v/>
      </c>
      <c r="CA33" s="120"/>
      <c r="CB33" s="120"/>
      <c r="CC33" s="120"/>
      <c r="CD33" s="120"/>
    </row>
    <row r="34" spans="1:82" ht="24.75" hidden="1" customHeight="1" outlineLevel="1" x14ac:dyDescent="0.25">
      <c r="A34" s="340"/>
      <c r="B34" s="342"/>
      <c r="C34" s="459"/>
      <c r="D34" s="460"/>
      <c r="E34" s="346"/>
      <c r="G34" s="353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6"/>
      <c r="AE34" s="356"/>
      <c r="AF34" s="356"/>
      <c r="AG34" s="356"/>
      <c r="AH34" s="356"/>
      <c r="AI34" s="356"/>
      <c r="AJ34" s="356"/>
      <c r="AK34" s="356"/>
      <c r="AL34" s="356"/>
      <c r="AM34" s="356"/>
      <c r="AN34" s="357"/>
      <c r="AO34" s="116"/>
      <c r="AP34" s="117" t="str">
        <f t="shared" si="3"/>
        <v/>
      </c>
      <c r="AQ34" s="117" t="str">
        <f t="shared" si="4"/>
        <v/>
      </c>
      <c r="AR34" s="117" t="str">
        <f t="shared" si="5"/>
        <v/>
      </c>
      <c r="AS34" s="117" t="str">
        <f t="shared" si="6"/>
        <v/>
      </c>
      <c r="AT34" s="117" t="str">
        <f t="shared" si="7"/>
        <v/>
      </c>
      <c r="AU34" s="117" t="str">
        <f t="shared" si="8"/>
        <v/>
      </c>
      <c r="AV34" s="117" t="str">
        <f t="shared" si="9"/>
        <v/>
      </c>
      <c r="AW34" s="117" t="str">
        <f t="shared" si="10"/>
        <v/>
      </c>
      <c r="AX34" s="117" t="str">
        <f t="shared" si="11"/>
        <v/>
      </c>
      <c r="AY34" s="117" t="str">
        <f t="shared" si="12"/>
        <v/>
      </c>
      <c r="AZ34" s="117" t="str">
        <f t="shared" si="13"/>
        <v/>
      </c>
      <c r="BA34" s="117" t="str">
        <f t="shared" si="14"/>
        <v/>
      </c>
      <c r="BB34" s="117" t="str">
        <f t="shared" si="15"/>
        <v/>
      </c>
      <c r="BC34" s="117" t="str">
        <f t="shared" si="16"/>
        <v/>
      </c>
      <c r="BD34" s="117" t="str">
        <f t="shared" si="17"/>
        <v/>
      </c>
      <c r="BE34" s="117" t="str">
        <f t="shared" si="18"/>
        <v/>
      </c>
      <c r="BF34" s="390" t="str">
        <f t="shared" si="19"/>
        <v/>
      </c>
      <c r="BG34" s="324" t="str">
        <f t="shared" si="20"/>
        <v/>
      </c>
      <c r="BH34" s="117" t="str">
        <f t="shared" si="21"/>
        <v/>
      </c>
      <c r="BI34" s="117" t="str">
        <f t="shared" si="22"/>
        <v/>
      </c>
      <c r="BJ34" s="117" t="str">
        <f t="shared" si="23"/>
        <v/>
      </c>
      <c r="BK34" s="117" t="str">
        <f t="shared" si="24"/>
        <v/>
      </c>
      <c r="BL34" s="117" t="str">
        <f t="shared" si="25"/>
        <v/>
      </c>
      <c r="BM34" s="117" t="str">
        <f t="shared" si="26"/>
        <v/>
      </c>
      <c r="BN34" s="117" t="str">
        <f t="shared" si="27"/>
        <v/>
      </c>
      <c r="BO34" s="117" t="str">
        <f t="shared" si="28"/>
        <v/>
      </c>
      <c r="BP34" s="117" t="str">
        <f t="shared" si="29"/>
        <v/>
      </c>
      <c r="BQ34" s="117" t="str">
        <f t="shared" si="30"/>
        <v/>
      </c>
      <c r="BR34" s="117" t="str">
        <f t="shared" si="31"/>
        <v/>
      </c>
      <c r="BS34" s="117" t="str">
        <f t="shared" si="32"/>
        <v/>
      </c>
      <c r="BT34" s="117" t="str">
        <f t="shared" si="33"/>
        <v/>
      </c>
      <c r="BU34" s="117" t="str">
        <f t="shared" si="34"/>
        <v/>
      </c>
      <c r="BV34" s="117" t="str">
        <f t="shared" si="35"/>
        <v/>
      </c>
      <c r="BW34" s="117" t="str">
        <f t="shared" si="36"/>
        <v/>
      </c>
      <c r="BX34" s="302" t="str">
        <f t="shared" si="37"/>
        <v/>
      </c>
      <c r="BY34" s="303" t="str">
        <f t="shared" si="38"/>
        <v/>
      </c>
      <c r="CA34" s="120"/>
      <c r="CB34" s="120"/>
      <c r="CC34" s="120"/>
      <c r="CD34" s="120"/>
    </row>
    <row r="35" spans="1:82" ht="24.75" hidden="1" customHeight="1" outlineLevel="1" x14ac:dyDescent="0.25">
      <c r="A35" s="340"/>
      <c r="B35" s="342"/>
      <c r="C35" s="459"/>
      <c r="D35" s="460"/>
      <c r="E35" s="346"/>
      <c r="G35" s="353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6"/>
      <c r="AE35" s="356"/>
      <c r="AF35" s="356"/>
      <c r="AG35" s="356"/>
      <c r="AH35" s="356"/>
      <c r="AI35" s="356"/>
      <c r="AJ35" s="356"/>
      <c r="AK35" s="356"/>
      <c r="AL35" s="356"/>
      <c r="AM35" s="356"/>
      <c r="AN35" s="357"/>
      <c r="AO35" s="116"/>
      <c r="AP35" s="117" t="str">
        <f t="shared" si="3"/>
        <v/>
      </c>
      <c r="AQ35" s="117" t="str">
        <f t="shared" si="4"/>
        <v/>
      </c>
      <c r="AR35" s="117" t="str">
        <f t="shared" si="5"/>
        <v/>
      </c>
      <c r="AS35" s="117" t="str">
        <f t="shared" si="6"/>
        <v/>
      </c>
      <c r="AT35" s="117" t="str">
        <f t="shared" si="7"/>
        <v/>
      </c>
      <c r="AU35" s="117" t="str">
        <f t="shared" si="8"/>
        <v/>
      </c>
      <c r="AV35" s="117" t="str">
        <f t="shared" si="9"/>
        <v/>
      </c>
      <c r="AW35" s="117" t="str">
        <f t="shared" si="10"/>
        <v/>
      </c>
      <c r="AX35" s="117" t="str">
        <f t="shared" si="11"/>
        <v/>
      </c>
      <c r="AY35" s="117" t="str">
        <f t="shared" si="12"/>
        <v/>
      </c>
      <c r="AZ35" s="117" t="str">
        <f t="shared" si="13"/>
        <v/>
      </c>
      <c r="BA35" s="117" t="str">
        <f t="shared" si="14"/>
        <v/>
      </c>
      <c r="BB35" s="117" t="str">
        <f t="shared" si="15"/>
        <v/>
      </c>
      <c r="BC35" s="117" t="str">
        <f t="shared" si="16"/>
        <v/>
      </c>
      <c r="BD35" s="117" t="str">
        <f t="shared" si="17"/>
        <v/>
      </c>
      <c r="BE35" s="117" t="str">
        <f t="shared" si="18"/>
        <v/>
      </c>
      <c r="BF35" s="390" t="str">
        <f t="shared" si="19"/>
        <v/>
      </c>
      <c r="BG35" s="324" t="str">
        <f t="shared" si="20"/>
        <v/>
      </c>
      <c r="BH35" s="117" t="str">
        <f t="shared" si="21"/>
        <v/>
      </c>
      <c r="BI35" s="117" t="str">
        <f t="shared" si="22"/>
        <v/>
      </c>
      <c r="BJ35" s="117" t="str">
        <f t="shared" si="23"/>
        <v/>
      </c>
      <c r="BK35" s="117" t="str">
        <f t="shared" si="24"/>
        <v/>
      </c>
      <c r="BL35" s="117" t="str">
        <f t="shared" si="25"/>
        <v/>
      </c>
      <c r="BM35" s="117" t="str">
        <f t="shared" si="26"/>
        <v/>
      </c>
      <c r="BN35" s="117" t="str">
        <f t="shared" si="27"/>
        <v/>
      </c>
      <c r="BO35" s="117" t="str">
        <f t="shared" si="28"/>
        <v/>
      </c>
      <c r="BP35" s="117" t="str">
        <f t="shared" si="29"/>
        <v/>
      </c>
      <c r="BQ35" s="117" t="str">
        <f t="shared" si="30"/>
        <v/>
      </c>
      <c r="BR35" s="117" t="str">
        <f t="shared" si="31"/>
        <v/>
      </c>
      <c r="BS35" s="117" t="str">
        <f t="shared" si="32"/>
        <v/>
      </c>
      <c r="BT35" s="117" t="str">
        <f t="shared" si="33"/>
        <v/>
      </c>
      <c r="BU35" s="117" t="str">
        <f t="shared" si="34"/>
        <v/>
      </c>
      <c r="BV35" s="117" t="str">
        <f t="shared" si="35"/>
        <v/>
      </c>
      <c r="BW35" s="117" t="str">
        <f t="shared" si="36"/>
        <v/>
      </c>
      <c r="BX35" s="302" t="str">
        <f t="shared" si="37"/>
        <v/>
      </c>
      <c r="BY35" s="303" t="str">
        <f t="shared" si="38"/>
        <v/>
      </c>
      <c r="CA35" s="120"/>
      <c r="CB35" s="120"/>
      <c r="CC35" s="120"/>
      <c r="CD35" s="120"/>
    </row>
    <row r="36" spans="1:82" ht="24.75" hidden="1" customHeight="1" outlineLevel="1" x14ac:dyDescent="0.25">
      <c r="A36" s="338"/>
      <c r="B36" s="343"/>
      <c r="C36" s="459"/>
      <c r="D36" s="460"/>
      <c r="E36" s="346"/>
      <c r="G36" s="353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354"/>
      <c r="AA36" s="354"/>
      <c r="AB36" s="354"/>
      <c r="AC36" s="354"/>
      <c r="AD36" s="356"/>
      <c r="AE36" s="356"/>
      <c r="AF36" s="356"/>
      <c r="AG36" s="356"/>
      <c r="AH36" s="356"/>
      <c r="AI36" s="356"/>
      <c r="AJ36" s="356"/>
      <c r="AK36" s="356"/>
      <c r="AL36" s="356"/>
      <c r="AM36" s="356"/>
      <c r="AN36" s="357"/>
      <c r="AO36" s="1" t="s">
        <v>164</v>
      </c>
      <c r="AP36" s="117" t="str">
        <f t="shared" si="3"/>
        <v/>
      </c>
      <c r="AQ36" s="117" t="str">
        <f t="shared" si="4"/>
        <v/>
      </c>
      <c r="AR36" s="117" t="str">
        <f t="shared" si="5"/>
        <v/>
      </c>
      <c r="AS36" s="117" t="str">
        <f t="shared" si="6"/>
        <v/>
      </c>
      <c r="AT36" s="117" t="str">
        <f t="shared" si="7"/>
        <v/>
      </c>
      <c r="AU36" s="117" t="str">
        <f t="shared" si="8"/>
        <v/>
      </c>
      <c r="AV36" s="117" t="str">
        <f t="shared" si="9"/>
        <v/>
      </c>
      <c r="AW36" s="117" t="str">
        <f t="shared" si="10"/>
        <v/>
      </c>
      <c r="AX36" s="117" t="str">
        <f t="shared" si="11"/>
        <v/>
      </c>
      <c r="AY36" s="117" t="str">
        <f t="shared" si="12"/>
        <v/>
      </c>
      <c r="AZ36" s="117" t="str">
        <f t="shared" si="13"/>
        <v/>
      </c>
      <c r="BA36" s="117" t="str">
        <f t="shared" si="14"/>
        <v/>
      </c>
      <c r="BB36" s="117" t="str">
        <f t="shared" si="15"/>
        <v/>
      </c>
      <c r="BC36" s="117" t="str">
        <f t="shared" si="16"/>
        <v/>
      </c>
      <c r="BD36" s="117" t="str">
        <f t="shared" si="17"/>
        <v/>
      </c>
      <c r="BE36" s="117" t="str">
        <f t="shared" si="18"/>
        <v/>
      </c>
      <c r="BF36" s="390" t="str">
        <f t="shared" si="19"/>
        <v/>
      </c>
      <c r="BG36" s="324" t="str">
        <f t="shared" si="20"/>
        <v/>
      </c>
      <c r="BH36" s="117" t="str">
        <f t="shared" si="21"/>
        <v/>
      </c>
      <c r="BI36" s="117" t="str">
        <f t="shared" si="22"/>
        <v/>
      </c>
      <c r="BJ36" s="117" t="str">
        <f t="shared" si="23"/>
        <v/>
      </c>
      <c r="BK36" s="117" t="str">
        <f t="shared" si="24"/>
        <v/>
      </c>
      <c r="BL36" s="117" t="str">
        <f t="shared" si="25"/>
        <v/>
      </c>
      <c r="BM36" s="117" t="str">
        <f t="shared" si="26"/>
        <v/>
      </c>
      <c r="BN36" s="117" t="str">
        <f t="shared" si="27"/>
        <v/>
      </c>
      <c r="BO36" s="117" t="str">
        <f t="shared" si="28"/>
        <v/>
      </c>
      <c r="BP36" s="117" t="str">
        <f t="shared" si="29"/>
        <v/>
      </c>
      <c r="BQ36" s="117" t="str">
        <f t="shared" si="30"/>
        <v/>
      </c>
      <c r="BR36" s="117" t="str">
        <f t="shared" si="31"/>
        <v/>
      </c>
      <c r="BS36" s="117" t="str">
        <f t="shared" si="32"/>
        <v/>
      </c>
      <c r="BT36" s="117" t="str">
        <f t="shared" si="33"/>
        <v/>
      </c>
      <c r="BU36" s="117" t="str">
        <f t="shared" si="34"/>
        <v/>
      </c>
      <c r="BV36" s="117" t="str">
        <f t="shared" si="35"/>
        <v/>
      </c>
      <c r="BW36" s="117" t="str">
        <f t="shared" si="36"/>
        <v/>
      </c>
      <c r="BX36" s="302" t="str">
        <f t="shared" si="37"/>
        <v/>
      </c>
      <c r="BY36" s="303" t="str">
        <f t="shared" si="38"/>
        <v/>
      </c>
      <c r="CA36" s="120"/>
      <c r="CB36" s="120"/>
      <c r="CC36" s="120"/>
      <c r="CD36" s="120"/>
    </row>
    <row r="37" spans="1:82" ht="24.75" hidden="1" customHeight="1" outlineLevel="1" x14ac:dyDescent="0.25">
      <c r="A37" s="340"/>
      <c r="B37" s="342"/>
      <c r="C37" s="459"/>
      <c r="D37" s="460"/>
      <c r="E37" s="346"/>
      <c r="G37" s="353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6"/>
      <c r="AE37" s="356"/>
      <c r="AF37" s="356"/>
      <c r="AG37" s="356"/>
      <c r="AH37" s="356"/>
      <c r="AI37" s="356"/>
      <c r="AJ37" s="356"/>
      <c r="AK37" s="356"/>
      <c r="AL37" s="356"/>
      <c r="AM37" s="356"/>
      <c r="AN37" s="357"/>
      <c r="AO37" s="116"/>
      <c r="AP37" s="117" t="str">
        <f t="shared" si="3"/>
        <v/>
      </c>
      <c r="AQ37" s="117" t="str">
        <f t="shared" si="4"/>
        <v/>
      </c>
      <c r="AR37" s="117" t="str">
        <f t="shared" si="5"/>
        <v/>
      </c>
      <c r="AS37" s="117" t="str">
        <f t="shared" si="6"/>
        <v/>
      </c>
      <c r="AT37" s="117" t="str">
        <f t="shared" si="7"/>
        <v/>
      </c>
      <c r="AU37" s="117" t="str">
        <f t="shared" si="8"/>
        <v/>
      </c>
      <c r="AV37" s="117" t="str">
        <f t="shared" si="9"/>
        <v/>
      </c>
      <c r="AW37" s="117" t="str">
        <f t="shared" si="10"/>
        <v/>
      </c>
      <c r="AX37" s="117" t="str">
        <f t="shared" si="11"/>
        <v/>
      </c>
      <c r="AY37" s="117" t="str">
        <f t="shared" si="12"/>
        <v/>
      </c>
      <c r="AZ37" s="117" t="str">
        <f t="shared" si="13"/>
        <v/>
      </c>
      <c r="BA37" s="117" t="str">
        <f t="shared" si="14"/>
        <v/>
      </c>
      <c r="BB37" s="117" t="str">
        <f t="shared" si="15"/>
        <v/>
      </c>
      <c r="BC37" s="117" t="str">
        <f t="shared" si="16"/>
        <v/>
      </c>
      <c r="BD37" s="117" t="str">
        <f t="shared" si="17"/>
        <v/>
      </c>
      <c r="BE37" s="117" t="str">
        <f t="shared" si="18"/>
        <v/>
      </c>
      <c r="BF37" s="390" t="str">
        <f t="shared" si="19"/>
        <v/>
      </c>
      <c r="BG37" s="324" t="str">
        <f t="shared" si="20"/>
        <v/>
      </c>
      <c r="BH37" s="117" t="str">
        <f t="shared" si="21"/>
        <v/>
      </c>
      <c r="BI37" s="117" t="str">
        <f t="shared" si="22"/>
        <v/>
      </c>
      <c r="BJ37" s="117" t="str">
        <f t="shared" si="23"/>
        <v/>
      </c>
      <c r="BK37" s="117" t="str">
        <f t="shared" si="24"/>
        <v/>
      </c>
      <c r="BL37" s="117" t="str">
        <f t="shared" si="25"/>
        <v/>
      </c>
      <c r="BM37" s="117" t="str">
        <f t="shared" si="26"/>
        <v/>
      </c>
      <c r="BN37" s="117" t="str">
        <f t="shared" si="27"/>
        <v/>
      </c>
      <c r="BO37" s="117" t="str">
        <f t="shared" si="28"/>
        <v/>
      </c>
      <c r="BP37" s="117" t="str">
        <f t="shared" si="29"/>
        <v/>
      </c>
      <c r="BQ37" s="117" t="str">
        <f t="shared" si="30"/>
        <v/>
      </c>
      <c r="BR37" s="117" t="str">
        <f t="shared" si="31"/>
        <v/>
      </c>
      <c r="BS37" s="117" t="str">
        <f t="shared" si="32"/>
        <v/>
      </c>
      <c r="BT37" s="117" t="str">
        <f t="shared" si="33"/>
        <v/>
      </c>
      <c r="BU37" s="117" t="str">
        <f t="shared" si="34"/>
        <v/>
      </c>
      <c r="BV37" s="117" t="str">
        <f t="shared" si="35"/>
        <v/>
      </c>
      <c r="BW37" s="117" t="str">
        <f t="shared" si="36"/>
        <v/>
      </c>
      <c r="BX37" s="302" t="str">
        <f t="shared" si="37"/>
        <v/>
      </c>
      <c r="BY37" s="303" t="str">
        <f t="shared" si="38"/>
        <v/>
      </c>
      <c r="CA37" s="120"/>
      <c r="CB37" s="120"/>
      <c r="CC37" s="120"/>
      <c r="CD37" s="120"/>
    </row>
    <row r="38" spans="1:82" ht="24.75" hidden="1" customHeight="1" outlineLevel="1" x14ac:dyDescent="0.25">
      <c r="A38" s="340"/>
      <c r="B38" s="342"/>
      <c r="C38" s="459"/>
      <c r="D38" s="460"/>
      <c r="E38" s="346"/>
      <c r="G38" s="353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4"/>
      <c r="T38" s="354"/>
      <c r="U38" s="354"/>
      <c r="V38" s="354"/>
      <c r="W38" s="354"/>
      <c r="X38" s="354"/>
      <c r="Y38" s="354"/>
      <c r="Z38" s="354"/>
      <c r="AA38" s="354"/>
      <c r="AB38" s="354"/>
      <c r="AC38" s="354"/>
      <c r="AD38" s="356"/>
      <c r="AE38" s="356"/>
      <c r="AF38" s="356"/>
      <c r="AG38" s="356"/>
      <c r="AH38" s="356"/>
      <c r="AI38" s="356"/>
      <c r="AJ38" s="356"/>
      <c r="AK38" s="356"/>
      <c r="AL38" s="356"/>
      <c r="AM38" s="356"/>
      <c r="AN38" s="357"/>
      <c r="AO38" s="116"/>
      <c r="AP38" s="117" t="str">
        <f t="shared" si="3"/>
        <v/>
      </c>
      <c r="AQ38" s="117" t="str">
        <f t="shared" si="4"/>
        <v/>
      </c>
      <c r="AR38" s="117" t="str">
        <f t="shared" si="5"/>
        <v/>
      </c>
      <c r="AS38" s="117" t="str">
        <f t="shared" si="6"/>
        <v/>
      </c>
      <c r="AT38" s="117" t="str">
        <f t="shared" si="7"/>
        <v/>
      </c>
      <c r="AU38" s="117" t="str">
        <f t="shared" si="8"/>
        <v/>
      </c>
      <c r="AV38" s="117" t="str">
        <f t="shared" si="9"/>
        <v/>
      </c>
      <c r="AW38" s="117" t="str">
        <f t="shared" si="10"/>
        <v/>
      </c>
      <c r="AX38" s="117" t="str">
        <f t="shared" si="11"/>
        <v/>
      </c>
      <c r="AY38" s="117" t="str">
        <f t="shared" si="12"/>
        <v/>
      </c>
      <c r="AZ38" s="117" t="str">
        <f t="shared" si="13"/>
        <v/>
      </c>
      <c r="BA38" s="117" t="str">
        <f t="shared" si="14"/>
        <v/>
      </c>
      <c r="BB38" s="117" t="str">
        <f t="shared" si="15"/>
        <v/>
      </c>
      <c r="BC38" s="117" t="str">
        <f t="shared" si="16"/>
        <v/>
      </c>
      <c r="BD38" s="117" t="str">
        <f t="shared" si="17"/>
        <v/>
      </c>
      <c r="BE38" s="117" t="str">
        <f t="shared" si="18"/>
        <v/>
      </c>
      <c r="BF38" s="390" t="str">
        <f t="shared" si="19"/>
        <v/>
      </c>
      <c r="BG38" s="324" t="str">
        <f t="shared" si="20"/>
        <v/>
      </c>
      <c r="BH38" s="117" t="str">
        <f t="shared" si="21"/>
        <v/>
      </c>
      <c r="BI38" s="117" t="str">
        <f t="shared" si="22"/>
        <v/>
      </c>
      <c r="BJ38" s="117" t="str">
        <f t="shared" si="23"/>
        <v/>
      </c>
      <c r="BK38" s="117" t="str">
        <f t="shared" si="24"/>
        <v/>
      </c>
      <c r="BL38" s="117" t="str">
        <f t="shared" si="25"/>
        <v/>
      </c>
      <c r="BM38" s="117" t="str">
        <f t="shared" si="26"/>
        <v/>
      </c>
      <c r="BN38" s="117" t="str">
        <f t="shared" si="27"/>
        <v/>
      </c>
      <c r="BO38" s="117" t="str">
        <f t="shared" si="28"/>
        <v/>
      </c>
      <c r="BP38" s="117" t="str">
        <f t="shared" si="29"/>
        <v/>
      </c>
      <c r="BQ38" s="117" t="str">
        <f t="shared" si="30"/>
        <v/>
      </c>
      <c r="BR38" s="117" t="str">
        <f t="shared" si="31"/>
        <v/>
      </c>
      <c r="BS38" s="117" t="str">
        <f t="shared" si="32"/>
        <v/>
      </c>
      <c r="BT38" s="117" t="str">
        <f t="shared" si="33"/>
        <v/>
      </c>
      <c r="BU38" s="117" t="str">
        <f t="shared" si="34"/>
        <v/>
      </c>
      <c r="BV38" s="117" t="str">
        <f t="shared" si="35"/>
        <v/>
      </c>
      <c r="BW38" s="117" t="str">
        <f t="shared" si="36"/>
        <v/>
      </c>
      <c r="BX38" s="302" t="str">
        <f t="shared" si="37"/>
        <v/>
      </c>
      <c r="BY38" s="303" t="str">
        <f t="shared" si="38"/>
        <v/>
      </c>
      <c r="CA38" s="120"/>
      <c r="CB38" s="120"/>
      <c r="CC38" s="120"/>
      <c r="CD38" s="120"/>
    </row>
    <row r="39" spans="1:82" ht="24.75" hidden="1" customHeight="1" outlineLevel="1" x14ac:dyDescent="0.25">
      <c r="A39" s="340"/>
      <c r="B39" s="342"/>
      <c r="C39" s="459"/>
      <c r="D39" s="460"/>
      <c r="E39" s="346"/>
      <c r="G39" s="353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4"/>
      <c r="AC39" s="354"/>
      <c r="AD39" s="356"/>
      <c r="AE39" s="356"/>
      <c r="AF39" s="356"/>
      <c r="AG39" s="356"/>
      <c r="AH39" s="356"/>
      <c r="AI39" s="356"/>
      <c r="AJ39" s="356"/>
      <c r="AK39" s="356"/>
      <c r="AL39" s="356"/>
      <c r="AM39" s="356"/>
      <c r="AN39" s="357"/>
      <c r="AO39" s="116"/>
      <c r="AP39" s="117" t="str">
        <f t="shared" si="3"/>
        <v/>
      </c>
      <c r="AQ39" s="117" t="str">
        <f t="shared" si="4"/>
        <v/>
      </c>
      <c r="AR39" s="117" t="str">
        <f t="shared" si="5"/>
        <v/>
      </c>
      <c r="AS39" s="117" t="str">
        <f t="shared" si="6"/>
        <v/>
      </c>
      <c r="AT39" s="117" t="str">
        <f t="shared" si="7"/>
        <v/>
      </c>
      <c r="AU39" s="117" t="str">
        <f t="shared" si="8"/>
        <v/>
      </c>
      <c r="AV39" s="117" t="str">
        <f t="shared" si="9"/>
        <v/>
      </c>
      <c r="AW39" s="117" t="str">
        <f t="shared" si="10"/>
        <v/>
      </c>
      <c r="AX39" s="117" t="str">
        <f t="shared" si="11"/>
        <v/>
      </c>
      <c r="AY39" s="117" t="str">
        <f t="shared" si="12"/>
        <v/>
      </c>
      <c r="AZ39" s="117" t="str">
        <f t="shared" si="13"/>
        <v/>
      </c>
      <c r="BA39" s="117" t="str">
        <f t="shared" si="14"/>
        <v/>
      </c>
      <c r="BB39" s="117" t="str">
        <f t="shared" si="15"/>
        <v/>
      </c>
      <c r="BC39" s="117" t="str">
        <f t="shared" si="16"/>
        <v/>
      </c>
      <c r="BD39" s="117" t="str">
        <f t="shared" si="17"/>
        <v/>
      </c>
      <c r="BE39" s="117" t="str">
        <f t="shared" si="18"/>
        <v/>
      </c>
      <c r="BF39" s="390" t="str">
        <f t="shared" si="19"/>
        <v/>
      </c>
      <c r="BG39" s="324" t="str">
        <f t="shared" si="20"/>
        <v/>
      </c>
      <c r="BH39" s="117" t="str">
        <f t="shared" si="21"/>
        <v/>
      </c>
      <c r="BI39" s="117" t="str">
        <f t="shared" si="22"/>
        <v/>
      </c>
      <c r="BJ39" s="117" t="str">
        <f t="shared" si="23"/>
        <v/>
      </c>
      <c r="BK39" s="117" t="str">
        <f t="shared" si="24"/>
        <v/>
      </c>
      <c r="BL39" s="117" t="str">
        <f t="shared" si="25"/>
        <v/>
      </c>
      <c r="BM39" s="117" t="str">
        <f t="shared" si="26"/>
        <v/>
      </c>
      <c r="BN39" s="117" t="str">
        <f t="shared" si="27"/>
        <v/>
      </c>
      <c r="BO39" s="117" t="str">
        <f t="shared" si="28"/>
        <v/>
      </c>
      <c r="BP39" s="117" t="str">
        <f t="shared" si="29"/>
        <v/>
      </c>
      <c r="BQ39" s="117" t="str">
        <f t="shared" si="30"/>
        <v/>
      </c>
      <c r="BR39" s="117" t="str">
        <f t="shared" si="31"/>
        <v/>
      </c>
      <c r="BS39" s="117" t="str">
        <f t="shared" si="32"/>
        <v/>
      </c>
      <c r="BT39" s="117" t="str">
        <f t="shared" si="33"/>
        <v/>
      </c>
      <c r="BU39" s="117" t="str">
        <f t="shared" si="34"/>
        <v/>
      </c>
      <c r="BV39" s="117" t="str">
        <f t="shared" si="35"/>
        <v/>
      </c>
      <c r="BW39" s="117" t="str">
        <f t="shared" si="36"/>
        <v/>
      </c>
      <c r="BX39" s="302" t="str">
        <f t="shared" si="37"/>
        <v/>
      </c>
      <c r="BY39" s="303" t="str">
        <f t="shared" si="38"/>
        <v/>
      </c>
      <c r="CA39" s="120"/>
      <c r="CB39" s="120"/>
      <c r="CC39" s="120"/>
      <c r="CD39" s="120"/>
    </row>
    <row r="40" spans="1:82" ht="24.75" hidden="1" customHeight="1" outlineLevel="1" thickBot="1" x14ac:dyDescent="0.3">
      <c r="A40" s="344"/>
      <c r="B40" s="345"/>
      <c r="C40" s="461"/>
      <c r="D40" s="462"/>
      <c r="E40" s="347"/>
      <c r="G40" s="358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60"/>
      <c r="AE40" s="360"/>
      <c r="AF40" s="360"/>
      <c r="AG40" s="360"/>
      <c r="AH40" s="360"/>
      <c r="AI40" s="360"/>
      <c r="AJ40" s="360"/>
      <c r="AK40" s="360"/>
      <c r="AL40" s="360"/>
      <c r="AM40" s="360"/>
      <c r="AN40" s="361"/>
      <c r="AO40" s="116"/>
      <c r="AP40" s="117" t="str">
        <f t="shared" si="3"/>
        <v/>
      </c>
      <c r="AQ40" s="117" t="str">
        <f t="shared" si="4"/>
        <v/>
      </c>
      <c r="AR40" s="117" t="str">
        <f t="shared" si="5"/>
        <v/>
      </c>
      <c r="AS40" s="117" t="str">
        <f t="shared" si="6"/>
        <v/>
      </c>
      <c r="AT40" s="117" t="str">
        <f t="shared" si="7"/>
        <v/>
      </c>
      <c r="AU40" s="117" t="str">
        <f t="shared" si="8"/>
        <v/>
      </c>
      <c r="AV40" s="117" t="str">
        <f t="shared" si="9"/>
        <v/>
      </c>
      <c r="AW40" s="117" t="str">
        <f t="shared" si="10"/>
        <v/>
      </c>
      <c r="AX40" s="117" t="str">
        <f t="shared" si="11"/>
        <v/>
      </c>
      <c r="AY40" s="117" t="str">
        <f t="shared" si="12"/>
        <v/>
      </c>
      <c r="AZ40" s="117" t="str">
        <f t="shared" si="13"/>
        <v/>
      </c>
      <c r="BA40" s="117" t="str">
        <f t="shared" si="14"/>
        <v/>
      </c>
      <c r="BB40" s="117" t="str">
        <f t="shared" si="15"/>
        <v/>
      </c>
      <c r="BC40" s="117" t="str">
        <f t="shared" si="16"/>
        <v/>
      </c>
      <c r="BD40" s="117" t="str">
        <f t="shared" si="17"/>
        <v/>
      </c>
      <c r="BE40" s="117" t="str">
        <f t="shared" si="18"/>
        <v/>
      </c>
      <c r="BF40" s="390" t="str">
        <f t="shared" si="19"/>
        <v/>
      </c>
      <c r="BG40" s="324" t="str">
        <f t="shared" si="20"/>
        <v/>
      </c>
      <c r="BH40" s="117" t="str">
        <f t="shared" si="21"/>
        <v/>
      </c>
      <c r="BI40" s="117" t="str">
        <f t="shared" si="22"/>
        <v/>
      </c>
      <c r="BJ40" s="117" t="str">
        <f t="shared" si="23"/>
        <v/>
      </c>
      <c r="BK40" s="117" t="str">
        <f t="shared" si="24"/>
        <v/>
      </c>
      <c r="BL40" s="117" t="str">
        <f t="shared" si="25"/>
        <v/>
      </c>
      <c r="BM40" s="117" t="str">
        <f t="shared" si="26"/>
        <v/>
      </c>
      <c r="BN40" s="117" t="str">
        <f t="shared" si="27"/>
        <v/>
      </c>
      <c r="BO40" s="117" t="str">
        <f t="shared" si="28"/>
        <v/>
      </c>
      <c r="BP40" s="117" t="str">
        <f t="shared" si="29"/>
        <v/>
      </c>
      <c r="BQ40" s="117" t="str">
        <f t="shared" si="30"/>
        <v/>
      </c>
      <c r="BR40" s="117" t="str">
        <f t="shared" si="31"/>
        <v/>
      </c>
      <c r="BS40" s="117" t="str">
        <f t="shared" si="32"/>
        <v/>
      </c>
      <c r="BT40" s="117" t="str">
        <f t="shared" si="33"/>
        <v/>
      </c>
      <c r="BU40" s="117" t="str">
        <f t="shared" si="34"/>
        <v/>
      </c>
      <c r="BV40" s="117" t="str">
        <f t="shared" si="35"/>
        <v/>
      </c>
      <c r="BW40" s="117" t="str">
        <f t="shared" si="36"/>
        <v/>
      </c>
      <c r="BX40" s="302" t="str">
        <f t="shared" si="37"/>
        <v/>
      </c>
      <c r="BY40" s="303" t="str">
        <f t="shared" si="38"/>
        <v/>
      </c>
      <c r="CA40" s="120"/>
      <c r="CB40" s="120"/>
      <c r="CC40" s="120"/>
      <c r="CD40" s="120"/>
    </row>
    <row r="41" spans="1:82" ht="24" customHeight="1" collapsed="1" thickBot="1" x14ac:dyDescent="0.3">
      <c r="A41" s="245"/>
      <c r="B41" s="245"/>
      <c r="C41" s="245"/>
      <c r="D41" s="246" t="s">
        <v>57</v>
      </c>
      <c r="E41" s="246">
        <f>SUM(E7:E40)</f>
        <v>0</v>
      </c>
      <c r="F41" s="309" t="s">
        <v>199</v>
      </c>
      <c r="G41" s="234" t="str">
        <f t="shared" ref="G41:AN41" si="39">IF(G1="","",G1)</f>
        <v>ABS</v>
      </c>
      <c r="H41" s="234" t="str">
        <f t="shared" si="39"/>
        <v>X</v>
      </c>
      <c r="I41" s="234" t="str">
        <f t="shared" si="39"/>
        <v>NR</v>
      </c>
      <c r="J41" s="234" t="str">
        <f t="shared" si="39"/>
        <v/>
      </c>
      <c r="K41" s="234" t="str">
        <f t="shared" si="39"/>
        <v/>
      </c>
      <c r="L41" s="234" t="str">
        <f t="shared" si="39"/>
        <v/>
      </c>
      <c r="M41" s="234" t="str">
        <f t="shared" si="39"/>
        <v/>
      </c>
      <c r="N41" s="234" t="str">
        <f t="shared" si="39"/>
        <v/>
      </c>
      <c r="O41" s="234" t="str">
        <f t="shared" si="39"/>
        <v>ABS</v>
      </c>
      <c r="P41" s="234" t="str">
        <f t="shared" si="39"/>
        <v/>
      </c>
      <c r="Q41" s="234" t="str">
        <f t="shared" si="39"/>
        <v/>
      </c>
      <c r="R41" s="234" t="str">
        <f t="shared" si="39"/>
        <v/>
      </c>
      <c r="S41" s="234" t="str">
        <f t="shared" si="39"/>
        <v/>
      </c>
      <c r="T41" s="234" t="str">
        <f t="shared" si="39"/>
        <v/>
      </c>
      <c r="U41" s="234" t="str">
        <f t="shared" si="39"/>
        <v/>
      </c>
      <c r="V41" s="234" t="str">
        <f t="shared" si="39"/>
        <v/>
      </c>
      <c r="W41" s="234" t="str">
        <f t="shared" si="39"/>
        <v/>
      </c>
      <c r="X41" s="234" t="str">
        <f t="shared" si="39"/>
        <v/>
      </c>
      <c r="Y41" s="234" t="str">
        <f t="shared" si="39"/>
        <v/>
      </c>
      <c r="Z41" s="234" t="str">
        <f t="shared" si="39"/>
        <v/>
      </c>
      <c r="AA41" s="234" t="str">
        <f t="shared" si="39"/>
        <v/>
      </c>
      <c r="AB41" s="234" t="str">
        <f t="shared" si="39"/>
        <v/>
      </c>
      <c r="AC41" s="234" t="str">
        <f t="shared" si="39"/>
        <v/>
      </c>
      <c r="AD41" s="234" t="str">
        <f t="shared" si="39"/>
        <v/>
      </c>
      <c r="AE41" s="234" t="str">
        <f t="shared" si="39"/>
        <v/>
      </c>
      <c r="AF41" s="234" t="str">
        <f t="shared" si="39"/>
        <v/>
      </c>
      <c r="AG41" s="234" t="str">
        <f t="shared" si="39"/>
        <v/>
      </c>
      <c r="AH41" s="234" t="str">
        <f t="shared" si="39"/>
        <v/>
      </c>
      <c r="AI41" s="234" t="str">
        <f t="shared" si="39"/>
        <v/>
      </c>
      <c r="AJ41" s="234" t="str">
        <f t="shared" si="39"/>
        <v/>
      </c>
      <c r="AK41" s="234" t="str">
        <f t="shared" si="39"/>
        <v/>
      </c>
      <c r="AL41" s="234" t="str">
        <f t="shared" si="39"/>
        <v/>
      </c>
      <c r="AM41" s="234" t="str">
        <f t="shared" si="39"/>
        <v/>
      </c>
      <c r="AN41" s="234" t="str">
        <f t="shared" si="39"/>
        <v/>
      </c>
      <c r="AO41" s="363" t="s">
        <v>207</v>
      </c>
      <c r="AP41" s="386" t="str">
        <f>IF(G41&lt;&gt;"X",AP63,IF(COUNT(AP7:AP40)=0,AP63,SUM(AP7:AP40)))</f>
        <v>ABS</v>
      </c>
      <c r="AQ41" s="386" t="str">
        <f t="shared" ref="AQ41:BW41" si="40">IF(H41&lt;&gt;"X",AQ63,IF(COUNT(AQ7:AQ40)=0,AQ63,SUM(AQ7:AQ40)))</f>
        <v>X</v>
      </c>
      <c r="AR41" s="386" t="str">
        <f t="shared" si="40"/>
        <v>NR</v>
      </c>
      <c r="AS41" s="386" t="str">
        <f t="shared" si="40"/>
        <v/>
      </c>
      <c r="AT41" s="386" t="str">
        <f t="shared" si="40"/>
        <v/>
      </c>
      <c r="AU41" s="386" t="str">
        <f t="shared" si="40"/>
        <v/>
      </c>
      <c r="AV41" s="386" t="str">
        <f t="shared" si="40"/>
        <v/>
      </c>
      <c r="AW41" s="386" t="str">
        <f t="shared" si="40"/>
        <v/>
      </c>
      <c r="AX41" s="386" t="str">
        <f t="shared" si="40"/>
        <v>ABS</v>
      </c>
      <c r="AY41" s="386" t="str">
        <f t="shared" si="40"/>
        <v/>
      </c>
      <c r="AZ41" s="386" t="str">
        <f t="shared" si="40"/>
        <v/>
      </c>
      <c r="BA41" s="386" t="str">
        <f t="shared" si="40"/>
        <v/>
      </c>
      <c r="BB41" s="386" t="str">
        <f t="shared" si="40"/>
        <v/>
      </c>
      <c r="BC41" s="386" t="str">
        <f t="shared" si="40"/>
        <v/>
      </c>
      <c r="BD41" s="386" t="str">
        <f t="shared" si="40"/>
        <v/>
      </c>
      <c r="BE41" s="386" t="str">
        <f t="shared" si="40"/>
        <v/>
      </c>
      <c r="BF41" s="386" t="str">
        <f t="shared" si="40"/>
        <v/>
      </c>
      <c r="BG41" s="386" t="str">
        <f t="shared" si="40"/>
        <v/>
      </c>
      <c r="BH41" s="386" t="str">
        <f t="shared" si="40"/>
        <v/>
      </c>
      <c r="BI41" s="386" t="str">
        <f t="shared" si="40"/>
        <v/>
      </c>
      <c r="BJ41" s="386" t="str">
        <f t="shared" si="40"/>
        <v/>
      </c>
      <c r="BK41" s="386" t="str">
        <f t="shared" si="40"/>
        <v/>
      </c>
      <c r="BL41" s="386" t="str">
        <f t="shared" si="40"/>
        <v/>
      </c>
      <c r="BM41" s="386" t="str">
        <f t="shared" si="40"/>
        <v/>
      </c>
      <c r="BN41" s="386" t="str">
        <f t="shared" si="40"/>
        <v/>
      </c>
      <c r="BO41" s="386" t="str">
        <f t="shared" si="40"/>
        <v/>
      </c>
      <c r="BP41" s="386" t="str">
        <f t="shared" si="40"/>
        <v/>
      </c>
      <c r="BQ41" s="386" t="str">
        <f t="shared" si="40"/>
        <v/>
      </c>
      <c r="BR41" s="386" t="str">
        <f t="shared" si="40"/>
        <v/>
      </c>
      <c r="BS41" s="386" t="str">
        <f t="shared" si="40"/>
        <v/>
      </c>
      <c r="BT41" s="386" t="str">
        <f t="shared" si="40"/>
        <v/>
      </c>
      <c r="BU41" s="386" t="str">
        <f t="shared" si="40"/>
        <v/>
      </c>
      <c r="BV41" s="386" t="str">
        <f t="shared" si="40"/>
        <v/>
      </c>
      <c r="BW41" s="386" t="str">
        <f t="shared" si="40"/>
        <v/>
      </c>
      <c r="BX41" s="304" t="str">
        <f t="shared" si="37"/>
        <v/>
      </c>
      <c r="BY41" s="305" t="str">
        <f t="shared" si="38"/>
        <v/>
      </c>
      <c r="BZ41" s="273"/>
      <c r="CA41" s="463" t="s">
        <v>13</v>
      </c>
      <c r="CB41" s="464"/>
      <c r="CC41" s="465"/>
    </row>
    <row r="42" spans="1:82" ht="24" customHeight="1" thickBot="1" x14ac:dyDescent="0.3">
      <c r="D42" s="121"/>
      <c r="E42" s="121"/>
      <c r="F42" s="116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441" t="s">
        <v>212</v>
      </c>
      <c r="AO42" s="442">
        <v>20</v>
      </c>
      <c r="AP42" s="248" t="str">
        <f>IF(COUNT(AP7:AP40)=0,AP41,IF($E$41=0,"",IF(G41&lt;&gt;"X","Err. !",CEILING(AP41*$AO$42/$E$41,0.25))))</f>
        <v>ABS</v>
      </c>
      <c r="AQ42" s="248" t="str">
        <f t="shared" ref="AQ42:BW42" si="41">IF(COUNT(AQ7:AQ40)=0,AQ41,IF($E$41=0,"",IF(H41&lt;&gt;"X","Err. !",CEILING(AQ41*$AO$42/$E$41,0.25))))</f>
        <v>X</v>
      </c>
      <c r="AR42" s="248" t="str">
        <f t="shared" si="41"/>
        <v>NR</v>
      </c>
      <c r="AS42" s="248" t="str">
        <f t="shared" si="41"/>
        <v/>
      </c>
      <c r="AT42" s="248" t="str">
        <f t="shared" si="41"/>
        <v/>
      </c>
      <c r="AU42" s="248" t="str">
        <f t="shared" si="41"/>
        <v/>
      </c>
      <c r="AV42" s="248" t="str">
        <f t="shared" si="41"/>
        <v/>
      </c>
      <c r="AW42" s="248" t="str">
        <f t="shared" si="41"/>
        <v/>
      </c>
      <c r="AX42" s="248" t="str">
        <f t="shared" si="41"/>
        <v>ABS</v>
      </c>
      <c r="AY42" s="248" t="str">
        <f t="shared" si="41"/>
        <v/>
      </c>
      <c r="AZ42" s="248" t="str">
        <f t="shared" si="41"/>
        <v/>
      </c>
      <c r="BA42" s="248" t="str">
        <f t="shared" si="41"/>
        <v/>
      </c>
      <c r="BB42" s="248" t="str">
        <f t="shared" si="41"/>
        <v/>
      </c>
      <c r="BC42" s="248" t="str">
        <f t="shared" si="41"/>
        <v/>
      </c>
      <c r="BD42" s="248" t="str">
        <f t="shared" si="41"/>
        <v/>
      </c>
      <c r="BE42" s="248" t="str">
        <f t="shared" si="41"/>
        <v/>
      </c>
      <c r="BF42" s="248" t="str">
        <f t="shared" si="41"/>
        <v/>
      </c>
      <c r="BG42" s="248" t="str">
        <f t="shared" si="41"/>
        <v/>
      </c>
      <c r="BH42" s="248" t="str">
        <f t="shared" si="41"/>
        <v/>
      </c>
      <c r="BI42" s="248" t="str">
        <f t="shared" si="41"/>
        <v/>
      </c>
      <c r="BJ42" s="248" t="str">
        <f t="shared" si="41"/>
        <v/>
      </c>
      <c r="BK42" s="248" t="str">
        <f t="shared" si="41"/>
        <v/>
      </c>
      <c r="BL42" s="248" t="str">
        <f t="shared" si="41"/>
        <v/>
      </c>
      <c r="BM42" s="248" t="str">
        <f t="shared" si="41"/>
        <v/>
      </c>
      <c r="BN42" s="248" t="str">
        <f t="shared" si="41"/>
        <v/>
      </c>
      <c r="BO42" s="248" t="str">
        <f t="shared" si="41"/>
        <v/>
      </c>
      <c r="BP42" s="248" t="str">
        <f t="shared" si="41"/>
        <v/>
      </c>
      <c r="BQ42" s="248" t="str">
        <f t="shared" si="41"/>
        <v/>
      </c>
      <c r="BR42" s="248" t="str">
        <f t="shared" si="41"/>
        <v/>
      </c>
      <c r="BS42" s="248" t="str">
        <f t="shared" si="41"/>
        <v/>
      </c>
      <c r="BT42" s="248" t="str">
        <f t="shared" si="41"/>
        <v/>
      </c>
      <c r="BU42" s="248" t="str">
        <f t="shared" si="41"/>
        <v/>
      </c>
      <c r="BV42" s="248" t="str">
        <f t="shared" si="41"/>
        <v/>
      </c>
      <c r="BW42" s="248" t="str">
        <f t="shared" si="41"/>
        <v/>
      </c>
      <c r="BX42" s="274" t="s">
        <v>193</v>
      </c>
      <c r="BY42" s="274"/>
      <c r="BZ42" s="274"/>
    </row>
    <row r="43" spans="1:82" ht="36.950000000000003" customHeight="1" x14ac:dyDescent="0.25">
      <c r="D43" s="122" t="s">
        <v>15</v>
      </c>
      <c r="E43" s="122" t="s">
        <v>2</v>
      </c>
      <c r="F43" s="116"/>
      <c r="G43" s="466" t="s">
        <v>17</v>
      </c>
      <c r="H43" s="466"/>
      <c r="I43" s="466"/>
      <c r="J43" s="466"/>
      <c r="K43" s="466"/>
      <c r="L43" s="466"/>
      <c r="M43" s="466"/>
      <c r="N43" s="466"/>
      <c r="O43" s="466"/>
      <c r="P43" s="466"/>
      <c r="Q43" s="466"/>
      <c r="R43" s="466"/>
      <c r="S43" s="466"/>
      <c r="T43" s="466"/>
      <c r="U43" s="466"/>
      <c r="V43" s="466"/>
      <c r="W43" s="466"/>
      <c r="X43" s="466"/>
      <c r="Y43" s="466"/>
      <c r="Z43" s="466"/>
      <c r="AA43" s="466"/>
      <c r="AB43" s="466"/>
      <c r="AC43" s="466"/>
      <c r="AD43" s="466"/>
      <c r="AE43" s="466"/>
      <c r="AF43" s="466"/>
      <c r="AG43" s="466"/>
      <c r="AH43" s="466"/>
      <c r="AI43" s="466"/>
      <c r="AJ43" s="466"/>
      <c r="AK43" s="466"/>
      <c r="AL43" s="466"/>
      <c r="AM43" s="466"/>
      <c r="AN43" s="466"/>
      <c r="AP43" s="467" t="s">
        <v>14</v>
      </c>
      <c r="AQ43" s="468"/>
      <c r="AR43" s="468"/>
      <c r="AS43" s="468"/>
      <c r="AT43" s="468"/>
      <c r="AU43" s="468"/>
      <c r="AV43" s="468"/>
      <c r="AW43" s="468"/>
      <c r="AX43" s="468"/>
      <c r="AY43" s="468"/>
      <c r="AZ43" s="468"/>
      <c r="BA43" s="468"/>
      <c r="BB43" s="468"/>
      <c r="BC43" s="468"/>
      <c r="BD43" s="468"/>
      <c r="BE43" s="468"/>
      <c r="BF43" s="468"/>
      <c r="BG43" s="468"/>
      <c r="BH43" s="468"/>
      <c r="BI43" s="468"/>
      <c r="BJ43" s="468"/>
      <c r="BK43" s="468"/>
      <c r="BL43" s="468"/>
      <c r="BM43" s="468"/>
      <c r="BN43" s="468"/>
      <c r="BO43" s="468"/>
      <c r="BP43" s="468"/>
      <c r="BQ43" s="468"/>
      <c r="BR43" s="468"/>
      <c r="BS43" s="468"/>
      <c r="BT43" s="468"/>
      <c r="BU43" s="468"/>
      <c r="BV43" s="468"/>
      <c r="BW43" s="469"/>
      <c r="CA43" s="122" t="s">
        <v>2</v>
      </c>
      <c r="CB43" s="122" t="s">
        <v>20</v>
      </c>
      <c r="CC43" s="122" t="s">
        <v>11</v>
      </c>
    </row>
    <row r="44" spans="1:82" ht="27" customHeight="1" x14ac:dyDescent="0.25">
      <c r="C44" s="124"/>
      <c r="D44" s="125" t="e">
        <f>IF(CC44=0,"NE",$CB$44/$CB$51*20)</f>
        <v>#DIV/0!</v>
      </c>
      <c r="E44" s="364" t="s">
        <v>3</v>
      </c>
      <c r="F44" s="127"/>
      <c r="G44" s="128" t="str">
        <f t="shared" ref="G44:V50" si="42">IF(AP44="NE","NE",IF(AP44&gt;Seuil_max_B,"A",IF(AND(Seuil_max_C&lt;AP44,AP44&lt;=Seuil_max_B),"B",IF(AND(Seuil_max_D&lt;AP44,AP44&lt;=Seuil_max_C),"C",IF(AND(AP44&gt;0,AP44&lt;=Seuil_max_D),"D",IF(AP44=0,"E","∅"))))))</f>
        <v>NE</v>
      </c>
      <c r="H44" s="128" t="str">
        <f t="shared" si="42"/>
        <v>NE</v>
      </c>
      <c r="I44" s="128" t="str">
        <f t="shared" si="42"/>
        <v>NE</v>
      </c>
      <c r="J44" s="128" t="str">
        <f t="shared" si="42"/>
        <v>NE</v>
      </c>
      <c r="K44" s="128" t="str">
        <f t="shared" si="42"/>
        <v>NE</v>
      </c>
      <c r="L44" s="128" t="str">
        <f t="shared" si="42"/>
        <v>NE</v>
      </c>
      <c r="M44" s="128" t="str">
        <f t="shared" si="42"/>
        <v>NE</v>
      </c>
      <c r="N44" s="128" t="str">
        <f t="shared" si="42"/>
        <v>NE</v>
      </c>
      <c r="O44" s="128" t="str">
        <f t="shared" si="42"/>
        <v>NE</v>
      </c>
      <c r="P44" s="128" t="str">
        <f t="shared" si="42"/>
        <v>NE</v>
      </c>
      <c r="Q44" s="128" t="str">
        <f t="shared" si="42"/>
        <v>NE</v>
      </c>
      <c r="R44" s="128" t="str">
        <f t="shared" si="42"/>
        <v>NE</v>
      </c>
      <c r="S44" s="128" t="str">
        <f t="shared" si="42"/>
        <v>NE</v>
      </c>
      <c r="T44" s="128" t="str">
        <f t="shared" si="42"/>
        <v>NE</v>
      </c>
      <c r="U44" s="128" t="str">
        <f t="shared" si="42"/>
        <v>NE</v>
      </c>
      <c r="V44" s="128" t="str">
        <f t="shared" si="42"/>
        <v>NE</v>
      </c>
      <c r="W44" s="128" t="str">
        <f t="shared" ref="W44:AF50" si="43">IF(BF44="NE","NE",IF(BF44&gt;Seuil_max_B,"A",IF(AND(Seuil_max_C&lt;BF44,BF44&lt;=Seuil_max_B),"B",IF(AND(Seuil_max_D&lt;BF44,BF44&lt;=Seuil_max_C),"C",IF(AND(BF44&gt;0,BF44&lt;=Seuil_max_D),"D",IF(BF44=0,"E","∅"))))))</f>
        <v>NE</v>
      </c>
      <c r="X44" s="128" t="str">
        <f t="shared" si="43"/>
        <v>NE</v>
      </c>
      <c r="Y44" s="128" t="str">
        <f t="shared" si="43"/>
        <v>NE</v>
      </c>
      <c r="Z44" s="128" t="str">
        <f t="shared" si="43"/>
        <v>NE</v>
      </c>
      <c r="AA44" s="128" t="str">
        <f t="shared" si="43"/>
        <v>NE</v>
      </c>
      <c r="AB44" s="128" t="str">
        <f t="shared" si="43"/>
        <v>NE</v>
      </c>
      <c r="AC44" s="128" t="str">
        <f t="shared" si="43"/>
        <v>NE</v>
      </c>
      <c r="AD44" s="128" t="str">
        <f t="shared" si="43"/>
        <v>NE</v>
      </c>
      <c r="AE44" s="128" t="str">
        <f t="shared" si="43"/>
        <v>NE</v>
      </c>
      <c r="AF44" s="128" t="str">
        <f t="shared" si="43"/>
        <v>NE</v>
      </c>
      <c r="AG44" s="128" t="str">
        <f t="shared" ref="AG44:AM50" si="44">IF(BP44="NE","NE",IF(BP44&gt;Seuil_max_B,"A",IF(AND(Seuil_max_C&lt;BP44,BP44&lt;=Seuil_max_B),"B",IF(AND(Seuil_max_D&lt;BP44,BP44&lt;=Seuil_max_C),"C",IF(AND(BP44&gt;0,BP44&lt;=Seuil_max_D),"D",IF(BP44=0,"E","∅"))))))</f>
        <v>NE</v>
      </c>
      <c r="AH44" s="128" t="str">
        <f t="shared" si="44"/>
        <v>NE</v>
      </c>
      <c r="AI44" s="128" t="str">
        <f t="shared" si="44"/>
        <v>NE</v>
      </c>
      <c r="AJ44" s="128" t="str">
        <f t="shared" si="44"/>
        <v>NE</v>
      </c>
      <c r="AK44" s="128" t="str">
        <f t="shared" si="44"/>
        <v>NE</v>
      </c>
      <c r="AL44" s="128" t="str">
        <f t="shared" si="44"/>
        <v>NE</v>
      </c>
      <c r="AM44" s="128" t="str">
        <f t="shared" si="44"/>
        <v>NE</v>
      </c>
      <c r="AN44" s="128" t="str">
        <f t="shared" ref="AN44:AN50" si="45">IF(BW44="NE","NE",IF(BW44&gt;Seuil_max_B,"A",IF(AND(Seuil_max_C&lt;BW44,BW44&lt;=Seuil_max_B),"B",IF(AND(Seuil_max_D&lt;BW44,BW44&lt;=Seuil_max_C),"C",IF(AND(BW44&gt;0,BW44&lt;=Seuil_max_D),"D",IF(BW44=0,"E","∅"))))))</f>
        <v>NE</v>
      </c>
      <c r="AO44" s="127"/>
      <c r="AP44" s="395" t="str">
        <f t="shared" ref="AP44:BN44" si="46">IF($CB$44=0,"NE",(SUMIF($B$7:$B$40,"APP",AP$7:AP$40))/$CB$44)</f>
        <v>NE</v>
      </c>
      <c r="AQ44" s="395" t="str">
        <f t="shared" si="46"/>
        <v>NE</v>
      </c>
      <c r="AR44" s="395" t="str">
        <f t="shared" si="46"/>
        <v>NE</v>
      </c>
      <c r="AS44" s="395" t="str">
        <f t="shared" si="46"/>
        <v>NE</v>
      </c>
      <c r="AT44" s="395" t="str">
        <f t="shared" si="46"/>
        <v>NE</v>
      </c>
      <c r="AU44" s="395" t="str">
        <f t="shared" si="46"/>
        <v>NE</v>
      </c>
      <c r="AV44" s="395" t="str">
        <f t="shared" si="46"/>
        <v>NE</v>
      </c>
      <c r="AW44" s="395" t="str">
        <f t="shared" si="46"/>
        <v>NE</v>
      </c>
      <c r="AX44" s="395" t="str">
        <f t="shared" si="46"/>
        <v>NE</v>
      </c>
      <c r="AY44" s="395" t="str">
        <f t="shared" si="46"/>
        <v>NE</v>
      </c>
      <c r="AZ44" s="395" t="str">
        <f t="shared" si="46"/>
        <v>NE</v>
      </c>
      <c r="BA44" s="395" t="str">
        <f t="shared" si="46"/>
        <v>NE</v>
      </c>
      <c r="BB44" s="395" t="str">
        <f t="shared" si="46"/>
        <v>NE</v>
      </c>
      <c r="BC44" s="395" t="str">
        <f t="shared" si="46"/>
        <v>NE</v>
      </c>
      <c r="BD44" s="395" t="str">
        <f t="shared" si="46"/>
        <v>NE</v>
      </c>
      <c r="BE44" s="395" t="str">
        <f t="shared" si="46"/>
        <v>NE</v>
      </c>
      <c r="BF44" s="395" t="str">
        <f t="shared" si="46"/>
        <v>NE</v>
      </c>
      <c r="BG44" s="395" t="str">
        <f t="shared" si="46"/>
        <v>NE</v>
      </c>
      <c r="BH44" s="395" t="str">
        <f t="shared" si="46"/>
        <v>NE</v>
      </c>
      <c r="BI44" s="395" t="str">
        <f t="shared" si="46"/>
        <v>NE</v>
      </c>
      <c r="BJ44" s="395" t="str">
        <f t="shared" si="46"/>
        <v>NE</v>
      </c>
      <c r="BK44" s="395" t="str">
        <f t="shared" si="46"/>
        <v>NE</v>
      </c>
      <c r="BL44" s="395" t="str">
        <f t="shared" si="46"/>
        <v>NE</v>
      </c>
      <c r="BM44" s="395" t="str">
        <f t="shared" si="46"/>
        <v>NE</v>
      </c>
      <c r="BN44" s="395" t="str">
        <f t="shared" si="46"/>
        <v>NE</v>
      </c>
      <c r="BO44" s="395" t="str">
        <f t="shared" ref="BO44:BW44" si="47">IF($CB$44=0,"NE",(SUMIF($B$7:$B$40,"APP",BO$7:BO$40))/$CB$44)</f>
        <v>NE</v>
      </c>
      <c r="BP44" s="395" t="str">
        <f t="shared" si="47"/>
        <v>NE</v>
      </c>
      <c r="BQ44" s="395" t="str">
        <f t="shared" si="47"/>
        <v>NE</v>
      </c>
      <c r="BR44" s="395" t="str">
        <f t="shared" si="47"/>
        <v>NE</v>
      </c>
      <c r="BS44" s="395" t="str">
        <f t="shared" si="47"/>
        <v>NE</v>
      </c>
      <c r="BT44" s="395" t="str">
        <f t="shared" si="47"/>
        <v>NE</v>
      </c>
      <c r="BU44" s="395" t="str">
        <f t="shared" si="47"/>
        <v>NE</v>
      </c>
      <c r="BV44" s="395" t="str">
        <f t="shared" si="47"/>
        <v>NE</v>
      </c>
      <c r="BW44" s="395" t="str">
        <f t="shared" si="47"/>
        <v>NE</v>
      </c>
      <c r="CA44" s="130" t="s">
        <v>3</v>
      </c>
      <c r="CB44" s="131">
        <f>SUMIF($B$7:$B$40,"APP",$E$7:$E$40)</f>
        <v>0</v>
      </c>
      <c r="CC44" s="132" t="e">
        <f t="shared" ref="CC44:CC50" si="48">CB44/$CB$51</f>
        <v>#DIV/0!</v>
      </c>
    </row>
    <row r="45" spans="1:82" ht="27" customHeight="1" x14ac:dyDescent="0.25">
      <c r="C45" s="124"/>
      <c r="D45" s="125" t="e">
        <f>IF(CC45=0,"NE",$CB$45/$CB$51*20)</f>
        <v>#DIV/0!</v>
      </c>
      <c r="E45" s="364" t="s">
        <v>4</v>
      </c>
      <c r="F45" s="127"/>
      <c r="G45" s="128" t="str">
        <f t="shared" si="42"/>
        <v>NE</v>
      </c>
      <c r="H45" s="128" t="str">
        <f t="shared" si="42"/>
        <v>NE</v>
      </c>
      <c r="I45" s="128" t="str">
        <f t="shared" si="42"/>
        <v>NE</v>
      </c>
      <c r="J45" s="128" t="str">
        <f t="shared" si="42"/>
        <v>NE</v>
      </c>
      <c r="K45" s="128" t="str">
        <f t="shared" si="42"/>
        <v>NE</v>
      </c>
      <c r="L45" s="128" t="str">
        <f t="shared" si="42"/>
        <v>NE</v>
      </c>
      <c r="M45" s="128" t="str">
        <f t="shared" si="42"/>
        <v>NE</v>
      </c>
      <c r="N45" s="128" t="str">
        <f t="shared" si="42"/>
        <v>NE</v>
      </c>
      <c r="O45" s="128" t="str">
        <f t="shared" si="42"/>
        <v>NE</v>
      </c>
      <c r="P45" s="128" t="str">
        <f t="shared" si="42"/>
        <v>NE</v>
      </c>
      <c r="Q45" s="128" t="str">
        <f t="shared" si="42"/>
        <v>NE</v>
      </c>
      <c r="R45" s="128" t="str">
        <f t="shared" si="42"/>
        <v>NE</v>
      </c>
      <c r="S45" s="128" t="str">
        <f t="shared" si="42"/>
        <v>NE</v>
      </c>
      <c r="T45" s="128" t="str">
        <f t="shared" si="42"/>
        <v>NE</v>
      </c>
      <c r="U45" s="128" t="str">
        <f t="shared" si="42"/>
        <v>NE</v>
      </c>
      <c r="V45" s="128" t="str">
        <f t="shared" si="42"/>
        <v>NE</v>
      </c>
      <c r="W45" s="128" t="str">
        <f t="shared" si="43"/>
        <v>NE</v>
      </c>
      <c r="X45" s="128" t="str">
        <f t="shared" si="43"/>
        <v>NE</v>
      </c>
      <c r="Y45" s="128" t="str">
        <f t="shared" si="43"/>
        <v>NE</v>
      </c>
      <c r="Z45" s="128" t="str">
        <f t="shared" si="43"/>
        <v>NE</v>
      </c>
      <c r="AA45" s="128" t="str">
        <f t="shared" si="43"/>
        <v>NE</v>
      </c>
      <c r="AB45" s="128" t="str">
        <f t="shared" si="43"/>
        <v>NE</v>
      </c>
      <c r="AC45" s="128" t="str">
        <f t="shared" si="43"/>
        <v>NE</v>
      </c>
      <c r="AD45" s="128" t="str">
        <f t="shared" si="43"/>
        <v>NE</v>
      </c>
      <c r="AE45" s="128" t="str">
        <f t="shared" si="43"/>
        <v>NE</v>
      </c>
      <c r="AF45" s="128" t="str">
        <f t="shared" si="43"/>
        <v>NE</v>
      </c>
      <c r="AG45" s="128" t="str">
        <f t="shared" si="44"/>
        <v>NE</v>
      </c>
      <c r="AH45" s="128" t="str">
        <f t="shared" si="44"/>
        <v>NE</v>
      </c>
      <c r="AI45" s="128" t="str">
        <f t="shared" si="44"/>
        <v>NE</v>
      </c>
      <c r="AJ45" s="128" t="str">
        <f t="shared" si="44"/>
        <v>NE</v>
      </c>
      <c r="AK45" s="128" t="str">
        <f t="shared" si="44"/>
        <v>NE</v>
      </c>
      <c r="AL45" s="128" t="str">
        <f t="shared" si="44"/>
        <v>NE</v>
      </c>
      <c r="AM45" s="128" t="str">
        <f t="shared" si="44"/>
        <v>NE</v>
      </c>
      <c r="AN45" s="128" t="str">
        <f t="shared" si="45"/>
        <v>NE</v>
      </c>
      <c r="AO45" s="127"/>
      <c r="AP45" s="395" t="str">
        <f t="shared" ref="AP45:BN45" si="49">IF($CB$45=0,"NE",(SUMIF($B$7:$B$40,"ANA",AP$7:AP$40))/$CB$45)</f>
        <v>NE</v>
      </c>
      <c r="AQ45" s="395" t="str">
        <f t="shared" si="49"/>
        <v>NE</v>
      </c>
      <c r="AR45" s="395" t="str">
        <f t="shared" si="49"/>
        <v>NE</v>
      </c>
      <c r="AS45" s="395" t="str">
        <f t="shared" si="49"/>
        <v>NE</v>
      </c>
      <c r="AT45" s="395" t="str">
        <f t="shared" si="49"/>
        <v>NE</v>
      </c>
      <c r="AU45" s="395" t="str">
        <f t="shared" si="49"/>
        <v>NE</v>
      </c>
      <c r="AV45" s="395" t="str">
        <f t="shared" si="49"/>
        <v>NE</v>
      </c>
      <c r="AW45" s="395" t="str">
        <f t="shared" si="49"/>
        <v>NE</v>
      </c>
      <c r="AX45" s="395" t="str">
        <f t="shared" si="49"/>
        <v>NE</v>
      </c>
      <c r="AY45" s="395" t="str">
        <f t="shared" si="49"/>
        <v>NE</v>
      </c>
      <c r="AZ45" s="395" t="str">
        <f t="shared" si="49"/>
        <v>NE</v>
      </c>
      <c r="BA45" s="395" t="str">
        <f t="shared" si="49"/>
        <v>NE</v>
      </c>
      <c r="BB45" s="395" t="str">
        <f t="shared" si="49"/>
        <v>NE</v>
      </c>
      <c r="BC45" s="395" t="str">
        <f t="shared" si="49"/>
        <v>NE</v>
      </c>
      <c r="BD45" s="395" t="str">
        <f t="shared" si="49"/>
        <v>NE</v>
      </c>
      <c r="BE45" s="395" t="str">
        <f t="shared" si="49"/>
        <v>NE</v>
      </c>
      <c r="BF45" s="395" t="str">
        <f t="shared" si="49"/>
        <v>NE</v>
      </c>
      <c r="BG45" s="395" t="str">
        <f t="shared" si="49"/>
        <v>NE</v>
      </c>
      <c r="BH45" s="395" t="str">
        <f t="shared" si="49"/>
        <v>NE</v>
      </c>
      <c r="BI45" s="395" t="str">
        <f t="shared" si="49"/>
        <v>NE</v>
      </c>
      <c r="BJ45" s="395" t="str">
        <f t="shared" si="49"/>
        <v>NE</v>
      </c>
      <c r="BK45" s="395" t="str">
        <f t="shared" si="49"/>
        <v>NE</v>
      </c>
      <c r="BL45" s="395" t="str">
        <f t="shared" si="49"/>
        <v>NE</v>
      </c>
      <c r="BM45" s="395" t="str">
        <f t="shared" si="49"/>
        <v>NE</v>
      </c>
      <c r="BN45" s="395" t="str">
        <f t="shared" si="49"/>
        <v>NE</v>
      </c>
      <c r="BO45" s="395" t="str">
        <f t="shared" ref="BO45:BW45" si="50">IF($CB$45=0,"NE",(SUMIF($B$7:$B$40,"ANA",BO$7:BO$40))/$CB$45)</f>
        <v>NE</v>
      </c>
      <c r="BP45" s="395" t="str">
        <f t="shared" si="50"/>
        <v>NE</v>
      </c>
      <c r="BQ45" s="395" t="str">
        <f t="shared" si="50"/>
        <v>NE</v>
      </c>
      <c r="BR45" s="395" t="str">
        <f t="shared" si="50"/>
        <v>NE</v>
      </c>
      <c r="BS45" s="395" t="str">
        <f t="shared" si="50"/>
        <v>NE</v>
      </c>
      <c r="BT45" s="395" t="str">
        <f t="shared" si="50"/>
        <v>NE</v>
      </c>
      <c r="BU45" s="395" t="str">
        <f t="shared" si="50"/>
        <v>NE</v>
      </c>
      <c r="BV45" s="395" t="str">
        <f t="shared" si="50"/>
        <v>NE</v>
      </c>
      <c r="BW45" s="395" t="str">
        <f t="shared" si="50"/>
        <v>NE</v>
      </c>
      <c r="CA45" s="130" t="s">
        <v>4</v>
      </c>
      <c r="CB45" s="131">
        <f>SUMIF($B$7:$B$40,"ANA",$E$7:$E$40)</f>
        <v>0</v>
      </c>
      <c r="CC45" s="132" t="e">
        <f t="shared" si="48"/>
        <v>#DIV/0!</v>
      </c>
    </row>
    <row r="46" spans="1:82" ht="27" customHeight="1" x14ac:dyDescent="0.25">
      <c r="C46" s="124"/>
      <c r="D46" s="125" t="e">
        <f>IF(CC46=0,"NE",$CB$46/$CB$51*20)</f>
        <v>#DIV/0!</v>
      </c>
      <c r="E46" s="364" t="s">
        <v>5</v>
      </c>
      <c r="F46" s="127"/>
      <c r="G46" s="128" t="str">
        <f t="shared" si="42"/>
        <v>NE</v>
      </c>
      <c r="H46" s="128" t="str">
        <f t="shared" si="42"/>
        <v>NE</v>
      </c>
      <c r="I46" s="128" t="str">
        <f t="shared" si="42"/>
        <v>NE</v>
      </c>
      <c r="J46" s="128" t="str">
        <f t="shared" si="42"/>
        <v>NE</v>
      </c>
      <c r="K46" s="128" t="str">
        <f t="shared" si="42"/>
        <v>NE</v>
      </c>
      <c r="L46" s="128" t="str">
        <f t="shared" si="42"/>
        <v>NE</v>
      </c>
      <c r="M46" s="128" t="str">
        <f t="shared" si="42"/>
        <v>NE</v>
      </c>
      <c r="N46" s="128" t="str">
        <f t="shared" si="42"/>
        <v>NE</v>
      </c>
      <c r="O46" s="128" t="str">
        <f t="shared" si="42"/>
        <v>NE</v>
      </c>
      <c r="P46" s="128" t="str">
        <f t="shared" si="42"/>
        <v>NE</v>
      </c>
      <c r="Q46" s="128" t="str">
        <f t="shared" si="42"/>
        <v>NE</v>
      </c>
      <c r="R46" s="128" t="str">
        <f t="shared" si="42"/>
        <v>NE</v>
      </c>
      <c r="S46" s="128" t="str">
        <f t="shared" si="42"/>
        <v>NE</v>
      </c>
      <c r="T46" s="128" t="str">
        <f t="shared" si="42"/>
        <v>NE</v>
      </c>
      <c r="U46" s="128" t="str">
        <f t="shared" si="42"/>
        <v>NE</v>
      </c>
      <c r="V46" s="128" t="str">
        <f t="shared" si="42"/>
        <v>NE</v>
      </c>
      <c r="W46" s="128" t="str">
        <f t="shared" si="43"/>
        <v>NE</v>
      </c>
      <c r="X46" s="128" t="str">
        <f t="shared" si="43"/>
        <v>NE</v>
      </c>
      <c r="Y46" s="128" t="str">
        <f t="shared" si="43"/>
        <v>NE</v>
      </c>
      <c r="Z46" s="128" t="str">
        <f t="shared" si="43"/>
        <v>NE</v>
      </c>
      <c r="AA46" s="128" t="str">
        <f t="shared" si="43"/>
        <v>NE</v>
      </c>
      <c r="AB46" s="128" t="str">
        <f t="shared" si="43"/>
        <v>NE</v>
      </c>
      <c r="AC46" s="128" t="str">
        <f t="shared" si="43"/>
        <v>NE</v>
      </c>
      <c r="AD46" s="128" t="str">
        <f t="shared" si="43"/>
        <v>NE</v>
      </c>
      <c r="AE46" s="128" t="str">
        <f t="shared" si="43"/>
        <v>NE</v>
      </c>
      <c r="AF46" s="128" t="str">
        <f t="shared" si="43"/>
        <v>NE</v>
      </c>
      <c r="AG46" s="128" t="str">
        <f t="shared" si="44"/>
        <v>NE</v>
      </c>
      <c r="AH46" s="128" t="str">
        <f t="shared" si="44"/>
        <v>NE</v>
      </c>
      <c r="AI46" s="128" t="str">
        <f t="shared" si="44"/>
        <v>NE</v>
      </c>
      <c r="AJ46" s="128" t="str">
        <f t="shared" si="44"/>
        <v>NE</v>
      </c>
      <c r="AK46" s="128" t="str">
        <f t="shared" si="44"/>
        <v>NE</v>
      </c>
      <c r="AL46" s="128" t="str">
        <f t="shared" si="44"/>
        <v>NE</v>
      </c>
      <c r="AM46" s="128" t="str">
        <f t="shared" si="44"/>
        <v>NE</v>
      </c>
      <c r="AN46" s="128" t="str">
        <f t="shared" si="45"/>
        <v>NE</v>
      </c>
      <c r="AO46" s="127"/>
      <c r="AP46" s="395" t="str">
        <f t="shared" ref="AP46:BN46" si="51">IF($CB$46=0,"NE",(SUMIF($B$7:$B$40,"REA",AP$7:AP$40))/$CB$46)</f>
        <v>NE</v>
      </c>
      <c r="AQ46" s="395" t="str">
        <f t="shared" si="51"/>
        <v>NE</v>
      </c>
      <c r="AR46" s="395" t="str">
        <f t="shared" si="51"/>
        <v>NE</v>
      </c>
      <c r="AS46" s="395" t="str">
        <f t="shared" si="51"/>
        <v>NE</v>
      </c>
      <c r="AT46" s="395" t="str">
        <f t="shared" si="51"/>
        <v>NE</v>
      </c>
      <c r="AU46" s="395" t="str">
        <f t="shared" si="51"/>
        <v>NE</v>
      </c>
      <c r="AV46" s="395" t="str">
        <f t="shared" si="51"/>
        <v>NE</v>
      </c>
      <c r="AW46" s="395" t="str">
        <f t="shared" si="51"/>
        <v>NE</v>
      </c>
      <c r="AX46" s="395" t="str">
        <f t="shared" si="51"/>
        <v>NE</v>
      </c>
      <c r="AY46" s="395" t="str">
        <f t="shared" si="51"/>
        <v>NE</v>
      </c>
      <c r="AZ46" s="395" t="str">
        <f t="shared" si="51"/>
        <v>NE</v>
      </c>
      <c r="BA46" s="395" t="str">
        <f t="shared" si="51"/>
        <v>NE</v>
      </c>
      <c r="BB46" s="395" t="str">
        <f t="shared" si="51"/>
        <v>NE</v>
      </c>
      <c r="BC46" s="395" t="str">
        <f t="shared" si="51"/>
        <v>NE</v>
      </c>
      <c r="BD46" s="395" t="str">
        <f t="shared" si="51"/>
        <v>NE</v>
      </c>
      <c r="BE46" s="395" t="str">
        <f t="shared" si="51"/>
        <v>NE</v>
      </c>
      <c r="BF46" s="395" t="str">
        <f t="shared" si="51"/>
        <v>NE</v>
      </c>
      <c r="BG46" s="395" t="str">
        <f t="shared" si="51"/>
        <v>NE</v>
      </c>
      <c r="BH46" s="395" t="str">
        <f t="shared" si="51"/>
        <v>NE</v>
      </c>
      <c r="BI46" s="395" t="str">
        <f t="shared" si="51"/>
        <v>NE</v>
      </c>
      <c r="BJ46" s="395" t="str">
        <f t="shared" si="51"/>
        <v>NE</v>
      </c>
      <c r="BK46" s="395" t="str">
        <f t="shared" si="51"/>
        <v>NE</v>
      </c>
      <c r="BL46" s="395" t="str">
        <f t="shared" si="51"/>
        <v>NE</v>
      </c>
      <c r="BM46" s="395" t="str">
        <f t="shared" si="51"/>
        <v>NE</v>
      </c>
      <c r="BN46" s="395" t="str">
        <f t="shared" si="51"/>
        <v>NE</v>
      </c>
      <c r="BO46" s="395" t="str">
        <f t="shared" ref="BO46:BW46" si="52">IF($CB$46=0,"NE",(SUMIF($B$7:$B$40,"REA",BO$7:BO$40))/$CB$46)</f>
        <v>NE</v>
      </c>
      <c r="BP46" s="395" t="str">
        <f t="shared" si="52"/>
        <v>NE</v>
      </c>
      <c r="BQ46" s="395" t="str">
        <f t="shared" si="52"/>
        <v>NE</v>
      </c>
      <c r="BR46" s="395" t="str">
        <f t="shared" si="52"/>
        <v>NE</v>
      </c>
      <c r="BS46" s="395" t="str">
        <f t="shared" si="52"/>
        <v>NE</v>
      </c>
      <c r="BT46" s="395" t="str">
        <f t="shared" si="52"/>
        <v>NE</v>
      </c>
      <c r="BU46" s="395" t="str">
        <f t="shared" si="52"/>
        <v>NE</v>
      </c>
      <c r="BV46" s="395" t="str">
        <f t="shared" si="52"/>
        <v>NE</v>
      </c>
      <c r="BW46" s="395" t="str">
        <f t="shared" si="52"/>
        <v>NE</v>
      </c>
      <c r="CA46" s="130" t="s">
        <v>5</v>
      </c>
      <c r="CB46" s="131">
        <f>SUMIF($B$7:$B$40,"REA",$E$7:$E$40)</f>
        <v>0</v>
      </c>
      <c r="CC46" s="132" t="e">
        <f t="shared" si="48"/>
        <v>#DIV/0!</v>
      </c>
    </row>
    <row r="47" spans="1:82" ht="27" customHeight="1" x14ac:dyDescent="0.25">
      <c r="C47" s="124"/>
      <c r="D47" s="125" t="e">
        <f>IF(CC47=0,"NE",$CB$47/$CB$51*20)</f>
        <v>#DIV/0!</v>
      </c>
      <c r="E47" s="364" t="s">
        <v>6</v>
      </c>
      <c r="F47" s="133"/>
      <c r="G47" s="128" t="str">
        <f t="shared" si="42"/>
        <v>NE</v>
      </c>
      <c r="H47" s="128" t="str">
        <f t="shared" si="42"/>
        <v>NE</v>
      </c>
      <c r="I47" s="128" t="str">
        <f t="shared" si="42"/>
        <v>NE</v>
      </c>
      <c r="J47" s="128" t="str">
        <f t="shared" si="42"/>
        <v>NE</v>
      </c>
      <c r="K47" s="128" t="str">
        <f t="shared" si="42"/>
        <v>NE</v>
      </c>
      <c r="L47" s="128" t="str">
        <f t="shared" si="42"/>
        <v>NE</v>
      </c>
      <c r="M47" s="128" t="str">
        <f t="shared" si="42"/>
        <v>NE</v>
      </c>
      <c r="N47" s="128" t="str">
        <f t="shared" si="42"/>
        <v>NE</v>
      </c>
      <c r="O47" s="128" t="str">
        <f t="shared" si="42"/>
        <v>NE</v>
      </c>
      <c r="P47" s="128" t="str">
        <f t="shared" si="42"/>
        <v>NE</v>
      </c>
      <c r="Q47" s="128" t="str">
        <f t="shared" si="42"/>
        <v>NE</v>
      </c>
      <c r="R47" s="128" t="str">
        <f t="shared" si="42"/>
        <v>NE</v>
      </c>
      <c r="S47" s="128" t="str">
        <f t="shared" si="42"/>
        <v>NE</v>
      </c>
      <c r="T47" s="128" t="str">
        <f t="shared" si="42"/>
        <v>NE</v>
      </c>
      <c r="U47" s="128" t="str">
        <f t="shared" si="42"/>
        <v>NE</v>
      </c>
      <c r="V47" s="128" t="str">
        <f t="shared" si="42"/>
        <v>NE</v>
      </c>
      <c r="W47" s="128" t="str">
        <f t="shared" si="43"/>
        <v>NE</v>
      </c>
      <c r="X47" s="128" t="str">
        <f t="shared" si="43"/>
        <v>NE</v>
      </c>
      <c r="Y47" s="128" t="str">
        <f t="shared" si="43"/>
        <v>NE</v>
      </c>
      <c r="Z47" s="128" t="str">
        <f t="shared" si="43"/>
        <v>NE</v>
      </c>
      <c r="AA47" s="128" t="str">
        <f t="shared" si="43"/>
        <v>NE</v>
      </c>
      <c r="AB47" s="128" t="str">
        <f t="shared" si="43"/>
        <v>NE</v>
      </c>
      <c r="AC47" s="128" t="str">
        <f t="shared" si="43"/>
        <v>NE</v>
      </c>
      <c r="AD47" s="128" t="str">
        <f t="shared" si="43"/>
        <v>NE</v>
      </c>
      <c r="AE47" s="128" t="str">
        <f t="shared" si="43"/>
        <v>NE</v>
      </c>
      <c r="AF47" s="128" t="str">
        <f t="shared" si="43"/>
        <v>NE</v>
      </c>
      <c r="AG47" s="128" t="str">
        <f t="shared" si="44"/>
        <v>NE</v>
      </c>
      <c r="AH47" s="128" t="str">
        <f t="shared" si="44"/>
        <v>NE</v>
      </c>
      <c r="AI47" s="128" t="str">
        <f t="shared" si="44"/>
        <v>NE</v>
      </c>
      <c r="AJ47" s="128" t="str">
        <f t="shared" si="44"/>
        <v>NE</v>
      </c>
      <c r="AK47" s="128" t="str">
        <f t="shared" si="44"/>
        <v>NE</v>
      </c>
      <c r="AL47" s="128" t="str">
        <f t="shared" si="44"/>
        <v>NE</v>
      </c>
      <c r="AM47" s="128" t="str">
        <f t="shared" si="44"/>
        <v>NE</v>
      </c>
      <c r="AN47" s="128" t="str">
        <f t="shared" si="45"/>
        <v>NE</v>
      </c>
      <c r="AO47" s="15" t="s">
        <v>165</v>
      </c>
      <c r="AP47" s="395" t="str">
        <f t="shared" ref="AP47:BN47" si="53">IF($CB$47=0,"NE",(SUMIF($B$7:$B$40,"VAL",AP$7:AP$40))/$CB$47)</f>
        <v>NE</v>
      </c>
      <c r="AQ47" s="395" t="str">
        <f t="shared" si="53"/>
        <v>NE</v>
      </c>
      <c r="AR47" s="395" t="str">
        <f t="shared" si="53"/>
        <v>NE</v>
      </c>
      <c r="AS47" s="395" t="str">
        <f t="shared" si="53"/>
        <v>NE</v>
      </c>
      <c r="AT47" s="395" t="str">
        <f t="shared" si="53"/>
        <v>NE</v>
      </c>
      <c r="AU47" s="395" t="str">
        <f t="shared" si="53"/>
        <v>NE</v>
      </c>
      <c r="AV47" s="395" t="str">
        <f t="shared" si="53"/>
        <v>NE</v>
      </c>
      <c r="AW47" s="395" t="str">
        <f t="shared" si="53"/>
        <v>NE</v>
      </c>
      <c r="AX47" s="395" t="str">
        <f t="shared" si="53"/>
        <v>NE</v>
      </c>
      <c r="AY47" s="395" t="str">
        <f t="shared" si="53"/>
        <v>NE</v>
      </c>
      <c r="AZ47" s="395" t="str">
        <f t="shared" si="53"/>
        <v>NE</v>
      </c>
      <c r="BA47" s="395" t="str">
        <f t="shared" si="53"/>
        <v>NE</v>
      </c>
      <c r="BB47" s="395" t="str">
        <f t="shared" si="53"/>
        <v>NE</v>
      </c>
      <c r="BC47" s="395" t="str">
        <f t="shared" si="53"/>
        <v>NE</v>
      </c>
      <c r="BD47" s="395" t="str">
        <f t="shared" si="53"/>
        <v>NE</v>
      </c>
      <c r="BE47" s="395" t="str">
        <f t="shared" si="53"/>
        <v>NE</v>
      </c>
      <c r="BF47" s="395" t="str">
        <f t="shared" si="53"/>
        <v>NE</v>
      </c>
      <c r="BG47" s="395" t="str">
        <f t="shared" si="53"/>
        <v>NE</v>
      </c>
      <c r="BH47" s="395" t="str">
        <f t="shared" si="53"/>
        <v>NE</v>
      </c>
      <c r="BI47" s="395" t="str">
        <f t="shared" si="53"/>
        <v>NE</v>
      </c>
      <c r="BJ47" s="395" t="str">
        <f t="shared" si="53"/>
        <v>NE</v>
      </c>
      <c r="BK47" s="395" t="str">
        <f t="shared" si="53"/>
        <v>NE</v>
      </c>
      <c r="BL47" s="395" t="str">
        <f t="shared" si="53"/>
        <v>NE</v>
      </c>
      <c r="BM47" s="395" t="str">
        <f t="shared" si="53"/>
        <v>NE</v>
      </c>
      <c r="BN47" s="395" t="str">
        <f t="shared" si="53"/>
        <v>NE</v>
      </c>
      <c r="BO47" s="395" t="str">
        <f t="shared" ref="BO47:BW47" si="54">IF($CB$47=0,"NE",(SUMIF($B$7:$B$40,"VAL",BO$7:BO$40))/$CB$47)</f>
        <v>NE</v>
      </c>
      <c r="BP47" s="395" t="str">
        <f t="shared" si="54"/>
        <v>NE</v>
      </c>
      <c r="BQ47" s="395" t="str">
        <f t="shared" si="54"/>
        <v>NE</v>
      </c>
      <c r="BR47" s="395" t="str">
        <f t="shared" si="54"/>
        <v>NE</v>
      </c>
      <c r="BS47" s="395" t="str">
        <f t="shared" si="54"/>
        <v>NE</v>
      </c>
      <c r="BT47" s="395" t="str">
        <f t="shared" si="54"/>
        <v>NE</v>
      </c>
      <c r="BU47" s="395" t="str">
        <f t="shared" si="54"/>
        <v>NE</v>
      </c>
      <c r="BV47" s="395" t="str">
        <f t="shared" si="54"/>
        <v>NE</v>
      </c>
      <c r="BW47" s="395" t="str">
        <f t="shared" si="54"/>
        <v>NE</v>
      </c>
      <c r="CA47" s="130" t="s">
        <v>6</v>
      </c>
      <c r="CB47" s="131">
        <f>SUMIF($B$7:$B$40,"VAL",$E$7:$E$40)</f>
        <v>0</v>
      </c>
      <c r="CC47" s="132" t="e">
        <f t="shared" si="48"/>
        <v>#DIV/0!</v>
      </c>
    </row>
    <row r="48" spans="1:82" ht="27" customHeight="1" x14ac:dyDescent="0.25">
      <c r="C48" s="124"/>
      <c r="D48" s="125" t="e">
        <f>IF(CC48=0,"NE",$CB$48/$CB$51*20)</f>
        <v>#DIV/0!</v>
      </c>
      <c r="E48" s="364" t="s">
        <v>7</v>
      </c>
      <c r="F48" s="127"/>
      <c r="G48" s="128" t="str">
        <f t="shared" si="42"/>
        <v>NE</v>
      </c>
      <c r="H48" s="128" t="str">
        <f t="shared" si="42"/>
        <v>NE</v>
      </c>
      <c r="I48" s="128" t="str">
        <f t="shared" si="42"/>
        <v>NE</v>
      </c>
      <c r="J48" s="128" t="str">
        <f t="shared" si="42"/>
        <v>NE</v>
      </c>
      <c r="K48" s="128" t="str">
        <f t="shared" si="42"/>
        <v>NE</v>
      </c>
      <c r="L48" s="128" t="str">
        <f t="shared" si="42"/>
        <v>NE</v>
      </c>
      <c r="M48" s="128" t="str">
        <f t="shared" si="42"/>
        <v>NE</v>
      </c>
      <c r="N48" s="128" t="str">
        <f t="shared" si="42"/>
        <v>NE</v>
      </c>
      <c r="O48" s="128" t="str">
        <f t="shared" si="42"/>
        <v>NE</v>
      </c>
      <c r="P48" s="128" t="str">
        <f t="shared" si="42"/>
        <v>NE</v>
      </c>
      <c r="Q48" s="128" t="str">
        <f t="shared" si="42"/>
        <v>NE</v>
      </c>
      <c r="R48" s="128" t="str">
        <f t="shared" si="42"/>
        <v>NE</v>
      </c>
      <c r="S48" s="128" t="str">
        <f t="shared" si="42"/>
        <v>NE</v>
      </c>
      <c r="T48" s="128" t="str">
        <f t="shared" si="42"/>
        <v>NE</v>
      </c>
      <c r="U48" s="128" t="str">
        <f t="shared" si="42"/>
        <v>NE</v>
      </c>
      <c r="V48" s="128" t="str">
        <f t="shared" si="42"/>
        <v>NE</v>
      </c>
      <c r="W48" s="128" t="str">
        <f t="shared" si="43"/>
        <v>NE</v>
      </c>
      <c r="X48" s="128" t="str">
        <f t="shared" si="43"/>
        <v>NE</v>
      </c>
      <c r="Y48" s="128" t="str">
        <f t="shared" si="43"/>
        <v>NE</v>
      </c>
      <c r="Z48" s="128" t="str">
        <f t="shared" si="43"/>
        <v>NE</v>
      </c>
      <c r="AA48" s="128" t="str">
        <f t="shared" si="43"/>
        <v>NE</v>
      </c>
      <c r="AB48" s="128" t="str">
        <f t="shared" si="43"/>
        <v>NE</v>
      </c>
      <c r="AC48" s="128" t="str">
        <f t="shared" si="43"/>
        <v>NE</v>
      </c>
      <c r="AD48" s="128" t="str">
        <f t="shared" si="43"/>
        <v>NE</v>
      </c>
      <c r="AE48" s="128" t="str">
        <f t="shared" si="43"/>
        <v>NE</v>
      </c>
      <c r="AF48" s="128" t="str">
        <f t="shared" si="43"/>
        <v>NE</v>
      </c>
      <c r="AG48" s="128" t="str">
        <f t="shared" si="44"/>
        <v>NE</v>
      </c>
      <c r="AH48" s="128" t="str">
        <f t="shared" si="44"/>
        <v>NE</v>
      </c>
      <c r="AI48" s="128" t="str">
        <f t="shared" si="44"/>
        <v>NE</v>
      </c>
      <c r="AJ48" s="128" t="str">
        <f t="shared" si="44"/>
        <v>NE</v>
      </c>
      <c r="AK48" s="128" t="str">
        <f t="shared" si="44"/>
        <v>NE</v>
      </c>
      <c r="AL48" s="128" t="str">
        <f t="shared" si="44"/>
        <v>NE</v>
      </c>
      <c r="AM48" s="128" t="str">
        <f t="shared" si="44"/>
        <v>NE</v>
      </c>
      <c r="AN48" s="128" t="str">
        <f t="shared" si="45"/>
        <v>NE</v>
      </c>
      <c r="AO48" s="127"/>
      <c r="AP48" s="395" t="str">
        <f t="shared" ref="AP48:BN48" si="55">IF($CB$48=0,"NE",(SUMIF($B$7:$B$40,"COM",AP$7:AP$40))/$CB$48)</f>
        <v>NE</v>
      </c>
      <c r="AQ48" s="395" t="str">
        <f t="shared" si="55"/>
        <v>NE</v>
      </c>
      <c r="AR48" s="395" t="str">
        <f t="shared" si="55"/>
        <v>NE</v>
      </c>
      <c r="AS48" s="395" t="str">
        <f t="shared" si="55"/>
        <v>NE</v>
      </c>
      <c r="AT48" s="395" t="str">
        <f t="shared" si="55"/>
        <v>NE</v>
      </c>
      <c r="AU48" s="395" t="str">
        <f t="shared" si="55"/>
        <v>NE</v>
      </c>
      <c r="AV48" s="395" t="str">
        <f t="shared" si="55"/>
        <v>NE</v>
      </c>
      <c r="AW48" s="395" t="str">
        <f t="shared" si="55"/>
        <v>NE</v>
      </c>
      <c r="AX48" s="395" t="str">
        <f t="shared" si="55"/>
        <v>NE</v>
      </c>
      <c r="AY48" s="395" t="str">
        <f t="shared" si="55"/>
        <v>NE</v>
      </c>
      <c r="AZ48" s="395" t="str">
        <f t="shared" si="55"/>
        <v>NE</v>
      </c>
      <c r="BA48" s="395" t="str">
        <f t="shared" si="55"/>
        <v>NE</v>
      </c>
      <c r="BB48" s="395" t="str">
        <f t="shared" si="55"/>
        <v>NE</v>
      </c>
      <c r="BC48" s="395" t="str">
        <f t="shared" si="55"/>
        <v>NE</v>
      </c>
      <c r="BD48" s="395" t="str">
        <f t="shared" si="55"/>
        <v>NE</v>
      </c>
      <c r="BE48" s="395" t="str">
        <f t="shared" si="55"/>
        <v>NE</v>
      </c>
      <c r="BF48" s="395" t="str">
        <f t="shared" si="55"/>
        <v>NE</v>
      </c>
      <c r="BG48" s="395" t="str">
        <f t="shared" si="55"/>
        <v>NE</v>
      </c>
      <c r="BH48" s="395" t="str">
        <f t="shared" si="55"/>
        <v>NE</v>
      </c>
      <c r="BI48" s="395" t="str">
        <f t="shared" si="55"/>
        <v>NE</v>
      </c>
      <c r="BJ48" s="395" t="str">
        <f t="shared" si="55"/>
        <v>NE</v>
      </c>
      <c r="BK48" s="395" t="str">
        <f t="shared" si="55"/>
        <v>NE</v>
      </c>
      <c r="BL48" s="395" t="str">
        <f t="shared" si="55"/>
        <v>NE</v>
      </c>
      <c r="BM48" s="395" t="str">
        <f t="shared" si="55"/>
        <v>NE</v>
      </c>
      <c r="BN48" s="395" t="str">
        <f t="shared" si="55"/>
        <v>NE</v>
      </c>
      <c r="BO48" s="395" t="str">
        <f t="shared" ref="BO48:BW48" si="56">IF($CB$48=0,"NE",(SUMIF($B$7:$B$40,"COM",BO$7:BO$40))/$CB$48)</f>
        <v>NE</v>
      </c>
      <c r="BP48" s="395" t="str">
        <f t="shared" si="56"/>
        <v>NE</v>
      </c>
      <c r="BQ48" s="395" t="str">
        <f t="shared" si="56"/>
        <v>NE</v>
      </c>
      <c r="BR48" s="395" t="str">
        <f t="shared" si="56"/>
        <v>NE</v>
      </c>
      <c r="BS48" s="395" t="str">
        <f t="shared" si="56"/>
        <v>NE</v>
      </c>
      <c r="BT48" s="395" t="str">
        <f t="shared" si="56"/>
        <v>NE</v>
      </c>
      <c r="BU48" s="395" t="str">
        <f t="shared" si="56"/>
        <v>NE</v>
      </c>
      <c r="BV48" s="395" t="str">
        <f t="shared" si="56"/>
        <v>NE</v>
      </c>
      <c r="BW48" s="395" t="str">
        <f t="shared" si="56"/>
        <v>NE</v>
      </c>
      <c r="CA48" s="130" t="s">
        <v>7</v>
      </c>
      <c r="CB48" s="131">
        <f>SUMIF($B$7:$B$40,"COM",$E$7:$E$40)</f>
        <v>0</v>
      </c>
      <c r="CC48" s="132" t="e">
        <f t="shared" si="48"/>
        <v>#DIV/0!</v>
      </c>
    </row>
    <row r="49" spans="3:126" ht="27" customHeight="1" x14ac:dyDescent="0.25">
      <c r="C49" s="124"/>
      <c r="D49" s="125" t="e">
        <f>IF(CC49=0,"NE",$CB$49/$CB$51*20)</f>
        <v>#DIV/0!</v>
      </c>
      <c r="E49" s="365" t="s">
        <v>8</v>
      </c>
      <c r="F49" s="127"/>
      <c r="G49" s="128" t="str">
        <f t="shared" si="42"/>
        <v>NE</v>
      </c>
      <c r="H49" s="128" t="str">
        <f t="shared" si="42"/>
        <v>NE</v>
      </c>
      <c r="I49" s="128" t="str">
        <f t="shared" si="42"/>
        <v>NE</v>
      </c>
      <c r="J49" s="128" t="str">
        <f t="shared" si="42"/>
        <v>NE</v>
      </c>
      <c r="K49" s="128" t="str">
        <f t="shared" si="42"/>
        <v>NE</v>
      </c>
      <c r="L49" s="128" t="str">
        <f t="shared" si="42"/>
        <v>NE</v>
      </c>
      <c r="M49" s="128" t="str">
        <f t="shared" si="42"/>
        <v>NE</v>
      </c>
      <c r="N49" s="128" t="str">
        <f t="shared" si="42"/>
        <v>NE</v>
      </c>
      <c r="O49" s="128" t="str">
        <f t="shared" si="42"/>
        <v>NE</v>
      </c>
      <c r="P49" s="128" t="str">
        <f t="shared" si="42"/>
        <v>NE</v>
      </c>
      <c r="Q49" s="128" t="str">
        <f t="shared" si="42"/>
        <v>NE</v>
      </c>
      <c r="R49" s="128" t="str">
        <f t="shared" si="42"/>
        <v>NE</v>
      </c>
      <c r="S49" s="128" t="str">
        <f t="shared" si="42"/>
        <v>NE</v>
      </c>
      <c r="T49" s="128" t="str">
        <f t="shared" si="42"/>
        <v>NE</v>
      </c>
      <c r="U49" s="128" t="str">
        <f t="shared" si="42"/>
        <v>NE</v>
      </c>
      <c r="V49" s="128" t="str">
        <f t="shared" si="42"/>
        <v>NE</v>
      </c>
      <c r="W49" s="128" t="str">
        <f t="shared" si="43"/>
        <v>NE</v>
      </c>
      <c r="X49" s="128" t="str">
        <f t="shared" si="43"/>
        <v>NE</v>
      </c>
      <c r="Y49" s="128" t="str">
        <f t="shared" si="43"/>
        <v>NE</v>
      </c>
      <c r="Z49" s="128" t="str">
        <f t="shared" si="43"/>
        <v>NE</v>
      </c>
      <c r="AA49" s="128" t="str">
        <f t="shared" si="43"/>
        <v>NE</v>
      </c>
      <c r="AB49" s="128" t="str">
        <f t="shared" si="43"/>
        <v>NE</v>
      </c>
      <c r="AC49" s="128" t="str">
        <f t="shared" si="43"/>
        <v>NE</v>
      </c>
      <c r="AD49" s="128" t="str">
        <f t="shared" si="43"/>
        <v>NE</v>
      </c>
      <c r="AE49" s="128" t="str">
        <f t="shared" si="43"/>
        <v>NE</v>
      </c>
      <c r="AF49" s="128" t="str">
        <f t="shared" si="43"/>
        <v>NE</v>
      </c>
      <c r="AG49" s="128" t="str">
        <f t="shared" si="44"/>
        <v>NE</v>
      </c>
      <c r="AH49" s="128" t="str">
        <f t="shared" si="44"/>
        <v>NE</v>
      </c>
      <c r="AI49" s="128" t="str">
        <f t="shared" si="44"/>
        <v>NE</v>
      </c>
      <c r="AJ49" s="128" t="str">
        <f t="shared" si="44"/>
        <v>NE</v>
      </c>
      <c r="AK49" s="128" t="str">
        <f t="shared" si="44"/>
        <v>NE</v>
      </c>
      <c r="AL49" s="128" t="str">
        <f t="shared" si="44"/>
        <v>NE</v>
      </c>
      <c r="AM49" s="128" t="str">
        <f t="shared" si="44"/>
        <v>NE</v>
      </c>
      <c r="AN49" s="128" t="str">
        <f t="shared" si="45"/>
        <v>NE</v>
      </c>
      <c r="AO49" s="127"/>
      <c r="AP49" s="395" t="str">
        <f t="shared" ref="AP49:BN49" si="57">IF($CB$49=0,"NE",(SUMIF($B$7:$B$40,"AUTO",AP$7:AP$40))/$CB$49)</f>
        <v>NE</v>
      </c>
      <c r="AQ49" s="395" t="str">
        <f t="shared" si="57"/>
        <v>NE</v>
      </c>
      <c r="AR49" s="395" t="str">
        <f t="shared" si="57"/>
        <v>NE</v>
      </c>
      <c r="AS49" s="395" t="str">
        <f t="shared" si="57"/>
        <v>NE</v>
      </c>
      <c r="AT49" s="395" t="str">
        <f t="shared" si="57"/>
        <v>NE</v>
      </c>
      <c r="AU49" s="395" t="str">
        <f t="shared" si="57"/>
        <v>NE</v>
      </c>
      <c r="AV49" s="395" t="str">
        <f t="shared" si="57"/>
        <v>NE</v>
      </c>
      <c r="AW49" s="395" t="str">
        <f t="shared" si="57"/>
        <v>NE</v>
      </c>
      <c r="AX49" s="395" t="str">
        <f t="shared" si="57"/>
        <v>NE</v>
      </c>
      <c r="AY49" s="395" t="str">
        <f t="shared" si="57"/>
        <v>NE</v>
      </c>
      <c r="AZ49" s="395" t="str">
        <f t="shared" si="57"/>
        <v>NE</v>
      </c>
      <c r="BA49" s="395" t="str">
        <f t="shared" si="57"/>
        <v>NE</v>
      </c>
      <c r="BB49" s="395" t="str">
        <f t="shared" si="57"/>
        <v>NE</v>
      </c>
      <c r="BC49" s="395" t="str">
        <f t="shared" si="57"/>
        <v>NE</v>
      </c>
      <c r="BD49" s="395" t="str">
        <f t="shared" si="57"/>
        <v>NE</v>
      </c>
      <c r="BE49" s="395" t="str">
        <f t="shared" si="57"/>
        <v>NE</v>
      </c>
      <c r="BF49" s="395" t="str">
        <f t="shared" si="57"/>
        <v>NE</v>
      </c>
      <c r="BG49" s="395" t="str">
        <f t="shared" si="57"/>
        <v>NE</v>
      </c>
      <c r="BH49" s="395" t="str">
        <f t="shared" si="57"/>
        <v>NE</v>
      </c>
      <c r="BI49" s="395" t="str">
        <f t="shared" si="57"/>
        <v>NE</v>
      </c>
      <c r="BJ49" s="395" t="str">
        <f t="shared" si="57"/>
        <v>NE</v>
      </c>
      <c r="BK49" s="395" t="str">
        <f t="shared" si="57"/>
        <v>NE</v>
      </c>
      <c r="BL49" s="395" t="str">
        <f t="shared" si="57"/>
        <v>NE</v>
      </c>
      <c r="BM49" s="395" t="str">
        <f t="shared" si="57"/>
        <v>NE</v>
      </c>
      <c r="BN49" s="395" t="str">
        <f t="shared" si="57"/>
        <v>NE</v>
      </c>
      <c r="BO49" s="395" t="str">
        <f t="shared" ref="BO49:BW49" si="58">IF($CB$49=0,"NE",(SUMIF($B$7:$B$40,"AUTO",BO$7:BO$40))/$CB$49)</f>
        <v>NE</v>
      </c>
      <c r="BP49" s="395" t="str">
        <f t="shared" si="58"/>
        <v>NE</v>
      </c>
      <c r="BQ49" s="395" t="str">
        <f t="shared" si="58"/>
        <v>NE</v>
      </c>
      <c r="BR49" s="395" t="str">
        <f t="shared" si="58"/>
        <v>NE</v>
      </c>
      <c r="BS49" s="395" t="str">
        <f t="shared" si="58"/>
        <v>NE</v>
      </c>
      <c r="BT49" s="395" t="str">
        <f t="shared" si="58"/>
        <v>NE</v>
      </c>
      <c r="BU49" s="395" t="str">
        <f t="shared" si="58"/>
        <v>NE</v>
      </c>
      <c r="BV49" s="395" t="str">
        <f t="shared" si="58"/>
        <v>NE</v>
      </c>
      <c r="BW49" s="395" t="str">
        <f t="shared" si="58"/>
        <v>NE</v>
      </c>
      <c r="CA49" s="135" t="s">
        <v>8</v>
      </c>
      <c r="CB49" s="131">
        <f>SUMIF($B$7:$B$40,"AUTO",$E$7:$E$40)</f>
        <v>0</v>
      </c>
      <c r="CC49" s="132" t="e">
        <f t="shared" si="48"/>
        <v>#DIV/0!</v>
      </c>
    </row>
    <row r="50" spans="3:126" ht="27" customHeight="1" x14ac:dyDescent="0.25">
      <c r="C50" s="124"/>
      <c r="D50" s="125" t="e">
        <f>IF(CC50=0,"NE",$CB$50/$CB$51*20)</f>
        <v>#DIV/0!</v>
      </c>
      <c r="E50" s="365" t="s">
        <v>10</v>
      </c>
      <c r="F50" s="127"/>
      <c r="G50" s="128" t="str">
        <f t="shared" si="42"/>
        <v>NE</v>
      </c>
      <c r="H50" s="128" t="str">
        <f t="shared" si="42"/>
        <v>NE</v>
      </c>
      <c r="I50" s="128" t="str">
        <f t="shared" si="42"/>
        <v>NE</v>
      </c>
      <c r="J50" s="128" t="str">
        <f t="shared" si="42"/>
        <v>NE</v>
      </c>
      <c r="K50" s="128" t="str">
        <f t="shared" si="42"/>
        <v>NE</v>
      </c>
      <c r="L50" s="128" t="str">
        <f t="shared" si="42"/>
        <v>NE</v>
      </c>
      <c r="M50" s="128" t="str">
        <f t="shared" si="42"/>
        <v>NE</v>
      </c>
      <c r="N50" s="128" t="str">
        <f t="shared" si="42"/>
        <v>NE</v>
      </c>
      <c r="O50" s="128" t="str">
        <f t="shared" si="42"/>
        <v>NE</v>
      </c>
      <c r="P50" s="128" t="str">
        <f t="shared" si="42"/>
        <v>NE</v>
      </c>
      <c r="Q50" s="128" t="str">
        <f t="shared" si="42"/>
        <v>NE</v>
      </c>
      <c r="R50" s="128" t="str">
        <f t="shared" si="42"/>
        <v>NE</v>
      </c>
      <c r="S50" s="128" t="str">
        <f t="shared" si="42"/>
        <v>NE</v>
      </c>
      <c r="T50" s="128" t="str">
        <f t="shared" si="42"/>
        <v>NE</v>
      </c>
      <c r="U50" s="128" t="str">
        <f t="shared" si="42"/>
        <v>NE</v>
      </c>
      <c r="V50" s="128" t="str">
        <f t="shared" si="42"/>
        <v>NE</v>
      </c>
      <c r="W50" s="128" t="str">
        <f t="shared" si="43"/>
        <v>NE</v>
      </c>
      <c r="X50" s="128" t="str">
        <f t="shared" si="43"/>
        <v>NE</v>
      </c>
      <c r="Y50" s="128" t="str">
        <f t="shared" si="43"/>
        <v>NE</v>
      </c>
      <c r="Z50" s="128" t="str">
        <f t="shared" si="43"/>
        <v>NE</v>
      </c>
      <c r="AA50" s="128" t="str">
        <f t="shared" si="43"/>
        <v>NE</v>
      </c>
      <c r="AB50" s="128" t="str">
        <f t="shared" si="43"/>
        <v>NE</v>
      </c>
      <c r="AC50" s="128" t="str">
        <f t="shared" si="43"/>
        <v>NE</v>
      </c>
      <c r="AD50" s="128" t="str">
        <f t="shared" si="43"/>
        <v>NE</v>
      </c>
      <c r="AE50" s="128" t="str">
        <f t="shared" si="43"/>
        <v>NE</v>
      </c>
      <c r="AF50" s="128" t="str">
        <f t="shared" si="43"/>
        <v>NE</v>
      </c>
      <c r="AG50" s="128" t="str">
        <f t="shared" si="44"/>
        <v>NE</v>
      </c>
      <c r="AH50" s="128" t="str">
        <f t="shared" si="44"/>
        <v>NE</v>
      </c>
      <c r="AI50" s="128" t="str">
        <f t="shared" si="44"/>
        <v>NE</v>
      </c>
      <c r="AJ50" s="128" t="str">
        <f t="shared" si="44"/>
        <v>NE</v>
      </c>
      <c r="AK50" s="128" t="str">
        <f t="shared" si="44"/>
        <v>NE</v>
      </c>
      <c r="AL50" s="128" t="str">
        <f t="shared" si="44"/>
        <v>NE</v>
      </c>
      <c r="AM50" s="128" t="str">
        <f t="shared" si="44"/>
        <v>NE</v>
      </c>
      <c r="AN50" s="128" t="str">
        <f t="shared" si="45"/>
        <v>NE</v>
      </c>
      <c r="AO50" s="127"/>
      <c r="AP50" s="395" t="str">
        <f t="shared" ref="AP50:BN50" si="59">IF($CB$50=0,"NE",(SUMIF($B$7:$B$40,"RCO",AP$7:AP$40))/$CB$50)</f>
        <v>NE</v>
      </c>
      <c r="AQ50" s="395" t="str">
        <f t="shared" si="59"/>
        <v>NE</v>
      </c>
      <c r="AR50" s="395" t="str">
        <f t="shared" si="59"/>
        <v>NE</v>
      </c>
      <c r="AS50" s="395" t="str">
        <f t="shared" si="59"/>
        <v>NE</v>
      </c>
      <c r="AT50" s="395" t="str">
        <f t="shared" si="59"/>
        <v>NE</v>
      </c>
      <c r="AU50" s="395" t="str">
        <f t="shared" si="59"/>
        <v>NE</v>
      </c>
      <c r="AV50" s="395" t="str">
        <f t="shared" si="59"/>
        <v>NE</v>
      </c>
      <c r="AW50" s="395" t="str">
        <f t="shared" si="59"/>
        <v>NE</v>
      </c>
      <c r="AX50" s="395" t="str">
        <f t="shared" si="59"/>
        <v>NE</v>
      </c>
      <c r="AY50" s="395" t="str">
        <f t="shared" si="59"/>
        <v>NE</v>
      </c>
      <c r="AZ50" s="395" t="str">
        <f t="shared" si="59"/>
        <v>NE</v>
      </c>
      <c r="BA50" s="395" t="str">
        <f t="shared" si="59"/>
        <v>NE</v>
      </c>
      <c r="BB50" s="395" t="str">
        <f t="shared" si="59"/>
        <v>NE</v>
      </c>
      <c r="BC50" s="395" t="str">
        <f t="shared" si="59"/>
        <v>NE</v>
      </c>
      <c r="BD50" s="395" t="str">
        <f t="shared" si="59"/>
        <v>NE</v>
      </c>
      <c r="BE50" s="395" t="str">
        <f t="shared" si="59"/>
        <v>NE</v>
      </c>
      <c r="BF50" s="395" t="str">
        <f t="shared" si="59"/>
        <v>NE</v>
      </c>
      <c r="BG50" s="395" t="str">
        <f t="shared" si="59"/>
        <v>NE</v>
      </c>
      <c r="BH50" s="395" t="str">
        <f t="shared" si="59"/>
        <v>NE</v>
      </c>
      <c r="BI50" s="395" t="str">
        <f t="shared" si="59"/>
        <v>NE</v>
      </c>
      <c r="BJ50" s="395" t="str">
        <f t="shared" si="59"/>
        <v>NE</v>
      </c>
      <c r="BK50" s="395" t="str">
        <f t="shared" si="59"/>
        <v>NE</v>
      </c>
      <c r="BL50" s="395" t="str">
        <f t="shared" si="59"/>
        <v>NE</v>
      </c>
      <c r="BM50" s="395" t="str">
        <f t="shared" si="59"/>
        <v>NE</v>
      </c>
      <c r="BN50" s="395" t="str">
        <f t="shared" si="59"/>
        <v>NE</v>
      </c>
      <c r="BO50" s="395" t="str">
        <f t="shared" ref="BO50:BW50" si="60">IF($CB$50=0,"NE",(SUMIF($B$7:$B$40,"RCO",BO$7:BO$40))/$CB$50)</f>
        <v>NE</v>
      </c>
      <c r="BP50" s="395" t="str">
        <f t="shared" si="60"/>
        <v>NE</v>
      </c>
      <c r="BQ50" s="395" t="str">
        <f t="shared" si="60"/>
        <v>NE</v>
      </c>
      <c r="BR50" s="395" t="str">
        <f t="shared" si="60"/>
        <v>NE</v>
      </c>
      <c r="BS50" s="395" t="str">
        <f t="shared" si="60"/>
        <v>NE</v>
      </c>
      <c r="BT50" s="395" t="str">
        <f t="shared" si="60"/>
        <v>NE</v>
      </c>
      <c r="BU50" s="395" t="str">
        <f t="shared" si="60"/>
        <v>NE</v>
      </c>
      <c r="BV50" s="395" t="str">
        <f t="shared" si="60"/>
        <v>NE</v>
      </c>
      <c r="BW50" s="395" t="str">
        <f t="shared" si="60"/>
        <v>NE</v>
      </c>
      <c r="CA50" s="135" t="s">
        <v>10</v>
      </c>
      <c r="CB50" s="131">
        <f>SUMIF($B$7:$B$40,"RCO",$E$7:$E$40)</f>
        <v>0</v>
      </c>
      <c r="CC50" s="132" t="e">
        <f t="shared" si="48"/>
        <v>#DIV/0!</v>
      </c>
    </row>
    <row r="51" spans="3:126" ht="27" customHeight="1" x14ac:dyDescent="0.25">
      <c r="D51" s="136" t="e">
        <f>SUM(D44:D50)</f>
        <v>#DIV/0!</v>
      </c>
      <c r="E51" s="396" t="s">
        <v>12</v>
      </c>
      <c r="F51" s="116"/>
      <c r="G51" s="366">
        <f>G62</f>
        <v>0</v>
      </c>
      <c r="H51" s="366">
        <f t="shared" ref="H51:AN51" si="61">H62</f>
        <v>0</v>
      </c>
      <c r="I51" s="366">
        <f t="shared" si="61"/>
        <v>0</v>
      </c>
      <c r="J51" s="366">
        <f t="shared" si="61"/>
        <v>0</v>
      </c>
      <c r="K51" s="366">
        <f t="shared" si="61"/>
        <v>0</v>
      </c>
      <c r="L51" s="366">
        <f t="shared" si="61"/>
        <v>0</v>
      </c>
      <c r="M51" s="366">
        <f t="shared" si="61"/>
        <v>0</v>
      </c>
      <c r="N51" s="366">
        <f t="shared" si="61"/>
        <v>0</v>
      </c>
      <c r="O51" s="366">
        <f t="shared" si="61"/>
        <v>0</v>
      </c>
      <c r="P51" s="366">
        <f t="shared" si="61"/>
        <v>0</v>
      </c>
      <c r="Q51" s="366">
        <f t="shared" si="61"/>
        <v>0</v>
      </c>
      <c r="R51" s="366">
        <f t="shared" si="61"/>
        <v>0</v>
      </c>
      <c r="S51" s="366">
        <f t="shared" si="61"/>
        <v>0</v>
      </c>
      <c r="T51" s="366">
        <f t="shared" si="61"/>
        <v>0</v>
      </c>
      <c r="U51" s="366">
        <f t="shared" si="61"/>
        <v>0</v>
      </c>
      <c r="V51" s="366">
        <f t="shared" si="61"/>
        <v>0</v>
      </c>
      <c r="W51" s="366">
        <f t="shared" si="61"/>
        <v>0</v>
      </c>
      <c r="X51" s="366">
        <f t="shared" si="61"/>
        <v>0</v>
      </c>
      <c r="Y51" s="366">
        <f t="shared" si="61"/>
        <v>0</v>
      </c>
      <c r="Z51" s="366">
        <f t="shared" si="61"/>
        <v>0</v>
      </c>
      <c r="AA51" s="366">
        <f t="shared" si="61"/>
        <v>0</v>
      </c>
      <c r="AB51" s="366">
        <f t="shared" si="61"/>
        <v>0</v>
      </c>
      <c r="AC51" s="366">
        <f t="shared" si="61"/>
        <v>0</v>
      </c>
      <c r="AD51" s="366">
        <f t="shared" si="61"/>
        <v>0</v>
      </c>
      <c r="AE51" s="366">
        <f t="shared" si="61"/>
        <v>0</v>
      </c>
      <c r="AF51" s="366">
        <f t="shared" ref="AF51:AM51" si="62">AF62</f>
        <v>0</v>
      </c>
      <c r="AG51" s="366">
        <f t="shared" si="62"/>
        <v>0</v>
      </c>
      <c r="AH51" s="366">
        <f t="shared" si="62"/>
        <v>0</v>
      </c>
      <c r="AI51" s="366">
        <f t="shared" si="62"/>
        <v>0</v>
      </c>
      <c r="AJ51" s="366">
        <f t="shared" si="62"/>
        <v>0</v>
      </c>
      <c r="AK51" s="366">
        <f t="shared" si="62"/>
        <v>0</v>
      </c>
      <c r="AL51" s="366">
        <f t="shared" si="62"/>
        <v>0</v>
      </c>
      <c r="AM51" s="366">
        <f t="shared" si="62"/>
        <v>0</v>
      </c>
      <c r="AN51" s="366">
        <f t="shared" si="61"/>
        <v>0</v>
      </c>
      <c r="CA51" s="123" t="s">
        <v>12</v>
      </c>
      <c r="CB51" s="138">
        <f>SUM(CB44:CB50)</f>
        <v>0</v>
      </c>
      <c r="CC51" s="139" t="e">
        <f>SUM(CC44:CC50)</f>
        <v>#DIV/0!</v>
      </c>
    </row>
    <row r="52" spans="3:126" ht="27" customHeight="1" x14ac:dyDescent="0.25">
      <c r="D52" s="121"/>
      <c r="E52" s="121"/>
      <c r="F52" s="116"/>
      <c r="G52" s="15" t="s">
        <v>71</v>
      </c>
      <c r="H52" s="15" t="s">
        <v>71</v>
      </c>
      <c r="I52" s="121"/>
      <c r="J52" s="121"/>
      <c r="K52" s="121"/>
      <c r="L52" s="121"/>
      <c r="M52" s="15" t="s">
        <v>71</v>
      </c>
      <c r="N52" s="15" t="s">
        <v>71</v>
      </c>
      <c r="O52" s="121"/>
      <c r="P52" s="121"/>
      <c r="Q52" s="121"/>
      <c r="R52" s="121"/>
      <c r="S52" s="15" t="s">
        <v>71</v>
      </c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 t="s">
        <v>71</v>
      </c>
      <c r="AP52" s="15" t="s">
        <v>71</v>
      </c>
      <c r="AQ52" s="15" t="s">
        <v>71</v>
      </c>
      <c r="AR52" s="15"/>
      <c r="AS52" s="15"/>
      <c r="AT52" s="15"/>
      <c r="AU52" s="15"/>
      <c r="AV52" s="15"/>
      <c r="AW52" s="15"/>
      <c r="AX52" s="15"/>
      <c r="AY52" s="15"/>
      <c r="AZ52" s="15" t="s">
        <v>71</v>
      </c>
      <c r="BA52" s="15" t="s">
        <v>71</v>
      </c>
      <c r="BB52" s="15" t="s">
        <v>71</v>
      </c>
      <c r="BC52" s="15" t="s">
        <v>71</v>
      </c>
      <c r="BD52" s="15"/>
      <c r="BE52" s="15"/>
      <c r="BF52" s="15"/>
      <c r="BG52" s="15"/>
      <c r="BH52" s="15"/>
      <c r="BI52" s="15"/>
      <c r="BJ52" s="15"/>
      <c r="BK52" s="15"/>
      <c r="BL52" s="15" t="s">
        <v>71</v>
      </c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 t="s">
        <v>71</v>
      </c>
      <c r="CN52" s="455" t="s">
        <v>191</v>
      </c>
      <c r="CO52" s="455"/>
      <c r="CP52" s="455"/>
      <c r="CQ52" s="455"/>
      <c r="CR52" s="455"/>
      <c r="CS52" s="455"/>
      <c r="CT52" s="455"/>
      <c r="CU52" s="455"/>
      <c r="CV52" s="455"/>
      <c r="CW52" s="455"/>
      <c r="CX52" s="455"/>
      <c r="CY52" s="455"/>
      <c r="CZ52" s="455"/>
      <c r="DA52" s="455"/>
      <c r="DB52" s="455"/>
      <c r="DC52" s="455"/>
      <c r="DD52" s="455"/>
      <c r="DE52" s="455"/>
      <c r="DF52" s="455"/>
      <c r="DG52" s="455"/>
      <c r="DH52" s="455"/>
      <c r="DI52" s="455"/>
      <c r="DJ52" s="455"/>
      <c r="DK52" s="455"/>
      <c r="DL52" s="455"/>
      <c r="DM52" s="455"/>
      <c r="DN52" s="455"/>
    </row>
    <row r="53" spans="3:126" ht="27" customHeight="1" thickBot="1" x14ac:dyDescent="0.3">
      <c r="CD53" s="456" t="s">
        <v>192</v>
      </c>
      <c r="CE53" s="456"/>
      <c r="CF53" s="456"/>
      <c r="CG53" s="456"/>
      <c r="CH53" s="456"/>
      <c r="CI53" s="456"/>
      <c r="CJ53" s="456"/>
      <c r="CK53" s="456"/>
      <c r="CN53" s="250"/>
      <c r="CO53" s="109">
        <v>1</v>
      </c>
      <c r="CP53" s="109">
        <v>2</v>
      </c>
      <c r="CQ53" s="109">
        <v>3</v>
      </c>
      <c r="CR53" s="109">
        <v>4</v>
      </c>
      <c r="CS53" s="109">
        <v>5</v>
      </c>
      <c r="CT53" s="109">
        <v>6</v>
      </c>
      <c r="CU53" s="109">
        <v>7</v>
      </c>
      <c r="CV53" s="109">
        <v>8</v>
      </c>
      <c r="CW53" s="286">
        <v>9</v>
      </c>
      <c r="CX53" s="109">
        <v>10</v>
      </c>
      <c r="CY53" s="109">
        <v>11</v>
      </c>
      <c r="CZ53" s="109">
        <v>12</v>
      </c>
      <c r="DA53" s="109">
        <v>13</v>
      </c>
      <c r="DB53" s="109">
        <v>14</v>
      </c>
      <c r="DC53" s="109">
        <v>15</v>
      </c>
      <c r="DD53" s="109">
        <v>16</v>
      </c>
      <c r="DE53" s="310">
        <v>17</v>
      </c>
      <c r="DF53" s="310">
        <v>18</v>
      </c>
      <c r="DG53" s="310">
        <v>19</v>
      </c>
      <c r="DH53" s="310">
        <v>20</v>
      </c>
      <c r="DI53" s="109">
        <v>21</v>
      </c>
      <c r="DJ53" s="109">
        <v>22</v>
      </c>
      <c r="DK53" s="109">
        <v>23</v>
      </c>
      <c r="DL53" s="109">
        <v>24</v>
      </c>
      <c r="DM53" s="109">
        <v>25</v>
      </c>
      <c r="DN53" s="109">
        <v>26</v>
      </c>
      <c r="DO53" s="109">
        <v>27</v>
      </c>
      <c r="DP53" s="109">
        <v>28</v>
      </c>
      <c r="DQ53" s="109">
        <v>29</v>
      </c>
      <c r="DR53" s="109">
        <v>30</v>
      </c>
      <c r="DS53" s="109">
        <v>31</v>
      </c>
      <c r="DT53" s="109">
        <v>32</v>
      </c>
      <c r="DU53" s="109">
        <v>33</v>
      </c>
      <c r="DV53" s="109">
        <v>34</v>
      </c>
    </row>
    <row r="54" spans="3:126" ht="27" customHeight="1" x14ac:dyDescent="0.25">
      <c r="D54" s="122" t="s">
        <v>15</v>
      </c>
      <c r="E54" s="122" t="s">
        <v>2</v>
      </c>
      <c r="G54" s="457" t="s">
        <v>16</v>
      </c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  <c r="T54" s="457"/>
      <c r="U54" s="457"/>
      <c r="V54" s="457"/>
      <c r="W54" s="457"/>
      <c r="X54" s="457"/>
      <c r="Y54" s="457"/>
      <c r="Z54" s="457"/>
      <c r="AA54" s="457"/>
      <c r="AB54" s="457"/>
      <c r="AC54" s="457"/>
      <c r="AD54" s="457"/>
      <c r="AE54" s="457"/>
      <c r="AF54" s="457"/>
      <c r="AG54" s="457"/>
      <c r="AH54" s="457"/>
      <c r="AI54" s="457"/>
      <c r="AJ54" s="457"/>
      <c r="AK54" s="457"/>
      <c r="AL54" s="457"/>
      <c r="AM54" s="457"/>
      <c r="AN54" s="457"/>
      <c r="AP54" s="458" t="s">
        <v>70</v>
      </c>
      <c r="AQ54" s="458"/>
      <c r="AR54" s="458"/>
      <c r="AS54" s="458"/>
      <c r="AT54" s="458"/>
      <c r="AU54" s="458"/>
      <c r="AV54" s="458"/>
      <c r="AW54" s="458"/>
      <c r="AX54" s="458"/>
      <c r="AY54" s="458"/>
      <c r="AZ54" s="458"/>
      <c r="BA54" s="458"/>
      <c r="BB54" s="458"/>
      <c r="BC54" s="458"/>
      <c r="BD54" s="458"/>
      <c r="BE54" s="458"/>
      <c r="BF54" s="458"/>
      <c r="BG54" s="458"/>
      <c r="BH54" s="458"/>
      <c r="BI54" s="458"/>
      <c r="BJ54" s="458"/>
      <c r="BK54" s="458"/>
      <c r="BL54" s="458"/>
      <c r="BM54" s="458"/>
      <c r="BN54" s="458"/>
      <c r="BO54" s="458"/>
      <c r="BP54" s="458"/>
      <c r="BQ54" s="458"/>
      <c r="BR54" s="458"/>
      <c r="BS54" s="458"/>
      <c r="BT54" s="458"/>
      <c r="BU54" s="458"/>
      <c r="BV54" s="458"/>
      <c r="BW54" s="458"/>
      <c r="CD54" s="368" t="s">
        <v>60</v>
      </c>
      <c r="CE54" s="262" t="s">
        <v>72</v>
      </c>
      <c r="CF54" s="262" t="s">
        <v>73</v>
      </c>
      <c r="CG54" s="262" t="s">
        <v>74</v>
      </c>
      <c r="CH54" s="262" t="s">
        <v>75</v>
      </c>
      <c r="CI54" s="262" t="s">
        <v>76</v>
      </c>
      <c r="CJ54" s="262" t="s">
        <v>77</v>
      </c>
      <c r="CK54" s="263" t="s">
        <v>78</v>
      </c>
      <c r="CN54" s="270" t="s">
        <v>184</v>
      </c>
      <c r="CO54" s="375" t="str">
        <f t="shared" ref="CO54:CX60" si="63">AP44</f>
        <v>NE</v>
      </c>
      <c r="CP54" s="375" t="str">
        <f t="shared" si="63"/>
        <v>NE</v>
      </c>
      <c r="CQ54" s="375" t="str">
        <f t="shared" si="63"/>
        <v>NE</v>
      </c>
      <c r="CR54" s="375" t="str">
        <f t="shared" si="63"/>
        <v>NE</v>
      </c>
      <c r="CS54" s="375" t="str">
        <f t="shared" si="63"/>
        <v>NE</v>
      </c>
      <c r="CT54" s="375" t="str">
        <f t="shared" si="63"/>
        <v>NE</v>
      </c>
      <c r="CU54" s="375" t="str">
        <f t="shared" si="63"/>
        <v>NE</v>
      </c>
      <c r="CV54" s="375" t="str">
        <f t="shared" si="63"/>
        <v>NE</v>
      </c>
      <c r="CW54" s="375" t="str">
        <f t="shared" si="63"/>
        <v>NE</v>
      </c>
      <c r="CX54" s="375" t="str">
        <f t="shared" si="63"/>
        <v>NE</v>
      </c>
      <c r="CY54" s="375" t="str">
        <f t="shared" ref="CY54:DH60" si="64">AZ44</f>
        <v>NE</v>
      </c>
      <c r="CZ54" s="375" t="str">
        <f t="shared" si="64"/>
        <v>NE</v>
      </c>
      <c r="DA54" s="375" t="str">
        <f t="shared" si="64"/>
        <v>NE</v>
      </c>
      <c r="DB54" s="375" t="str">
        <f t="shared" si="64"/>
        <v>NE</v>
      </c>
      <c r="DC54" s="375" t="str">
        <f t="shared" si="64"/>
        <v>NE</v>
      </c>
      <c r="DD54" s="375" t="str">
        <f t="shared" si="64"/>
        <v>NE</v>
      </c>
      <c r="DE54" s="375" t="str">
        <f t="shared" si="64"/>
        <v>NE</v>
      </c>
      <c r="DF54" s="375" t="str">
        <f t="shared" si="64"/>
        <v>NE</v>
      </c>
      <c r="DG54" s="375" t="str">
        <f t="shared" si="64"/>
        <v>NE</v>
      </c>
      <c r="DH54" s="375" t="str">
        <f t="shared" si="64"/>
        <v>NE</v>
      </c>
      <c r="DI54" s="375" t="str">
        <f t="shared" ref="DI54:DM60" si="65">BJ44</f>
        <v>NE</v>
      </c>
      <c r="DJ54" s="375" t="str">
        <f t="shared" si="65"/>
        <v>NE</v>
      </c>
      <c r="DK54" s="375" t="str">
        <f t="shared" si="65"/>
        <v>NE</v>
      </c>
      <c r="DL54" s="375" t="str">
        <f t="shared" si="65"/>
        <v>NE</v>
      </c>
      <c r="DM54" s="375" t="str">
        <f t="shared" si="65"/>
        <v>NE</v>
      </c>
      <c r="DN54" s="375" t="str">
        <f t="shared" ref="DN54:DV54" si="66">BO44</f>
        <v>NE</v>
      </c>
      <c r="DO54" s="375" t="str">
        <f t="shared" si="66"/>
        <v>NE</v>
      </c>
      <c r="DP54" s="375" t="str">
        <f t="shared" si="66"/>
        <v>NE</v>
      </c>
      <c r="DQ54" s="375" t="str">
        <f t="shared" si="66"/>
        <v>NE</v>
      </c>
      <c r="DR54" s="375" t="str">
        <f t="shared" si="66"/>
        <v>NE</v>
      </c>
      <c r="DS54" s="375" t="str">
        <f t="shared" si="66"/>
        <v>NE</v>
      </c>
      <c r="DT54" s="375" t="str">
        <f t="shared" si="66"/>
        <v>NE</v>
      </c>
      <c r="DU54" s="375" t="str">
        <f t="shared" si="66"/>
        <v>NE</v>
      </c>
      <c r="DV54" s="376" t="str">
        <f t="shared" si="66"/>
        <v>NE</v>
      </c>
    </row>
    <row r="55" spans="3:126" ht="27" customHeight="1" x14ac:dyDescent="0.25">
      <c r="D55" s="140" t="e">
        <f>$D44</f>
        <v>#DIV/0!</v>
      </c>
      <c r="E55" s="130" t="s">
        <v>3</v>
      </c>
      <c r="G55" s="140" t="str">
        <f t="shared" ref="G55:AN61" si="67">IF(G44="NE","NE",$D55*IF(G44="A",Seuil_max_A,IF(G44="B",Seuil_max_B,IF(G44="C",Seuil_max_C,IF(G44="D",Seuil_max_D,0)))))</f>
        <v>NE</v>
      </c>
      <c r="H55" s="140" t="str">
        <f t="shared" si="67"/>
        <v>NE</v>
      </c>
      <c r="I55" s="140" t="str">
        <f t="shared" si="67"/>
        <v>NE</v>
      </c>
      <c r="J55" s="140" t="str">
        <f t="shared" si="67"/>
        <v>NE</v>
      </c>
      <c r="K55" s="140" t="str">
        <f t="shared" si="67"/>
        <v>NE</v>
      </c>
      <c r="L55" s="140" t="str">
        <f t="shared" si="67"/>
        <v>NE</v>
      </c>
      <c r="M55" s="140" t="str">
        <f t="shared" si="67"/>
        <v>NE</v>
      </c>
      <c r="N55" s="140" t="str">
        <f t="shared" si="67"/>
        <v>NE</v>
      </c>
      <c r="O55" s="140" t="str">
        <f t="shared" si="67"/>
        <v>NE</v>
      </c>
      <c r="P55" s="140" t="str">
        <f t="shared" si="67"/>
        <v>NE</v>
      </c>
      <c r="Q55" s="140" t="str">
        <f t="shared" si="67"/>
        <v>NE</v>
      </c>
      <c r="R55" s="140" t="str">
        <f t="shared" si="67"/>
        <v>NE</v>
      </c>
      <c r="S55" s="140" t="str">
        <f t="shared" si="67"/>
        <v>NE</v>
      </c>
      <c r="T55" s="140" t="str">
        <f t="shared" si="67"/>
        <v>NE</v>
      </c>
      <c r="U55" s="140" t="str">
        <f t="shared" si="67"/>
        <v>NE</v>
      </c>
      <c r="V55" s="140" t="str">
        <f t="shared" si="67"/>
        <v>NE</v>
      </c>
      <c r="W55" s="140" t="str">
        <f t="shared" si="67"/>
        <v>NE</v>
      </c>
      <c r="X55" s="140" t="str">
        <f t="shared" si="67"/>
        <v>NE</v>
      </c>
      <c r="Y55" s="140" t="str">
        <f t="shared" si="67"/>
        <v>NE</v>
      </c>
      <c r="Z55" s="140" t="str">
        <f t="shared" si="67"/>
        <v>NE</v>
      </c>
      <c r="AA55" s="140" t="str">
        <f t="shared" si="67"/>
        <v>NE</v>
      </c>
      <c r="AB55" s="140" t="str">
        <f t="shared" si="67"/>
        <v>NE</v>
      </c>
      <c r="AC55" s="140" t="str">
        <f t="shared" si="67"/>
        <v>NE</v>
      </c>
      <c r="AD55" s="140" t="str">
        <f t="shared" si="67"/>
        <v>NE</v>
      </c>
      <c r="AE55" s="140" t="str">
        <f t="shared" si="67"/>
        <v>NE</v>
      </c>
      <c r="AF55" s="140" t="str">
        <f t="shared" ref="AF55:AM55" si="68">IF(AF44="NE","NE",$D55*IF(AF44="A",Seuil_max_A,IF(AF44="B",Seuil_max_B,IF(AF44="C",Seuil_max_C,IF(AF44="D",Seuil_max_D,0)))))</f>
        <v>NE</v>
      </c>
      <c r="AG55" s="140" t="str">
        <f t="shared" si="68"/>
        <v>NE</v>
      </c>
      <c r="AH55" s="140" t="str">
        <f t="shared" si="68"/>
        <v>NE</v>
      </c>
      <c r="AI55" s="140" t="str">
        <f t="shared" si="68"/>
        <v>NE</v>
      </c>
      <c r="AJ55" s="140" t="str">
        <f t="shared" si="68"/>
        <v>NE</v>
      </c>
      <c r="AK55" s="140" t="str">
        <f t="shared" si="68"/>
        <v>NE</v>
      </c>
      <c r="AL55" s="140" t="str">
        <f t="shared" si="68"/>
        <v>NE</v>
      </c>
      <c r="AM55" s="140" t="str">
        <f t="shared" si="68"/>
        <v>NE</v>
      </c>
      <c r="AN55" s="140" t="str">
        <f t="shared" si="67"/>
        <v>NE</v>
      </c>
      <c r="AP55" s="367" t="str">
        <f>IF(AP44="NE","NE",$D55*AP44)</f>
        <v>NE</v>
      </c>
      <c r="AQ55" s="367" t="str">
        <f t="shared" ref="AQ55:BW61" si="69">IF(AQ44="NE","NE",$D55*AQ44)</f>
        <v>NE</v>
      </c>
      <c r="AR55" s="367" t="str">
        <f t="shared" si="69"/>
        <v>NE</v>
      </c>
      <c r="AS55" s="367" t="str">
        <f t="shared" si="69"/>
        <v>NE</v>
      </c>
      <c r="AT55" s="367" t="str">
        <f t="shared" si="69"/>
        <v>NE</v>
      </c>
      <c r="AU55" s="367" t="str">
        <f t="shared" si="69"/>
        <v>NE</v>
      </c>
      <c r="AV55" s="367" t="str">
        <f t="shared" si="69"/>
        <v>NE</v>
      </c>
      <c r="AW55" s="367" t="str">
        <f t="shared" si="69"/>
        <v>NE</v>
      </c>
      <c r="AX55" s="367" t="str">
        <f t="shared" si="69"/>
        <v>NE</v>
      </c>
      <c r="AY55" s="367" t="str">
        <f t="shared" si="69"/>
        <v>NE</v>
      </c>
      <c r="AZ55" s="367" t="str">
        <f t="shared" si="69"/>
        <v>NE</v>
      </c>
      <c r="BA55" s="367" t="str">
        <f t="shared" si="69"/>
        <v>NE</v>
      </c>
      <c r="BB55" s="367" t="str">
        <f t="shared" si="69"/>
        <v>NE</v>
      </c>
      <c r="BC55" s="367" t="str">
        <f t="shared" si="69"/>
        <v>NE</v>
      </c>
      <c r="BD55" s="367" t="str">
        <f t="shared" si="69"/>
        <v>NE</v>
      </c>
      <c r="BE55" s="367" t="str">
        <f t="shared" si="69"/>
        <v>NE</v>
      </c>
      <c r="BF55" s="367" t="str">
        <f t="shared" si="69"/>
        <v>NE</v>
      </c>
      <c r="BG55" s="367" t="str">
        <f t="shared" si="69"/>
        <v>NE</v>
      </c>
      <c r="BH55" s="367" t="str">
        <f t="shared" si="69"/>
        <v>NE</v>
      </c>
      <c r="BI55" s="367" t="str">
        <f t="shared" si="69"/>
        <v>NE</v>
      </c>
      <c r="BJ55" s="367" t="str">
        <f t="shared" si="69"/>
        <v>NE</v>
      </c>
      <c r="BK55" s="367" t="str">
        <f t="shared" si="69"/>
        <v>NE</v>
      </c>
      <c r="BL55" s="367" t="str">
        <f t="shared" si="69"/>
        <v>NE</v>
      </c>
      <c r="BM55" s="367" t="str">
        <f t="shared" si="69"/>
        <v>NE</v>
      </c>
      <c r="BN55" s="367" t="str">
        <f t="shared" si="69"/>
        <v>NE</v>
      </c>
      <c r="BO55" s="367" t="str">
        <f t="shared" ref="BO55:BV55" si="70">IF(BO44="NE","NE",$D55*BO44)</f>
        <v>NE</v>
      </c>
      <c r="BP55" s="367" t="str">
        <f t="shared" si="70"/>
        <v>NE</v>
      </c>
      <c r="BQ55" s="367" t="str">
        <f t="shared" si="70"/>
        <v>NE</v>
      </c>
      <c r="BR55" s="367" t="str">
        <f t="shared" si="70"/>
        <v>NE</v>
      </c>
      <c r="BS55" s="367" t="str">
        <f t="shared" si="70"/>
        <v>NE</v>
      </c>
      <c r="BT55" s="367" t="str">
        <f t="shared" si="70"/>
        <v>NE</v>
      </c>
      <c r="BU55" s="367" t="str">
        <f t="shared" si="70"/>
        <v>NE</v>
      </c>
      <c r="BV55" s="367" t="str">
        <f t="shared" si="70"/>
        <v>NE</v>
      </c>
      <c r="BW55" s="367" t="str">
        <f t="shared" si="69"/>
        <v>NE</v>
      </c>
      <c r="CC55" s="109">
        <v>1</v>
      </c>
      <c r="CD55" s="369">
        <f>AP$62</f>
        <v>0</v>
      </c>
      <c r="CE55" s="370" t="e">
        <f>$D$44</f>
        <v>#DIV/0!</v>
      </c>
      <c r="CF55" s="370" t="e">
        <f>$D$45</f>
        <v>#DIV/0!</v>
      </c>
      <c r="CG55" s="370" t="e">
        <f>$D$46</f>
        <v>#DIV/0!</v>
      </c>
      <c r="CH55" s="370" t="e">
        <f>$D$47</f>
        <v>#DIV/0!</v>
      </c>
      <c r="CI55" s="370" t="e">
        <f>$D$48</f>
        <v>#DIV/0!</v>
      </c>
      <c r="CJ55" s="370" t="e">
        <f>$D$49</f>
        <v>#DIV/0!</v>
      </c>
      <c r="CK55" s="371" t="e">
        <f>$D$50</f>
        <v>#DIV/0!</v>
      </c>
      <c r="CL55" s="109" t="str">
        <f>G$41</f>
        <v>ABS</v>
      </c>
      <c r="CN55" s="270" t="s">
        <v>185</v>
      </c>
      <c r="CO55" s="377" t="str">
        <f t="shared" si="63"/>
        <v>NE</v>
      </c>
      <c r="CP55" s="377" t="str">
        <f t="shared" si="63"/>
        <v>NE</v>
      </c>
      <c r="CQ55" s="377" t="str">
        <f t="shared" si="63"/>
        <v>NE</v>
      </c>
      <c r="CR55" s="377" t="str">
        <f t="shared" si="63"/>
        <v>NE</v>
      </c>
      <c r="CS55" s="377" t="str">
        <f t="shared" si="63"/>
        <v>NE</v>
      </c>
      <c r="CT55" s="377" t="str">
        <f t="shared" si="63"/>
        <v>NE</v>
      </c>
      <c r="CU55" s="377" t="str">
        <f t="shared" si="63"/>
        <v>NE</v>
      </c>
      <c r="CV55" s="377" t="str">
        <f t="shared" si="63"/>
        <v>NE</v>
      </c>
      <c r="CW55" s="377" t="str">
        <f t="shared" si="63"/>
        <v>NE</v>
      </c>
      <c r="CX55" s="377" t="str">
        <f t="shared" si="63"/>
        <v>NE</v>
      </c>
      <c r="CY55" s="377" t="str">
        <f t="shared" si="64"/>
        <v>NE</v>
      </c>
      <c r="CZ55" s="377" t="str">
        <f t="shared" si="64"/>
        <v>NE</v>
      </c>
      <c r="DA55" s="377" t="str">
        <f t="shared" si="64"/>
        <v>NE</v>
      </c>
      <c r="DB55" s="377" t="str">
        <f t="shared" si="64"/>
        <v>NE</v>
      </c>
      <c r="DC55" s="377" t="str">
        <f t="shared" si="64"/>
        <v>NE</v>
      </c>
      <c r="DD55" s="377" t="str">
        <f t="shared" si="64"/>
        <v>NE</v>
      </c>
      <c r="DE55" s="377" t="str">
        <f t="shared" si="64"/>
        <v>NE</v>
      </c>
      <c r="DF55" s="377" t="str">
        <f t="shared" si="64"/>
        <v>NE</v>
      </c>
      <c r="DG55" s="377" t="str">
        <f t="shared" si="64"/>
        <v>NE</v>
      </c>
      <c r="DH55" s="377" t="str">
        <f t="shared" si="64"/>
        <v>NE</v>
      </c>
      <c r="DI55" s="377" t="str">
        <f t="shared" si="65"/>
        <v>NE</v>
      </c>
      <c r="DJ55" s="377" t="str">
        <f t="shared" si="65"/>
        <v>NE</v>
      </c>
      <c r="DK55" s="377" t="str">
        <f t="shared" si="65"/>
        <v>NE</v>
      </c>
      <c r="DL55" s="377" t="str">
        <f t="shared" si="65"/>
        <v>NE</v>
      </c>
      <c r="DM55" s="377" t="str">
        <f t="shared" si="65"/>
        <v>NE</v>
      </c>
      <c r="DN55" s="377" t="str">
        <f t="shared" ref="DN55:DV55" si="71">BO45</f>
        <v>NE</v>
      </c>
      <c r="DO55" s="377" t="str">
        <f t="shared" si="71"/>
        <v>NE</v>
      </c>
      <c r="DP55" s="377" t="str">
        <f t="shared" si="71"/>
        <v>NE</v>
      </c>
      <c r="DQ55" s="377" t="str">
        <f t="shared" si="71"/>
        <v>NE</v>
      </c>
      <c r="DR55" s="377" t="str">
        <f t="shared" si="71"/>
        <v>NE</v>
      </c>
      <c r="DS55" s="377" t="str">
        <f t="shared" si="71"/>
        <v>NE</v>
      </c>
      <c r="DT55" s="377" t="str">
        <f t="shared" si="71"/>
        <v>NE</v>
      </c>
      <c r="DU55" s="377" t="str">
        <f t="shared" si="71"/>
        <v>NE</v>
      </c>
      <c r="DV55" s="378" t="str">
        <f t="shared" si="71"/>
        <v>NE</v>
      </c>
    </row>
    <row r="56" spans="3:126" ht="27" customHeight="1" x14ac:dyDescent="0.25">
      <c r="D56" s="140" t="e">
        <f t="shared" ref="D56" si="72">$D45</f>
        <v>#DIV/0!</v>
      </c>
      <c r="E56" s="130" t="s">
        <v>4</v>
      </c>
      <c r="G56" s="140" t="str">
        <f t="shared" si="67"/>
        <v>NE</v>
      </c>
      <c r="H56" s="140" t="str">
        <f t="shared" si="67"/>
        <v>NE</v>
      </c>
      <c r="I56" s="140" t="str">
        <f t="shared" si="67"/>
        <v>NE</v>
      </c>
      <c r="J56" s="140" t="str">
        <f t="shared" si="67"/>
        <v>NE</v>
      </c>
      <c r="K56" s="140" t="str">
        <f t="shared" si="67"/>
        <v>NE</v>
      </c>
      <c r="L56" s="140" t="str">
        <f t="shared" si="67"/>
        <v>NE</v>
      </c>
      <c r="M56" s="140" t="str">
        <f t="shared" si="67"/>
        <v>NE</v>
      </c>
      <c r="N56" s="140" t="str">
        <f t="shared" si="67"/>
        <v>NE</v>
      </c>
      <c r="O56" s="140" t="str">
        <f t="shared" si="67"/>
        <v>NE</v>
      </c>
      <c r="P56" s="140" t="str">
        <f t="shared" si="67"/>
        <v>NE</v>
      </c>
      <c r="Q56" s="140" t="str">
        <f t="shared" si="67"/>
        <v>NE</v>
      </c>
      <c r="R56" s="140" t="str">
        <f t="shared" si="67"/>
        <v>NE</v>
      </c>
      <c r="S56" s="140" t="str">
        <f t="shared" si="67"/>
        <v>NE</v>
      </c>
      <c r="T56" s="140" t="str">
        <f t="shared" si="67"/>
        <v>NE</v>
      </c>
      <c r="U56" s="140" t="str">
        <f t="shared" si="67"/>
        <v>NE</v>
      </c>
      <c r="V56" s="140" t="str">
        <f t="shared" si="67"/>
        <v>NE</v>
      </c>
      <c r="W56" s="140" t="str">
        <f t="shared" si="67"/>
        <v>NE</v>
      </c>
      <c r="X56" s="140" t="str">
        <f t="shared" si="67"/>
        <v>NE</v>
      </c>
      <c r="Y56" s="140" t="str">
        <f t="shared" si="67"/>
        <v>NE</v>
      </c>
      <c r="Z56" s="140" t="str">
        <f t="shared" si="67"/>
        <v>NE</v>
      </c>
      <c r="AA56" s="140" t="str">
        <f t="shared" si="67"/>
        <v>NE</v>
      </c>
      <c r="AB56" s="140" t="str">
        <f t="shared" si="67"/>
        <v>NE</v>
      </c>
      <c r="AC56" s="140" t="str">
        <f t="shared" si="67"/>
        <v>NE</v>
      </c>
      <c r="AD56" s="140" t="str">
        <f t="shared" si="67"/>
        <v>NE</v>
      </c>
      <c r="AE56" s="140" t="str">
        <f t="shared" si="67"/>
        <v>NE</v>
      </c>
      <c r="AF56" s="140" t="str">
        <f t="shared" ref="AF56:AM56" si="73">IF(AF45="NE","NE",$D56*IF(AF45="A",Seuil_max_A,IF(AF45="B",Seuil_max_B,IF(AF45="C",Seuil_max_C,IF(AF45="D",Seuil_max_D,0)))))</f>
        <v>NE</v>
      </c>
      <c r="AG56" s="140" t="str">
        <f t="shared" si="73"/>
        <v>NE</v>
      </c>
      <c r="AH56" s="140" t="str">
        <f t="shared" si="73"/>
        <v>NE</v>
      </c>
      <c r="AI56" s="140" t="str">
        <f t="shared" si="73"/>
        <v>NE</v>
      </c>
      <c r="AJ56" s="140" t="str">
        <f t="shared" si="73"/>
        <v>NE</v>
      </c>
      <c r="AK56" s="140" t="str">
        <f t="shared" si="73"/>
        <v>NE</v>
      </c>
      <c r="AL56" s="140" t="str">
        <f t="shared" si="73"/>
        <v>NE</v>
      </c>
      <c r="AM56" s="140" t="str">
        <f t="shared" si="73"/>
        <v>NE</v>
      </c>
      <c r="AN56" s="140" t="str">
        <f t="shared" si="67"/>
        <v>NE</v>
      </c>
      <c r="AP56" s="367" t="str">
        <f>IF(AP45="NE","NE",$D56*AP45)</f>
        <v>NE</v>
      </c>
      <c r="AQ56" s="367" t="str">
        <f t="shared" si="69"/>
        <v>NE</v>
      </c>
      <c r="AR56" s="367" t="str">
        <f t="shared" si="69"/>
        <v>NE</v>
      </c>
      <c r="AS56" s="367" t="str">
        <f t="shared" si="69"/>
        <v>NE</v>
      </c>
      <c r="AT56" s="367" t="str">
        <f t="shared" si="69"/>
        <v>NE</v>
      </c>
      <c r="AU56" s="367" t="str">
        <f t="shared" si="69"/>
        <v>NE</v>
      </c>
      <c r="AV56" s="367" t="str">
        <f t="shared" si="69"/>
        <v>NE</v>
      </c>
      <c r="AW56" s="367" t="str">
        <f t="shared" si="69"/>
        <v>NE</v>
      </c>
      <c r="AX56" s="367" t="str">
        <f t="shared" si="69"/>
        <v>NE</v>
      </c>
      <c r="AY56" s="367" t="str">
        <f t="shared" si="69"/>
        <v>NE</v>
      </c>
      <c r="AZ56" s="367" t="str">
        <f t="shared" si="69"/>
        <v>NE</v>
      </c>
      <c r="BA56" s="367" t="str">
        <f t="shared" si="69"/>
        <v>NE</v>
      </c>
      <c r="BB56" s="367" t="str">
        <f t="shared" si="69"/>
        <v>NE</v>
      </c>
      <c r="BC56" s="367" t="str">
        <f t="shared" si="69"/>
        <v>NE</v>
      </c>
      <c r="BD56" s="367" t="str">
        <f t="shared" si="69"/>
        <v>NE</v>
      </c>
      <c r="BE56" s="367" t="str">
        <f t="shared" si="69"/>
        <v>NE</v>
      </c>
      <c r="BF56" s="367" t="str">
        <f t="shared" si="69"/>
        <v>NE</v>
      </c>
      <c r="BG56" s="367" t="str">
        <f t="shared" si="69"/>
        <v>NE</v>
      </c>
      <c r="BH56" s="367" t="str">
        <f t="shared" si="69"/>
        <v>NE</v>
      </c>
      <c r="BI56" s="367" t="str">
        <f t="shared" si="69"/>
        <v>NE</v>
      </c>
      <c r="BJ56" s="367" t="str">
        <f t="shared" si="69"/>
        <v>NE</v>
      </c>
      <c r="BK56" s="367" t="str">
        <f t="shared" si="69"/>
        <v>NE</v>
      </c>
      <c r="BL56" s="367" t="str">
        <f t="shared" si="69"/>
        <v>NE</v>
      </c>
      <c r="BM56" s="367" t="str">
        <f t="shared" si="69"/>
        <v>NE</v>
      </c>
      <c r="BN56" s="367" t="str">
        <f t="shared" si="69"/>
        <v>NE</v>
      </c>
      <c r="BO56" s="367" t="str">
        <f t="shared" ref="BO56:BV56" si="74">IF(BO45="NE","NE",$D56*BO45)</f>
        <v>NE</v>
      </c>
      <c r="BP56" s="367" t="str">
        <f t="shared" si="74"/>
        <v>NE</v>
      </c>
      <c r="BQ56" s="367" t="str">
        <f t="shared" si="74"/>
        <v>NE</v>
      </c>
      <c r="BR56" s="367" t="str">
        <f t="shared" si="74"/>
        <v>NE</v>
      </c>
      <c r="BS56" s="367" t="str">
        <f t="shared" si="74"/>
        <v>NE</v>
      </c>
      <c r="BT56" s="367" t="str">
        <f t="shared" si="74"/>
        <v>NE</v>
      </c>
      <c r="BU56" s="367" t="str">
        <f t="shared" si="74"/>
        <v>NE</v>
      </c>
      <c r="BV56" s="367" t="str">
        <f t="shared" si="74"/>
        <v>NE</v>
      </c>
      <c r="BW56" s="367" t="str">
        <f t="shared" si="69"/>
        <v>NE</v>
      </c>
      <c r="CC56" s="109">
        <v>2</v>
      </c>
      <c r="CD56" s="369">
        <f>AQ$62</f>
        <v>0</v>
      </c>
      <c r="CE56" s="370" t="e">
        <f t="shared" ref="CE56:CE88" si="75">$D$44</f>
        <v>#DIV/0!</v>
      </c>
      <c r="CF56" s="370" t="e">
        <f t="shared" ref="CF56:CF88" si="76">$D$45</f>
        <v>#DIV/0!</v>
      </c>
      <c r="CG56" s="370" t="e">
        <f t="shared" ref="CG56:CG88" si="77">$D$46</f>
        <v>#DIV/0!</v>
      </c>
      <c r="CH56" s="370" t="e">
        <f t="shared" ref="CH56:CH88" si="78">$D$47</f>
        <v>#DIV/0!</v>
      </c>
      <c r="CI56" s="370" t="e">
        <f t="shared" ref="CI56:CI88" si="79">$D$48</f>
        <v>#DIV/0!</v>
      </c>
      <c r="CJ56" s="370" t="e">
        <f t="shared" ref="CJ56:CJ88" si="80">$D$49</f>
        <v>#DIV/0!</v>
      </c>
      <c r="CK56" s="371" t="e">
        <f t="shared" ref="CK56:CK88" si="81">$D$50</f>
        <v>#DIV/0!</v>
      </c>
      <c r="CL56" s="109" t="str">
        <f>H$41</f>
        <v>X</v>
      </c>
      <c r="CN56" s="270" t="s">
        <v>186</v>
      </c>
      <c r="CO56" s="377" t="str">
        <f t="shared" si="63"/>
        <v>NE</v>
      </c>
      <c r="CP56" s="377" t="str">
        <f t="shared" si="63"/>
        <v>NE</v>
      </c>
      <c r="CQ56" s="377" t="str">
        <f t="shared" si="63"/>
        <v>NE</v>
      </c>
      <c r="CR56" s="377" t="str">
        <f t="shared" si="63"/>
        <v>NE</v>
      </c>
      <c r="CS56" s="377" t="str">
        <f t="shared" si="63"/>
        <v>NE</v>
      </c>
      <c r="CT56" s="377" t="str">
        <f t="shared" si="63"/>
        <v>NE</v>
      </c>
      <c r="CU56" s="377" t="str">
        <f t="shared" si="63"/>
        <v>NE</v>
      </c>
      <c r="CV56" s="377" t="str">
        <f t="shared" si="63"/>
        <v>NE</v>
      </c>
      <c r="CW56" s="377" t="str">
        <f t="shared" si="63"/>
        <v>NE</v>
      </c>
      <c r="CX56" s="377" t="str">
        <f t="shared" si="63"/>
        <v>NE</v>
      </c>
      <c r="CY56" s="377" t="str">
        <f t="shared" si="64"/>
        <v>NE</v>
      </c>
      <c r="CZ56" s="377" t="str">
        <f t="shared" si="64"/>
        <v>NE</v>
      </c>
      <c r="DA56" s="377" t="str">
        <f t="shared" si="64"/>
        <v>NE</v>
      </c>
      <c r="DB56" s="377" t="str">
        <f t="shared" si="64"/>
        <v>NE</v>
      </c>
      <c r="DC56" s="377" t="str">
        <f t="shared" si="64"/>
        <v>NE</v>
      </c>
      <c r="DD56" s="377" t="str">
        <f t="shared" si="64"/>
        <v>NE</v>
      </c>
      <c r="DE56" s="377" t="str">
        <f t="shared" si="64"/>
        <v>NE</v>
      </c>
      <c r="DF56" s="377" t="str">
        <f t="shared" si="64"/>
        <v>NE</v>
      </c>
      <c r="DG56" s="377" t="str">
        <f t="shared" si="64"/>
        <v>NE</v>
      </c>
      <c r="DH56" s="377" t="str">
        <f t="shared" si="64"/>
        <v>NE</v>
      </c>
      <c r="DI56" s="377" t="str">
        <f t="shared" si="65"/>
        <v>NE</v>
      </c>
      <c r="DJ56" s="377" t="str">
        <f t="shared" si="65"/>
        <v>NE</v>
      </c>
      <c r="DK56" s="377" t="str">
        <f t="shared" si="65"/>
        <v>NE</v>
      </c>
      <c r="DL56" s="377" t="str">
        <f t="shared" si="65"/>
        <v>NE</v>
      </c>
      <c r="DM56" s="377" t="str">
        <f t="shared" si="65"/>
        <v>NE</v>
      </c>
      <c r="DN56" s="377" t="str">
        <f t="shared" ref="DN56:DV56" si="82">BO46</f>
        <v>NE</v>
      </c>
      <c r="DO56" s="377" t="str">
        <f t="shared" si="82"/>
        <v>NE</v>
      </c>
      <c r="DP56" s="377" t="str">
        <f t="shared" si="82"/>
        <v>NE</v>
      </c>
      <c r="DQ56" s="377" t="str">
        <f t="shared" si="82"/>
        <v>NE</v>
      </c>
      <c r="DR56" s="377" t="str">
        <f t="shared" si="82"/>
        <v>NE</v>
      </c>
      <c r="DS56" s="377" t="str">
        <f t="shared" si="82"/>
        <v>NE</v>
      </c>
      <c r="DT56" s="377" t="str">
        <f t="shared" si="82"/>
        <v>NE</v>
      </c>
      <c r="DU56" s="377" t="str">
        <f t="shared" si="82"/>
        <v>NE</v>
      </c>
      <c r="DV56" s="378" t="str">
        <f t="shared" si="82"/>
        <v>NE</v>
      </c>
    </row>
    <row r="57" spans="3:126" ht="27" customHeight="1" x14ac:dyDescent="0.25">
      <c r="D57" s="140" t="e">
        <f>$D46</f>
        <v>#DIV/0!</v>
      </c>
      <c r="E57" s="130" t="s">
        <v>5</v>
      </c>
      <c r="G57" s="140" t="str">
        <f t="shared" si="67"/>
        <v>NE</v>
      </c>
      <c r="H57" s="140" t="str">
        <f t="shared" si="67"/>
        <v>NE</v>
      </c>
      <c r="I57" s="140" t="str">
        <f t="shared" si="67"/>
        <v>NE</v>
      </c>
      <c r="J57" s="140" t="str">
        <f t="shared" si="67"/>
        <v>NE</v>
      </c>
      <c r="K57" s="140" t="str">
        <f t="shared" si="67"/>
        <v>NE</v>
      </c>
      <c r="L57" s="140" t="str">
        <f t="shared" si="67"/>
        <v>NE</v>
      </c>
      <c r="M57" s="140" t="str">
        <f t="shared" si="67"/>
        <v>NE</v>
      </c>
      <c r="N57" s="140" t="str">
        <f t="shared" si="67"/>
        <v>NE</v>
      </c>
      <c r="O57" s="140" t="str">
        <f t="shared" si="67"/>
        <v>NE</v>
      </c>
      <c r="P57" s="140" t="str">
        <f t="shared" si="67"/>
        <v>NE</v>
      </c>
      <c r="Q57" s="140" t="str">
        <f t="shared" si="67"/>
        <v>NE</v>
      </c>
      <c r="R57" s="140" t="str">
        <f t="shared" si="67"/>
        <v>NE</v>
      </c>
      <c r="S57" s="140" t="str">
        <f t="shared" si="67"/>
        <v>NE</v>
      </c>
      <c r="T57" s="140" t="str">
        <f t="shared" si="67"/>
        <v>NE</v>
      </c>
      <c r="U57" s="140" t="str">
        <f t="shared" si="67"/>
        <v>NE</v>
      </c>
      <c r="V57" s="140" t="str">
        <f t="shared" si="67"/>
        <v>NE</v>
      </c>
      <c r="W57" s="140" t="str">
        <f t="shared" si="67"/>
        <v>NE</v>
      </c>
      <c r="X57" s="140" t="str">
        <f t="shared" si="67"/>
        <v>NE</v>
      </c>
      <c r="Y57" s="140" t="str">
        <f t="shared" si="67"/>
        <v>NE</v>
      </c>
      <c r="Z57" s="140" t="str">
        <f t="shared" si="67"/>
        <v>NE</v>
      </c>
      <c r="AA57" s="140" t="str">
        <f t="shared" si="67"/>
        <v>NE</v>
      </c>
      <c r="AB57" s="140" t="str">
        <f t="shared" si="67"/>
        <v>NE</v>
      </c>
      <c r="AC57" s="140" t="str">
        <f t="shared" si="67"/>
        <v>NE</v>
      </c>
      <c r="AD57" s="140" t="str">
        <f t="shared" si="67"/>
        <v>NE</v>
      </c>
      <c r="AE57" s="140" t="str">
        <f t="shared" si="67"/>
        <v>NE</v>
      </c>
      <c r="AF57" s="140" t="str">
        <f t="shared" ref="AF57:AM57" si="83">IF(AF46="NE","NE",$D57*IF(AF46="A",Seuil_max_A,IF(AF46="B",Seuil_max_B,IF(AF46="C",Seuil_max_C,IF(AF46="D",Seuil_max_D,0)))))</f>
        <v>NE</v>
      </c>
      <c r="AG57" s="140" t="str">
        <f t="shared" si="83"/>
        <v>NE</v>
      </c>
      <c r="AH57" s="140" t="str">
        <f t="shared" si="83"/>
        <v>NE</v>
      </c>
      <c r="AI57" s="140" t="str">
        <f t="shared" si="83"/>
        <v>NE</v>
      </c>
      <c r="AJ57" s="140" t="str">
        <f t="shared" si="83"/>
        <v>NE</v>
      </c>
      <c r="AK57" s="140" t="str">
        <f t="shared" si="83"/>
        <v>NE</v>
      </c>
      <c r="AL57" s="140" t="str">
        <f t="shared" si="83"/>
        <v>NE</v>
      </c>
      <c r="AM57" s="140" t="str">
        <f t="shared" si="83"/>
        <v>NE</v>
      </c>
      <c r="AN57" s="140" t="str">
        <f t="shared" si="67"/>
        <v>NE</v>
      </c>
      <c r="AO57" s="109"/>
      <c r="AP57" s="367" t="str">
        <f t="shared" ref="AP57:BB61" si="84">IF(AP46="NE","NE",$D57*AP46)</f>
        <v>NE</v>
      </c>
      <c r="AQ57" s="367" t="str">
        <f t="shared" si="84"/>
        <v>NE</v>
      </c>
      <c r="AR57" s="367" t="str">
        <f t="shared" si="84"/>
        <v>NE</v>
      </c>
      <c r="AS57" s="367" t="str">
        <f t="shared" si="84"/>
        <v>NE</v>
      </c>
      <c r="AT57" s="367" t="str">
        <f t="shared" si="84"/>
        <v>NE</v>
      </c>
      <c r="AU57" s="367" t="str">
        <f t="shared" si="84"/>
        <v>NE</v>
      </c>
      <c r="AV57" s="367" t="str">
        <f t="shared" si="84"/>
        <v>NE</v>
      </c>
      <c r="AW57" s="367" t="str">
        <f t="shared" si="84"/>
        <v>NE</v>
      </c>
      <c r="AX57" s="367" t="str">
        <f t="shared" si="84"/>
        <v>NE</v>
      </c>
      <c r="AY57" s="367" t="str">
        <f t="shared" si="84"/>
        <v>NE</v>
      </c>
      <c r="AZ57" s="367" t="str">
        <f t="shared" si="84"/>
        <v>NE</v>
      </c>
      <c r="BA57" s="367" t="str">
        <f t="shared" si="84"/>
        <v>NE</v>
      </c>
      <c r="BB57" s="367" t="str">
        <f t="shared" si="84"/>
        <v>NE</v>
      </c>
      <c r="BC57" s="367" t="str">
        <f t="shared" si="69"/>
        <v>NE</v>
      </c>
      <c r="BD57" s="367" t="str">
        <f t="shared" si="69"/>
        <v>NE</v>
      </c>
      <c r="BE57" s="367" t="str">
        <f t="shared" si="69"/>
        <v>NE</v>
      </c>
      <c r="BF57" s="367" t="str">
        <f t="shared" si="69"/>
        <v>NE</v>
      </c>
      <c r="BG57" s="367" t="str">
        <f t="shared" si="69"/>
        <v>NE</v>
      </c>
      <c r="BH57" s="367" t="str">
        <f t="shared" si="69"/>
        <v>NE</v>
      </c>
      <c r="BI57" s="367" t="str">
        <f t="shared" si="69"/>
        <v>NE</v>
      </c>
      <c r="BJ57" s="367" t="str">
        <f t="shared" si="69"/>
        <v>NE</v>
      </c>
      <c r="BK57" s="367" t="str">
        <f t="shared" si="69"/>
        <v>NE</v>
      </c>
      <c r="BL57" s="367" t="str">
        <f t="shared" si="69"/>
        <v>NE</v>
      </c>
      <c r="BM57" s="367" t="str">
        <f t="shared" si="69"/>
        <v>NE</v>
      </c>
      <c r="BN57" s="367" t="str">
        <f t="shared" si="69"/>
        <v>NE</v>
      </c>
      <c r="BO57" s="367" t="str">
        <f t="shared" ref="BO57:BV57" si="85">IF(BO46="NE","NE",$D57*BO46)</f>
        <v>NE</v>
      </c>
      <c r="BP57" s="367" t="str">
        <f t="shared" si="85"/>
        <v>NE</v>
      </c>
      <c r="BQ57" s="367" t="str">
        <f t="shared" si="85"/>
        <v>NE</v>
      </c>
      <c r="BR57" s="367" t="str">
        <f t="shared" si="85"/>
        <v>NE</v>
      </c>
      <c r="BS57" s="367" t="str">
        <f t="shared" si="85"/>
        <v>NE</v>
      </c>
      <c r="BT57" s="367" t="str">
        <f t="shared" si="85"/>
        <v>NE</v>
      </c>
      <c r="BU57" s="367" t="str">
        <f t="shared" si="85"/>
        <v>NE</v>
      </c>
      <c r="BV57" s="367" t="str">
        <f t="shared" si="85"/>
        <v>NE</v>
      </c>
      <c r="BW57" s="367" t="str">
        <f t="shared" si="69"/>
        <v>NE</v>
      </c>
      <c r="CC57" s="109">
        <v>3</v>
      </c>
      <c r="CD57" s="369">
        <f>AR$62</f>
        <v>0</v>
      </c>
      <c r="CE57" s="370" t="e">
        <f t="shared" si="75"/>
        <v>#DIV/0!</v>
      </c>
      <c r="CF57" s="370" t="e">
        <f t="shared" si="76"/>
        <v>#DIV/0!</v>
      </c>
      <c r="CG57" s="370" t="e">
        <f t="shared" si="77"/>
        <v>#DIV/0!</v>
      </c>
      <c r="CH57" s="370" t="e">
        <f t="shared" si="78"/>
        <v>#DIV/0!</v>
      </c>
      <c r="CI57" s="370" t="e">
        <f t="shared" si="79"/>
        <v>#DIV/0!</v>
      </c>
      <c r="CJ57" s="370" t="e">
        <f t="shared" si="80"/>
        <v>#DIV/0!</v>
      </c>
      <c r="CK57" s="371" t="e">
        <f t="shared" si="81"/>
        <v>#DIV/0!</v>
      </c>
      <c r="CL57" s="109" t="str">
        <f>I$41</f>
        <v>NR</v>
      </c>
      <c r="CN57" s="270" t="s">
        <v>187</v>
      </c>
      <c r="CO57" s="377" t="str">
        <f t="shared" si="63"/>
        <v>NE</v>
      </c>
      <c r="CP57" s="377" t="str">
        <f t="shared" si="63"/>
        <v>NE</v>
      </c>
      <c r="CQ57" s="377" t="str">
        <f t="shared" si="63"/>
        <v>NE</v>
      </c>
      <c r="CR57" s="377" t="str">
        <f t="shared" si="63"/>
        <v>NE</v>
      </c>
      <c r="CS57" s="377" t="str">
        <f t="shared" si="63"/>
        <v>NE</v>
      </c>
      <c r="CT57" s="377" t="str">
        <f t="shared" si="63"/>
        <v>NE</v>
      </c>
      <c r="CU57" s="377" t="str">
        <f t="shared" si="63"/>
        <v>NE</v>
      </c>
      <c r="CV57" s="377" t="str">
        <f t="shared" si="63"/>
        <v>NE</v>
      </c>
      <c r="CW57" s="377" t="str">
        <f t="shared" si="63"/>
        <v>NE</v>
      </c>
      <c r="CX57" s="377" t="str">
        <f t="shared" si="63"/>
        <v>NE</v>
      </c>
      <c r="CY57" s="377" t="str">
        <f t="shared" si="64"/>
        <v>NE</v>
      </c>
      <c r="CZ57" s="377" t="str">
        <f t="shared" si="64"/>
        <v>NE</v>
      </c>
      <c r="DA57" s="377" t="str">
        <f t="shared" si="64"/>
        <v>NE</v>
      </c>
      <c r="DB57" s="377" t="str">
        <f t="shared" si="64"/>
        <v>NE</v>
      </c>
      <c r="DC57" s="377" t="str">
        <f t="shared" si="64"/>
        <v>NE</v>
      </c>
      <c r="DD57" s="377" t="str">
        <f t="shared" si="64"/>
        <v>NE</v>
      </c>
      <c r="DE57" s="377" t="str">
        <f t="shared" si="64"/>
        <v>NE</v>
      </c>
      <c r="DF57" s="377" t="str">
        <f t="shared" si="64"/>
        <v>NE</v>
      </c>
      <c r="DG57" s="377" t="str">
        <f t="shared" si="64"/>
        <v>NE</v>
      </c>
      <c r="DH57" s="377" t="str">
        <f t="shared" si="64"/>
        <v>NE</v>
      </c>
      <c r="DI57" s="377" t="str">
        <f t="shared" si="65"/>
        <v>NE</v>
      </c>
      <c r="DJ57" s="377" t="str">
        <f t="shared" si="65"/>
        <v>NE</v>
      </c>
      <c r="DK57" s="377" t="str">
        <f t="shared" si="65"/>
        <v>NE</v>
      </c>
      <c r="DL57" s="377" t="str">
        <f t="shared" si="65"/>
        <v>NE</v>
      </c>
      <c r="DM57" s="377" t="str">
        <f t="shared" si="65"/>
        <v>NE</v>
      </c>
      <c r="DN57" s="377" t="str">
        <f t="shared" ref="DN57:DV57" si="86">BO47</f>
        <v>NE</v>
      </c>
      <c r="DO57" s="377" t="str">
        <f t="shared" si="86"/>
        <v>NE</v>
      </c>
      <c r="DP57" s="377" t="str">
        <f t="shared" si="86"/>
        <v>NE</v>
      </c>
      <c r="DQ57" s="377" t="str">
        <f t="shared" si="86"/>
        <v>NE</v>
      </c>
      <c r="DR57" s="377" t="str">
        <f t="shared" si="86"/>
        <v>NE</v>
      </c>
      <c r="DS57" s="377" t="str">
        <f t="shared" si="86"/>
        <v>NE</v>
      </c>
      <c r="DT57" s="377" t="str">
        <f t="shared" si="86"/>
        <v>NE</v>
      </c>
      <c r="DU57" s="377" t="str">
        <f t="shared" si="86"/>
        <v>NE</v>
      </c>
      <c r="DV57" s="378" t="str">
        <f t="shared" si="86"/>
        <v>NE</v>
      </c>
    </row>
    <row r="58" spans="3:126" ht="27" customHeight="1" x14ac:dyDescent="0.25">
      <c r="D58" s="140" t="e">
        <f>$D47</f>
        <v>#DIV/0!</v>
      </c>
      <c r="E58" s="130" t="s">
        <v>6</v>
      </c>
      <c r="F58" s="119"/>
      <c r="G58" s="140" t="str">
        <f t="shared" si="67"/>
        <v>NE</v>
      </c>
      <c r="H58" s="140" t="str">
        <f t="shared" si="67"/>
        <v>NE</v>
      </c>
      <c r="I58" s="140" t="str">
        <f t="shared" si="67"/>
        <v>NE</v>
      </c>
      <c r="J58" s="140" t="str">
        <f t="shared" si="67"/>
        <v>NE</v>
      </c>
      <c r="K58" s="140" t="str">
        <f t="shared" si="67"/>
        <v>NE</v>
      </c>
      <c r="L58" s="140" t="str">
        <f t="shared" si="67"/>
        <v>NE</v>
      </c>
      <c r="M58" s="140" t="str">
        <f t="shared" si="67"/>
        <v>NE</v>
      </c>
      <c r="N58" s="140" t="str">
        <f t="shared" si="67"/>
        <v>NE</v>
      </c>
      <c r="O58" s="140" t="str">
        <f t="shared" si="67"/>
        <v>NE</v>
      </c>
      <c r="P58" s="140" t="str">
        <f t="shared" si="67"/>
        <v>NE</v>
      </c>
      <c r="Q58" s="140" t="str">
        <f t="shared" si="67"/>
        <v>NE</v>
      </c>
      <c r="R58" s="140" t="str">
        <f t="shared" si="67"/>
        <v>NE</v>
      </c>
      <c r="S58" s="140" t="str">
        <f t="shared" si="67"/>
        <v>NE</v>
      </c>
      <c r="T58" s="140" t="str">
        <f t="shared" si="67"/>
        <v>NE</v>
      </c>
      <c r="U58" s="140" t="str">
        <f t="shared" si="67"/>
        <v>NE</v>
      </c>
      <c r="V58" s="140" t="str">
        <f t="shared" si="67"/>
        <v>NE</v>
      </c>
      <c r="W58" s="140" t="str">
        <f t="shared" si="67"/>
        <v>NE</v>
      </c>
      <c r="X58" s="140" t="str">
        <f t="shared" si="67"/>
        <v>NE</v>
      </c>
      <c r="Y58" s="140" t="str">
        <f t="shared" si="67"/>
        <v>NE</v>
      </c>
      <c r="Z58" s="140" t="str">
        <f t="shared" si="67"/>
        <v>NE</v>
      </c>
      <c r="AA58" s="140" t="str">
        <f t="shared" si="67"/>
        <v>NE</v>
      </c>
      <c r="AB58" s="140" t="str">
        <f t="shared" si="67"/>
        <v>NE</v>
      </c>
      <c r="AC58" s="140" t="str">
        <f t="shared" si="67"/>
        <v>NE</v>
      </c>
      <c r="AD58" s="140" t="str">
        <f t="shared" si="67"/>
        <v>NE</v>
      </c>
      <c r="AE58" s="140" t="str">
        <f t="shared" si="67"/>
        <v>NE</v>
      </c>
      <c r="AF58" s="140" t="str">
        <f t="shared" ref="AF58:AM58" si="87">IF(AF47="NE","NE",$D58*IF(AF47="A",Seuil_max_A,IF(AF47="B",Seuil_max_B,IF(AF47="C",Seuil_max_C,IF(AF47="D",Seuil_max_D,0)))))</f>
        <v>NE</v>
      </c>
      <c r="AG58" s="140" t="str">
        <f t="shared" si="87"/>
        <v>NE</v>
      </c>
      <c r="AH58" s="140" t="str">
        <f t="shared" si="87"/>
        <v>NE</v>
      </c>
      <c r="AI58" s="140" t="str">
        <f t="shared" si="87"/>
        <v>NE</v>
      </c>
      <c r="AJ58" s="140" t="str">
        <f t="shared" si="87"/>
        <v>NE</v>
      </c>
      <c r="AK58" s="140" t="str">
        <f t="shared" si="87"/>
        <v>NE</v>
      </c>
      <c r="AL58" s="140" t="str">
        <f t="shared" si="87"/>
        <v>NE</v>
      </c>
      <c r="AM58" s="140" t="str">
        <f t="shared" si="87"/>
        <v>NE</v>
      </c>
      <c r="AN58" s="140" t="str">
        <f t="shared" si="67"/>
        <v>NE</v>
      </c>
      <c r="AO58" s="109"/>
      <c r="AP58" s="367" t="str">
        <f t="shared" si="84"/>
        <v>NE</v>
      </c>
      <c r="AQ58" s="367" t="str">
        <f t="shared" si="84"/>
        <v>NE</v>
      </c>
      <c r="AR58" s="367" t="str">
        <f t="shared" si="84"/>
        <v>NE</v>
      </c>
      <c r="AS58" s="367" t="str">
        <f t="shared" si="84"/>
        <v>NE</v>
      </c>
      <c r="AT58" s="367" t="str">
        <f t="shared" si="84"/>
        <v>NE</v>
      </c>
      <c r="AU58" s="367" t="str">
        <f t="shared" si="84"/>
        <v>NE</v>
      </c>
      <c r="AV58" s="367" t="str">
        <f t="shared" si="84"/>
        <v>NE</v>
      </c>
      <c r="AW58" s="367" t="str">
        <f t="shared" si="84"/>
        <v>NE</v>
      </c>
      <c r="AX58" s="367" t="str">
        <f t="shared" si="84"/>
        <v>NE</v>
      </c>
      <c r="AY58" s="367" t="str">
        <f t="shared" si="84"/>
        <v>NE</v>
      </c>
      <c r="AZ58" s="367" t="str">
        <f t="shared" si="84"/>
        <v>NE</v>
      </c>
      <c r="BA58" s="367" t="str">
        <f t="shared" si="84"/>
        <v>NE</v>
      </c>
      <c r="BB58" s="367" t="str">
        <f t="shared" si="84"/>
        <v>NE</v>
      </c>
      <c r="BC58" s="367" t="str">
        <f t="shared" si="69"/>
        <v>NE</v>
      </c>
      <c r="BD58" s="367" t="str">
        <f t="shared" si="69"/>
        <v>NE</v>
      </c>
      <c r="BE58" s="367" t="str">
        <f t="shared" si="69"/>
        <v>NE</v>
      </c>
      <c r="BF58" s="367" t="str">
        <f t="shared" si="69"/>
        <v>NE</v>
      </c>
      <c r="BG58" s="367" t="str">
        <f t="shared" si="69"/>
        <v>NE</v>
      </c>
      <c r="BH58" s="367" t="str">
        <f t="shared" si="69"/>
        <v>NE</v>
      </c>
      <c r="BI58" s="367" t="str">
        <f t="shared" si="69"/>
        <v>NE</v>
      </c>
      <c r="BJ58" s="367" t="str">
        <f t="shared" si="69"/>
        <v>NE</v>
      </c>
      <c r="BK58" s="367" t="str">
        <f t="shared" si="69"/>
        <v>NE</v>
      </c>
      <c r="BL58" s="367" t="str">
        <f t="shared" si="69"/>
        <v>NE</v>
      </c>
      <c r="BM58" s="367" t="str">
        <f t="shared" si="69"/>
        <v>NE</v>
      </c>
      <c r="BN58" s="367" t="str">
        <f t="shared" si="69"/>
        <v>NE</v>
      </c>
      <c r="BO58" s="367" t="str">
        <f t="shared" ref="BO58:BV58" si="88">IF(BO47="NE","NE",$D58*BO47)</f>
        <v>NE</v>
      </c>
      <c r="BP58" s="367" t="str">
        <f t="shared" si="88"/>
        <v>NE</v>
      </c>
      <c r="BQ58" s="367" t="str">
        <f t="shared" si="88"/>
        <v>NE</v>
      </c>
      <c r="BR58" s="367" t="str">
        <f t="shared" si="88"/>
        <v>NE</v>
      </c>
      <c r="BS58" s="367" t="str">
        <f t="shared" si="88"/>
        <v>NE</v>
      </c>
      <c r="BT58" s="367" t="str">
        <f t="shared" si="88"/>
        <v>NE</v>
      </c>
      <c r="BU58" s="367" t="str">
        <f t="shared" si="88"/>
        <v>NE</v>
      </c>
      <c r="BV58" s="367" t="str">
        <f t="shared" si="88"/>
        <v>NE</v>
      </c>
      <c r="BW58" s="367" t="str">
        <f t="shared" si="69"/>
        <v>NE</v>
      </c>
      <c r="CC58" s="109">
        <v>4</v>
      </c>
      <c r="CD58" s="369">
        <f>AS$62</f>
        <v>0</v>
      </c>
      <c r="CE58" s="370" t="e">
        <f t="shared" si="75"/>
        <v>#DIV/0!</v>
      </c>
      <c r="CF58" s="370" t="e">
        <f t="shared" si="76"/>
        <v>#DIV/0!</v>
      </c>
      <c r="CG58" s="370" t="e">
        <f t="shared" si="77"/>
        <v>#DIV/0!</v>
      </c>
      <c r="CH58" s="370" t="e">
        <f t="shared" si="78"/>
        <v>#DIV/0!</v>
      </c>
      <c r="CI58" s="370" t="e">
        <f t="shared" si="79"/>
        <v>#DIV/0!</v>
      </c>
      <c r="CJ58" s="370" t="e">
        <f t="shared" si="80"/>
        <v>#DIV/0!</v>
      </c>
      <c r="CK58" s="371" t="e">
        <f t="shared" si="81"/>
        <v>#DIV/0!</v>
      </c>
      <c r="CL58" s="109" t="str">
        <f>J$41</f>
        <v/>
      </c>
      <c r="CN58" s="270" t="s">
        <v>188</v>
      </c>
      <c r="CO58" s="377" t="str">
        <f t="shared" si="63"/>
        <v>NE</v>
      </c>
      <c r="CP58" s="377" t="str">
        <f t="shared" si="63"/>
        <v>NE</v>
      </c>
      <c r="CQ58" s="377" t="str">
        <f t="shared" si="63"/>
        <v>NE</v>
      </c>
      <c r="CR58" s="377" t="str">
        <f t="shared" si="63"/>
        <v>NE</v>
      </c>
      <c r="CS58" s="377" t="str">
        <f t="shared" si="63"/>
        <v>NE</v>
      </c>
      <c r="CT58" s="377" t="str">
        <f t="shared" si="63"/>
        <v>NE</v>
      </c>
      <c r="CU58" s="377" t="str">
        <f t="shared" si="63"/>
        <v>NE</v>
      </c>
      <c r="CV58" s="377" t="str">
        <f t="shared" si="63"/>
        <v>NE</v>
      </c>
      <c r="CW58" s="377" t="str">
        <f t="shared" si="63"/>
        <v>NE</v>
      </c>
      <c r="CX58" s="377" t="str">
        <f t="shared" si="63"/>
        <v>NE</v>
      </c>
      <c r="CY58" s="377" t="str">
        <f t="shared" si="64"/>
        <v>NE</v>
      </c>
      <c r="CZ58" s="377" t="str">
        <f t="shared" si="64"/>
        <v>NE</v>
      </c>
      <c r="DA58" s="377" t="str">
        <f t="shared" si="64"/>
        <v>NE</v>
      </c>
      <c r="DB58" s="377" t="str">
        <f t="shared" si="64"/>
        <v>NE</v>
      </c>
      <c r="DC58" s="377" t="str">
        <f t="shared" si="64"/>
        <v>NE</v>
      </c>
      <c r="DD58" s="377" t="str">
        <f t="shared" si="64"/>
        <v>NE</v>
      </c>
      <c r="DE58" s="377" t="str">
        <f t="shared" si="64"/>
        <v>NE</v>
      </c>
      <c r="DF58" s="377" t="str">
        <f t="shared" si="64"/>
        <v>NE</v>
      </c>
      <c r="DG58" s="377" t="str">
        <f t="shared" si="64"/>
        <v>NE</v>
      </c>
      <c r="DH58" s="377" t="str">
        <f t="shared" si="64"/>
        <v>NE</v>
      </c>
      <c r="DI58" s="377" t="str">
        <f t="shared" si="65"/>
        <v>NE</v>
      </c>
      <c r="DJ58" s="377" t="str">
        <f t="shared" si="65"/>
        <v>NE</v>
      </c>
      <c r="DK58" s="377" t="str">
        <f t="shared" si="65"/>
        <v>NE</v>
      </c>
      <c r="DL58" s="377" t="str">
        <f t="shared" si="65"/>
        <v>NE</v>
      </c>
      <c r="DM58" s="377" t="str">
        <f t="shared" si="65"/>
        <v>NE</v>
      </c>
      <c r="DN58" s="377" t="str">
        <f t="shared" ref="DN58:DV58" si="89">BO48</f>
        <v>NE</v>
      </c>
      <c r="DO58" s="377" t="str">
        <f t="shared" si="89"/>
        <v>NE</v>
      </c>
      <c r="DP58" s="377" t="str">
        <f t="shared" si="89"/>
        <v>NE</v>
      </c>
      <c r="DQ58" s="377" t="str">
        <f t="shared" si="89"/>
        <v>NE</v>
      </c>
      <c r="DR58" s="377" t="str">
        <f t="shared" si="89"/>
        <v>NE</v>
      </c>
      <c r="DS58" s="377" t="str">
        <f t="shared" si="89"/>
        <v>NE</v>
      </c>
      <c r="DT58" s="377" t="str">
        <f t="shared" si="89"/>
        <v>NE</v>
      </c>
      <c r="DU58" s="377" t="str">
        <f t="shared" si="89"/>
        <v>NE</v>
      </c>
      <c r="DV58" s="378" t="str">
        <f t="shared" si="89"/>
        <v>NE</v>
      </c>
    </row>
    <row r="59" spans="3:126" ht="27" customHeight="1" x14ac:dyDescent="0.25">
      <c r="D59" s="140" t="e">
        <f>$D48</f>
        <v>#DIV/0!</v>
      </c>
      <c r="E59" s="130" t="s">
        <v>7</v>
      </c>
      <c r="G59" s="140" t="str">
        <f t="shared" si="67"/>
        <v>NE</v>
      </c>
      <c r="H59" s="140" t="str">
        <f t="shared" si="67"/>
        <v>NE</v>
      </c>
      <c r="I59" s="140" t="str">
        <f t="shared" si="67"/>
        <v>NE</v>
      </c>
      <c r="J59" s="140" t="str">
        <f t="shared" si="67"/>
        <v>NE</v>
      </c>
      <c r="K59" s="140" t="str">
        <f t="shared" si="67"/>
        <v>NE</v>
      </c>
      <c r="L59" s="140" t="str">
        <f t="shared" si="67"/>
        <v>NE</v>
      </c>
      <c r="M59" s="140" t="str">
        <f t="shared" si="67"/>
        <v>NE</v>
      </c>
      <c r="N59" s="140" t="str">
        <f t="shared" si="67"/>
        <v>NE</v>
      </c>
      <c r="O59" s="140" t="str">
        <f t="shared" si="67"/>
        <v>NE</v>
      </c>
      <c r="P59" s="140" t="str">
        <f t="shared" si="67"/>
        <v>NE</v>
      </c>
      <c r="Q59" s="140" t="str">
        <f t="shared" si="67"/>
        <v>NE</v>
      </c>
      <c r="R59" s="140" t="str">
        <f t="shared" si="67"/>
        <v>NE</v>
      </c>
      <c r="S59" s="140" t="str">
        <f t="shared" si="67"/>
        <v>NE</v>
      </c>
      <c r="T59" s="140" t="str">
        <f t="shared" si="67"/>
        <v>NE</v>
      </c>
      <c r="U59" s="140" t="str">
        <f t="shared" si="67"/>
        <v>NE</v>
      </c>
      <c r="V59" s="140" t="str">
        <f t="shared" si="67"/>
        <v>NE</v>
      </c>
      <c r="W59" s="140" t="str">
        <f t="shared" si="67"/>
        <v>NE</v>
      </c>
      <c r="X59" s="140" t="str">
        <f t="shared" si="67"/>
        <v>NE</v>
      </c>
      <c r="Y59" s="140" t="str">
        <f t="shared" si="67"/>
        <v>NE</v>
      </c>
      <c r="Z59" s="140" t="str">
        <f t="shared" si="67"/>
        <v>NE</v>
      </c>
      <c r="AA59" s="140" t="str">
        <f t="shared" si="67"/>
        <v>NE</v>
      </c>
      <c r="AB59" s="140" t="str">
        <f t="shared" si="67"/>
        <v>NE</v>
      </c>
      <c r="AC59" s="140" t="str">
        <f t="shared" si="67"/>
        <v>NE</v>
      </c>
      <c r="AD59" s="140" t="str">
        <f t="shared" si="67"/>
        <v>NE</v>
      </c>
      <c r="AE59" s="140" t="str">
        <f t="shared" si="67"/>
        <v>NE</v>
      </c>
      <c r="AF59" s="140" t="str">
        <f t="shared" ref="AF59:AM59" si="90">IF(AF48="NE","NE",$D59*IF(AF48="A",Seuil_max_A,IF(AF48="B",Seuil_max_B,IF(AF48="C",Seuil_max_C,IF(AF48="D",Seuil_max_D,0)))))</f>
        <v>NE</v>
      </c>
      <c r="AG59" s="140" t="str">
        <f t="shared" si="90"/>
        <v>NE</v>
      </c>
      <c r="AH59" s="140" t="str">
        <f t="shared" si="90"/>
        <v>NE</v>
      </c>
      <c r="AI59" s="140" t="str">
        <f t="shared" si="90"/>
        <v>NE</v>
      </c>
      <c r="AJ59" s="140" t="str">
        <f t="shared" si="90"/>
        <v>NE</v>
      </c>
      <c r="AK59" s="140" t="str">
        <f t="shared" si="90"/>
        <v>NE</v>
      </c>
      <c r="AL59" s="140" t="str">
        <f t="shared" si="90"/>
        <v>NE</v>
      </c>
      <c r="AM59" s="140" t="str">
        <f t="shared" si="90"/>
        <v>NE</v>
      </c>
      <c r="AN59" s="140" t="str">
        <f t="shared" si="67"/>
        <v>NE</v>
      </c>
      <c r="AO59" s="109"/>
      <c r="AP59" s="367" t="str">
        <f t="shared" si="84"/>
        <v>NE</v>
      </c>
      <c r="AQ59" s="367" t="str">
        <f t="shared" si="84"/>
        <v>NE</v>
      </c>
      <c r="AR59" s="367" t="str">
        <f t="shared" si="84"/>
        <v>NE</v>
      </c>
      <c r="AS59" s="367" t="str">
        <f t="shared" si="84"/>
        <v>NE</v>
      </c>
      <c r="AT59" s="367" t="str">
        <f t="shared" si="84"/>
        <v>NE</v>
      </c>
      <c r="AU59" s="367" t="str">
        <f t="shared" si="84"/>
        <v>NE</v>
      </c>
      <c r="AV59" s="367" t="str">
        <f t="shared" si="84"/>
        <v>NE</v>
      </c>
      <c r="AW59" s="367" t="str">
        <f t="shared" si="84"/>
        <v>NE</v>
      </c>
      <c r="AX59" s="367" t="str">
        <f t="shared" si="84"/>
        <v>NE</v>
      </c>
      <c r="AY59" s="367" t="str">
        <f t="shared" si="84"/>
        <v>NE</v>
      </c>
      <c r="AZ59" s="367" t="str">
        <f t="shared" si="84"/>
        <v>NE</v>
      </c>
      <c r="BA59" s="367" t="str">
        <f t="shared" si="84"/>
        <v>NE</v>
      </c>
      <c r="BB59" s="367" t="str">
        <f t="shared" si="84"/>
        <v>NE</v>
      </c>
      <c r="BC59" s="367" t="str">
        <f t="shared" si="69"/>
        <v>NE</v>
      </c>
      <c r="BD59" s="367" t="str">
        <f t="shared" si="69"/>
        <v>NE</v>
      </c>
      <c r="BE59" s="367" t="str">
        <f t="shared" si="69"/>
        <v>NE</v>
      </c>
      <c r="BF59" s="367" t="str">
        <f t="shared" si="69"/>
        <v>NE</v>
      </c>
      <c r="BG59" s="367" t="str">
        <f t="shared" si="69"/>
        <v>NE</v>
      </c>
      <c r="BH59" s="367" t="str">
        <f t="shared" si="69"/>
        <v>NE</v>
      </c>
      <c r="BI59" s="367" t="str">
        <f t="shared" si="69"/>
        <v>NE</v>
      </c>
      <c r="BJ59" s="367" t="str">
        <f t="shared" si="69"/>
        <v>NE</v>
      </c>
      <c r="BK59" s="367" t="str">
        <f t="shared" si="69"/>
        <v>NE</v>
      </c>
      <c r="BL59" s="367" t="str">
        <f t="shared" si="69"/>
        <v>NE</v>
      </c>
      <c r="BM59" s="367" t="str">
        <f t="shared" si="69"/>
        <v>NE</v>
      </c>
      <c r="BN59" s="367" t="str">
        <f t="shared" si="69"/>
        <v>NE</v>
      </c>
      <c r="BO59" s="367" t="str">
        <f t="shared" ref="BO59:BV59" si="91">IF(BO48="NE","NE",$D59*BO48)</f>
        <v>NE</v>
      </c>
      <c r="BP59" s="367" t="str">
        <f t="shared" si="91"/>
        <v>NE</v>
      </c>
      <c r="BQ59" s="367" t="str">
        <f t="shared" si="91"/>
        <v>NE</v>
      </c>
      <c r="BR59" s="367" t="str">
        <f t="shared" si="91"/>
        <v>NE</v>
      </c>
      <c r="BS59" s="367" t="str">
        <f t="shared" si="91"/>
        <v>NE</v>
      </c>
      <c r="BT59" s="367" t="str">
        <f t="shared" si="91"/>
        <v>NE</v>
      </c>
      <c r="BU59" s="367" t="str">
        <f t="shared" si="91"/>
        <v>NE</v>
      </c>
      <c r="BV59" s="367" t="str">
        <f t="shared" si="91"/>
        <v>NE</v>
      </c>
      <c r="BW59" s="367" t="str">
        <f t="shared" si="69"/>
        <v>NE</v>
      </c>
      <c r="CC59" s="109">
        <v>5</v>
      </c>
      <c r="CD59" s="369">
        <f>AT$62</f>
        <v>0</v>
      </c>
      <c r="CE59" s="370" t="e">
        <f t="shared" si="75"/>
        <v>#DIV/0!</v>
      </c>
      <c r="CF59" s="370" t="e">
        <f t="shared" si="76"/>
        <v>#DIV/0!</v>
      </c>
      <c r="CG59" s="370" t="e">
        <f t="shared" si="77"/>
        <v>#DIV/0!</v>
      </c>
      <c r="CH59" s="370" t="e">
        <f t="shared" si="78"/>
        <v>#DIV/0!</v>
      </c>
      <c r="CI59" s="370" t="e">
        <f t="shared" si="79"/>
        <v>#DIV/0!</v>
      </c>
      <c r="CJ59" s="370" t="e">
        <f t="shared" si="80"/>
        <v>#DIV/0!</v>
      </c>
      <c r="CK59" s="371" t="e">
        <f t="shared" si="81"/>
        <v>#DIV/0!</v>
      </c>
      <c r="CL59" s="109" t="str">
        <f>K$41</f>
        <v/>
      </c>
      <c r="CN59" s="270" t="s">
        <v>189</v>
      </c>
      <c r="CO59" s="377" t="str">
        <f t="shared" si="63"/>
        <v>NE</v>
      </c>
      <c r="CP59" s="377" t="str">
        <f t="shared" si="63"/>
        <v>NE</v>
      </c>
      <c r="CQ59" s="377" t="str">
        <f t="shared" si="63"/>
        <v>NE</v>
      </c>
      <c r="CR59" s="377" t="str">
        <f t="shared" si="63"/>
        <v>NE</v>
      </c>
      <c r="CS59" s="377" t="str">
        <f t="shared" si="63"/>
        <v>NE</v>
      </c>
      <c r="CT59" s="377" t="str">
        <f t="shared" si="63"/>
        <v>NE</v>
      </c>
      <c r="CU59" s="377" t="str">
        <f t="shared" si="63"/>
        <v>NE</v>
      </c>
      <c r="CV59" s="377" t="str">
        <f t="shared" si="63"/>
        <v>NE</v>
      </c>
      <c r="CW59" s="377" t="str">
        <f t="shared" si="63"/>
        <v>NE</v>
      </c>
      <c r="CX59" s="377" t="str">
        <f t="shared" si="63"/>
        <v>NE</v>
      </c>
      <c r="CY59" s="377" t="str">
        <f t="shared" si="64"/>
        <v>NE</v>
      </c>
      <c r="CZ59" s="377" t="str">
        <f t="shared" si="64"/>
        <v>NE</v>
      </c>
      <c r="DA59" s="377" t="str">
        <f t="shared" si="64"/>
        <v>NE</v>
      </c>
      <c r="DB59" s="377" t="str">
        <f t="shared" si="64"/>
        <v>NE</v>
      </c>
      <c r="DC59" s="377" t="str">
        <f t="shared" si="64"/>
        <v>NE</v>
      </c>
      <c r="DD59" s="377" t="str">
        <f t="shared" si="64"/>
        <v>NE</v>
      </c>
      <c r="DE59" s="377" t="str">
        <f t="shared" si="64"/>
        <v>NE</v>
      </c>
      <c r="DF59" s="377" t="str">
        <f t="shared" si="64"/>
        <v>NE</v>
      </c>
      <c r="DG59" s="377" t="str">
        <f t="shared" si="64"/>
        <v>NE</v>
      </c>
      <c r="DH59" s="377" t="str">
        <f t="shared" si="64"/>
        <v>NE</v>
      </c>
      <c r="DI59" s="377" t="str">
        <f t="shared" si="65"/>
        <v>NE</v>
      </c>
      <c r="DJ59" s="377" t="str">
        <f t="shared" si="65"/>
        <v>NE</v>
      </c>
      <c r="DK59" s="377" t="str">
        <f t="shared" si="65"/>
        <v>NE</v>
      </c>
      <c r="DL59" s="377" t="str">
        <f t="shared" si="65"/>
        <v>NE</v>
      </c>
      <c r="DM59" s="377" t="str">
        <f t="shared" si="65"/>
        <v>NE</v>
      </c>
      <c r="DN59" s="377" t="str">
        <f t="shared" ref="DN59:DV59" si="92">BO49</f>
        <v>NE</v>
      </c>
      <c r="DO59" s="377" t="str">
        <f t="shared" si="92"/>
        <v>NE</v>
      </c>
      <c r="DP59" s="377" t="str">
        <f t="shared" si="92"/>
        <v>NE</v>
      </c>
      <c r="DQ59" s="377" t="str">
        <f t="shared" si="92"/>
        <v>NE</v>
      </c>
      <c r="DR59" s="377" t="str">
        <f t="shared" si="92"/>
        <v>NE</v>
      </c>
      <c r="DS59" s="377" t="str">
        <f t="shared" si="92"/>
        <v>NE</v>
      </c>
      <c r="DT59" s="377" t="str">
        <f t="shared" si="92"/>
        <v>NE</v>
      </c>
      <c r="DU59" s="377" t="str">
        <f t="shared" si="92"/>
        <v>NE</v>
      </c>
      <c r="DV59" s="378" t="str">
        <f t="shared" si="92"/>
        <v>NE</v>
      </c>
    </row>
    <row r="60" spans="3:126" ht="27" customHeight="1" x14ac:dyDescent="0.25">
      <c r="D60" s="140" t="e">
        <f>$D49</f>
        <v>#DIV/0!</v>
      </c>
      <c r="E60" s="135" t="s">
        <v>8</v>
      </c>
      <c r="G60" s="140" t="str">
        <f t="shared" si="67"/>
        <v>NE</v>
      </c>
      <c r="H60" s="140" t="str">
        <f t="shared" si="67"/>
        <v>NE</v>
      </c>
      <c r="I60" s="140" t="str">
        <f t="shared" si="67"/>
        <v>NE</v>
      </c>
      <c r="J60" s="140" t="str">
        <f t="shared" si="67"/>
        <v>NE</v>
      </c>
      <c r="K60" s="140" t="str">
        <f t="shared" si="67"/>
        <v>NE</v>
      </c>
      <c r="L60" s="140" t="str">
        <f t="shared" si="67"/>
        <v>NE</v>
      </c>
      <c r="M60" s="140" t="str">
        <f t="shared" si="67"/>
        <v>NE</v>
      </c>
      <c r="N60" s="140" t="str">
        <f t="shared" si="67"/>
        <v>NE</v>
      </c>
      <c r="O60" s="140" t="str">
        <f t="shared" si="67"/>
        <v>NE</v>
      </c>
      <c r="P60" s="140" t="str">
        <f t="shared" si="67"/>
        <v>NE</v>
      </c>
      <c r="Q60" s="140" t="str">
        <f t="shared" si="67"/>
        <v>NE</v>
      </c>
      <c r="R60" s="140" t="str">
        <f t="shared" si="67"/>
        <v>NE</v>
      </c>
      <c r="S60" s="140" t="str">
        <f t="shared" si="67"/>
        <v>NE</v>
      </c>
      <c r="T60" s="140" t="str">
        <f t="shared" si="67"/>
        <v>NE</v>
      </c>
      <c r="U60" s="140" t="str">
        <f t="shared" si="67"/>
        <v>NE</v>
      </c>
      <c r="V60" s="140" t="str">
        <f t="shared" si="67"/>
        <v>NE</v>
      </c>
      <c r="W60" s="140" t="str">
        <f t="shared" si="67"/>
        <v>NE</v>
      </c>
      <c r="X60" s="140" t="str">
        <f t="shared" si="67"/>
        <v>NE</v>
      </c>
      <c r="Y60" s="140" t="str">
        <f t="shared" si="67"/>
        <v>NE</v>
      </c>
      <c r="Z60" s="140" t="str">
        <f t="shared" si="67"/>
        <v>NE</v>
      </c>
      <c r="AA60" s="140" t="str">
        <f t="shared" si="67"/>
        <v>NE</v>
      </c>
      <c r="AB60" s="140" t="str">
        <f t="shared" si="67"/>
        <v>NE</v>
      </c>
      <c r="AC60" s="140" t="str">
        <f t="shared" si="67"/>
        <v>NE</v>
      </c>
      <c r="AD60" s="140" t="str">
        <f t="shared" si="67"/>
        <v>NE</v>
      </c>
      <c r="AE60" s="140" t="str">
        <f t="shared" si="67"/>
        <v>NE</v>
      </c>
      <c r="AF60" s="140" t="str">
        <f t="shared" ref="AF60:AM60" si="93">IF(AF49="NE","NE",$D60*IF(AF49="A",Seuil_max_A,IF(AF49="B",Seuil_max_B,IF(AF49="C",Seuil_max_C,IF(AF49="D",Seuil_max_D,0)))))</f>
        <v>NE</v>
      </c>
      <c r="AG60" s="140" t="str">
        <f t="shared" si="93"/>
        <v>NE</v>
      </c>
      <c r="AH60" s="140" t="str">
        <f t="shared" si="93"/>
        <v>NE</v>
      </c>
      <c r="AI60" s="140" t="str">
        <f t="shared" si="93"/>
        <v>NE</v>
      </c>
      <c r="AJ60" s="140" t="str">
        <f t="shared" si="93"/>
        <v>NE</v>
      </c>
      <c r="AK60" s="140" t="str">
        <f t="shared" si="93"/>
        <v>NE</v>
      </c>
      <c r="AL60" s="140" t="str">
        <f t="shared" si="93"/>
        <v>NE</v>
      </c>
      <c r="AM60" s="140" t="str">
        <f t="shared" si="93"/>
        <v>NE</v>
      </c>
      <c r="AN60" s="140" t="str">
        <f t="shared" si="67"/>
        <v>NE</v>
      </c>
      <c r="AO60" s="109"/>
      <c r="AP60" s="367" t="str">
        <f t="shared" si="84"/>
        <v>NE</v>
      </c>
      <c r="AQ60" s="367" t="str">
        <f t="shared" si="84"/>
        <v>NE</v>
      </c>
      <c r="AR60" s="367" t="str">
        <f t="shared" si="84"/>
        <v>NE</v>
      </c>
      <c r="AS60" s="367" t="str">
        <f t="shared" si="84"/>
        <v>NE</v>
      </c>
      <c r="AT60" s="367" t="str">
        <f t="shared" si="84"/>
        <v>NE</v>
      </c>
      <c r="AU60" s="367" t="str">
        <f t="shared" si="84"/>
        <v>NE</v>
      </c>
      <c r="AV60" s="367" t="str">
        <f t="shared" si="84"/>
        <v>NE</v>
      </c>
      <c r="AW60" s="367" t="str">
        <f t="shared" si="84"/>
        <v>NE</v>
      </c>
      <c r="AX60" s="367" t="str">
        <f t="shared" si="84"/>
        <v>NE</v>
      </c>
      <c r="AY60" s="367" t="str">
        <f t="shared" si="84"/>
        <v>NE</v>
      </c>
      <c r="AZ60" s="367" t="str">
        <f t="shared" si="84"/>
        <v>NE</v>
      </c>
      <c r="BA60" s="367" t="str">
        <f t="shared" si="84"/>
        <v>NE</v>
      </c>
      <c r="BB60" s="367" t="str">
        <f t="shared" si="84"/>
        <v>NE</v>
      </c>
      <c r="BC60" s="367" t="str">
        <f t="shared" si="69"/>
        <v>NE</v>
      </c>
      <c r="BD60" s="367" t="str">
        <f t="shared" si="69"/>
        <v>NE</v>
      </c>
      <c r="BE60" s="367" t="str">
        <f t="shared" si="69"/>
        <v>NE</v>
      </c>
      <c r="BF60" s="367" t="str">
        <f t="shared" si="69"/>
        <v>NE</v>
      </c>
      <c r="BG60" s="367" t="str">
        <f t="shared" si="69"/>
        <v>NE</v>
      </c>
      <c r="BH60" s="367" t="str">
        <f t="shared" si="69"/>
        <v>NE</v>
      </c>
      <c r="BI60" s="367" t="str">
        <f t="shared" si="69"/>
        <v>NE</v>
      </c>
      <c r="BJ60" s="367" t="str">
        <f t="shared" si="69"/>
        <v>NE</v>
      </c>
      <c r="BK60" s="367" t="str">
        <f t="shared" si="69"/>
        <v>NE</v>
      </c>
      <c r="BL60" s="367" t="str">
        <f t="shared" si="69"/>
        <v>NE</v>
      </c>
      <c r="BM60" s="367" t="str">
        <f t="shared" si="69"/>
        <v>NE</v>
      </c>
      <c r="BN60" s="367" t="str">
        <f t="shared" si="69"/>
        <v>NE</v>
      </c>
      <c r="BO60" s="367" t="str">
        <f t="shared" ref="BO60:BV60" si="94">IF(BO49="NE","NE",$D60*BO49)</f>
        <v>NE</v>
      </c>
      <c r="BP60" s="367" t="str">
        <f t="shared" si="94"/>
        <v>NE</v>
      </c>
      <c r="BQ60" s="367" t="str">
        <f t="shared" si="94"/>
        <v>NE</v>
      </c>
      <c r="BR60" s="367" t="str">
        <f t="shared" si="94"/>
        <v>NE</v>
      </c>
      <c r="BS60" s="367" t="str">
        <f t="shared" si="94"/>
        <v>NE</v>
      </c>
      <c r="BT60" s="367" t="str">
        <f t="shared" si="94"/>
        <v>NE</v>
      </c>
      <c r="BU60" s="367" t="str">
        <f t="shared" si="94"/>
        <v>NE</v>
      </c>
      <c r="BV60" s="367" t="str">
        <f t="shared" si="94"/>
        <v>NE</v>
      </c>
      <c r="BW60" s="367" t="str">
        <f t="shared" si="69"/>
        <v>NE</v>
      </c>
      <c r="CC60" s="109">
        <v>6</v>
      </c>
      <c r="CD60" s="369">
        <f>AU$62</f>
        <v>0</v>
      </c>
      <c r="CE60" s="370" t="e">
        <f t="shared" si="75"/>
        <v>#DIV/0!</v>
      </c>
      <c r="CF60" s="370" t="e">
        <f t="shared" si="76"/>
        <v>#DIV/0!</v>
      </c>
      <c r="CG60" s="370" t="e">
        <f t="shared" si="77"/>
        <v>#DIV/0!</v>
      </c>
      <c r="CH60" s="370" t="e">
        <f t="shared" si="78"/>
        <v>#DIV/0!</v>
      </c>
      <c r="CI60" s="370" t="e">
        <f t="shared" si="79"/>
        <v>#DIV/0!</v>
      </c>
      <c r="CJ60" s="370" t="e">
        <f t="shared" si="80"/>
        <v>#DIV/0!</v>
      </c>
      <c r="CK60" s="371" t="e">
        <f t="shared" si="81"/>
        <v>#DIV/0!</v>
      </c>
      <c r="CL60" s="109" t="str">
        <f>L$41</f>
        <v/>
      </c>
      <c r="CN60" s="270" t="s">
        <v>190</v>
      </c>
      <c r="CO60" s="377" t="str">
        <f t="shared" si="63"/>
        <v>NE</v>
      </c>
      <c r="CP60" s="377" t="str">
        <f t="shared" si="63"/>
        <v>NE</v>
      </c>
      <c r="CQ60" s="377" t="str">
        <f t="shared" si="63"/>
        <v>NE</v>
      </c>
      <c r="CR60" s="377" t="str">
        <f t="shared" si="63"/>
        <v>NE</v>
      </c>
      <c r="CS60" s="377" t="str">
        <f t="shared" si="63"/>
        <v>NE</v>
      </c>
      <c r="CT60" s="377" t="str">
        <f t="shared" si="63"/>
        <v>NE</v>
      </c>
      <c r="CU60" s="377" t="str">
        <f t="shared" si="63"/>
        <v>NE</v>
      </c>
      <c r="CV60" s="377" t="str">
        <f t="shared" si="63"/>
        <v>NE</v>
      </c>
      <c r="CW60" s="377" t="str">
        <f t="shared" si="63"/>
        <v>NE</v>
      </c>
      <c r="CX60" s="377" t="str">
        <f t="shared" si="63"/>
        <v>NE</v>
      </c>
      <c r="CY60" s="377" t="str">
        <f t="shared" si="64"/>
        <v>NE</v>
      </c>
      <c r="CZ60" s="377" t="str">
        <f t="shared" si="64"/>
        <v>NE</v>
      </c>
      <c r="DA60" s="377" t="str">
        <f t="shared" si="64"/>
        <v>NE</v>
      </c>
      <c r="DB60" s="377" t="str">
        <f t="shared" si="64"/>
        <v>NE</v>
      </c>
      <c r="DC60" s="377" t="str">
        <f t="shared" si="64"/>
        <v>NE</v>
      </c>
      <c r="DD60" s="377" t="str">
        <f t="shared" si="64"/>
        <v>NE</v>
      </c>
      <c r="DE60" s="377" t="str">
        <f t="shared" si="64"/>
        <v>NE</v>
      </c>
      <c r="DF60" s="377" t="str">
        <f t="shared" si="64"/>
        <v>NE</v>
      </c>
      <c r="DG60" s="377" t="str">
        <f t="shared" si="64"/>
        <v>NE</v>
      </c>
      <c r="DH60" s="377" t="str">
        <f t="shared" si="64"/>
        <v>NE</v>
      </c>
      <c r="DI60" s="377" t="str">
        <f t="shared" si="65"/>
        <v>NE</v>
      </c>
      <c r="DJ60" s="377" t="str">
        <f t="shared" si="65"/>
        <v>NE</v>
      </c>
      <c r="DK60" s="377" t="str">
        <f t="shared" si="65"/>
        <v>NE</v>
      </c>
      <c r="DL60" s="377" t="str">
        <f t="shared" si="65"/>
        <v>NE</v>
      </c>
      <c r="DM60" s="377" t="str">
        <f t="shared" si="65"/>
        <v>NE</v>
      </c>
      <c r="DN60" s="377" t="str">
        <f t="shared" ref="DN60:DV60" si="95">BO50</f>
        <v>NE</v>
      </c>
      <c r="DO60" s="377" t="str">
        <f t="shared" si="95"/>
        <v>NE</v>
      </c>
      <c r="DP60" s="377" t="str">
        <f t="shared" si="95"/>
        <v>NE</v>
      </c>
      <c r="DQ60" s="377" t="str">
        <f t="shared" si="95"/>
        <v>NE</v>
      </c>
      <c r="DR60" s="377" t="str">
        <f t="shared" si="95"/>
        <v>NE</v>
      </c>
      <c r="DS60" s="377" t="str">
        <f t="shared" si="95"/>
        <v>NE</v>
      </c>
      <c r="DT60" s="377" t="str">
        <f t="shared" si="95"/>
        <v>NE</v>
      </c>
      <c r="DU60" s="377" t="str">
        <f t="shared" si="95"/>
        <v>NE</v>
      </c>
      <c r="DV60" s="378" t="str">
        <f t="shared" si="95"/>
        <v>NE</v>
      </c>
    </row>
    <row r="61" spans="3:126" ht="27" customHeight="1" x14ac:dyDescent="0.25">
      <c r="D61" s="140" t="e">
        <f>$D50</f>
        <v>#DIV/0!</v>
      </c>
      <c r="E61" s="135" t="s">
        <v>10</v>
      </c>
      <c r="G61" s="140" t="str">
        <f t="shared" si="67"/>
        <v>NE</v>
      </c>
      <c r="H61" s="140" t="str">
        <f t="shared" si="67"/>
        <v>NE</v>
      </c>
      <c r="I61" s="140" t="str">
        <f t="shared" si="67"/>
        <v>NE</v>
      </c>
      <c r="J61" s="140" t="str">
        <f t="shared" si="67"/>
        <v>NE</v>
      </c>
      <c r="K61" s="140" t="str">
        <f t="shared" si="67"/>
        <v>NE</v>
      </c>
      <c r="L61" s="140" t="str">
        <f t="shared" si="67"/>
        <v>NE</v>
      </c>
      <c r="M61" s="140" t="str">
        <f t="shared" si="67"/>
        <v>NE</v>
      </c>
      <c r="N61" s="140" t="str">
        <f t="shared" si="67"/>
        <v>NE</v>
      </c>
      <c r="O61" s="140" t="str">
        <f t="shared" si="67"/>
        <v>NE</v>
      </c>
      <c r="P61" s="140" t="str">
        <f t="shared" si="67"/>
        <v>NE</v>
      </c>
      <c r="Q61" s="140" t="str">
        <f t="shared" si="67"/>
        <v>NE</v>
      </c>
      <c r="R61" s="140" t="str">
        <f t="shared" si="67"/>
        <v>NE</v>
      </c>
      <c r="S61" s="140" t="str">
        <f t="shared" si="67"/>
        <v>NE</v>
      </c>
      <c r="T61" s="140" t="str">
        <f t="shared" si="67"/>
        <v>NE</v>
      </c>
      <c r="U61" s="140" t="str">
        <f t="shared" si="67"/>
        <v>NE</v>
      </c>
      <c r="V61" s="140" t="str">
        <f t="shared" si="67"/>
        <v>NE</v>
      </c>
      <c r="W61" s="140" t="str">
        <f t="shared" si="67"/>
        <v>NE</v>
      </c>
      <c r="X61" s="140" t="str">
        <f t="shared" si="67"/>
        <v>NE</v>
      </c>
      <c r="Y61" s="140" t="str">
        <f t="shared" si="67"/>
        <v>NE</v>
      </c>
      <c r="Z61" s="140" t="str">
        <f t="shared" si="67"/>
        <v>NE</v>
      </c>
      <c r="AA61" s="140" t="str">
        <f t="shared" si="67"/>
        <v>NE</v>
      </c>
      <c r="AB61" s="140" t="str">
        <f t="shared" si="67"/>
        <v>NE</v>
      </c>
      <c r="AC61" s="140" t="str">
        <f t="shared" si="67"/>
        <v>NE</v>
      </c>
      <c r="AD61" s="140" t="str">
        <f t="shared" si="67"/>
        <v>NE</v>
      </c>
      <c r="AE61" s="140" t="str">
        <f t="shared" si="67"/>
        <v>NE</v>
      </c>
      <c r="AF61" s="140" t="str">
        <f t="shared" ref="AF61:AM61" si="96">IF(AF50="NE","NE",$D61*IF(AF50="A",Seuil_max_A,IF(AF50="B",Seuil_max_B,IF(AF50="C",Seuil_max_C,IF(AF50="D",Seuil_max_D,0)))))</f>
        <v>NE</v>
      </c>
      <c r="AG61" s="140" t="str">
        <f t="shared" si="96"/>
        <v>NE</v>
      </c>
      <c r="AH61" s="140" t="str">
        <f t="shared" si="96"/>
        <v>NE</v>
      </c>
      <c r="AI61" s="140" t="str">
        <f t="shared" si="96"/>
        <v>NE</v>
      </c>
      <c r="AJ61" s="140" t="str">
        <f t="shared" si="96"/>
        <v>NE</v>
      </c>
      <c r="AK61" s="140" t="str">
        <f t="shared" si="96"/>
        <v>NE</v>
      </c>
      <c r="AL61" s="140" t="str">
        <f t="shared" si="96"/>
        <v>NE</v>
      </c>
      <c r="AM61" s="140" t="str">
        <f t="shared" si="96"/>
        <v>NE</v>
      </c>
      <c r="AN61" s="140" t="str">
        <f t="shared" si="67"/>
        <v>NE</v>
      </c>
      <c r="AO61" s="109"/>
      <c r="AP61" s="367" t="str">
        <f t="shared" si="84"/>
        <v>NE</v>
      </c>
      <c r="AQ61" s="367" t="str">
        <f t="shared" si="84"/>
        <v>NE</v>
      </c>
      <c r="AR61" s="367" t="str">
        <f t="shared" si="84"/>
        <v>NE</v>
      </c>
      <c r="AS61" s="367" t="str">
        <f t="shared" si="84"/>
        <v>NE</v>
      </c>
      <c r="AT61" s="367" t="str">
        <f t="shared" si="84"/>
        <v>NE</v>
      </c>
      <c r="AU61" s="367" t="str">
        <f t="shared" si="84"/>
        <v>NE</v>
      </c>
      <c r="AV61" s="367" t="str">
        <f t="shared" si="84"/>
        <v>NE</v>
      </c>
      <c r="AW61" s="367" t="str">
        <f t="shared" si="84"/>
        <v>NE</v>
      </c>
      <c r="AX61" s="367" t="str">
        <f t="shared" si="84"/>
        <v>NE</v>
      </c>
      <c r="AY61" s="367" t="str">
        <f t="shared" si="84"/>
        <v>NE</v>
      </c>
      <c r="AZ61" s="367" t="str">
        <f t="shared" si="84"/>
        <v>NE</v>
      </c>
      <c r="BA61" s="367" t="str">
        <f t="shared" si="84"/>
        <v>NE</v>
      </c>
      <c r="BB61" s="367" t="str">
        <f t="shared" si="84"/>
        <v>NE</v>
      </c>
      <c r="BC61" s="367" t="str">
        <f t="shared" si="69"/>
        <v>NE</v>
      </c>
      <c r="BD61" s="367" t="str">
        <f t="shared" si="69"/>
        <v>NE</v>
      </c>
      <c r="BE61" s="367" t="str">
        <f t="shared" si="69"/>
        <v>NE</v>
      </c>
      <c r="BF61" s="367" t="str">
        <f t="shared" si="69"/>
        <v>NE</v>
      </c>
      <c r="BG61" s="367" t="str">
        <f t="shared" si="69"/>
        <v>NE</v>
      </c>
      <c r="BH61" s="367" t="str">
        <f t="shared" si="69"/>
        <v>NE</v>
      </c>
      <c r="BI61" s="367" t="str">
        <f t="shared" si="69"/>
        <v>NE</v>
      </c>
      <c r="BJ61" s="367" t="str">
        <f t="shared" si="69"/>
        <v>NE</v>
      </c>
      <c r="BK61" s="367" t="str">
        <f t="shared" si="69"/>
        <v>NE</v>
      </c>
      <c r="BL61" s="367" t="str">
        <f t="shared" si="69"/>
        <v>NE</v>
      </c>
      <c r="BM61" s="367" t="str">
        <f t="shared" si="69"/>
        <v>NE</v>
      </c>
      <c r="BN61" s="367" t="str">
        <f t="shared" si="69"/>
        <v>NE</v>
      </c>
      <c r="BO61" s="367" t="str">
        <f t="shared" ref="BO61:BV61" si="97">IF(BO50="NE","NE",$D61*BO50)</f>
        <v>NE</v>
      </c>
      <c r="BP61" s="367" t="str">
        <f t="shared" si="97"/>
        <v>NE</v>
      </c>
      <c r="BQ61" s="367" t="str">
        <f t="shared" si="97"/>
        <v>NE</v>
      </c>
      <c r="BR61" s="367" t="str">
        <f t="shared" si="97"/>
        <v>NE</v>
      </c>
      <c r="BS61" s="367" t="str">
        <f t="shared" si="97"/>
        <v>NE</v>
      </c>
      <c r="BT61" s="367" t="str">
        <f t="shared" si="97"/>
        <v>NE</v>
      </c>
      <c r="BU61" s="367" t="str">
        <f t="shared" si="97"/>
        <v>NE</v>
      </c>
      <c r="BV61" s="367" t="str">
        <f t="shared" si="97"/>
        <v>NE</v>
      </c>
      <c r="BW61" s="367" t="str">
        <f t="shared" si="69"/>
        <v>NE</v>
      </c>
      <c r="CC61" s="109">
        <v>7</v>
      </c>
      <c r="CD61" s="369">
        <f>AV$62</f>
        <v>0</v>
      </c>
      <c r="CE61" s="370" t="e">
        <f t="shared" si="75"/>
        <v>#DIV/0!</v>
      </c>
      <c r="CF61" s="370" t="e">
        <f t="shared" si="76"/>
        <v>#DIV/0!</v>
      </c>
      <c r="CG61" s="370" t="e">
        <f t="shared" si="77"/>
        <v>#DIV/0!</v>
      </c>
      <c r="CH61" s="370" t="e">
        <f t="shared" si="78"/>
        <v>#DIV/0!</v>
      </c>
      <c r="CI61" s="370" t="e">
        <f t="shared" si="79"/>
        <v>#DIV/0!</v>
      </c>
      <c r="CJ61" s="370" t="e">
        <f t="shared" si="80"/>
        <v>#DIV/0!</v>
      </c>
      <c r="CK61" s="371" t="e">
        <f t="shared" si="81"/>
        <v>#DIV/0!</v>
      </c>
      <c r="CL61" s="109" t="str">
        <f>M$41</f>
        <v/>
      </c>
      <c r="CN61" s="271" t="s">
        <v>82</v>
      </c>
      <c r="CO61" s="379" t="str">
        <f t="shared" ref="CO61:CX67" si="98">G44</f>
        <v>NE</v>
      </c>
      <c r="CP61" s="379" t="str">
        <f t="shared" si="98"/>
        <v>NE</v>
      </c>
      <c r="CQ61" s="379" t="str">
        <f t="shared" si="98"/>
        <v>NE</v>
      </c>
      <c r="CR61" s="379" t="str">
        <f t="shared" si="98"/>
        <v>NE</v>
      </c>
      <c r="CS61" s="379" t="str">
        <f t="shared" si="98"/>
        <v>NE</v>
      </c>
      <c r="CT61" s="379" t="str">
        <f t="shared" si="98"/>
        <v>NE</v>
      </c>
      <c r="CU61" s="379" t="str">
        <f t="shared" si="98"/>
        <v>NE</v>
      </c>
      <c r="CV61" s="379" t="str">
        <f t="shared" si="98"/>
        <v>NE</v>
      </c>
      <c r="CW61" s="379" t="str">
        <f t="shared" si="98"/>
        <v>NE</v>
      </c>
      <c r="CX61" s="379" t="str">
        <f t="shared" si="98"/>
        <v>NE</v>
      </c>
      <c r="CY61" s="379" t="str">
        <f t="shared" ref="CY61:DH67" si="99">Q44</f>
        <v>NE</v>
      </c>
      <c r="CZ61" s="379" t="str">
        <f t="shared" si="99"/>
        <v>NE</v>
      </c>
      <c r="DA61" s="379" t="str">
        <f t="shared" si="99"/>
        <v>NE</v>
      </c>
      <c r="DB61" s="379" t="str">
        <f t="shared" si="99"/>
        <v>NE</v>
      </c>
      <c r="DC61" s="379" t="str">
        <f t="shared" si="99"/>
        <v>NE</v>
      </c>
      <c r="DD61" s="379" t="str">
        <f t="shared" si="99"/>
        <v>NE</v>
      </c>
      <c r="DE61" s="379" t="str">
        <f t="shared" si="99"/>
        <v>NE</v>
      </c>
      <c r="DF61" s="379" t="str">
        <f t="shared" si="99"/>
        <v>NE</v>
      </c>
      <c r="DG61" s="379" t="str">
        <f t="shared" si="99"/>
        <v>NE</v>
      </c>
      <c r="DH61" s="379" t="str">
        <f t="shared" si="99"/>
        <v>NE</v>
      </c>
      <c r="DI61" s="379" t="str">
        <f t="shared" ref="DI61:DM67" si="100">AA44</f>
        <v>NE</v>
      </c>
      <c r="DJ61" s="379" t="str">
        <f t="shared" si="100"/>
        <v>NE</v>
      </c>
      <c r="DK61" s="379" t="str">
        <f t="shared" si="100"/>
        <v>NE</v>
      </c>
      <c r="DL61" s="379" t="str">
        <f t="shared" si="100"/>
        <v>NE</v>
      </c>
      <c r="DM61" s="379" t="str">
        <f t="shared" si="100"/>
        <v>NE</v>
      </c>
      <c r="DN61" s="379" t="str">
        <f t="shared" ref="DN61:DV61" si="101">AF44</f>
        <v>NE</v>
      </c>
      <c r="DO61" s="379" t="str">
        <f t="shared" si="101"/>
        <v>NE</v>
      </c>
      <c r="DP61" s="379" t="str">
        <f t="shared" si="101"/>
        <v>NE</v>
      </c>
      <c r="DQ61" s="379" t="str">
        <f t="shared" si="101"/>
        <v>NE</v>
      </c>
      <c r="DR61" s="379" t="str">
        <f t="shared" si="101"/>
        <v>NE</v>
      </c>
      <c r="DS61" s="379" t="str">
        <f t="shared" si="101"/>
        <v>NE</v>
      </c>
      <c r="DT61" s="379" t="str">
        <f t="shared" si="101"/>
        <v>NE</v>
      </c>
      <c r="DU61" s="379" t="str">
        <f t="shared" si="101"/>
        <v>NE</v>
      </c>
      <c r="DV61" s="380" t="str">
        <f t="shared" si="101"/>
        <v>NE</v>
      </c>
    </row>
    <row r="62" spans="3:126" ht="27" customHeight="1" x14ac:dyDescent="0.25">
      <c r="D62" s="138" t="e">
        <f>SUM(D55:D61)</f>
        <v>#DIV/0!</v>
      </c>
      <c r="E62" s="122" t="s">
        <v>12</v>
      </c>
      <c r="G62" s="142">
        <f>MROUND(SUM(G55:G61),0.5)</f>
        <v>0</v>
      </c>
      <c r="H62" s="142">
        <f t="shared" ref="H62:AN62" si="102">MROUND(SUM(H55:H61),0.5)</f>
        <v>0</v>
      </c>
      <c r="I62" s="142">
        <f t="shared" si="102"/>
        <v>0</v>
      </c>
      <c r="J62" s="142">
        <f t="shared" si="102"/>
        <v>0</v>
      </c>
      <c r="K62" s="142">
        <f t="shared" si="102"/>
        <v>0</v>
      </c>
      <c r="L62" s="142">
        <f t="shared" si="102"/>
        <v>0</v>
      </c>
      <c r="M62" s="142">
        <f t="shared" si="102"/>
        <v>0</v>
      </c>
      <c r="N62" s="142">
        <f t="shared" si="102"/>
        <v>0</v>
      </c>
      <c r="O62" s="142">
        <f t="shared" si="102"/>
        <v>0</v>
      </c>
      <c r="P62" s="142">
        <f t="shared" si="102"/>
        <v>0</v>
      </c>
      <c r="Q62" s="142">
        <f t="shared" si="102"/>
        <v>0</v>
      </c>
      <c r="R62" s="142">
        <f t="shared" si="102"/>
        <v>0</v>
      </c>
      <c r="S62" s="142">
        <f t="shared" si="102"/>
        <v>0</v>
      </c>
      <c r="T62" s="142">
        <f t="shared" si="102"/>
        <v>0</v>
      </c>
      <c r="U62" s="142">
        <f t="shared" si="102"/>
        <v>0</v>
      </c>
      <c r="V62" s="142">
        <f t="shared" si="102"/>
        <v>0</v>
      </c>
      <c r="W62" s="142">
        <f t="shared" si="102"/>
        <v>0</v>
      </c>
      <c r="X62" s="142">
        <f t="shared" si="102"/>
        <v>0</v>
      </c>
      <c r="Y62" s="142">
        <f t="shared" si="102"/>
        <v>0</v>
      </c>
      <c r="Z62" s="142">
        <f t="shared" si="102"/>
        <v>0</v>
      </c>
      <c r="AA62" s="142">
        <f t="shared" si="102"/>
        <v>0</v>
      </c>
      <c r="AB62" s="142">
        <f t="shared" si="102"/>
        <v>0</v>
      </c>
      <c r="AC62" s="142">
        <f t="shared" si="102"/>
        <v>0</v>
      </c>
      <c r="AD62" s="142">
        <f t="shared" si="102"/>
        <v>0</v>
      </c>
      <c r="AE62" s="142">
        <f t="shared" si="102"/>
        <v>0</v>
      </c>
      <c r="AF62" s="142">
        <f t="shared" ref="AF62:AM62" si="103">MROUND(SUM(AF55:AF61),0.5)</f>
        <v>0</v>
      </c>
      <c r="AG62" s="142">
        <f t="shared" si="103"/>
        <v>0</v>
      </c>
      <c r="AH62" s="142">
        <f t="shared" si="103"/>
        <v>0</v>
      </c>
      <c r="AI62" s="142">
        <f t="shared" si="103"/>
        <v>0</v>
      </c>
      <c r="AJ62" s="142">
        <f t="shared" si="103"/>
        <v>0</v>
      </c>
      <c r="AK62" s="142">
        <f t="shared" si="103"/>
        <v>0</v>
      </c>
      <c r="AL62" s="142">
        <f t="shared" si="103"/>
        <v>0</v>
      </c>
      <c r="AM62" s="142">
        <f t="shared" si="103"/>
        <v>0</v>
      </c>
      <c r="AN62" s="142">
        <f t="shared" si="102"/>
        <v>0</v>
      </c>
      <c r="AO62" s="109"/>
      <c r="AP62" s="394">
        <f>CEILING(SUM(AP55:AP61),0.5)</f>
        <v>0</v>
      </c>
      <c r="AQ62" s="394">
        <f t="shared" ref="AQ62:BW62" si="104">CEILING(SUM(AQ55:AQ61),0.5)</f>
        <v>0</v>
      </c>
      <c r="AR62" s="394">
        <f t="shared" si="104"/>
        <v>0</v>
      </c>
      <c r="AS62" s="394">
        <f t="shared" si="104"/>
        <v>0</v>
      </c>
      <c r="AT62" s="394">
        <f t="shared" si="104"/>
        <v>0</v>
      </c>
      <c r="AU62" s="394">
        <f t="shared" si="104"/>
        <v>0</v>
      </c>
      <c r="AV62" s="394">
        <f t="shared" si="104"/>
        <v>0</v>
      </c>
      <c r="AW62" s="394">
        <f t="shared" si="104"/>
        <v>0</v>
      </c>
      <c r="AX62" s="394">
        <f t="shared" si="104"/>
        <v>0</v>
      </c>
      <c r="AY62" s="394">
        <f t="shared" si="104"/>
        <v>0</v>
      </c>
      <c r="AZ62" s="394">
        <f t="shared" si="104"/>
        <v>0</v>
      </c>
      <c r="BA62" s="394">
        <f t="shared" si="104"/>
        <v>0</v>
      </c>
      <c r="BB62" s="394">
        <f t="shared" si="104"/>
        <v>0</v>
      </c>
      <c r="BC62" s="394">
        <f t="shared" si="104"/>
        <v>0</v>
      </c>
      <c r="BD62" s="394">
        <f t="shared" si="104"/>
        <v>0</v>
      </c>
      <c r="BE62" s="394">
        <f t="shared" si="104"/>
        <v>0</v>
      </c>
      <c r="BF62" s="394">
        <f t="shared" si="104"/>
        <v>0</v>
      </c>
      <c r="BG62" s="394">
        <f t="shared" si="104"/>
        <v>0</v>
      </c>
      <c r="BH62" s="394">
        <f t="shared" si="104"/>
        <v>0</v>
      </c>
      <c r="BI62" s="394">
        <f t="shared" si="104"/>
        <v>0</v>
      </c>
      <c r="BJ62" s="394">
        <f t="shared" si="104"/>
        <v>0</v>
      </c>
      <c r="BK62" s="394">
        <f t="shared" si="104"/>
        <v>0</v>
      </c>
      <c r="BL62" s="394">
        <f t="shared" si="104"/>
        <v>0</v>
      </c>
      <c r="BM62" s="394">
        <f t="shared" si="104"/>
        <v>0</v>
      </c>
      <c r="BN62" s="394">
        <f t="shared" si="104"/>
        <v>0</v>
      </c>
      <c r="BO62" s="394">
        <f t="shared" ref="BO62:BV62" si="105">CEILING(SUM(BO55:BO61),0.5)</f>
        <v>0</v>
      </c>
      <c r="BP62" s="394">
        <f t="shared" si="105"/>
        <v>0</v>
      </c>
      <c r="BQ62" s="394">
        <f t="shared" si="105"/>
        <v>0</v>
      </c>
      <c r="BR62" s="394">
        <f t="shared" si="105"/>
        <v>0</v>
      </c>
      <c r="BS62" s="394">
        <f t="shared" si="105"/>
        <v>0</v>
      </c>
      <c r="BT62" s="394">
        <f t="shared" si="105"/>
        <v>0</v>
      </c>
      <c r="BU62" s="394">
        <f t="shared" si="105"/>
        <v>0</v>
      </c>
      <c r="BV62" s="394">
        <f t="shared" si="105"/>
        <v>0</v>
      </c>
      <c r="BW62" s="394">
        <f t="shared" si="104"/>
        <v>0</v>
      </c>
      <c r="BX62" s="275">
        <f>AVERAGE(AP62:BW62)</f>
        <v>0</v>
      </c>
      <c r="BY62" s="275"/>
      <c r="BZ62" s="275"/>
      <c r="CC62" s="109">
        <v>8</v>
      </c>
      <c r="CD62" s="369">
        <f>AW$62</f>
        <v>0</v>
      </c>
      <c r="CE62" s="370" t="e">
        <f t="shared" si="75"/>
        <v>#DIV/0!</v>
      </c>
      <c r="CF62" s="370" t="e">
        <f t="shared" si="76"/>
        <v>#DIV/0!</v>
      </c>
      <c r="CG62" s="370" t="e">
        <f t="shared" si="77"/>
        <v>#DIV/0!</v>
      </c>
      <c r="CH62" s="370" t="e">
        <f t="shared" si="78"/>
        <v>#DIV/0!</v>
      </c>
      <c r="CI62" s="370" t="e">
        <f t="shared" si="79"/>
        <v>#DIV/0!</v>
      </c>
      <c r="CJ62" s="370" t="e">
        <f t="shared" si="80"/>
        <v>#DIV/0!</v>
      </c>
      <c r="CK62" s="371" t="e">
        <f t="shared" si="81"/>
        <v>#DIV/0!</v>
      </c>
      <c r="CL62" s="109" t="str">
        <f>N$41</f>
        <v/>
      </c>
      <c r="CN62" s="271" t="s">
        <v>83</v>
      </c>
      <c r="CO62" s="379" t="str">
        <f t="shared" si="98"/>
        <v>NE</v>
      </c>
      <c r="CP62" s="379" t="str">
        <f t="shared" si="98"/>
        <v>NE</v>
      </c>
      <c r="CQ62" s="379" t="str">
        <f t="shared" si="98"/>
        <v>NE</v>
      </c>
      <c r="CR62" s="379" t="str">
        <f t="shared" si="98"/>
        <v>NE</v>
      </c>
      <c r="CS62" s="379" t="str">
        <f t="shared" si="98"/>
        <v>NE</v>
      </c>
      <c r="CT62" s="379" t="str">
        <f t="shared" si="98"/>
        <v>NE</v>
      </c>
      <c r="CU62" s="379" t="str">
        <f t="shared" si="98"/>
        <v>NE</v>
      </c>
      <c r="CV62" s="379" t="str">
        <f t="shared" si="98"/>
        <v>NE</v>
      </c>
      <c r="CW62" s="379" t="str">
        <f t="shared" si="98"/>
        <v>NE</v>
      </c>
      <c r="CX62" s="379" t="str">
        <f t="shared" si="98"/>
        <v>NE</v>
      </c>
      <c r="CY62" s="379" t="str">
        <f t="shared" si="99"/>
        <v>NE</v>
      </c>
      <c r="CZ62" s="379" t="str">
        <f t="shared" si="99"/>
        <v>NE</v>
      </c>
      <c r="DA62" s="379" t="str">
        <f t="shared" si="99"/>
        <v>NE</v>
      </c>
      <c r="DB62" s="379" t="str">
        <f t="shared" si="99"/>
        <v>NE</v>
      </c>
      <c r="DC62" s="379" t="str">
        <f t="shared" si="99"/>
        <v>NE</v>
      </c>
      <c r="DD62" s="379" t="str">
        <f t="shared" si="99"/>
        <v>NE</v>
      </c>
      <c r="DE62" s="379" t="str">
        <f t="shared" si="99"/>
        <v>NE</v>
      </c>
      <c r="DF62" s="379" t="str">
        <f t="shared" si="99"/>
        <v>NE</v>
      </c>
      <c r="DG62" s="379" t="str">
        <f t="shared" si="99"/>
        <v>NE</v>
      </c>
      <c r="DH62" s="379" t="str">
        <f t="shared" si="99"/>
        <v>NE</v>
      </c>
      <c r="DI62" s="379" t="str">
        <f t="shared" si="100"/>
        <v>NE</v>
      </c>
      <c r="DJ62" s="379" t="str">
        <f t="shared" si="100"/>
        <v>NE</v>
      </c>
      <c r="DK62" s="379" t="str">
        <f t="shared" si="100"/>
        <v>NE</v>
      </c>
      <c r="DL62" s="379" t="str">
        <f t="shared" si="100"/>
        <v>NE</v>
      </c>
      <c r="DM62" s="379" t="str">
        <f t="shared" si="100"/>
        <v>NE</v>
      </c>
      <c r="DN62" s="379" t="str">
        <f t="shared" ref="DN62:DV62" si="106">AF45</f>
        <v>NE</v>
      </c>
      <c r="DO62" s="379" t="str">
        <f t="shared" si="106"/>
        <v>NE</v>
      </c>
      <c r="DP62" s="379" t="str">
        <f t="shared" si="106"/>
        <v>NE</v>
      </c>
      <c r="DQ62" s="379" t="str">
        <f t="shared" si="106"/>
        <v>NE</v>
      </c>
      <c r="DR62" s="379" t="str">
        <f t="shared" si="106"/>
        <v>NE</v>
      </c>
      <c r="DS62" s="379" t="str">
        <f t="shared" si="106"/>
        <v>NE</v>
      </c>
      <c r="DT62" s="379" t="str">
        <f t="shared" si="106"/>
        <v>NE</v>
      </c>
      <c r="DU62" s="379" t="str">
        <f t="shared" si="106"/>
        <v>NE</v>
      </c>
      <c r="DV62" s="380" t="str">
        <f t="shared" si="106"/>
        <v>NE</v>
      </c>
    </row>
    <row r="63" spans="3:126" ht="27" customHeight="1" x14ac:dyDescent="0.25">
      <c r="AP63" s="109" t="str">
        <f>IF(G1="","",G1)</f>
        <v>ABS</v>
      </c>
      <c r="AQ63" s="109" t="str">
        <f t="shared" ref="AQ63:BW63" si="107">IF(H1="","",H1)</f>
        <v>X</v>
      </c>
      <c r="AR63" s="109" t="str">
        <f t="shared" si="107"/>
        <v>NR</v>
      </c>
      <c r="AS63" s="109" t="str">
        <f t="shared" si="107"/>
        <v/>
      </c>
      <c r="AT63" s="109" t="str">
        <f t="shared" si="107"/>
        <v/>
      </c>
      <c r="AU63" s="109" t="str">
        <f t="shared" si="107"/>
        <v/>
      </c>
      <c r="AV63" s="109" t="str">
        <f t="shared" si="107"/>
        <v/>
      </c>
      <c r="AW63" s="109" t="str">
        <f t="shared" si="107"/>
        <v/>
      </c>
      <c r="AX63" s="109" t="str">
        <f t="shared" si="107"/>
        <v>ABS</v>
      </c>
      <c r="AY63" s="109" t="str">
        <f t="shared" si="107"/>
        <v/>
      </c>
      <c r="AZ63" s="109" t="str">
        <f t="shared" si="107"/>
        <v/>
      </c>
      <c r="BA63" s="109" t="str">
        <f t="shared" si="107"/>
        <v/>
      </c>
      <c r="BB63" s="109" t="str">
        <f t="shared" si="107"/>
        <v/>
      </c>
      <c r="BC63" s="109" t="str">
        <f t="shared" si="107"/>
        <v/>
      </c>
      <c r="BD63" s="109" t="str">
        <f t="shared" si="107"/>
        <v/>
      </c>
      <c r="BE63" s="109" t="str">
        <f t="shared" si="107"/>
        <v/>
      </c>
      <c r="BF63" s="109" t="str">
        <f t="shared" si="107"/>
        <v/>
      </c>
      <c r="BG63" s="109" t="str">
        <f t="shared" si="107"/>
        <v/>
      </c>
      <c r="BH63" s="109" t="str">
        <f t="shared" si="107"/>
        <v/>
      </c>
      <c r="BI63" s="109" t="str">
        <f t="shared" si="107"/>
        <v/>
      </c>
      <c r="BJ63" s="109" t="str">
        <f t="shared" si="107"/>
        <v/>
      </c>
      <c r="BK63" s="109" t="str">
        <f t="shared" si="107"/>
        <v/>
      </c>
      <c r="BL63" s="109" t="str">
        <f t="shared" si="107"/>
        <v/>
      </c>
      <c r="BM63" s="109" t="str">
        <f t="shared" si="107"/>
        <v/>
      </c>
      <c r="BN63" s="109" t="str">
        <f t="shared" si="107"/>
        <v/>
      </c>
      <c r="BO63" s="109" t="str">
        <f t="shared" si="107"/>
        <v/>
      </c>
      <c r="BP63" s="109" t="str">
        <f t="shared" si="107"/>
        <v/>
      </c>
      <c r="BQ63" s="109" t="str">
        <f t="shared" si="107"/>
        <v/>
      </c>
      <c r="BR63" s="109" t="str">
        <f t="shared" si="107"/>
        <v/>
      </c>
      <c r="BS63" s="109" t="str">
        <f t="shared" si="107"/>
        <v/>
      </c>
      <c r="BT63" s="109" t="str">
        <f t="shared" si="107"/>
        <v/>
      </c>
      <c r="BU63" s="109" t="str">
        <f t="shared" si="107"/>
        <v/>
      </c>
      <c r="BV63" s="109" t="str">
        <f t="shared" si="107"/>
        <v/>
      </c>
      <c r="BW63" s="109" t="str">
        <f t="shared" si="107"/>
        <v/>
      </c>
      <c r="BX63" s="328" t="s">
        <v>193</v>
      </c>
      <c r="BY63" s="328"/>
      <c r="BZ63" s="328"/>
      <c r="CC63" s="286">
        <v>9</v>
      </c>
      <c r="CD63" s="369">
        <f>AX$62</f>
        <v>0</v>
      </c>
      <c r="CE63" s="370" t="e">
        <f t="shared" si="75"/>
        <v>#DIV/0!</v>
      </c>
      <c r="CF63" s="370" t="e">
        <f t="shared" si="76"/>
        <v>#DIV/0!</v>
      </c>
      <c r="CG63" s="370" t="e">
        <f t="shared" si="77"/>
        <v>#DIV/0!</v>
      </c>
      <c r="CH63" s="370" t="e">
        <f t="shared" si="78"/>
        <v>#DIV/0!</v>
      </c>
      <c r="CI63" s="370" t="e">
        <f t="shared" si="79"/>
        <v>#DIV/0!</v>
      </c>
      <c r="CJ63" s="370" t="e">
        <f t="shared" si="80"/>
        <v>#DIV/0!</v>
      </c>
      <c r="CK63" s="371" t="e">
        <f t="shared" si="81"/>
        <v>#DIV/0!</v>
      </c>
      <c r="CL63" s="109" t="str">
        <f>O$41</f>
        <v>ABS</v>
      </c>
      <c r="CN63" s="271" t="s">
        <v>84</v>
      </c>
      <c r="CO63" s="379" t="str">
        <f t="shared" si="98"/>
        <v>NE</v>
      </c>
      <c r="CP63" s="379" t="str">
        <f t="shared" si="98"/>
        <v>NE</v>
      </c>
      <c r="CQ63" s="379" t="str">
        <f t="shared" si="98"/>
        <v>NE</v>
      </c>
      <c r="CR63" s="379" t="str">
        <f t="shared" si="98"/>
        <v>NE</v>
      </c>
      <c r="CS63" s="379" t="str">
        <f t="shared" si="98"/>
        <v>NE</v>
      </c>
      <c r="CT63" s="379" t="str">
        <f t="shared" si="98"/>
        <v>NE</v>
      </c>
      <c r="CU63" s="379" t="str">
        <f t="shared" si="98"/>
        <v>NE</v>
      </c>
      <c r="CV63" s="379" t="str">
        <f t="shared" si="98"/>
        <v>NE</v>
      </c>
      <c r="CW63" s="379" t="str">
        <f t="shared" si="98"/>
        <v>NE</v>
      </c>
      <c r="CX63" s="379" t="str">
        <f t="shared" si="98"/>
        <v>NE</v>
      </c>
      <c r="CY63" s="379" t="str">
        <f t="shared" si="99"/>
        <v>NE</v>
      </c>
      <c r="CZ63" s="379" t="str">
        <f t="shared" si="99"/>
        <v>NE</v>
      </c>
      <c r="DA63" s="379" t="str">
        <f t="shared" si="99"/>
        <v>NE</v>
      </c>
      <c r="DB63" s="379" t="str">
        <f t="shared" si="99"/>
        <v>NE</v>
      </c>
      <c r="DC63" s="379" t="str">
        <f t="shared" si="99"/>
        <v>NE</v>
      </c>
      <c r="DD63" s="379" t="str">
        <f t="shared" si="99"/>
        <v>NE</v>
      </c>
      <c r="DE63" s="379" t="str">
        <f t="shared" si="99"/>
        <v>NE</v>
      </c>
      <c r="DF63" s="379" t="str">
        <f t="shared" si="99"/>
        <v>NE</v>
      </c>
      <c r="DG63" s="379" t="str">
        <f t="shared" si="99"/>
        <v>NE</v>
      </c>
      <c r="DH63" s="379" t="str">
        <f t="shared" si="99"/>
        <v>NE</v>
      </c>
      <c r="DI63" s="379" t="str">
        <f t="shared" si="100"/>
        <v>NE</v>
      </c>
      <c r="DJ63" s="379" t="str">
        <f t="shared" si="100"/>
        <v>NE</v>
      </c>
      <c r="DK63" s="379" t="str">
        <f t="shared" si="100"/>
        <v>NE</v>
      </c>
      <c r="DL63" s="379" t="str">
        <f t="shared" si="100"/>
        <v>NE</v>
      </c>
      <c r="DM63" s="379" t="str">
        <f t="shared" si="100"/>
        <v>NE</v>
      </c>
      <c r="DN63" s="379" t="str">
        <f t="shared" ref="DN63:DV63" si="108">AF46</f>
        <v>NE</v>
      </c>
      <c r="DO63" s="379" t="str">
        <f t="shared" si="108"/>
        <v>NE</v>
      </c>
      <c r="DP63" s="379" t="str">
        <f t="shared" si="108"/>
        <v>NE</v>
      </c>
      <c r="DQ63" s="379" t="str">
        <f t="shared" si="108"/>
        <v>NE</v>
      </c>
      <c r="DR63" s="379" t="str">
        <f t="shared" si="108"/>
        <v>NE</v>
      </c>
      <c r="DS63" s="379" t="str">
        <f t="shared" si="108"/>
        <v>NE</v>
      </c>
      <c r="DT63" s="379" t="str">
        <f t="shared" si="108"/>
        <v>NE</v>
      </c>
      <c r="DU63" s="379" t="str">
        <f t="shared" si="108"/>
        <v>NE</v>
      </c>
      <c r="DV63" s="380" t="str">
        <f t="shared" si="108"/>
        <v>NE</v>
      </c>
    </row>
    <row r="64" spans="3:126" ht="27" customHeight="1" x14ac:dyDescent="0.25">
      <c r="D64" s="143" t="s">
        <v>21</v>
      </c>
      <c r="E64" s="144">
        <f>ROUNDUP(AVERAGE(G51:AN51),1)</f>
        <v>0</v>
      </c>
      <c r="AO64" s="109"/>
      <c r="CC64" s="109">
        <v>10</v>
      </c>
      <c r="CD64" s="369">
        <f>AY$62</f>
        <v>0</v>
      </c>
      <c r="CE64" s="370" t="e">
        <f t="shared" si="75"/>
        <v>#DIV/0!</v>
      </c>
      <c r="CF64" s="370" t="e">
        <f t="shared" si="76"/>
        <v>#DIV/0!</v>
      </c>
      <c r="CG64" s="370" t="e">
        <f t="shared" si="77"/>
        <v>#DIV/0!</v>
      </c>
      <c r="CH64" s="370" t="e">
        <f t="shared" si="78"/>
        <v>#DIV/0!</v>
      </c>
      <c r="CI64" s="370" t="e">
        <f t="shared" si="79"/>
        <v>#DIV/0!</v>
      </c>
      <c r="CJ64" s="370" t="e">
        <f t="shared" si="80"/>
        <v>#DIV/0!</v>
      </c>
      <c r="CK64" s="371" t="e">
        <f t="shared" si="81"/>
        <v>#DIV/0!</v>
      </c>
      <c r="CL64" s="109" t="str">
        <f>P$41</f>
        <v/>
      </c>
      <c r="CN64" s="271" t="s">
        <v>87</v>
      </c>
      <c r="CO64" s="379" t="str">
        <f t="shared" si="98"/>
        <v>NE</v>
      </c>
      <c r="CP64" s="379" t="str">
        <f t="shared" si="98"/>
        <v>NE</v>
      </c>
      <c r="CQ64" s="379" t="str">
        <f t="shared" si="98"/>
        <v>NE</v>
      </c>
      <c r="CR64" s="379" t="str">
        <f t="shared" si="98"/>
        <v>NE</v>
      </c>
      <c r="CS64" s="379" t="str">
        <f t="shared" si="98"/>
        <v>NE</v>
      </c>
      <c r="CT64" s="379" t="str">
        <f t="shared" si="98"/>
        <v>NE</v>
      </c>
      <c r="CU64" s="379" t="str">
        <f t="shared" si="98"/>
        <v>NE</v>
      </c>
      <c r="CV64" s="379" t="str">
        <f t="shared" si="98"/>
        <v>NE</v>
      </c>
      <c r="CW64" s="379" t="str">
        <f t="shared" si="98"/>
        <v>NE</v>
      </c>
      <c r="CX64" s="379" t="str">
        <f t="shared" si="98"/>
        <v>NE</v>
      </c>
      <c r="CY64" s="379" t="str">
        <f t="shared" si="99"/>
        <v>NE</v>
      </c>
      <c r="CZ64" s="379" t="str">
        <f t="shared" si="99"/>
        <v>NE</v>
      </c>
      <c r="DA64" s="379" t="str">
        <f t="shared" si="99"/>
        <v>NE</v>
      </c>
      <c r="DB64" s="379" t="str">
        <f t="shared" si="99"/>
        <v>NE</v>
      </c>
      <c r="DC64" s="379" t="str">
        <f t="shared" si="99"/>
        <v>NE</v>
      </c>
      <c r="DD64" s="379" t="str">
        <f t="shared" si="99"/>
        <v>NE</v>
      </c>
      <c r="DE64" s="379" t="str">
        <f t="shared" si="99"/>
        <v>NE</v>
      </c>
      <c r="DF64" s="379" t="str">
        <f t="shared" si="99"/>
        <v>NE</v>
      </c>
      <c r="DG64" s="379" t="str">
        <f t="shared" si="99"/>
        <v>NE</v>
      </c>
      <c r="DH64" s="379" t="str">
        <f t="shared" si="99"/>
        <v>NE</v>
      </c>
      <c r="DI64" s="379" t="str">
        <f t="shared" si="100"/>
        <v>NE</v>
      </c>
      <c r="DJ64" s="379" t="str">
        <f t="shared" si="100"/>
        <v>NE</v>
      </c>
      <c r="DK64" s="379" t="str">
        <f t="shared" si="100"/>
        <v>NE</v>
      </c>
      <c r="DL64" s="379" t="str">
        <f t="shared" si="100"/>
        <v>NE</v>
      </c>
      <c r="DM64" s="379" t="str">
        <f t="shared" si="100"/>
        <v>NE</v>
      </c>
      <c r="DN64" s="379" t="str">
        <f t="shared" ref="DN64:DV64" si="109">AF47</f>
        <v>NE</v>
      </c>
      <c r="DO64" s="379" t="str">
        <f t="shared" si="109"/>
        <v>NE</v>
      </c>
      <c r="DP64" s="379" t="str">
        <f t="shared" si="109"/>
        <v>NE</v>
      </c>
      <c r="DQ64" s="379" t="str">
        <f t="shared" si="109"/>
        <v>NE</v>
      </c>
      <c r="DR64" s="379" t="str">
        <f t="shared" si="109"/>
        <v>NE</v>
      </c>
      <c r="DS64" s="379" t="str">
        <f t="shared" si="109"/>
        <v>NE</v>
      </c>
      <c r="DT64" s="379" t="str">
        <f t="shared" si="109"/>
        <v>NE</v>
      </c>
      <c r="DU64" s="379" t="str">
        <f t="shared" si="109"/>
        <v>NE</v>
      </c>
      <c r="DV64" s="380" t="str">
        <f t="shared" si="109"/>
        <v>NE</v>
      </c>
    </row>
    <row r="65" spans="80:126" ht="36.950000000000003" customHeight="1" x14ac:dyDescent="0.25">
      <c r="CC65" s="109">
        <v>11</v>
      </c>
      <c r="CD65" s="369">
        <f>AZ$62</f>
        <v>0</v>
      </c>
      <c r="CE65" s="370" t="e">
        <f t="shared" si="75"/>
        <v>#DIV/0!</v>
      </c>
      <c r="CF65" s="370" t="e">
        <f t="shared" si="76"/>
        <v>#DIV/0!</v>
      </c>
      <c r="CG65" s="370" t="e">
        <f t="shared" si="77"/>
        <v>#DIV/0!</v>
      </c>
      <c r="CH65" s="370" t="e">
        <f t="shared" si="78"/>
        <v>#DIV/0!</v>
      </c>
      <c r="CI65" s="370" t="e">
        <f t="shared" si="79"/>
        <v>#DIV/0!</v>
      </c>
      <c r="CJ65" s="370" t="e">
        <f t="shared" si="80"/>
        <v>#DIV/0!</v>
      </c>
      <c r="CK65" s="371" t="e">
        <f t="shared" si="81"/>
        <v>#DIV/0!</v>
      </c>
      <c r="CL65" s="109" t="str">
        <f>Q$41</f>
        <v/>
      </c>
      <c r="CN65" s="271" t="s">
        <v>86</v>
      </c>
      <c r="CO65" s="379" t="str">
        <f t="shared" si="98"/>
        <v>NE</v>
      </c>
      <c r="CP65" s="379" t="str">
        <f t="shared" si="98"/>
        <v>NE</v>
      </c>
      <c r="CQ65" s="379" t="str">
        <f t="shared" si="98"/>
        <v>NE</v>
      </c>
      <c r="CR65" s="379" t="str">
        <f t="shared" si="98"/>
        <v>NE</v>
      </c>
      <c r="CS65" s="379" t="str">
        <f t="shared" si="98"/>
        <v>NE</v>
      </c>
      <c r="CT65" s="379" t="str">
        <f t="shared" si="98"/>
        <v>NE</v>
      </c>
      <c r="CU65" s="379" t="str">
        <f t="shared" si="98"/>
        <v>NE</v>
      </c>
      <c r="CV65" s="379" t="str">
        <f t="shared" si="98"/>
        <v>NE</v>
      </c>
      <c r="CW65" s="379" t="str">
        <f t="shared" si="98"/>
        <v>NE</v>
      </c>
      <c r="CX65" s="379" t="str">
        <f t="shared" si="98"/>
        <v>NE</v>
      </c>
      <c r="CY65" s="379" t="str">
        <f t="shared" si="99"/>
        <v>NE</v>
      </c>
      <c r="CZ65" s="379" t="str">
        <f t="shared" si="99"/>
        <v>NE</v>
      </c>
      <c r="DA65" s="379" t="str">
        <f t="shared" si="99"/>
        <v>NE</v>
      </c>
      <c r="DB65" s="379" t="str">
        <f t="shared" si="99"/>
        <v>NE</v>
      </c>
      <c r="DC65" s="379" t="str">
        <f t="shared" si="99"/>
        <v>NE</v>
      </c>
      <c r="DD65" s="379" t="str">
        <f t="shared" si="99"/>
        <v>NE</v>
      </c>
      <c r="DE65" s="379" t="str">
        <f t="shared" si="99"/>
        <v>NE</v>
      </c>
      <c r="DF65" s="379" t="str">
        <f t="shared" si="99"/>
        <v>NE</v>
      </c>
      <c r="DG65" s="379" t="str">
        <f t="shared" si="99"/>
        <v>NE</v>
      </c>
      <c r="DH65" s="379" t="str">
        <f t="shared" si="99"/>
        <v>NE</v>
      </c>
      <c r="DI65" s="379" t="str">
        <f t="shared" si="100"/>
        <v>NE</v>
      </c>
      <c r="DJ65" s="379" t="str">
        <f t="shared" si="100"/>
        <v>NE</v>
      </c>
      <c r="DK65" s="379" t="str">
        <f t="shared" si="100"/>
        <v>NE</v>
      </c>
      <c r="DL65" s="379" t="str">
        <f t="shared" si="100"/>
        <v>NE</v>
      </c>
      <c r="DM65" s="379" t="str">
        <f t="shared" si="100"/>
        <v>NE</v>
      </c>
      <c r="DN65" s="379" t="str">
        <f t="shared" ref="DN65:DV65" si="110">AF48</f>
        <v>NE</v>
      </c>
      <c r="DO65" s="379" t="str">
        <f t="shared" si="110"/>
        <v>NE</v>
      </c>
      <c r="DP65" s="379" t="str">
        <f t="shared" si="110"/>
        <v>NE</v>
      </c>
      <c r="DQ65" s="379" t="str">
        <f t="shared" si="110"/>
        <v>NE</v>
      </c>
      <c r="DR65" s="379" t="str">
        <f t="shared" si="110"/>
        <v>NE</v>
      </c>
      <c r="DS65" s="379" t="str">
        <f t="shared" si="110"/>
        <v>NE</v>
      </c>
      <c r="DT65" s="379" t="str">
        <f t="shared" si="110"/>
        <v>NE</v>
      </c>
      <c r="DU65" s="379" t="str">
        <f t="shared" si="110"/>
        <v>NE</v>
      </c>
      <c r="DV65" s="380" t="str">
        <f t="shared" si="110"/>
        <v>NE</v>
      </c>
    </row>
    <row r="66" spans="80:126" ht="36.950000000000003" customHeight="1" x14ac:dyDescent="0.25">
      <c r="CC66" s="109">
        <v>12</v>
      </c>
      <c r="CD66" s="369">
        <f>BA$62</f>
        <v>0</v>
      </c>
      <c r="CE66" s="370" t="e">
        <f t="shared" si="75"/>
        <v>#DIV/0!</v>
      </c>
      <c r="CF66" s="370" t="e">
        <f t="shared" si="76"/>
        <v>#DIV/0!</v>
      </c>
      <c r="CG66" s="370" t="e">
        <f t="shared" si="77"/>
        <v>#DIV/0!</v>
      </c>
      <c r="CH66" s="370" t="e">
        <f t="shared" si="78"/>
        <v>#DIV/0!</v>
      </c>
      <c r="CI66" s="370" t="e">
        <f t="shared" si="79"/>
        <v>#DIV/0!</v>
      </c>
      <c r="CJ66" s="370" t="e">
        <f t="shared" si="80"/>
        <v>#DIV/0!</v>
      </c>
      <c r="CK66" s="371" t="e">
        <f t="shared" si="81"/>
        <v>#DIV/0!</v>
      </c>
      <c r="CL66" s="109" t="str">
        <f>R$41</f>
        <v/>
      </c>
      <c r="CN66" s="271" t="s">
        <v>88</v>
      </c>
      <c r="CO66" s="379" t="str">
        <f t="shared" si="98"/>
        <v>NE</v>
      </c>
      <c r="CP66" s="379" t="str">
        <f t="shared" si="98"/>
        <v>NE</v>
      </c>
      <c r="CQ66" s="379" t="str">
        <f t="shared" si="98"/>
        <v>NE</v>
      </c>
      <c r="CR66" s="379" t="str">
        <f t="shared" si="98"/>
        <v>NE</v>
      </c>
      <c r="CS66" s="379" t="str">
        <f t="shared" si="98"/>
        <v>NE</v>
      </c>
      <c r="CT66" s="379" t="str">
        <f t="shared" si="98"/>
        <v>NE</v>
      </c>
      <c r="CU66" s="379" t="str">
        <f t="shared" si="98"/>
        <v>NE</v>
      </c>
      <c r="CV66" s="379" t="str">
        <f t="shared" si="98"/>
        <v>NE</v>
      </c>
      <c r="CW66" s="379" t="str">
        <f t="shared" si="98"/>
        <v>NE</v>
      </c>
      <c r="CX66" s="379" t="str">
        <f t="shared" si="98"/>
        <v>NE</v>
      </c>
      <c r="CY66" s="379" t="str">
        <f t="shared" si="99"/>
        <v>NE</v>
      </c>
      <c r="CZ66" s="379" t="str">
        <f t="shared" si="99"/>
        <v>NE</v>
      </c>
      <c r="DA66" s="379" t="str">
        <f t="shared" si="99"/>
        <v>NE</v>
      </c>
      <c r="DB66" s="379" t="str">
        <f t="shared" si="99"/>
        <v>NE</v>
      </c>
      <c r="DC66" s="379" t="str">
        <f t="shared" si="99"/>
        <v>NE</v>
      </c>
      <c r="DD66" s="379" t="str">
        <f t="shared" si="99"/>
        <v>NE</v>
      </c>
      <c r="DE66" s="379" t="str">
        <f t="shared" si="99"/>
        <v>NE</v>
      </c>
      <c r="DF66" s="379" t="str">
        <f t="shared" si="99"/>
        <v>NE</v>
      </c>
      <c r="DG66" s="379" t="str">
        <f t="shared" si="99"/>
        <v>NE</v>
      </c>
      <c r="DH66" s="379" t="str">
        <f t="shared" si="99"/>
        <v>NE</v>
      </c>
      <c r="DI66" s="379" t="str">
        <f t="shared" si="100"/>
        <v>NE</v>
      </c>
      <c r="DJ66" s="379" t="str">
        <f t="shared" si="100"/>
        <v>NE</v>
      </c>
      <c r="DK66" s="379" t="str">
        <f t="shared" si="100"/>
        <v>NE</v>
      </c>
      <c r="DL66" s="379" t="str">
        <f t="shared" si="100"/>
        <v>NE</v>
      </c>
      <c r="DM66" s="379" t="str">
        <f t="shared" si="100"/>
        <v>NE</v>
      </c>
      <c r="DN66" s="379" t="str">
        <f t="shared" ref="DN66:DV66" si="111">AF49</f>
        <v>NE</v>
      </c>
      <c r="DO66" s="379" t="str">
        <f t="shared" si="111"/>
        <v>NE</v>
      </c>
      <c r="DP66" s="379" t="str">
        <f t="shared" si="111"/>
        <v>NE</v>
      </c>
      <c r="DQ66" s="379" t="str">
        <f t="shared" si="111"/>
        <v>NE</v>
      </c>
      <c r="DR66" s="379" t="str">
        <f t="shared" si="111"/>
        <v>NE</v>
      </c>
      <c r="DS66" s="379" t="str">
        <f t="shared" si="111"/>
        <v>NE</v>
      </c>
      <c r="DT66" s="379" t="str">
        <f t="shared" si="111"/>
        <v>NE</v>
      </c>
      <c r="DU66" s="379" t="str">
        <f t="shared" si="111"/>
        <v>NE</v>
      </c>
      <c r="DV66" s="380" t="str">
        <f t="shared" si="111"/>
        <v>NE</v>
      </c>
    </row>
    <row r="67" spans="80:126" ht="36.950000000000003" customHeight="1" x14ac:dyDescent="0.25">
      <c r="CC67" s="109">
        <v>13</v>
      </c>
      <c r="CD67" s="369">
        <f>BB$62</f>
        <v>0</v>
      </c>
      <c r="CE67" s="370" t="e">
        <f t="shared" si="75"/>
        <v>#DIV/0!</v>
      </c>
      <c r="CF67" s="370" t="e">
        <f t="shared" si="76"/>
        <v>#DIV/0!</v>
      </c>
      <c r="CG67" s="370" t="e">
        <f t="shared" si="77"/>
        <v>#DIV/0!</v>
      </c>
      <c r="CH67" s="370" t="e">
        <f t="shared" si="78"/>
        <v>#DIV/0!</v>
      </c>
      <c r="CI67" s="370" t="e">
        <f t="shared" si="79"/>
        <v>#DIV/0!</v>
      </c>
      <c r="CJ67" s="370" t="e">
        <f t="shared" si="80"/>
        <v>#DIV/0!</v>
      </c>
      <c r="CK67" s="371" t="e">
        <f t="shared" si="81"/>
        <v>#DIV/0!</v>
      </c>
      <c r="CL67" s="109" t="str">
        <f>S$41</f>
        <v/>
      </c>
      <c r="CN67" s="271" t="s">
        <v>85</v>
      </c>
      <c r="CO67" s="379" t="str">
        <f t="shared" si="98"/>
        <v>NE</v>
      </c>
      <c r="CP67" s="379" t="str">
        <f t="shared" si="98"/>
        <v>NE</v>
      </c>
      <c r="CQ67" s="379" t="str">
        <f t="shared" si="98"/>
        <v>NE</v>
      </c>
      <c r="CR67" s="379" t="str">
        <f t="shared" si="98"/>
        <v>NE</v>
      </c>
      <c r="CS67" s="379" t="str">
        <f t="shared" si="98"/>
        <v>NE</v>
      </c>
      <c r="CT67" s="379" t="str">
        <f t="shared" si="98"/>
        <v>NE</v>
      </c>
      <c r="CU67" s="379" t="str">
        <f t="shared" si="98"/>
        <v>NE</v>
      </c>
      <c r="CV67" s="379" t="str">
        <f t="shared" si="98"/>
        <v>NE</v>
      </c>
      <c r="CW67" s="379" t="str">
        <f t="shared" si="98"/>
        <v>NE</v>
      </c>
      <c r="CX67" s="379" t="str">
        <f t="shared" si="98"/>
        <v>NE</v>
      </c>
      <c r="CY67" s="379" t="str">
        <f t="shared" si="99"/>
        <v>NE</v>
      </c>
      <c r="CZ67" s="379" t="str">
        <f t="shared" si="99"/>
        <v>NE</v>
      </c>
      <c r="DA67" s="379" t="str">
        <f t="shared" si="99"/>
        <v>NE</v>
      </c>
      <c r="DB67" s="379" t="str">
        <f t="shared" si="99"/>
        <v>NE</v>
      </c>
      <c r="DC67" s="379" t="str">
        <f t="shared" si="99"/>
        <v>NE</v>
      </c>
      <c r="DD67" s="379" t="str">
        <f t="shared" si="99"/>
        <v>NE</v>
      </c>
      <c r="DE67" s="379" t="str">
        <f t="shared" si="99"/>
        <v>NE</v>
      </c>
      <c r="DF67" s="379" t="str">
        <f t="shared" si="99"/>
        <v>NE</v>
      </c>
      <c r="DG67" s="379" t="str">
        <f t="shared" si="99"/>
        <v>NE</v>
      </c>
      <c r="DH67" s="379" t="str">
        <f t="shared" si="99"/>
        <v>NE</v>
      </c>
      <c r="DI67" s="379" t="str">
        <f t="shared" si="100"/>
        <v>NE</v>
      </c>
      <c r="DJ67" s="379" t="str">
        <f t="shared" si="100"/>
        <v>NE</v>
      </c>
      <c r="DK67" s="379" t="str">
        <f t="shared" si="100"/>
        <v>NE</v>
      </c>
      <c r="DL67" s="379" t="str">
        <f t="shared" si="100"/>
        <v>NE</v>
      </c>
      <c r="DM67" s="379" t="str">
        <f t="shared" si="100"/>
        <v>NE</v>
      </c>
      <c r="DN67" s="379" t="str">
        <f t="shared" ref="DN67:DV67" si="112">AF50</f>
        <v>NE</v>
      </c>
      <c r="DO67" s="379" t="str">
        <f t="shared" si="112"/>
        <v>NE</v>
      </c>
      <c r="DP67" s="379" t="str">
        <f t="shared" si="112"/>
        <v>NE</v>
      </c>
      <c r="DQ67" s="379" t="str">
        <f t="shared" si="112"/>
        <v>NE</v>
      </c>
      <c r="DR67" s="379" t="str">
        <f t="shared" si="112"/>
        <v>NE</v>
      </c>
      <c r="DS67" s="379" t="str">
        <f t="shared" si="112"/>
        <v>NE</v>
      </c>
      <c r="DT67" s="379" t="str">
        <f t="shared" si="112"/>
        <v>NE</v>
      </c>
      <c r="DU67" s="379" t="str">
        <f t="shared" si="112"/>
        <v>NE</v>
      </c>
      <c r="DV67" s="380" t="str">
        <f t="shared" si="112"/>
        <v>NE</v>
      </c>
    </row>
    <row r="68" spans="80:126" ht="36.950000000000003" customHeight="1" x14ac:dyDescent="0.25">
      <c r="CC68" s="109">
        <v>14</v>
      </c>
      <c r="CD68" s="369">
        <f>BC$62</f>
        <v>0</v>
      </c>
      <c r="CE68" s="370" t="e">
        <f t="shared" si="75"/>
        <v>#DIV/0!</v>
      </c>
      <c r="CF68" s="370" t="e">
        <f t="shared" si="76"/>
        <v>#DIV/0!</v>
      </c>
      <c r="CG68" s="370" t="e">
        <f t="shared" si="77"/>
        <v>#DIV/0!</v>
      </c>
      <c r="CH68" s="370" t="e">
        <f t="shared" si="78"/>
        <v>#DIV/0!</v>
      </c>
      <c r="CI68" s="370" t="e">
        <f t="shared" si="79"/>
        <v>#DIV/0!</v>
      </c>
      <c r="CJ68" s="370" t="e">
        <f t="shared" si="80"/>
        <v>#DIV/0!</v>
      </c>
      <c r="CK68" s="371" t="e">
        <f t="shared" si="81"/>
        <v>#DIV/0!</v>
      </c>
      <c r="CL68" s="109" t="str">
        <f>T$41</f>
        <v/>
      </c>
      <c r="CN68" s="272" t="s">
        <v>89</v>
      </c>
      <c r="CO68" s="381" t="str">
        <f t="shared" ref="CO68:CX74" si="113">AP55</f>
        <v>NE</v>
      </c>
      <c r="CP68" s="381" t="str">
        <f t="shared" si="113"/>
        <v>NE</v>
      </c>
      <c r="CQ68" s="381" t="str">
        <f t="shared" si="113"/>
        <v>NE</v>
      </c>
      <c r="CR68" s="381" t="str">
        <f t="shared" si="113"/>
        <v>NE</v>
      </c>
      <c r="CS68" s="381" t="str">
        <f t="shared" si="113"/>
        <v>NE</v>
      </c>
      <c r="CT68" s="381" t="str">
        <f t="shared" si="113"/>
        <v>NE</v>
      </c>
      <c r="CU68" s="381" t="str">
        <f t="shared" si="113"/>
        <v>NE</v>
      </c>
      <c r="CV68" s="381" t="str">
        <f t="shared" si="113"/>
        <v>NE</v>
      </c>
      <c r="CW68" s="381" t="str">
        <f t="shared" si="113"/>
        <v>NE</v>
      </c>
      <c r="CX68" s="381" t="str">
        <f t="shared" si="113"/>
        <v>NE</v>
      </c>
      <c r="CY68" s="381" t="str">
        <f t="shared" ref="CY68:DH74" si="114">AZ55</f>
        <v>NE</v>
      </c>
      <c r="CZ68" s="381" t="str">
        <f t="shared" si="114"/>
        <v>NE</v>
      </c>
      <c r="DA68" s="381" t="str">
        <f t="shared" si="114"/>
        <v>NE</v>
      </c>
      <c r="DB68" s="381" t="str">
        <f t="shared" si="114"/>
        <v>NE</v>
      </c>
      <c r="DC68" s="381" t="str">
        <f t="shared" si="114"/>
        <v>NE</v>
      </c>
      <c r="DD68" s="381" t="str">
        <f t="shared" si="114"/>
        <v>NE</v>
      </c>
      <c r="DE68" s="381" t="str">
        <f t="shared" si="114"/>
        <v>NE</v>
      </c>
      <c r="DF68" s="381" t="str">
        <f t="shared" si="114"/>
        <v>NE</v>
      </c>
      <c r="DG68" s="381" t="str">
        <f t="shared" si="114"/>
        <v>NE</v>
      </c>
      <c r="DH68" s="381" t="str">
        <f t="shared" si="114"/>
        <v>NE</v>
      </c>
      <c r="DI68" s="381" t="str">
        <f t="shared" ref="DI68:DM74" si="115">BJ55</f>
        <v>NE</v>
      </c>
      <c r="DJ68" s="381" t="str">
        <f t="shared" si="115"/>
        <v>NE</v>
      </c>
      <c r="DK68" s="381" t="str">
        <f t="shared" si="115"/>
        <v>NE</v>
      </c>
      <c r="DL68" s="381" t="str">
        <f t="shared" si="115"/>
        <v>NE</v>
      </c>
      <c r="DM68" s="381" t="str">
        <f t="shared" si="115"/>
        <v>NE</v>
      </c>
      <c r="DN68" s="381" t="str">
        <f t="shared" ref="DN68:DV68" si="116">BO55</f>
        <v>NE</v>
      </c>
      <c r="DO68" s="381" t="str">
        <f t="shared" si="116"/>
        <v>NE</v>
      </c>
      <c r="DP68" s="381" t="str">
        <f t="shared" si="116"/>
        <v>NE</v>
      </c>
      <c r="DQ68" s="381" t="str">
        <f t="shared" si="116"/>
        <v>NE</v>
      </c>
      <c r="DR68" s="381" t="str">
        <f t="shared" si="116"/>
        <v>NE</v>
      </c>
      <c r="DS68" s="381" t="str">
        <f t="shared" si="116"/>
        <v>NE</v>
      </c>
      <c r="DT68" s="381" t="str">
        <f t="shared" si="116"/>
        <v>NE</v>
      </c>
      <c r="DU68" s="381" t="str">
        <f t="shared" si="116"/>
        <v>NE</v>
      </c>
      <c r="DV68" s="382" t="str">
        <f t="shared" si="116"/>
        <v>NE</v>
      </c>
    </row>
    <row r="69" spans="80:126" ht="36.950000000000003" customHeight="1" x14ac:dyDescent="0.25">
      <c r="CB69" s="286"/>
      <c r="CC69" s="109">
        <v>15</v>
      </c>
      <c r="CD69" s="369">
        <f>BD$62</f>
        <v>0</v>
      </c>
      <c r="CE69" s="370" t="e">
        <f t="shared" si="75"/>
        <v>#DIV/0!</v>
      </c>
      <c r="CF69" s="370" t="e">
        <f t="shared" si="76"/>
        <v>#DIV/0!</v>
      </c>
      <c r="CG69" s="370" t="e">
        <f t="shared" si="77"/>
        <v>#DIV/0!</v>
      </c>
      <c r="CH69" s="370" t="e">
        <f t="shared" si="78"/>
        <v>#DIV/0!</v>
      </c>
      <c r="CI69" s="370" t="e">
        <f t="shared" si="79"/>
        <v>#DIV/0!</v>
      </c>
      <c r="CJ69" s="370" t="e">
        <f t="shared" si="80"/>
        <v>#DIV/0!</v>
      </c>
      <c r="CK69" s="371" t="e">
        <f t="shared" si="81"/>
        <v>#DIV/0!</v>
      </c>
      <c r="CL69" s="109" t="str">
        <f>U$41</f>
        <v/>
      </c>
      <c r="CN69" s="272" t="s">
        <v>90</v>
      </c>
      <c r="CO69" s="381" t="str">
        <f t="shared" si="113"/>
        <v>NE</v>
      </c>
      <c r="CP69" s="381" t="str">
        <f t="shared" si="113"/>
        <v>NE</v>
      </c>
      <c r="CQ69" s="381" t="str">
        <f t="shared" si="113"/>
        <v>NE</v>
      </c>
      <c r="CR69" s="381" t="str">
        <f t="shared" si="113"/>
        <v>NE</v>
      </c>
      <c r="CS69" s="381" t="str">
        <f t="shared" si="113"/>
        <v>NE</v>
      </c>
      <c r="CT69" s="381" t="str">
        <f t="shared" si="113"/>
        <v>NE</v>
      </c>
      <c r="CU69" s="381" t="str">
        <f t="shared" si="113"/>
        <v>NE</v>
      </c>
      <c r="CV69" s="381" t="str">
        <f t="shared" si="113"/>
        <v>NE</v>
      </c>
      <c r="CW69" s="381" t="str">
        <f t="shared" si="113"/>
        <v>NE</v>
      </c>
      <c r="CX69" s="381" t="str">
        <f t="shared" si="113"/>
        <v>NE</v>
      </c>
      <c r="CY69" s="381" t="str">
        <f t="shared" si="114"/>
        <v>NE</v>
      </c>
      <c r="CZ69" s="381" t="str">
        <f t="shared" si="114"/>
        <v>NE</v>
      </c>
      <c r="DA69" s="381" t="str">
        <f t="shared" si="114"/>
        <v>NE</v>
      </c>
      <c r="DB69" s="381" t="str">
        <f t="shared" si="114"/>
        <v>NE</v>
      </c>
      <c r="DC69" s="381" t="str">
        <f t="shared" si="114"/>
        <v>NE</v>
      </c>
      <c r="DD69" s="381" t="str">
        <f t="shared" si="114"/>
        <v>NE</v>
      </c>
      <c r="DE69" s="381" t="str">
        <f t="shared" si="114"/>
        <v>NE</v>
      </c>
      <c r="DF69" s="381" t="str">
        <f t="shared" si="114"/>
        <v>NE</v>
      </c>
      <c r="DG69" s="381" t="str">
        <f t="shared" si="114"/>
        <v>NE</v>
      </c>
      <c r="DH69" s="381" t="str">
        <f t="shared" si="114"/>
        <v>NE</v>
      </c>
      <c r="DI69" s="381" t="str">
        <f t="shared" si="115"/>
        <v>NE</v>
      </c>
      <c r="DJ69" s="381" t="str">
        <f t="shared" si="115"/>
        <v>NE</v>
      </c>
      <c r="DK69" s="381" t="str">
        <f t="shared" si="115"/>
        <v>NE</v>
      </c>
      <c r="DL69" s="381" t="str">
        <f t="shared" si="115"/>
        <v>NE</v>
      </c>
      <c r="DM69" s="381" t="str">
        <f t="shared" si="115"/>
        <v>NE</v>
      </c>
      <c r="DN69" s="381" t="str">
        <f t="shared" ref="DN69:DV69" si="117">BO56</f>
        <v>NE</v>
      </c>
      <c r="DO69" s="381" t="str">
        <f t="shared" si="117"/>
        <v>NE</v>
      </c>
      <c r="DP69" s="381" t="str">
        <f t="shared" si="117"/>
        <v>NE</v>
      </c>
      <c r="DQ69" s="381" t="str">
        <f t="shared" si="117"/>
        <v>NE</v>
      </c>
      <c r="DR69" s="381" t="str">
        <f t="shared" si="117"/>
        <v>NE</v>
      </c>
      <c r="DS69" s="381" t="str">
        <f t="shared" si="117"/>
        <v>NE</v>
      </c>
      <c r="DT69" s="381" t="str">
        <f t="shared" si="117"/>
        <v>NE</v>
      </c>
      <c r="DU69" s="381" t="str">
        <f t="shared" si="117"/>
        <v>NE</v>
      </c>
      <c r="DV69" s="382" t="str">
        <f t="shared" si="117"/>
        <v>NE</v>
      </c>
    </row>
    <row r="70" spans="80:126" ht="36.950000000000003" customHeight="1" x14ac:dyDescent="0.25">
      <c r="CB70" s="286"/>
      <c r="CC70" s="286">
        <v>16</v>
      </c>
      <c r="CD70" s="369">
        <f>BE$62</f>
        <v>0</v>
      </c>
      <c r="CE70" s="370" t="e">
        <f t="shared" si="75"/>
        <v>#DIV/0!</v>
      </c>
      <c r="CF70" s="370" t="e">
        <f t="shared" si="76"/>
        <v>#DIV/0!</v>
      </c>
      <c r="CG70" s="370" t="e">
        <f t="shared" si="77"/>
        <v>#DIV/0!</v>
      </c>
      <c r="CH70" s="370" t="e">
        <f t="shared" si="78"/>
        <v>#DIV/0!</v>
      </c>
      <c r="CI70" s="370" t="e">
        <f t="shared" si="79"/>
        <v>#DIV/0!</v>
      </c>
      <c r="CJ70" s="370" t="e">
        <f t="shared" si="80"/>
        <v>#DIV/0!</v>
      </c>
      <c r="CK70" s="371" t="e">
        <f t="shared" si="81"/>
        <v>#DIV/0!</v>
      </c>
      <c r="CL70" s="109" t="str">
        <f>V$41</f>
        <v/>
      </c>
      <c r="CN70" s="272" t="s">
        <v>91</v>
      </c>
      <c r="CO70" s="381" t="str">
        <f t="shared" si="113"/>
        <v>NE</v>
      </c>
      <c r="CP70" s="381" t="str">
        <f t="shared" si="113"/>
        <v>NE</v>
      </c>
      <c r="CQ70" s="381" t="str">
        <f t="shared" si="113"/>
        <v>NE</v>
      </c>
      <c r="CR70" s="381" t="str">
        <f t="shared" si="113"/>
        <v>NE</v>
      </c>
      <c r="CS70" s="381" t="str">
        <f t="shared" si="113"/>
        <v>NE</v>
      </c>
      <c r="CT70" s="381" t="str">
        <f t="shared" si="113"/>
        <v>NE</v>
      </c>
      <c r="CU70" s="381" t="str">
        <f t="shared" si="113"/>
        <v>NE</v>
      </c>
      <c r="CV70" s="381" t="str">
        <f t="shared" si="113"/>
        <v>NE</v>
      </c>
      <c r="CW70" s="381" t="str">
        <f t="shared" si="113"/>
        <v>NE</v>
      </c>
      <c r="CX70" s="381" t="str">
        <f t="shared" si="113"/>
        <v>NE</v>
      </c>
      <c r="CY70" s="381" t="str">
        <f t="shared" si="114"/>
        <v>NE</v>
      </c>
      <c r="CZ70" s="381" t="str">
        <f t="shared" si="114"/>
        <v>NE</v>
      </c>
      <c r="DA70" s="381" t="str">
        <f t="shared" si="114"/>
        <v>NE</v>
      </c>
      <c r="DB70" s="381" t="str">
        <f t="shared" si="114"/>
        <v>NE</v>
      </c>
      <c r="DC70" s="381" t="str">
        <f t="shared" si="114"/>
        <v>NE</v>
      </c>
      <c r="DD70" s="381" t="str">
        <f t="shared" si="114"/>
        <v>NE</v>
      </c>
      <c r="DE70" s="381" t="str">
        <f t="shared" si="114"/>
        <v>NE</v>
      </c>
      <c r="DF70" s="381" t="str">
        <f t="shared" si="114"/>
        <v>NE</v>
      </c>
      <c r="DG70" s="381" t="str">
        <f t="shared" si="114"/>
        <v>NE</v>
      </c>
      <c r="DH70" s="381" t="str">
        <f t="shared" si="114"/>
        <v>NE</v>
      </c>
      <c r="DI70" s="381" t="str">
        <f t="shared" si="115"/>
        <v>NE</v>
      </c>
      <c r="DJ70" s="381" t="str">
        <f t="shared" si="115"/>
        <v>NE</v>
      </c>
      <c r="DK70" s="381" t="str">
        <f t="shared" si="115"/>
        <v>NE</v>
      </c>
      <c r="DL70" s="381" t="str">
        <f t="shared" si="115"/>
        <v>NE</v>
      </c>
      <c r="DM70" s="381" t="str">
        <f t="shared" si="115"/>
        <v>NE</v>
      </c>
      <c r="DN70" s="381" t="str">
        <f t="shared" ref="DN70:DV70" si="118">BO57</f>
        <v>NE</v>
      </c>
      <c r="DO70" s="381" t="str">
        <f t="shared" si="118"/>
        <v>NE</v>
      </c>
      <c r="DP70" s="381" t="str">
        <f t="shared" si="118"/>
        <v>NE</v>
      </c>
      <c r="DQ70" s="381" t="str">
        <f t="shared" si="118"/>
        <v>NE</v>
      </c>
      <c r="DR70" s="381" t="str">
        <f t="shared" si="118"/>
        <v>NE</v>
      </c>
      <c r="DS70" s="381" t="str">
        <f t="shared" si="118"/>
        <v>NE</v>
      </c>
      <c r="DT70" s="381" t="str">
        <f t="shared" si="118"/>
        <v>NE</v>
      </c>
      <c r="DU70" s="381" t="str">
        <f t="shared" si="118"/>
        <v>NE</v>
      </c>
      <c r="DV70" s="382" t="str">
        <f t="shared" si="118"/>
        <v>NE</v>
      </c>
    </row>
    <row r="71" spans="80:126" ht="36.950000000000003" customHeight="1" x14ac:dyDescent="0.25">
      <c r="CB71" s="286"/>
      <c r="CC71" s="286">
        <v>17</v>
      </c>
      <c r="CD71" s="369">
        <f>BF$62</f>
        <v>0</v>
      </c>
      <c r="CE71" s="370" t="e">
        <f t="shared" si="75"/>
        <v>#DIV/0!</v>
      </c>
      <c r="CF71" s="370" t="e">
        <f t="shared" si="76"/>
        <v>#DIV/0!</v>
      </c>
      <c r="CG71" s="370" t="e">
        <f t="shared" si="77"/>
        <v>#DIV/0!</v>
      </c>
      <c r="CH71" s="370" t="e">
        <f t="shared" si="78"/>
        <v>#DIV/0!</v>
      </c>
      <c r="CI71" s="370" t="e">
        <f t="shared" si="79"/>
        <v>#DIV/0!</v>
      </c>
      <c r="CJ71" s="370" t="e">
        <f t="shared" si="80"/>
        <v>#DIV/0!</v>
      </c>
      <c r="CK71" s="371" t="e">
        <f t="shared" si="81"/>
        <v>#DIV/0!</v>
      </c>
      <c r="CL71" s="109" t="str">
        <f>W$41</f>
        <v/>
      </c>
      <c r="CN71" s="272" t="s">
        <v>92</v>
      </c>
      <c r="CO71" s="381" t="str">
        <f t="shared" si="113"/>
        <v>NE</v>
      </c>
      <c r="CP71" s="381" t="str">
        <f t="shared" si="113"/>
        <v>NE</v>
      </c>
      <c r="CQ71" s="381" t="str">
        <f t="shared" si="113"/>
        <v>NE</v>
      </c>
      <c r="CR71" s="381" t="str">
        <f t="shared" si="113"/>
        <v>NE</v>
      </c>
      <c r="CS71" s="381" t="str">
        <f t="shared" si="113"/>
        <v>NE</v>
      </c>
      <c r="CT71" s="381" t="str">
        <f t="shared" si="113"/>
        <v>NE</v>
      </c>
      <c r="CU71" s="381" t="str">
        <f t="shared" si="113"/>
        <v>NE</v>
      </c>
      <c r="CV71" s="381" t="str">
        <f t="shared" si="113"/>
        <v>NE</v>
      </c>
      <c r="CW71" s="381" t="str">
        <f t="shared" si="113"/>
        <v>NE</v>
      </c>
      <c r="CX71" s="381" t="str">
        <f t="shared" si="113"/>
        <v>NE</v>
      </c>
      <c r="CY71" s="381" t="str">
        <f t="shared" si="114"/>
        <v>NE</v>
      </c>
      <c r="CZ71" s="381" t="str">
        <f t="shared" si="114"/>
        <v>NE</v>
      </c>
      <c r="DA71" s="381" t="str">
        <f t="shared" si="114"/>
        <v>NE</v>
      </c>
      <c r="DB71" s="381" t="str">
        <f t="shared" si="114"/>
        <v>NE</v>
      </c>
      <c r="DC71" s="381" t="str">
        <f t="shared" si="114"/>
        <v>NE</v>
      </c>
      <c r="DD71" s="381" t="str">
        <f t="shared" si="114"/>
        <v>NE</v>
      </c>
      <c r="DE71" s="381" t="str">
        <f t="shared" si="114"/>
        <v>NE</v>
      </c>
      <c r="DF71" s="381" t="str">
        <f t="shared" si="114"/>
        <v>NE</v>
      </c>
      <c r="DG71" s="381" t="str">
        <f t="shared" si="114"/>
        <v>NE</v>
      </c>
      <c r="DH71" s="381" t="str">
        <f t="shared" si="114"/>
        <v>NE</v>
      </c>
      <c r="DI71" s="381" t="str">
        <f t="shared" si="115"/>
        <v>NE</v>
      </c>
      <c r="DJ71" s="381" t="str">
        <f t="shared" si="115"/>
        <v>NE</v>
      </c>
      <c r="DK71" s="381" t="str">
        <f t="shared" si="115"/>
        <v>NE</v>
      </c>
      <c r="DL71" s="381" t="str">
        <f t="shared" si="115"/>
        <v>NE</v>
      </c>
      <c r="DM71" s="381" t="str">
        <f t="shared" si="115"/>
        <v>NE</v>
      </c>
      <c r="DN71" s="381" t="str">
        <f t="shared" ref="DN71:DV71" si="119">BO58</f>
        <v>NE</v>
      </c>
      <c r="DO71" s="381" t="str">
        <f t="shared" si="119"/>
        <v>NE</v>
      </c>
      <c r="DP71" s="381" t="str">
        <f t="shared" si="119"/>
        <v>NE</v>
      </c>
      <c r="DQ71" s="381" t="str">
        <f t="shared" si="119"/>
        <v>NE</v>
      </c>
      <c r="DR71" s="381" t="str">
        <f t="shared" si="119"/>
        <v>NE</v>
      </c>
      <c r="DS71" s="381" t="str">
        <f t="shared" si="119"/>
        <v>NE</v>
      </c>
      <c r="DT71" s="381" t="str">
        <f t="shared" si="119"/>
        <v>NE</v>
      </c>
      <c r="DU71" s="381" t="str">
        <f t="shared" si="119"/>
        <v>NE</v>
      </c>
      <c r="DV71" s="382" t="str">
        <f t="shared" si="119"/>
        <v>NE</v>
      </c>
    </row>
    <row r="72" spans="80:126" ht="36.950000000000003" customHeight="1" x14ac:dyDescent="0.25">
      <c r="CB72" s="286"/>
      <c r="CC72" s="286">
        <v>18</v>
      </c>
      <c r="CD72" s="369">
        <f>BG$62</f>
        <v>0</v>
      </c>
      <c r="CE72" s="370" t="e">
        <f t="shared" si="75"/>
        <v>#DIV/0!</v>
      </c>
      <c r="CF72" s="370" t="e">
        <f t="shared" si="76"/>
        <v>#DIV/0!</v>
      </c>
      <c r="CG72" s="370" t="e">
        <f t="shared" si="77"/>
        <v>#DIV/0!</v>
      </c>
      <c r="CH72" s="370" t="e">
        <f t="shared" si="78"/>
        <v>#DIV/0!</v>
      </c>
      <c r="CI72" s="370" t="e">
        <f t="shared" si="79"/>
        <v>#DIV/0!</v>
      </c>
      <c r="CJ72" s="370" t="e">
        <f t="shared" si="80"/>
        <v>#DIV/0!</v>
      </c>
      <c r="CK72" s="371" t="e">
        <f t="shared" si="81"/>
        <v>#DIV/0!</v>
      </c>
      <c r="CL72" s="109" t="str">
        <f>X$41</f>
        <v/>
      </c>
      <c r="CN72" s="272" t="s">
        <v>93</v>
      </c>
      <c r="CO72" s="381" t="str">
        <f t="shared" si="113"/>
        <v>NE</v>
      </c>
      <c r="CP72" s="381" t="str">
        <f t="shared" si="113"/>
        <v>NE</v>
      </c>
      <c r="CQ72" s="381" t="str">
        <f t="shared" si="113"/>
        <v>NE</v>
      </c>
      <c r="CR72" s="381" t="str">
        <f t="shared" si="113"/>
        <v>NE</v>
      </c>
      <c r="CS72" s="381" t="str">
        <f t="shared" si="113"/>
        <v>NE</v>
      </c>
      <c r="CT72" s="381" t="str">
        <f t="shared" si="113"/>
        <v>NE</v>
      </c>
      <c r="CU72" s="381" t="str">
        <f t="shared" si="113"/>
        <v>NE</v>
      </c>
      <c r="CV72" s="381" t="str">
        <f t="shared" si="113"/>
        <v>NE</v>
      </c>
      <c r="CW72" s="381" t="str">
        <f t="shared" si="113"/>
        <v>NE</v>
      </c>
      <c r="CX72" s="381" t="str">
        <f t="shared" si="113"/>
        <v>NE</v>
      </c>
      <c r="CY72" s="381" t="str">
        <f t="shared" si="114"/>
        <v>NE</v>
      </c>
      <c r="CZ72" s="381" t="str">
        <f t="shared" si="114"/>
        <v>NE</v>
      </c>
      <c r="DA72" s="381" t="str">
        <f t="shared" si="114"/>
        <v>NE</v>
      </c>
      <c r="DB72" s="381" t="str">
        <f t="shared" si="114"/>
        <v>NE</v>
      </c>
      <c r="DC72" s="381" t="str">
        <f t="shared" si="114"/>
        <v>NE</v>
      </c>
      <c r="DD72" s="381" t="str">
        <f t="shared" si="114"/>
        <v>NE</v>
      </c>
      <c r="DE72" s="381" t="str">
        <f t="shared" si="114"/>
        <v>NE</v>
      </c>
      <c r="DF72" s="381" t="str">
        <f t="shared" si="114"/>
        <v>NE</v>
      </c>
      <c r="DG72" s="381" t="str">
        <f t="shared" si="114"/>
        <v>NE</v>
      </c>
      <c r="DH72" s="381" t="str">
        <f t="shared" si="114"/>
        <v>NE</v>
      </c>
      <c r="DI72" s="381" t="str">
        <f t="shared" si="115"/>
        <v>NE</v>
      </c>
      <c r="DJ72" s="381" t="str">
        <f t="shared" si="115"/>
        <v>NE</v>
      </c>
      <c r="DK72" s="381" t="str">
        <f t="shared" si="115"/>
        <v>NE</v>
      </c>
      <c r="DL72" s="381" t="str">
        <f t="shared" si="115"/>
        <v>NE</v>
      </c>
      <c r="DM72" s="381" t="str">
        <f t="shared" si="115"/>
        <v>NE</v>
      </c>
      <c r="DN72" s="381" t="str">
        <f t="shared" ref="DN72:DV72" si="120">BO59</f>
        <v>NE</v>
      </c>
      <c r="DO72" s="381" t="str">
        <f t="shared" si="120"/>
        <v>NE</v>
      </c>
      <c r="DP72" s="381" t="str">
        <f t="shared" si="120"/>
        <v>NE</v>
      </c>
      <c r="DQ72" s="381" t="str">
        <f t="shared" si="120"/>
        <v>NE</v>
      </c>
      <c r="DR72" s="381" t="str">
        <f t="shared" si="120"/>
        <v>NE</v>
      </c>
      <c r="DS72" s="381" t="str">
        <f t="shared" si="120"/>
        <v>NE</v>
      </c>
      <c r="DT72" s="381" t="str">
        <f t="shared" si="120"/>
        <v>NE</v>
      </c>
      <c r="DU72" s="381" t="str">
        <f t="shared" si="120"/>
        <v>NE</v>
      </c>
      <c r="DV72" s="382" t="str">
        <f t="shared" si="120"/>
        <v>NE</v>
      </c>
    </row>
    <row r="73" spans="80:126" ht="36.950000000000003" customHeight="1" x14ac:dyDescent="0.25">
      <c r="CB73" s="286"/>
      <c r="CC73" s="286">
        <v>19</v>
      </c>
      <c r="CD73" s="369">
        <f>BH$62</f>
        <v>0</v>
      </c>
      <c r="CE73" s="370" t="e">
        <f t="shared" si="75"/>
        <v>#DIV/0!</v>
      </c>
      <c r="CF73" s="370" t="e">
        <f t="shared" si="76"/>
        <v>#DIV/0!</v>
      </c>
      <c r="CG73" s="370" t="e">
        <f t="shared" si="77"/>
        <v>#DIV/0!</v>
      </c>
      <c r="CH73" s="370" t="e">
        <f t="shared" si="78"/>
        <v>#DIV/0!</v>
      </c>
      <c r="CI73" s="370" t="e">
        <f t="shared" si="79"/>
        <v>#DIV/0!</v>
      </c>
      <c r="CJ73" s="370" t="e">
        <f t="shared" si="80"/>
        <v>#DIV/0!</v>
      </c>
      <c r="CK73" s="371" t="e">
        <f t="shared" si="81"/>
        <v>#DIV/0!</v>
      </c>
      <c r="CL73" s="286" t="str">
        <f>Y$41</f>
        <v/>
      </c>
      <c r="CN73" s="272" t="s">
        <v>94</v>
      </c>
      <c r="CO73" s="381" t="str">
        <f t="shared" si="113"/>
        <v>NE</v>
      </c>
      <c r="CP73" s="381" t="str">
        <f t="shared" si="113"/>
        <v>NE</v>
      </c>
      <c r="CQ73" s="381" t="str">
        <f t="shared" si="113"/>
        <v>NE</v>
      </c>
      <c r="CR73" s="381" t="str">
        <f t="shared" si="113"/>
        <v>NE</v>
      </c>
      <c r="CS73" s="381" t="str">
        <f t="shared" si="113"/>
        <v>NE</v>
      </c>
      <c r="CT73" s="381" t="str">
        <f t="shared" si="113"/>
        <v>NE</v>
      </c>
      <c r="CU73" s="381" t="str">
        <f t="shared" si="113"/>
        <v>NE</v>
      </c>
      <c r="CV73" s="381" t="str">
        <f t="shared" si="113"/>
        <v>NE</v>
      </c>
      <c r="CW73" s="381" t="str">
        <f t="shared" si="113"/>
        <v>NE</v>
      </c>
      <c r="CX73" s="381" t="str">
        <f t="shared" si="113"/>
        <v>NE</v>
      </c>
      <c r="CY73" s="381" t="str">
        <f t="shared" si="114"/>
        <v>NE</v>
      </c>
      <c r="CZ73" s="381" t="str">
        <f t="shared" si="114"/>
        <v>NE</v>
      </c>
      <c r="DA73" s="381" t="str">
        <f t="shared" si="114"/>
        <v>NE</v>
      </c>
      <c r="DB73" s="381" t="str">
        <f t="shared" si="114"/>
        <v>NE</v>
      </c>
      <c r="DC73" s="381" t="str">
        <f t="shared" si="114"/>
        <v>NE</v>
      </c>
      <c r="DD73" s="381" t="str">
        <f t="shared" si="114"/>
        <v>NE</v>
      </c>
      <c r="DE73" s="381" t="str">
        <f t="shared" si="114"/>
        <v>NE</v>
      </c>
      <c r="DF73" s="381" t="str">
        <f t="shared" si="114"/>
        <v>NE</v>
      </c>
      <c r="DG73" s="381" t="str">
        <f t="shared" si="114"/>
        <v>NE</v>
      </c>
      <c r="DH73" s="381" t="str">
        <f t="shared" si="114"/>
        <v>NE</v>
      </c>
      <c r="DI73" s="381" t="str">
        <f t="shared" si="115"/>
        <v>NE</v>
      </c>
      <c r="DJ73" s="381" t="str">
        <f t="shared" si="115"/>
        <v>NE</v>
      </c>
      <c r="DK73" s="381" t="str">
        <f t="shared" si="115"/>
        <v>NE</v>
      </c>
      <c r="DL73" s="381" t="str">
        <f t="shared" si="115"/>
        <v>NE</v>
      </c>
      <c r="DM73" s="381" t="str">
        <f t="shared" si="115"/>
        <v>NE</v>
      </c>
      <c r="DN73" s="381" t="str">
        <f t="shared" ref="DN73:DV73" si="121">BO60</f>
        <v>NE</v>
      </c>
      <c r="DO73" s="381" t="str">
        <f t="shared" si="121"/>
        <v>NE</v>
      </c>
      <c r="DP73" s="381" t="str">
        <f t="shared" si="121"/>
        <v>NE</v>
      </c>
      <c r="DQ73" s="381" t="str">
        <f t="shared" si="121"/>
        <v>NE</v>
      </c>
      <c r="DR73" s="381" t="str">
        <f t="shared" si="121"/>
        <v>NE</v>
      </c>
      <c r="DS73" s="381" t="str">
        <f t="shared" si="121"/>
        <v>NE</v>
      </c>
      <c r="DT73" s="381" t="str">
        <f t="shared" si="121"/>
        <v>NE</v>
      </c>
      <c r="DU73" s="381" t="str">
        <f t="shared" si="121"/>
        <v>NE</v>
      </c>
      <c r="DV73" s="382" t="str">
        <f t="shared" si="121"/>
        <v>NE</v>
      </c>
    </row>
    <row r="74" spans="80:126" ht="36.950000000000003" customHeight="1" thickBot="1" x14ac:dyDescent="0.3">
      <c r="CB74" s="286"/>
      <c r="CC74" s="286">
        <v>20</v>
      </c>
      <c r="CD74" s="369">
        <f>BI$62</f>
        <v>0</v>
      </c>
      <c r="CE74" s="370" t="e">
        <f t="shared" si="75"/>
        <v>#DIV/0!</v>
      </c>
      <c r="CF74" s="370" t="e">
        <f t="shared" si="76"/>
        <v>#DIV/0!</v>
      </c>
      <c r="CG74" s="370" t="e">
        <f t="shared" si="77"/>
        <v>#DIV/0!</v>
      </c>
      <c r="CH74" s="370" t="e">
        <f t="shared" si="78"/>
        <v>#DIV/0!</v>
      </c>
      <c r="CI74" s="370" t="e">
        <f t="shared" si="79"/>
        <v>#DIV/0!</v>
      </c>
      <c r="CJ74" s="370" t="e">
        <f t="shared" si="80"/>
        <v>#DIV/0!</v>
      </c>
      <c r="CK74" s="371" t="e">
        <f t="shared" si="81"/>
        <v>#DIV/0!</v>
      </c>
      <c r="CL74" s="286" t="str">
        <f>Z$41</f>
        <v/>
      </c>
      <c r="CN74" s="272" t="s">
        <v>95</v>
      </c>
      <c r="CO74" s="383" t="str">
        <f t="shared" si="113"/>
        <v>NE</v>
      </c>
      <c r="CP74" s="383" t="str">
        <f t="shared" si="113"/>
        <v>NE</v>
      </c>
      <c r="CQ74" s="383" t="str">
        <f t="shared" si="113"/>
        <v>NE</v>
      </c>
      <c r="CR74" s="383" t="str">
        <f t="shared" si="113"/>
        <v>NE</v>
      </c>
      <c r="CS74" s="383" t="str">
        <f t="shared" si="113"/>
        <v>NE</v>
      </c>
      <c r="CT74" s="383" t="str">
        <f t="shared" si="113"/>
        <v>NE</v>
      </c>
      <c r="CU74" s="383" t="str">
        <f t="shared" si="113"/>
        <v>NE</v>
      </c>
      <c r="CV74" s="383" t="str">
        <f t="shared" si="113"/>
        <v>NE</v>
      </c>
      <c r="CW74" s="383" t="str">
        <f t="shared" si="113"/>
        <v>NE</v>
      </c>
      <c r="CX74" s="383" t="str">
        <f t="shared" si="113"/>
        <v>NE</v>
      </c>
      <c r="CY74" s="383" t="str">
        <f t="shared" si="114"/>
        <v>NE</v>
      </c>
      <c r="CZ74" s="383" t="str">
        <f t="shared" si="114"/>
        <v>NE</v>
      </c>
      <c r="DA74" s="383" t="str">
        <f t="shared" si="114"/>
        <v>NE</v>
      </c>
      <c r="DB74" s="383" t="str">
        <f t="shared" si="114"/>
        <v>NE</v>
      </c>
      <c r="DC74" s="383" t="str">
        <f t="shared" si="114"/>
        <v>NE</v>
      </c>
      <c r="DD74" s="383" t="str">
        <f t="shared" si="114"/>
        <v>NE</v>
      </c>
      <c r="DE74" s="383" t="str">
        <f t="shared" si="114"/>
        <v>NE</v>
      </c>
      <c r="DF74" s="383" t="str">
        <f t="shared" si="114"/>
        <v>NE</v>
      </c>
      <c r="DG74" s="383" t="str">
        <f t="shared" si="114"/>
        <v>NE</v>
      </c>
      <c r="DH74" s="383" t="str">
        <f t="shared" si="114"/>
        <v>NE</v>
      </c>
      <c r="DI74" s="383" t="str">
        <f t="shared" si="115"/>
        <v>NE</v>
      </c>
      <c r="DJ74" s="383" t="str">
        <f t="shared" si="115"/>
        <v>NE</v>
      </c>
      <c r="DK74" s="383" t="str">
        <f t="shared" si="115"/>
        <v>NE</v>
      </c>
      <c r="DL74" s="383" t="str">
        <f t="shared" si="115"/>
        <v>NE</v>
      </c>
      <c r="DM74" s="383" t="str">
        <f t="shared" si="115"/>
        <v>NE</v>
      </c>
      <c r="DN74" s="383" t="str">
        <f t="shared" ref="DN74:DV74" si="122">BO61</f>
        <v>NE</v>
      </c>
      <c r="DO74" s="383" t="str">
        <f t="shared" si="122"/>
        <v>NE</v>
      </c>
      <c r="DP74" s="383" t="str">
        <f t="shared" si="122"/>
        <v>NE</v>
      </c>
      <c r="DQ74" s="383" t="str">
        <f t="shared" si="122"/>
        <v>NE</v>
      </c>
      <c r="DR74" s="383" t="str">
        <f t="shared" si="122"/>
        <v>NE</v>
      </c>
      <c r="DS74" s="383" t="str">
        <f t="shared" si="122"/>
        <v>NE</v>
      </c>
      <c r="DT74" s="383" t="str">
        <f t="shared" si="122"/>
        <v>NE</v>
      </c>
      <c r="DU74" s="383" t="str">
        <f t="shared" si="122"/>
        <v>NE</v>
      </c>
      <c r="DV74" s="384" t="str">
        <f t="shared" si="122"/>
        <v>NE</v>
      </c>
    </row>
    <row r="75" spans="80:126" ht="36.950000000000003" customHeight="1" x14ac:dyDescent="0.25">
      <c r="CB75" s="286"/>
      <c r="CC75" s="286">
        <v>21</v>
      </c>
      <c r="CD75" s="369">
        <f>BJ$62</f>
        <v>0</v>
      </c>
      <c r="CE75" s="370" t="e">
        <f t="shared" si="75"/>
        <v>#DIV/0!</v>
      </c>
      <c r="CF75" s="370" t="e">
        <f t="shared" si="76"/>
        <v>#DIV/0!</v>
      </c>
      <c r="CG75" s="370" t="e">
        <f t="shared" si="77"/>
        <v>#DIV/0!</v>
      </c>
      <c r="CH75" s="370" t="e">
        <f t="shared" si="78"/>
        <v>#DIV/0!</v>
      </c>
      <c r="CI75" s="370" t="e">
        <f t="shared" si="79"/>
        <v>#DIV/0!</v>
      </c>
      <c r="CJ75" s="370" t="e">
        <f t="shared" si="80"/>
        <v>#DIV/0!</v>
      </c>
      <c r="CK75" s="371" t="e">
        <f t="shared" si="81"/>
        <v>#DIV/0!</v>
      </c>
      <c r="CL75" s="402" t="str">
        <f>AA$41</f>
        <v/>
      </c>
      <c r="CW75" s="286"/>
      <c r="DE75" s="401"/>
      <c r="DF75" s="401"/>
      <c r="DG75" s="401"/>
      <c r="DH75" s="401"/>
      <c r="DI75" s="401"/>
      <c r="DJ75" s="401"/>
    </row>
    <row r="76" spans="80:126" ht="36.950000000000003" customHeight="1" x14ac:dyDescent="0.25">
      <c r="CB76" s="286"/>
      <c r="CC76" s="286">
        <v>22</v>
      </c>
      <c r="CD76" s="369">
        <f>BK$62</f>
        <v>0</v>
      </c>
      <c r="CE76" s="370" t="e">
        <f t="shared" si="75"/>
        <v>#DIV/0!</v>
      </c>
      <c r="CF76" s="370" t="e">
        <f t="shared" si="76"/>
        <v>#DIV/0!</v>
      </c>
      <c r="CG76" s="370" t="e">
        <f t="shared" si="77"/>
        <v>#DIV/0!</v>
      </c>
      <c r="CH76" s="370" t="e">
        <f t="shared" si="78"/>
        <v>#DIV/0!</v>
      </c>
      <c r="CI76" s="370" t="e">
        <f t="shared" si="79"/>
        <v>#DIV/0!</v>
      </c>
      <c r="CJ76" s="370" t="e">
        <f t="shared" si="80"/>
        <v>#DIV/0!</v>
      </c>
      <c r="CK76" s="371" t="e">
        <f t="shared" si="81"/>
        <v>#DIV/0!</v>
      </c>
      <c r="CL76" s="109" t="str">
        <f>AB$41</f>
        <v/>
      </c>
    </row>
    <row r="77" spans="80:126" ht="36.950000000000003" customHeight="1" x14ac:dyDescent="0.25">
      <c r="CC77" s="109">
        <v>23</v>
      </c>
      <c r="CD77" s="369">
        <f>BL$62</f>
        <v>0</v>
      </c>
      <c r="CE77" s="370" t="e">
        <f t="shared" si="75"/>
        <v>#DIV/0!</v>
      </c>
      <c r="CF77" s="370" t="e">
        <f t="shared" si="76"/>
        <v>#DIV/0!</v>
      </c>
      <c r="CG77" s="370" t="e">
        <f t="shared" si="77"/>
        <v>#DIV/0!</v>
      </c>
      <c r="CH77" s="370" t="e">
        <f t="shared" si="78"/>
        <v>#DIV/0!</v>
      </c>
      <c r="CI77" s="370" t="e">
        <f t="shared" si="79"/>
        <v>#DIV/0!</v>
      </c>
      <c r="CJ77" s="370" t="e">
        <f t="shared" si="80"/>
        <v>#DIV/0!</v>
      </c>
      <c r="CK77" s="371" t="e">
        <f t="shared" si="81"/>
        <v>#DIV/0!</v>
      </c>
      <c r="CL77" s="109" t="str">
        <f>AC$41</f>
        <v/>
      </c>
    </row>
    <row r="78" spans="80:126" ht="36.950000000000003" customHeight="1" x14ac:dyDescent="0.25">
      <c r="CC78" s="109">
        <v>24</v>
      </c>
      <c r="CD78" s="369">
        <f>BM$62</f>
        <v>0</v>
      </c>
      <c r="CE78" s="370" t="e">
        <f t="shared" si="75"/>
        <v>#DIV/0!</v>
      </c>
      <c r="CF78" s="370" t="e">
        <f t="shared" si="76"/>
        <v>#DIV/0!</v>
      </c>
      <c r="CG78" s="370" t="e">
        <f t="shared" si="77"/>
        <v>#DIV/0!</v>
      </c>
      <c r="CH78" s="370" t="e">
        <f t="shared" si="78"/>
        <v>#DIV/0!</v>
      </c>
      <c r="CI78" s="370" t="e">
        <f t="shared" si="79"/>
        <v>#DIV/0!</v>
      </c>
      <c r="CJ78" s="370" t="e">
        <f t="shared" si="80"/>
        <v>#DIV/0!</v>
      </c>
      <c r="CK78" s="371" t="e">
        <f t="shared" si="81"/>
        <v>#DIV/0!</v>
      </c>
      <c r="CL78" s="109" t="str">
        <f>AD$41</f>
        <v/>
      </c>
    </row>
    <row r="79" spans="80:126" ht="36.950000000000003" customHeight="1" x14ac:dyDescent="0.25">
      <c r="CC79" s="109">
        <v>25</v>
      </c>
      <c r="CD79" s="369">
        <f>BN$62</f>
        <v>0</v>
      </c>
      <c r="CE79" s="370" t="e">
        <f t="shared" si="75"/>
        <v>#DIV/0!</v>
      </c>
      <c r="CF79" s="370" t="e">
        <f t="shared" si="76"/>
        <v>#DIV/0!</v>
      </c>
      <c r="CG79" s="370" t="e">
        <f t="shared" si="77"/>
        <v>#DIV/0!</v>
      </c>
      <c r="CH79" s="370" t="e">
        <f t="shared" si="78"/>
        <v>#DIV/0!</v>
      </c>
      <c r="CI79" s="370" t="e">
        <f t="shared" si="79"/>
        <v>#DIV/0!</v>
      </c>
      <c r="CJ79" s="370" t="e">
        <f t="shared" si="80"/>
        <v>#DIV/0!</v>
      </c>
      <c r="CK79" s="371" t="e">
        <f t="shared" si="81"/>
        <v>#DIV/0!</v>
      </c>
      <c r="CL79" s="109" t="str">
        <f>AE$41</f>
        <v/>
      </c>
    </row>
    <row r="80" spans="80:126" ht="36.950000000000003" customHeight="1" x14ac:dyDescent="0.25">
      <c r="CC80" s="109">
        <v>26</v>
      </c>
      <c r="CD80" s="369">
        <f>BO$62</f>
        <v>0</v>
      </c>
      <c r="CE80" s="370" t="e">
        <f t="shared" si="75"/>
        <v>#DIV/0!</v>
      </c>
      <c r="CF80" s="370" t="e">
        <f t="shared" si="76"/>
        <v>#DIV/0!</v>
      </c>
      <c r="CG80" s="370" t="e">
        <f t="shared" si="77"/>
        <v>#DIV/0!</v>
      </c>
      <c r="CH80" s="370" t="e">
        <f t="shared" si="78"/>
        <v>#DIV/0!</v>
      </c>
      <c r="CI80" s="370" t="e">
        <f t="shared" si="79"/>
        <v>#DIV/0!</v>
      </c>
      <c r="CJ80" s="370" t="e">
        <f t="shared" si="80"/>
        <v>#DIV/0!</v>
      </c>
      <c r="CK80" s="371" t="e">
        <f t="shared" si="81"/>
        <v>#DIV/0!</v>
      </c>
      <c r="CL80" s="109" t="str">
        <f>AF$41</f>
        <v/>
      </c>
    </row>
    <row r="81" spans="82:93" ht="36.950000000000003" customHeight="1" x14ac:dyDescent="0.25">
      <c r="CD81" s="369">
        <f>BP$62</f>
        <v>0</v>
      </c>
      <c r="CE81" s="370" t="e">
        <f t="shared" si="75"/>
        <v>#DIV/0!</v>
      </c>
      <c r="CF81" s="370" t="e">
        <f t="shared" si="76"/>
        <v>#DIV/0!</v>
      </c>
      <c r="CG81" s="370" t="e">
        <f t="shared" si="77"/>
        <v>#DIV/0!</v>
      </c>
      <c r="CH81" s="370" t="e">
        <f t="shared" si="78"/>
        <v>#DIV/0!</v>
      </c>
      <c r="CI81" s="370" t="e">
        <f t="shared" si="79"/>
        <v>#DIV/0!</v>
      </c>
      <c r="CJ81" s="370" t="e">
        <f t="shared" si="80"/>
        <v>#DIV/0!</v>
      </c>
      <c r="CK81" s="371" t="e">
        <f t="shared" si="81"/>
        <v>#DIV/0!</v>
      </c>
      <c r="CL81" s="109" t="str">
        <f>AG$41</f>
        <v/>
      </c>
    </row>
    <row r="82" spans="82:93" ht="36.950000000000003" customHeight="1" x14ac:dyDescent="0.25">
      <c r="CD82" s="369">
        <f>BQ$62</f>
        <v>0</v>
      </c>
      <c r="CE82" s="370" t="e">
        <f t="shared" si="75"/>
        <v>#DIV/0!</v>
      </c>
      <c r="CF82" s="370" t="e">
        <f t="shared" si="76"/>
        <v>#DIV/0!</v>
      </c>
      <c r="CG82" s="370" t="e">
        <f t="shared" si="77"/>
        <v>#DIV/0!</v>
      </c>
      <c r="CH82" s="370" t="e">
        <f t="shared" si="78"/>
        <v>#DIV/0!</v>
      </c>
      <c r="CI82" s="370" t="e">
        <f t="shared" si="79"/>
        <v>#DIV/0!</v>
      </c>
      <c r="CJ82" s="370" t="e">
        <f t="shared" si="80"/>
        <v>#DIV/0!</v>
      </c>
      <c r="CK82" s="371" t="e">
        <f t="shared" si="81"/>
        <v>#DIV/0!</v>
      </c>
      <c r="CL82" s="109" t="str">
        <f>AH$41</f>
        <v/>
      </c>
    </row>
    <row r="83" spans="82:93" ht="36.950000000000003" customHeight="1" x14ac:dyDescent="0.25">
      <c r="CD83" s="369">
        <f>BR$62</f>
        <v>0</v>
      </c>
      <c r="CE83" s="370" t="e">
        <f t="shared" si="75"/>
        <v>#DIV/0!</v>
      </c>
      <c r="CF83" s="370" t="e">
        <f t="shared" si="76"/>
        <v>#DIV/0!</v>
      </c>
      <c r="CG83" s="370" t="e">
        <f t="shared" si="77"/>
        <v>#DIV/0!</v>
      </c>
      <c r="CH83" s="370" t="e">
        <f t="shared" si="78"/>
        <v>#DIV/0!</v>
      </c>
      <c r="CI83" s="370" t="e">
        <f t="shared" si="79"/>
        <v>#DIV/0!</v>
      </c>
      <c r="CJ83" s="370" t="e">
        <f t="shared" si="80"/>
        <v>#DIV/0!</v>
      </c>
      <c r="CK83" s="371" t="e">
        <f t="shared" si="81"/>
        <v>#DIV/0!</v>
      </c>
      <c r="CL83" s="109" t="str">
        <f>AI$41</f>
        <v/>
      </c>
    </row>
    <row r="84" spans="82:93" ht="36.950000000000003" customHeight="1" x14ac:dyDescent="0.25">
      <c r="CD84" s="369">
        <f>BS$62</f>
        <v>0</v>
      </c>
      <c r="CE84" s="370" t="e">
        <f t="shared" si="75"/>
        <v>#DIV/0!</v>
      </c>
      <c r="CF84" s="370" t="e">
        <f t="shared" si="76"/>
        <v>#DIV/0!</v>
      </c>
      <c r="CG84" s="370" t="e">
        <f t="shared" si="77"/>
        <v>#DIV/0!</v>
      </c>
      <c r="CH84" s="370" t="e">
        <f t="shared" si="78"/>
        <v>#DIV/0!</v>
      </c>
      <c r="CI84" s="370" t="e">
        <f t="shared" si="79"/>
        <v>#DIV/0!</v>
      </c>
      <c r="CJ84" s="370" t="e">
        <f t="shared" si="80"/>
        <v>#DIV/0!</v>
      </c>
      <c r="CK84" s="371" t="e">
        <f t="shared" si="81"/>
        <v>#DIV/0!</v>
      </c>
      <c r="CL84" s="109" t="str">
        <f>AJ$41</f>
        <v/>
      </c>
    </row>
    <row r="85" spans="82:93" ht="36.950000000000003" customHeight="1" x14ac:dyDescent="0.25">
      <c r="CD85" s="369">
        <f>BT$62</f>
        <v>0</v>
      </c>
      <c r="CE85" s="370" t="e">
        <f t="shared" si="75"/>
        <v>#DIV/0!</v>
      </c>
      <c r="CF85" s="370" t="e">
        <f t="shared" si="76"/>
        <v>#DIV/0!</v>
      </c>
      <c r="CG85" s="370" t="e">
        <f t="shared" si="77"/>
        <v>#DIV/0!</v>
      </c>
      <c r="CH85" s="370" t="e">
        <f t="shared" si="78"/>
        <v>#DIV/0!</v>
      </c>
      <c r="CI85" s="370" t="e">
        <f t="shared" si="79"/>
        <v>#DIV/0!</v>
      </c>
      <c r="CJ85" s="370" t="e">
        <f t="shared" si="80"/>
        <v>#DIV/0!</v>
      </c>
      <c r="CK85" s="371" t="e">
        <f t="shared" si="81"/>
        <v>#DIV/0!</v>
      </c>
      <c r="CL85" s="109" t="str">
        <f>AK$41</f>
        <v/>
      </c>
    </row>
    <row r="86" spans="82:93" ht="36.950000000000003" customHeight="1" x14ac:dyDescent="0.25">
      <c r="CD86" s="369">
        <f>BU$62</f>
        <v>0</v>
      </c>
      <c r="CE86" s="370" t="e">
        <f t="shared" si="75"/>
        <v>#DIV/0!</v>
      </c>
      <c r="CF86" s="370" t="e">
        <f t="shared" si="76"/>
        <v>#DIV/0!</v>
      </c>
      <c r="CG86" s="370" t="e">
        <f t="shared" si="77"/>
        <v>#DIV/0!</v>
      </c>
      <c r="CH86" s="370" t="e">
        <f t="shared" si="78"/>
        <v>#DIV/0!</v>
      </c>
      <c r="CI86" s="370" t="e">
        <f t="shared" si="79"/>
        <v>#DIV/0!</v>
      </c>
      <c r="CJ86" s="370" t="e">
        <f t="shared" si="80"/>
        <v>#DIV/0!</v>
      </c>
      <c r="CK86" s="371" t="e">
        <f t="shared" si="81"/>
        <v>#DIV/0!</v>
      </c>
      <c r="CL86" s="109" t="str">
        <f>AL$41</f>
        <v/>
      </c>
    </row>
    <row r="87" spans="82:93" ht="36.950000000000003" customHeight="1" x14ac:dyDescent="0.25">
      <c r="CD87" s="369">
        <f>BV$62</f>
        <v>0</v>
      </c>
      <c r="CE87" s="370" t="e">
        <f t="shared" si="75"/>
        <v>#DIV/0!</v>
      </c>
      <c r="CF87" s="370" t="e">
        <f t="shared" si="76"/>
        <v>#DIV/0!</v>
      </c>
      <c r="CG87" s="370" t="e">
        <f t="shared" si="77"/>
        <v>#DIV/0!</v>
      </c>
      <c r="CH87" s="370" t="e">
        <f t="shared" si="78"/>
        <v>#DIV/0!</v>
      </c>
      <c r="CI87" s="370" t="e">
        <f t="shared" si="79"/>
        <v>#DIV/0!</v>
      </c>
      <c r="CJ87" s="370" t="e">
        <f t="shared" si="80"/>
        <v>#DIV/0!</v>
      </c>
      <c r="CK87" s="371" t="e">
        <f t="shared" si="81"/>
        <v>#DIV/0!</v>
      </c>
      <c r="CL87" s="109" t="str">
        <f>AM$41</f>
        <v/>
      </c>
    </row>
    <row r="88" spans="82:93" ht="36.950000000000003" customHeight="1" thickBot="1" x14ac:dyDescent="0.3">
      <c r="CD88" s="372">
        <f t="shared" ref="CD88" si="123">BW$62</f>
        <v>0</v>
      </c>
      <c r="CE88" s="373" t="e">
        <f t="shared" si="75"/>
        <v>#DIV/0!</v>
      </c>
      <c r="CF88" s="373" t="e">
        <f t="shared" si="76"/>
        <v>#DIV/0!</v>
      </c>
      <c r="CG88" s="373" t="e">
        <f t="shared" si="77"/>
        <v>#DIV/0!</v>
      </c>
      <c r="CH88" s="373" t="e">
        <f t="shared" si="78"/>
        <v>#DIV/0!</v>
      </c>
      <c r="CI88" s="373" t="e">
        <f t="shared" si="79"/>
        <v>#DIV/0!</v>
      </c>
      <c r="CJ88" s="373" t="e">
        <f t="shared" si="80"/>
        <v>#DIV/0!</v>
      </c>
      <c r="CK88" s="374" t="e">
        <f t="shared" si="81"/>
        <v>#DIV/0!</v>
      </c>
      <c r="CL88" s="109" t="str">
        <f>AN$41</f>
        <v/>
      </c>
      <c r="CM88" s="146"/>
      <c r="CN88" s="146"/>
      <c r="CO88" s="146"/>
    </row>
    <row r="89" spans="82:93" ht="36.950000000000003" customHeight="1" x14ac:dyDescent="0.25">
      <c r="CE89" s="146"/>
      <c r="CF89" s="146"/>
      <c r="CG89" s="146"/>
      <c r="CH89" s="146"/>
      <c r="CI89" s="146"/>
      <c r="CJ89" s="146"/>
      <c r="CK89" s="146"/>
      <c r="CL89" s="146"/>
      <c r="CM89" s="146"/>
      <c r="CN89" s="146"/>
      <c r="CO89" s="146"/>
    </row>
    <row r="90" spans="82:93" ht="36.950000000000003" customHeight="1" x14ac:dyDescent="0.25">
      <c r="CE90" s="146"/>
      <c r="CF90" s="146"/>
      <c r="CG90" s="146"/>
      <c r="CH90" s="146"/>
      <c r="CI90" s="146"/>
      <c r="CJ90" s="146"/>
      <c r="CK90" s="146"/>
      <c r="CL90" s="146"/>
      <c r="CM90" s="146"/>
      <c r="CN90" s="146"/>
      <c r="CO90" s="146"/>
    </row>
    <row r="91" spans="82:93" ht="36.950000000000003" customHeight="1" x14ac:dyDescent="0.25">
      <c r="CE91" s="146"/>
      <c r="CF91" s="146"/>
      <c r="CG91" s="146"/>
      <c r="CH91" s="146"/>
      <c r="CI91" s="146"/>
      <c r="CJ91" s="146"/>
      <c r="CK91" s="146"/>
      <c r="CL91" s="146"/>
      <c r="CM91" s="146"/>
      <c r="CN91" s="146"/>
      <c r="CO91" s="146"/>
    </row>
    <row r="92" spans="82:93" ht="36.950000000000003" customHeight="1" x14ac:dyDescent="0.25">
      <c r="CE92" s="146"/>
      <c r="CF92" s="146"/>
      <c r="CG92" s="146"/>
      <c r="CH92" s="146"/>
      <c r="CI92" s="146"/>
      <c r="CJ92" s="146"/>
      <c r="CK92" s="146"/>
      <c r="CL92" s="146"/>
      <c r="CM92" s="146"/>
      <c r="CN92" s="146"/>
      <c r="CO92" s="146"/>
    </row>
    <row r="93" spans="82:93" ht="36.950000000000003" customHeight="1" x14ac:dyDescent="0.25">
      <c r="CE93" s="146"/>
      <c r="CF93" s="146"/>
      <c r="CG93" s="146"/>
      <c r="CH93" s="146"/>
      <c r="CI93" s="146"/>
      <c r="CJ93" s="146"/>
      <c r="CK93" s="146"/>
      <c r="CL93" s="146"/>
      <c r="CM93" s="146"/>
      <c r="CN93" s="146"/>
      <c r="CO93" s="146"/>
    </row>
    <row r="94" spans="82:93" ht="36.950000000000003" customHeight="1" x14ac:dyDescent="0.25">
      <c r="CE94" s="146"/>
      <c r="CF94" s="146"/>
      <c r="CG94" s="146"/>
      <c r="CH94" s="146"/>
      <c r="CI94" s="146"/>
      <c r="CJ94" s="146"/>
      <c r="CK94" s="146"/>
      <c r="CL94" s="146"/>
      <c r="CM94" s="146"/>
      <c r="CN94" s="146"/>
      <c r="CO94" s="146"/>
    </row>
    <row r="95" spans="82:93" ht="36.950000000000003" customHeight="1" x14ac:dyDescent="0.25">
      <c r="CE95" s="146"/>
      <c r="CF95" s="146"/>
      <c r="CG95" s="146"/>
      <c r="CH95" s="146"/>
      <c r="CI95" s="146"/>
      <c r="CJ95" s="146"/>
      <c r="CK95" s="146"/>
      <c r="CL95" s="146"/>
      <c r="CM95" s="146"/>
      <c r="CN95" s="146"/>
      <c r="CO95" s="146"/>
    </row>
    <row r="96" spans="82:93" ht="36.950000000000003" customHeight="1" x14ac:dyDescent="0.25"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</row>
    <row r="97" spans="83:93" ht="36.950000000000003" customHeight="1" x14ac:dyDescent="0.25">
      <c r="CE97" s="146"/>
      <c r="CF97" s="146"/>
      <c r="CG97" s="146"/>
      <c r="CH97" s="146"/>
      <c r="CI97" s="146"/>
      <c r="CJ97" s="146"/>
      <c r="CK97" s="146"/>
      <c r="CL97" s="146"/>
      <c r="CM97" s="146"/>
      <c r="CN97" s="146"/>
      <c r="CO97" s="146"/>
    </row>
    <row r="98" spans="83:93" ht="36.950000000000003" customHeight="1" x14ac:dyDescent="0.25">
      <c r="CE98" s="146"/>
      <c r="CF98" s="146"/>
      <c r="CG98" s="146"/>
      <c r="CH98" s="146"/>
      <c r="CI98" s="146"/>
      <c r="CJ98" s="146"/>
      <c r="CK98" s="146"/>
      <c r="CL98" s="146"/>
      <c r="CM98" s="146"/>
      <c r="CN98" s="146"/>
      <c r="CO98" s="146"/>
    </row>
    <row r="99" spans="83:93" ht="36.950000000000003" customHeight="1" x14ac:dyDescent="0.25"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</row>
    <row r="100" spans="83:93" ht="36.950000000000003" customHeight="1" x14ac:dyDescent="0.25">
      <c r="CE100" s="146"/>
      <c r="CF100" s="146"/>
      <c r="CG100" s="146"/>
      <c r="CH100" s="146"/>
      <c r="CI100" s="146"/>
      <c r="CJ100" s="146"/>
      <c r="CK100" s="146"/>
      <c r="CL100" s="146"/>
      <c r="CM100" s="146"/>
      <c r="CN100" s="146"/>
      <c r="CO100" s="146"/>
    </row>
    <row r="101" spans="83:93" ht="36.950000000000003" customHeight="1" x14ac:dyDescent="0.25">
      <c r="CE101" s="146"/>
      <c r="CF101" s="146"/>
      <c r="CG101" s="146"/>
      <c r="CH101" s="146"/>
      <c r="CI101" s="146"/>
      <c r="CJ101" s="146"/>
      <c r="CK101" s="146"/>
      <c r="CL101" s="146"/>
      <c r="CM101" s="146"/>
      <c r="CN101" s="146"/>
      <c r="CO101" s="146"/>
    </row>
    <row r="102" spans="83:93" ht="36.950000000000003" customHeight="1" x14ac:dyDescent="0.25">
      <c r="CE102" s="146"/>
      <c r="CF102" s="146"/>
      <c r="CG102" s="146"/>
      <c r="CH102" s="146"/>
      <c r="CI102" s="146"/>
      <c r="CJ102" s="146"/>
      <c r="CK102" s="146"/>
      <c r="CL102" s="146"/>
      <c r="CM102" s="146"/>
      <c r="CN102" s="146"/>
      <c r="CO102" s="146"/>
    </row>
    <row r="103" spans="83:93" ht="36.950000000000003" customHeight="1" x14ac:dyDescent="0.25">
      <c r="CE103" s="146"/>
      <c r="CF103" s="146"/>
      <c r="CG103" s="146"/>
      <c r="CH103" s="146"/>
      <c r="CI103" s="146"/>
      <c r="CJ103" s="146"/>
      <c r="CK103" s="146"/>
      <c r="CL103" s="146"/>
      <c r="CM103" s="146"/>
      <c r="CN103" s="146"/>
      <c r="CO103" s="146"/>
    </row>
    <row r="104" spans="83:93" ht="36.950000000000003" customHeight="1" x14ac:dyDescent="0.25">
      <c r="CE104" s="146"/>
      <c r="CF104" s="146"/>
      <c r="CG104" s="146"/>
      <c r="CH104" s="146"/>
      <c r="CI104" s="146"/>
      <c r="CJ104" s="146"/>
      <c r="CK104" s="146"/>
      <c r="CL104" s="146"/>
      <c r="CM104" s="146"/>
      <c r="CN104" s="146"/>
      <c r="CO104" s="146"/>
    </row>
    <row r="105" spans="83:93" ht="36.950000000000003" customHeight="1" x14ac:dyDescent="0.25">
      <c r="CE105" s="146"/>
      <c r="CF105" s="146"/>
      <c r="CG105" s="146"/>
      <c r="CH105" s="146"/>
      <c r="CI105" s="146"/>
      <c r="CJ105" s="146"/>
      <c r="CK105" s="146"/>
      <c r="CL105" s="146"/>
      <c r="CM105" s="146"/>
      <c r="CN105" s="146"/>
      <c r="CO105" s="146"/>
    </row>
    <row r="106" spans="83:93" ht="36.950000000000003" customHeight="1" x14ac:dyDescent="0.25">
      <c r="CE106" s="146"/>
      <c r="CF106" s="146"/>
      <c r="CG106" s="146"/>
      <c r="CH106" s="146"/>
      <c r="CI106" s="146"/>
      <c r="CJ106" s="146"/>
      <c r="CK106" s="146"/>
      <c r="CL106" s="146"/>
      <c r="CM106" s="146"/>
      <c r="CN106" s="146"/>
      <c r="CO106" s="146"/>
    </row>
    <row r="107" spans="83:93" ht="36.950000000000003" customHeight="1" x14ac:dyDescent="0.25">
      <c r="CE107" s="146"/>
      <c r="CF107" s="146"/>
      <c r="CG107" s="146"/>
      <c r="CH107" s="146"/>
      <c r="CI107" s="146"/>
      <c r="CJ107" s="146"/>
      <c r="CK107" s="146"/>
      <c r="CL107" s="146"/>
      <c r="CM107" s="146"/>
      <c r="CN107" s="146"/>
      <c r="CO107" s="146"/>
    </row>
    <row r="108" spans="83:93" ht="36.950000000000003" customHeight="1" x14ac:dyDescent="0.25"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</row>
    <row r="109" spans="83:93" ht="36.950000000000003" customHeight="1" x14ac:dyDescent="0.25">
      <c r="CE109" s="146"/>
      <c r="CF109" s="146"/>
      <c r="CG109" s="146"/>
      <c r="CH109" s="146"/>
      <c r="CI109" s="146"/>
      <c r="CJ109" s="146"/>
      <c r="CK109" s="146"/>
      <c r="CL109" s="146"/>
      <c r="CM109" s="146"/>
      <c r="CN109" s="146"/>
      <c r="CO109" s="146"/>
    </row>
    <row r="110" spans="83:93" ht="36.950000000000003" customHeight="1" x14ac:dyDescent="0.25">
      <c r="CE110" s="146"/>
      <c r="CF110" s="146"/>
      <c r="CG110" s="146"/>
      <c r="CH110" s="146"/>
      <c r="CI110" s="146"/>
      <c r="CJ110" s="146"/>
      <c r="CK110" s="146"/>
      <c r="CL110" s="146"/>
      <c r="CM110" s="146"/>
      <c r="CN110" s="146"/>
      <c r="CO110" s="146"/>
    </row>
    <row r="111" spans="83:93" ht="36.950000000000003" customHeight="1" x14ac:dyDescent="0.25">
      <c r="CE111" s="146"/>
      <c r="CF111" s="146"/>
      <c r="CG111" s="146"/>
      <c r="CH111" s="146"/>
      <c r="CI111" s="146"/>
      <c r="CJ111" s="146"/>
      <c r="CK111" s="146"/>
      <c r="CL111" s="146"/>
      <c r="CM111" s="146"/>
      <c r="CN111" s="146"/>
      <c r="CO111" s="146"/>
    </row>
    <row r="112" spans="83:93" ht="36.950000000000003" customHeight="1" x14ac:dyDescent="0.25">
      <c r="CE112" s="146"/>
      <c r="CF112" s="146"/>
      <c r="CG112" s="146"/>
      <c r="CH112" s="146"/>
      <c r="CI112" s="146"/>
      <c r="CJ112" s="146"/>
      <c r="CK112" s="146"/>
      <c r="CL112" s="146"/>
      <c r="CM112" s="146"/>
      <c r="CN112" s="146"/>
      <c r="CO112" s="146"/>
    </row>
    <row r="113" spans="83:93" ht="36.950000000000003" customHeight="1" x14ac:dyDescent="0.25">
      <c r="CE113" s="146"/>
      <c r="CF113" s="146"/>
      <c r="CG113" s="146"/>
      <c r="CH113" s="146"/>
      <c r="CI113" s="146"/>
      <c r="CJ113" s="146"/>
      <c r="CK113" s="146"/>
      <c r="CL113" s="146"/>
      <c r="CM113" s="146"/>
      <c r="CN113" s="146"/>
      <c r="CO113" s="146"/>
    </row>
    <row r="114" spans="83:93" ht="36.950000000000003" customHeight="1" x14ac:dyDescent="0.25">
      <c r="CE114" s="146"/>
      <c r="CF114" s="146"/>
      <c r="CG114" s="146"/>
      <c r="CH114" s="146"/>
      <c r="CI114" s="146"/>
      <c r="CJ114" s="146"/>
      <c r="CK114" s="146"/>
      <c r="CL114" s="146"/>
      <c r="CM114" s="146"/>
      <c r="CN114" s="146"/>
      <c r="CO114" s="146"/>
    </row>
    <row r="115" spans="83:93" ht="36.950000000000003" customHeight="1" x14ac:dyDescent="0.25">
      <c r="CE115" s="146"/>
      <c r="CF115" s="146"/>
      <c r="CG115" s="146"/>
      <c r="CH115" s="146"/>
      <c r="CI115" s="146"/>
      <c r="CJ115" s="146"/>
      <c r="CK115" s="146"/>
      <c r="CL115" s="146"/>
      <c r="CM115" s="146"/>
      <c r="CN115" s="146"/>
      <c r="CO115" s="146"/>
    </row>
    <row r="116" spans="83:93" ht="36.950000000000003" customHeight="1" x14ac:dyDescent="0.25">
      <c r="CE116" s="146"/>
      <c r="CF116" s="146"/>
      <c r="CG116" s="146"/>
      <c r="CH116" s="146"/>
      <c r="CI116" s="146"/>
      <c r="CJ116" s="146"/>
      <c r="CK116" s="146"/>
      <c r="CL116" s="146"/>
      <c r="CM116" s="146"/>
      <c r="CN116" s="146"/>
      <c r="CO116" s="146"/>
    </row>
    <row r="117" spans="83:93" ht="36.950000000000003" customHeight="1" x14ac:dyDescent="0.25">
      <c r="CE117" s="146"/>
      <c r="CF117" s="146"/>
      <c r="CG117" s="146"/>
      <c r="CH117" s="146"/>
      <c r="CI117" s="146"/>
      <c r="CJ117" s="146"/>
      <c r="CK117" s="146"/>
      <c r="CL117" s="146"/>
      <c r="CM117" s="146"/>
      <c r="CN117" s="146"/>
      <c r="CO117" s="146"/>
    </row>
    <row r="118" spans="83:93" ht="36.950000000000003" customHeight="1" x14ac:dyDescent="0.25">
      <c r="CE118" s="146"/>
      <c r="CF118" s="146"/>
      <c r="CG118" s="146"/>
      <c r="CH118" s="146"/>
      <c r="CI118" s="146"/>
      <c r="CJ118" s="146"/>
      <c r="CK118" s="146"/>
      <c r="CL118" s="146"/>
      <c r="CM118" s="146"/>
      <c r="CN118" s="146"/>
      <c r="CO118" s="146"/>
    </row>
    <row r="119" spans="83:93" ht="36.950000000000003" customHeight="1" x14ac:dyDescent="0.25">
      <c r="CE119" s="146"/>
      <c r="CF119" s="146"/>
      <c r="CG119" s="146"/>
      <c r="CH119" s="146"/>
      <c r="CI119" s="146"/>
      <c r="CJ119" s="146"/>
      <c r="CK119" s="146"/>
      <c r="CL119" s="146"/>
      <c r="CM119" s="146"/>
      <c r="CN119" s="146"/>
      <c r="CO119" s="146"/>
    </row>
    <row r="120" spans="83:93" ht="36.950000000000003" customHeight="1" x14ac:dyDescent="0.25">
      <c r="CE120" s="146"/>
      <c r="CF120" s="146"/>
      <c r="CG120" s="146"/>
      <c r="CH120" s="146"/>
      <c r="CI120" s="146"/>
      <c r="CJ120" s="146"/>
      <c r="CK120" s="146"/>
      <c r="CL120" s="146"/>
      <c r="CM120" s="146"/>
      <c r="CN120" s="146"/>
      <c r="CO120" s="146"/>
    </row>
    <row r="121" spans="83:93" ht="36.950000000000003" customHeight="1" x14ac:dyDescent="0.25">
      <c r="CE121" s="146"/>
      <c r="CF121" s="146"/>
      <c r="CG121" s="146"/>
      <c r="CH121" s="146"/>
      <c r="CI121" s="146"/>
      <c r="CJ121" s="146"/>
      <c r="CK121" s="146"/>
      <c r="CL121" s="146"/>
      <c r="CM121" s="146"/>
      <c r="CN121" s="146"/>
      <c r="CO121" s="146"/>
    </row>
    <row r="122" spans="83:93" ht="36.950000000000003" customHeight="1" x14ac:dyDescent="0.25">
      <c r="CE122" s="146"/>
      <c r="CF122" s="146"/>
      <c r="CG122" s="146"/>
      <c r="CH122" s="146"/>
      <c r="CI122" s="146"/>
      <c r="CJ122" s="146"/>
      <c r="CK122" s="146"/>
      <c r="CL122" s="146"/>
      <c r="CM122" s="146"/>
      <c r="CN122" s="146"/>
      <c r="CO122" s="146"/>
    </row>
    <row r="123" spans="83:93" ht="36.950000000000003" customHeight="1" x14ac:dyDescent="0.25">
      <c r="CE123" s="146"/>
      <c r="CF123" s="146"/>
      <c r="CG123" s="146"/>
      <c r="CH123" s="146"/>
      <c r="CI123" s="146"/>
      <c r="CJ123" s="146"/>
      <c r="CK123" s="146"/>
      <c r="CL123" s="146"/>
      <c r="CM123" s="146"/>
      <c r="CN123" s="146"/>
      <c r="CO123" s="146"/>
    </row>
    <row r="124" spans="83:93" ht="36.950000000000003" customHeight="1" x14ac:dyDescent="0.25">
      <c r="CE124" s="146"/>
      <c r="CF124" s="146"/>
      <c r="CG124" s="146"/>
      <c r="CH124" s="146"/>
      <c r="CI124" s="146"/>
      <c r="CJ124" s="146"/>
      <c r="CK124" s="146"/>
      <c r="CL124" s="146"/>
      <c r="CM124" s="146"/>
      <c r="CN124" s="146"/>
      <c r="CO124" s="146"/>
    </row>
    <row r="125" spans="83:93" ht="36.950000000000003" customHeight="1" x14ac:dyDescent="0.25">
      <c r="CE125" s="146"/>
      <c r="CF125" s="146"/>
      <c r="CG125" s="146"/>
      <c r="CH125" s="146"/>
      <c r="CI125" s="146"/>
      <c r="CJ125" s="146"/>
      <c r="CK125" s="146"/>
      <c r="CL125" s="146"/>
      <c r="CM125" s="146"/>
      <c r="CN125" s="146"/>
      <c r="CO125" s="146"/>
    </row>
    <row r="126" spans="83:93" ht="36.950000000000003" customHeight="1" x14ac:dyDescent="0.25">
      <c r="CE126" s="146"/>
      <c r="CF126" s="146"/>
      <c r="CG126" s="146"/>
      <c r="CH126" s="146"/>
      <c r="CI126" s="146"/>
      <c r="CJ126" s="146"/>
      <c r="CK126" s="146"/>
      <c r="CL126" s="146"/>
      <c r="CM126" s="146"/>
      <c r="CN126" s="146"/>
      <c r="CO126" s="146"/>
    </row>
    <row r="127" spans="83:93" ht="36.950000000000003" customHeight="1" x14ac:dyDescent="0.25">
      <c r="CE127" s="146"/>
      <c r="CF127" s="146"/>
      <c r="CG127" s="146"/>
      <c r="CH127" s="146"/>
      <c r="CI127" s="146"/>
      <c r="CJ127" s="146"/>
      <c r="CK127" s="146"/>
      <c r="CL127" s="146"/>
      <c r="CM127" s="146"/>
      <c r="CN127" s="146"/>
      <c r="CO127" s="146"/>
    </row>
    <row r="128" spans="83:93" ht="36.950000000000003" customHeight="1" x14ac:dyDescent="0.25">
      <c r="CE128" s="146"/>
      <c r="CF128" s="146"/>
      <c r="CG128" s="146"/>
      <c r="CH128" s="146"/>
      <c r="CI128" s="146"/>
      <c r="CJ128" s="146"/>
      <c r="CK128" s="146"/>
      <c r="CL128" s="146"/>
      <c r="CM128" s="146"/>
      <c r="CN128" s="146"/>
      <c r="CO128" s="146"/>
    </row>
    <row r="129" spans="83:93" ht="36.950000000000003" customHeight="1" x14ac:dyDescent="0.25">
      <c r="CE129" s="146"/>
      <c r="CF129" s="146"/>
      <c r="CG129" s="146"/>
      <c r="CH129" s="146"/>
      <c r="CI129" s="146"/>
      <c r="CJ129" s="146"/>
      <c r="CK129" s="146"/>
      <c r="CL129" s="146"/>
      <c r="CM129" s="146"/>
      <c r="CN129" s="146"/>
      <c r="CO129" s="146"/>
    </row>
    <row r="130" spans="83:93" ht="36.950000000000003" customHeight="1" x14ac:dyDescent="0.25">
      <c r="CE130" s="146"/>
      <c r="CF130" s="146"/>
      <c r="CG130" s="146"/>
      <c r="CH130" s="146"/>
      <c r="CI130" s="146"/>
      <c r="CJ130" s="146"/>
      <c r="CK130" s="146"/>
      <c r="CL130" s="146"/>
      <c r="CM130" s="146"/>
      <c r="CN130" s="146"/>
      <c r="CO130" s="146"/>
    </row>
    <row r="131" spans="83:93" ht="36.950000000000003" customHeight="1" x14ac:dyDescent="0.25">
      <c r="CE131" s="146"/>
      <c r="CF131" s="146"/>
      <c r="CG131" s="146"/>
      <c r="CH131" s="146"/>
      <c r="CI131" s="146"/>
      <c r="CJ131" s="146"/>
      <c r="CK131" s="146"/>
      <c r="CL131" s="146"/>
      <c r="CM131" s="146"/>
      <c r="CN131" s="146"/>
      <c r="CO131" s="146"/>
    </row>
    <row r="132" spans="83:93" ht="36.950000000000003" customHeight="1" x14ac:dyDescent="0.25">
      <c r="CE132" s="146"/>
      <c r="CF132" s="146"/>
      <c r="CG132" s="146"/>
      <c r="CH132" s="146"/>
      <c r="CI132" s="146"/>
      <c r="CJ132" s="146"/>
      <c r="CK132" s="146"/>
      <c r="CL132" s="146"/>
      <c r="CM132" s="146"/>
      <c r="CN132" s="146"/>
      <c r="CO132" s="146"/>
    </row>
    <row r="133" spans="83:93" ht="36.950000000000003" customHeight="1" x14ac:dyDescent="0.25">
      <c r="CE133" s="146"/>
      <c r="CF133" s="146"/>
      <c r="CG133" s="146"/>
      <c r="CH133" s="146"/>
      <c r="CI133" s="146"/>
      <c r="CJ133" s="146"/>
      <c r="CK133" s="146"/>
      <c r="CL133" s="146"/>
      <c r="CM133" s="146"/>
      <c r="CN133" s="146"/>
      <c r="CO133" s="146"/>
    </row>
    <row r="134" spans="83:93" ht="36.950000000000003" customHeight="1" x14ac:dyDescent="0.25">
      <c r="CE134" s="146"/>
      <c r="CF134" s="146"/>
      <c r="CG134" s="146"/>
      <c r="CH134" s="146"/>
      <c r="CI134" s="146"/>
      <c r="CJ134" s="146"/>
      <c r="CK134" s="146"/>
      <c r="CL134" s="146"/>
      <c r="CM134" s="146"/>
      <c r="CN134" s="146"/>
      <c r="CO134" s="146"/>
    </row>
    <row r="135" spans="83:93" ht="36.950000000000003" customHeight="1" x14ac:dyDescent="0.25">
      <c r="CE135" s="146"/>
      <c r="CF135" s="146"/>
      <c r="CG135" s="146"/>
      <c r="CH135" s="146"/>
      <c r="CI135" s="146"/>
      <c r="CJ135" s="146"/>
      <c r="CK135" s="146"/>
      <c r="CL135" s="146"/>
      <c r="CM135" s="146"/>
      <c r="CN135" s="146"/>
      <c r="CO135" s="146"/>
    </row>
    <row r="136" spans="83:93" ht="36.950000000000003" customHeight="1" x14ac:dyDescent="0.25">
      <c r="CE136" s="146"/>
      <c r="CF136" s="146"/>
      <c r="CG136" s="146"/>
      <c r="CH136" s="146"/>
      <c r="CI136" s="146"/>
      <c r="CJ136" s="146"/>
      <c r="CK136" s="146"/>
      <c r="CL136" s="146"/>
      <c r="CM136" s="146"/>
      <c r="CN136" s="146"/>
      <c r="CO136" s="146"/>
    </row>
    <row r="137" spans="83:93" ht="36.950000000000003" customHeight="1" x14ac:dyDescent="0.25">
      <c r="CE137" s="146"/>
      <c r="CF137" s="146"/>
      <c r="CG137" s="146"/>
      <c r="CH137" s="146"/>
      <c r="CI137" s="146"/>
      <c r="CJ137" s="146"/>
      <c r="CK137" s="146"/>
      <c r="CL137" s="146"/>
      <c r="CM137" s="146"/>
      <c r="CN137" s="146"/>
      <c r="CO137" s="146"/>
    </row>
    <row r="138" spans="83:93" ht="36.950000000000003" customHeight="1" x14ac:dyDescent="0.25">
      <c r="CE138" s="146"/>
      <c r="CF138" s="146"/>
      <c r="CG138" s="146"/>
      <c r="CH138" s="146"/>
      <c r="CI138" s="146"/>
      <c r="CJ138" s="146"/>
      <c r="CK138" s="146"/>
      <c r="CL138" s="146"/>
      <c r="CM138" s="146"/>
      <c r="CN138" s="146"/>
      <c r="CO138" s="146"/>
    </row>
    <row r="139" spans="83:93" ht="36.950000000000003" customHeight="1" x14ac:dyDescent="0.25">
      <c r="CE139" s="146"/>
      <c r="CF139" s="146"/>
      <c r="CG139" s="146"/>
      <c r="CH139" s="146"/>
      <c r="CI139" s="146"/>
      <c r="CJ139" s="146"/>
      <c r="CK139" s="146"/>
      <c r="CL139" s="146"/>
      <c r="CM139" s="146"/>
      <c r="CN139" s="146"/>
      <c r="CO139" s="146"/>
    </row>
    <row r="140" spans="83:93" ht="36.950000000000003" customHeight="1" x14ac:dyDescent="0.25">
      <c r="CE140" s="146"/>
      <c r="CF140" s="146"/>
      <c r="CG140" s="146"/>
      <c r="CH140" s="146"/>
      <c r="CI140" s="146"/>
      <c r="CJ140" s="146"/>
      <c r="CK140" s="146"/>
      <c r="CL140" s="146"/>
      <c r="CM140" s="146"/>
      <c r="CN140" s="146"/>
      <c r="CO140" s="146"/>
    </row>
    <row r="141" spans="83:93" ht="36.950000000000003" customHeight="1" x14ac:dyDescent="0.25">
      <c r="CE141" s="146"/>
      <c r="CF141" s="146"/>
      <c r="CG141" s="146"/>
      <c r="CH141" s="146"/>
      <c r="CI141" s="146"/>
      <c r="CJ141" s="146"/>
      <c r="CK141" s="146"/>
      <c r="CL141" s="146"/>
      <c r="CM141" s="146"/>
      <c r="CN141" s="146"/>
      <c r="CO141" s="146"/>
    </row>
    <row r="142" spans="83:93" ht="36.950000000000003" customHeight="1" x14ac:dyDescent="0.25">
      <c r="CE142" s="146"/>
      <c r="CF142" s="146"/>
      <c r="CG142" s="146"/>
      <c r="CH142" s="146"/>
      <c r="CI142" s="146"/>
      <c r="CJ142" s="146"/>
      <c r="CK142" s="146"/>
      <c r="CL142" s="146"/>
      <c r="CM142" s="146"/>
      <c r="CN142" s="146"/>
      <c r="CO142" s="146"/>
    </row>
    <row r="143" spans="83:93" ht="36.950000000000003" customHeight="1" x14ac:dyDescent="0.25">
      <c r="CE143" s="146"/>
      <c r="CF143" s="146"/>
      <c r="CG143" s="146"/>
      <c r="CH143" s="146"/>
      <c r="CI143" s="146"/>
      <c r="CJ143" s="146"/>
      <c r="CK143" s="146"/>
      <c r="CL143" s="146"/>
      <c r="CM143" s="146"/>
      <c r="CN143" s="146"/>
      <c r="CO143" s="146"/>
    </row>
    <row r="144" spans="83:93" ht="36.950000000000003" customHeight="1" x14ac:dyDescent="0.25">
      <c r="CE144" s="146"/>
      <c r="CF144" s="146"/>
      <c r="CG144" s="146"/>
      <c r="CH144" s="146"/>
      <c r="CI144" s="146"/>
      <c r="CJ144" s="146"/>
      <c r="CK144" s="146"/>
      <c r="CL144" s="146"/>
      <c r="CM144" s="146"/>
      <c r="CN144" s="146"/>
      <c r="CO144" s="146"/>
    </row>
    <row r="145" spans="83:93" ht="36.950000000000003" customHeight="1" x14ac:dyDescent="0.25">
      <c r="CE145" s="146"/>
      <c r="CF145" s="146"/>
      <c r="CG145" s="146"/>
      <c r="CH145" s="146"/>
      <c r="CI145" s="146"/>
      <c r="CJ145" s="146"/>
      <c r="CK145" s="146"/>
      <c r="CL145" s="146"/>
      <c r="CM145" s="146"/>
      <c r="CN145" s="146"/>
      <c r="CO145" s="146"/>
    </row>
    <row r="146" spans="83:93" ht="36.950000000000003" customHeight="1" x14ac:dyDescent="0.25">
      <c r="CE146" s="146"/>
      <c r="CF146" s="146"/>
      <c r="CG146" s="146"/>
      <c r="CH146" s="146"/>
      <c r="CI146" s="146"/>
      <c r="CJ146" s="146"/>
      <c r="CK146" s="146"/>
      <c r="CL146" s="146"/>
      <c r="CM146" s="146"/>
      <c r="CN146" s="146"/>
      <c r="CO146" s="146"/>
    </row>
    <row r="147" spans="83:93" ht="36.950000000000003" customHeight="1" x14ac:dyDescent="0.25">
      <c r="CE147" s="146"/>
      <c r="CF147" s="146"/>
      <c r="CG147" s="146"/>
      <c r="CH147" s="146"/>
      <c r="CI147" s="146"/>
      <c r="CJ147" s="146"/>
      <c r="CK147" s="146"/>
      <c r="CL147" s="146"/>
      <c r="CM147" s="146"/>
      <c r="CN147" s="146"/>
      <c r="CO147" s="146"/>
    </row>
    <row r="148" spans="83:93" ht="36.950000000000003" customHeight="1" x14ac:dyDescent="0.25">
      <c r="CE148" s="146"/>
      <c r="CF148" s="146"/>
      <c r="CG148" s="146"/>
      <c r="CH148" s="146"/>
      <c r="CI148" s="146"/>
      <c r="CJ148" s="146"/>
      <c r="CK148" s="146"/>
      <c r="CL148" s="146"/>
      <c r="CM148" s="146"/>
      <c r="CN148" s="146"/>
      <c r="CO148" s="146"/>
    </row>
    <row r="149" spans="83:93" ht="36.950000000000003" customHeight="1" x14ac:dyDescent="0.25">
      <c r="CE149" s="146"/>
      <c r="CF149" s="146"/>
      <c r="CG149" s="146"/>
      <c r="CH149" s="146"/>
      <c r="CI149" s="146"/>
      <c r="CJ149" s="146"/>
      <c r="CK149" s="146"/>
      <c r="CL149" s="146"/>
      <c r="CM149" s="146"/>
      <c r="CN149" s="146"/>
      <c r="CO149" s="146"/>
    </row>
    <row r="150" spans="83:93" ht="36.950000000000003" customHeight="1" x14ac:dyDescent="0.25">
      <c r="CE150" s="146"/>
      <c r="CF150" s="146"/>
      <c r="CG150" s="146"/>
      <c r="CH150" s="146"/>
      <c r="CI150" s="146"/>
      <c r="CJ150" s="146"/>
      <c r="CK150" s="146"/>
      <c r="CL150" s="146"/>
      <c r="CM150" s="146"/>
      <c r="CN150" s="146"/>
      <c r="CO150" s="146"/>
    </row>
    <row r="151" spans="83:93" ht="36.950000000000003" customHeight="1" x14ac:dyDescent="0.25">
      <c r="CE151" s="146"/>
      <c r="CF151" s="146"/>
      <c r="CG151" s="146"/>
      <c r="CH151" s="146"/>
      <c r="CI151" s="146"/>
      <c r="CJ151" s="146"/>
      <c r="CK151" s="146"/>
      <c r="CL151" s="146"/>
      <c r="CM151" s="146"/>
      <c r="CN151" s="146"/>
      <c r="CO151" s="146"/>
    </row>
    <row r="152" spans="83:93" ht="36.950000000000003" customHeight="1" x14ac:dyDescent="0.25">
      <c r="CE152" s="146"/>
      <c r="CF152" s="146"/>
      <c r="CG152" s="146"/>
      <c r="CH152" s="146"/>
      <c r="CI152" s="146"/>
      <c r="CJ152" s="146"/>
      <c r="CK152" s="146"/>
      <c r="CL152" s="146"/>
      <c r="CM152" s="146"/>
      <c r="CN152" s="146"/>
      <c r="CO152" s="146"/>
    </row>
    <row r="153" spans="83:93" ht="36.950000000000003" customHeight="1" x14ac:dyDescent="0.25">
      <c r="CE153" s="146"/>
      <c r="CF153" s="146"/>
      <c r="CG153" s="146"/>
      <c r="CH153" s="146"/>
      <c r="CI153" s="146"/>
      <c r="CJ153" s="146"/>
      <c r="CK153" s="146"/>
      <c r="CL153" s="146"/>
      <c r="CM153" s="146"/>
      <c r="CN153" s="146"/>
      <c r="CO153" s="146"/>
    </row>
    <row r="154" spans="83:93" ht="36.950000000000003" customHeight="1" x14ac:dyDescent="0.25">
      <c r="CE154" s="146"/>
      <c r="CF154" s="146"/>
      <c r="CG154" s="146"/>
      <c r="CH154" s="146"/>
      <c r="CI154" s="146"/>
      <c r="CJ154" s="146"/>
      <c r="CK154" s="146"/>
      <c r="CL154" s="146"/>
      <c r="CM154" s="146"/>
      <c r="CN154" s="146"/>
      <c r="CO154" s="146"/>
    </row>
    <row r="155" spans="83:93" ht="36.950000000000003" customHeight="1" x14ac:dyDescent="0.25">
      <c r="CE155" s="146"/>
      <c r="CF155" s="146"/>
      <c r="CG155" s="146"/>
      <c r="CH155" s="146"/>
      <c r="CI155" s="146"/>
      <c r="CJ155" s="146"/>
      <c r="CK155" s="146"/>
      <c r="CL155" s="146"/>
      <c r="CM155" s="146"/>
      <c r="CN155" s="146"/>
      <c r="CO155" s="146"/>
    </row>
    <row r="156" spans="83:93" ht="36.950000000000003" customHeight="1" x14ac:dyDescent="0.25">
      <c r="CE156" s="146"/>
      <c r="CF156" s="146"/>
      <c r="CG156" s="146"/>
      <c r="CH156" s="146"/>
      <c r="CI156" s="146"/>
      <c r="CJ156" s="146"/>
      <c r="CK156" s="146"/>
      <c r="CL156" s="146"/>
      <c r="CM156" s="146"/>
      <c r="CN156" s="146"/>
      <c r="CO156" s="146"/>
    </row>
    <row r="157" spans="83:93" ht="36.950000000000003" customHeight="1" x14ac:dyDescent="0.25">
      <c r="CE157" s="146"/>
      <c r="CF157" s="146"/>
      <c r="CG157" s="146"/>
      <c r="CH157" s="146"/>
      <c r="CI157" s="146"/>
      <c r="CJ157" s="146"/>
      <c r="CK157" s="146"/>
      <c r="CL157" s="146"/>
      <c r="CM157" s="146"/>
      <c r="CN157" s="146"/>
      <c r="CO157" s="146"/>
    </row>
    <row r="158" spans="83:93" ht="36.950000000000003" customHeight="1" x14ac:dyDescent="0.25">
      <c r="CE158" s="146"/>
      <c r="CF158" s="146"/>
      <c r="CG158" s="146"/>
      <c r="CH158" s="146"/>
      <c r="CI158" s="146"/>
      <c r="CJ158" s="146"/>
      <c r="CK158" s="146"/>
      <c r="CL158" s="146"/>
      <c r="CM158" s="146"/>
      <c r="CN158" s="146"/>
      <c r="CO158" s="146"/>
    </row>
    <row r="159" spans="83:93" ht="36.950000000000003" customHeight="1" x14ac:dyDescent="0.25">
      <c r="CE159" s="146"/>
      <c r="CF159" s="146"/>
      <c r="CG159" s="146"/>
      <c r="CH159" s="146"/>
      <c r="CI159" s="146"/>
      <c r="CJ159" s="146"/>
      <c r="CK159" s="146"/>
      <c r="CL159" s="146"/>
      <c r="CM159" s="146"/>
      <c r="CN159" s="146"/>
      <c r="CO159" s="146"/>
    </row>
    <row r="160" spans="83:93" ht="36.950000000000003" customHeight="1" x14ac:dyDescent="0.25">
      <c r="CE160" s="146"/>
      <c r="CF160" s="146"/>
      <c r="CG160" s="146"/>
      <c r="CH160" s="146"/>
      <c r="CI160" s="146"/>
      <c r="CJ160" s="146"/>
      <c r="CK160" s="146"/>
      <c r="CL160" s="146"/>
      <c r="CM160" s="146"/>
      <c r="CN160" s="146"/>
      <c r="CO160" s="146"/>
    </row>
    <row r="161" spans="83:93" ht="36.950000000000003" customHeight="1" x14ac:dyDescent="0.25">
      <c r="CE161" s="146"/>
      <c r="CF161" s="146"/>
      <c r="CG161" s="146"/>
      <c r="CH161" s="146"/>
      <c r="CI161" s="146"/>
      <c r="CJ161" s="146"/>
      <c r="CK161" s="146"/>
      <c r="CL161" s="146"/>
      <c r="CM161" s="146"/>
      <c r="CN161" s="146"/>
      <c r="CO161" s="146"/>
    </row>
    <row r="162" spans="83:93" ht="36.950000000000003" customHeight="1" x14ac:dyDescent="0.25">
      <c r="CE162" s="146"/>
      <c r="CF162" s="146"/>
      <c r="CG162" s="146"/>
      <c r="CH162" s="146"/>
      <c r="CI162" s="146"/>
      <c r="CJ162" s="146"/>
      <c r="CK162" s="146"/>
      <c r="CL162" s="146"/>
      <c r="CM162" s="146"/>
      <c r="CN162" s="146"/>
      <c r="CO162" s="146"/>
    </row>
    <row r="163" spans="83:93" ht="36.950000000000003" customHeight="1" x14ac:dyDescent="0.25">
      <c r="CE163" s="146"/>
      <c r="CF163" s="146"/>
      <c r="CG163" s="146"/>
      <c r="CH163" s="146"/>
      <c r="CI163" s="146"/>
      <c r="CJ163" s="146"/>
      <c r="CK163" s="146"/>
      <c r="CL163" s="146"/>
      <c r="CM163" s="146"/>
      <c r="CN163" s="146"/>
      <c r="CO163" s="146"/>
    </row>
    <row r="164" spans="83:93" ht="36.950000000000003" customHeight="1" x14ac:dyDescent="0.25">
      <c r="CE164" s="146"/>
      <c r="CF164" s="146"/>
      <c r="CG164" s="146"/>
      <c r="CH164" s="146"/>
      <c r="CI164" s="146"/>
      <c r="CJ164" s="146"/>
      <c r="CK164" s="146"/>
      <c r="CL164" s="146"/>
      <c r="CM164" s="146"/>
      <c r="CN164" s="146"/>
      <c r="CO164" s="146"/>
    </row>
    <row r="165" spans="83:93" ht="36.950000000000003" customHeight="1" x14ac:dyDescent="0.25">
      <c r="CE165" s="146"/>
      <c r="CF165" s="146"/>
      <c r="CG165" s="146"/>
      <c r="CH165" s="146"/>
      <c r="CI165" s="146"/>
      <c r="CJ165" s="146"/>
      <c r="CK165" s="146"/>
      <c r="CL165" s="146"/>
      <c r="CM165" s="146"/>
      <c r="CN165" s="146"/>
      <c r="CO165" s="146"/>
    </row>
    <row r="166" spans="83:93" ht="36.950000000000003" customHeight="1" x14ac:dyDescent="0.25">
      <c r="CE166" s="146"/>
      <c r="CF166" s="146"/>
      <c r="CG166" s="146"/>
      <c r="CH166" s="146"/>
      <c r="CI166" s="146"/>
      <c r="CJ166" s="146"/>
      <c r="CK166" s="146"/>
      <c r="CL166" s="146"/>
      <c r="CM166" s="146"/>
      <c r="CN166" s="146"/>
      <c r="CO166" s="146"/>
    </row>
    <row r="167" spans="83:93" ht="36.950000000000003" customHeight="1" x14ac:dyDescent="0.25">
      <c r="CE167" s="146"/>
      <c r="CF167" s="146"/>
      <c r="CG167" s="146"/>
      <c r="CH167" s="146"/>
      <c r="CI167" s="146"/>
      <c r="CJ167" s="146"/>
      <c r="CK167" s="146"/>
      <c r="CL167" s="146"/>
      <c r="CM167" s="146"/>
      <c r="CN167" s="146"/>
      <c r="CO167" s="146"/>
    </row>
    <row r="168" spans="83:93" ht="36.950000000000003" customHeight="1" x14ac:dyDescent="0.25">
      <c r="CE168" s="146"/>
      <c r="CF168" s="146"/>
      <c r="CG168" s="146"/>
      <c r="CH168" s="146"/>
      <c r="CI168" s="146"/>
      <c r="CJ168" s="146"/>
      <c r="CK168" s="146"/>
      <c r="CL168" s="146"/>
      <c r="CM168" s="146"/>
      <c r="CN168" s="146"/>
      <c r="CO168" s="146"/>
    </row>
    <row r="169" spans="83:93" ht="36.950000000000003" customHeight="1" x14ac:dyDescent="0.25">
      <c r="CE169" s="146"/>
      <c r="CF169" s="146"/>
      <c r="CG169" s="146"/>
      <c r="CH169" s="146"/>
      <c r="CI169" s="146"/>
      <c r="CJ169" s="146"/>
      <c r="CK169" s="146"/>
      <c r="CL169" s="146"/>
      <c r="CM169" s="146"/>
      <c r="CN169" s="146"/>
      <c r="CO169" s="146"/>
    </row>
    <row r="170" spans="83:93" ht="36.950000000000003" customHeight="1" x14ac:dyDescent="0.25">
      <c r="CE170" s="146"/>
      <c r="CF170" s="146"/>
      <c r="CG170" s="146"/>
      <c r="CH170" s="146"/>
      <c r="CI170" s="146"/>
      <c r="CJ170" s="146"/>
      <c r="CK170" s="146"/>
      <c r="CL170" s="146"/>
      <c r="CM170" s="146"/>
      <c r="CN170" s="146"/>
      <c r="CO170" s="146"/>
    </row>
    <row r="171" spans="83:93" ht="36.950000000000003" customHeight="1" x14ac:dyDescent="0.25">
      <c r="CE171" s="146"/>
      <c r="CF171" s="146"/>
      <c r="CG171" s="146"/>
      <c r="CH171" s="146"/>
      <c r="CI171" s="146"/>
      <c r="CJ171" s="146"/>
      <c r="CK171" s="146"/>
      <c r="CL171" s="146"/>
      <c r="CM171" s="146"/>
      <c r="CN171" s="146"/>
      <c r="CO171" s="146"/>
    </row>
    <row r="172" spans="83:93" ht="36.950000000000003" customHeight="1" x14ac:dyDescent="0.25">
      <c r="CE172" s="146"/>
      <c r="CF172" s="146"/>
      <c r="CG172" s="146"/>
      <c r="CH172" s="146"/>
      <c r="CI172" s="146"/>
      <c r="CJ172" s="146"/>
      <c r="CK172" s="146"/>
      <c r="CL172" s="146"/>
      <c r="CM172" s="146"/>
      <c r="CN172" s="146"/>
      <c r="CO172" s="146"/>
    </row>
    <row r="173" spans="83:93" ht="36.950000000000003" customHeight="1" x14ac:dyDescent="0.25">
      <c r="CE173" s="146"/>
      <c r="CF173" s="146"/>
      <c r="CG173" s="146"/>
      <c r="CH173" s="146"/>
      <c r="CI173" s="146"/>
      <c r="CJ173" s="146"/>
      <c r="CK173" s="146"/>
      <c r="CL173" s="146"/>
      <c r="CM173" s="146"/>
      <c r="CN173" s="146"/>
      <c r="CO173" s="146"/>
    </row>
    <row r="174" spans="83:93" ht="36.950000000000003" customHeight="1" x14ac:dyDescent="0.25">
      <c r="CE174" s="146"/>
      <c r="CF174" s="146"/>
      <c r="CG174" s="146"/>
      <c r="CH174" s="146"/>
      <c r="CI174" s="146"/>
      <c r="CJ174" s="146"/>
      <c r="CK174" s="146"/>
      <c r="CL174" s="146"/>
      <c r="CM174" s="146"/>
      <c r="CN174" s="146"/>
      <c r="CO174" s="146"/>
    </row>
    <row r="175" spans="83:93" ht="36.950000000000003" customHeight="1" x14ac:dyDescent="0.25">
      <c r="CE175" s="146"/>
      <c r="CF175" s="146"/>
      <c r="CG175" s="146"/>
      <c r="CH175" s="146"/>
      <c r="CI175" s="146"/>
      <c r="CJ175" s="146"/>
      <c r="CK175" s="146"/>
      <c r="CL175" s="146"/>
      <c r="CM175" s="146"/>
      <c r="CN175" s="146"/>
      <c r="CO175" s="146"/>
    </row>
    <row r="176" spans="83:93" ht="36.950000000000003" customHeight="1" x14ac:dyDescent="0.25">
      <c r="CE176" s="146"/>
      <c r="CF176" s="146"/>
      <c r="CG176" s="146"/>
      <c r="CH176" s="146"/>
      <c r="CI176" s="146"/>
      <c r="CJ176" s="146"/>
      <c r="CK176" s="146"/>
      <c r="CL176" s="146"/>
      <c r="CM176" s="146"/>
      <c r="CN176" s="146"/>
      <c r="CO176" s="146"/>
    </row>
    <row r="177" spans="83:93" ht="36.950000000000003" customHeight="1" x14ac:dyDescent="0.25">
      <c r="CE177" s="146"/>
      <c r="CF177" s="146"/>
      <c r="CG177" s="146"/>
      <c r="CH177" s="146"/>
      <c r="CI177" s="146"/>
      <c r="CJ177" s="146"/>
      <c r="CK177" s="146"/>
      <c r="CL177" s="146"/>
      <c r="CM177" s="146"/>
      <c r="CN177" s="146"/>
      <c r="CO177" s="146"/>
    </row>
    <row r="178" spans="83:93" ht="36.950000000000003" customHeight="1" x14ac:dyDescent="0.25">
      <c r="CE178" s="146"/>
      <c r="CF178" s="146"/>
      <c r="CG178" s="146"/>
      <c r="CH178" s="146"/>
      <c r="CI178" s="146"/>
      <c r="CJ178" s="146"/>
      <c r="CK178" s="146"/>
      <c r="CL178" s="146"/>
      <c r="CM178" s="146"/>
      <c r="CN178" s="146"/>
      <c r="CO178" s="146"/>
    </row>
    <row r="179" spans="83:93" ht="36.950000000000003" customHeight="1" x14ac:dyDescent="0.25">
      <c r="CE179" s="146"/>
      <c r="CF179" s="146"/>
      <c r="CG179" s="146"/>
      <c r="CH179" s="146"/>
      <c r="CI179" s="146"/>
      <c r="CJ179" s="146"/>
      <c r="CK179" s="146"/>
      <c r="CL179" s="146"/>
      <c r="CM179" s="146"/>
      <c r="CN179" s="146"/>
      <c r="CO179" s="146"/>
    </row>
    <row r="180" spans="83:93" ht="36.950000000000003" customHeight="1" x14ac:dyDescent="0.25">
      <c r="CE180" s="146"/>
      <c r="CF180" s="146"/>
      <c r="CG180" s="146"/>
      <c r="CH180" s="146"/>
      <c r="CI180" s="146"/>
      <c r="CJ180" s="146"/>
      <c r="CK180" s="146"/>
      <c r="CL180" s="146"/>
      <c r="CM180" s="146"/>
      <c r="CN180" s="146"/>
      <c r="CO180" s="146"/>
    </row>
    <row r="181" spans="83:93" ht="36.950000000000003" customHeight="1" x14ac:dyDescent="0.25">
      <c r="CE181" s="146"/>
      <c r="CF181" s="146"/>
      <c r="CG181" s="146"/>
      <c r="CH181" s="146"/>
      <c r="CI181" s="146"/>
      <c r="CJ181" s="146"/>
      <c r="CK181" s="146"/>
      <c r="CL181" s="146"/>
      <c r="CM181" s="146"/>
      <c r="CN181" s="146"/>
      <c r="CO181" s="146"/>
    </row>
  </sheetData>
  <dataConsolidate/>
  <mergeCells count="119">
    <mergeCell ref="AP1:BW1"/>
    <mergeCell ref="A2:C2"/>
    <mergeCell ref="D2:E2"/>
    <mergeCell ref="G2:AN2"/>
    <mergeCell ref="AP2:BW2"/>
    <mergeCell ref="BX2:BX6"/>
    <mergeCell ref="O3:O6"/>
    <mergeCell ref="P3:P6"/>
    <mergeCell ref="Q3:Q6"/>
    <mergeCell ref="R3:R6"/>
    <mergeCell ref="BE3:BE6"/>
    <mergeCell ref="AT3:AT6"/>
    <mergeCell ref="AU3:AU6"/>
    <mergeCell ref="AV3:AV6"/>
    <mergeCell ref="AW3:AW6"/>
    <mergeCell ref="AX3:AX6"/>
    <mergeCell ref="AY3:AY6"/>
    <mergeCell ref="AE3:AE6"/>
    <mergeCell ref="AN3:AN6"/>
    <mergeCell ref="AP3:AP6"/>
    <mergeCell ref="AF3:AF6"/>
    <mergeCell ref="AG3:AG6"/>
    <mergeCell ref="AH3:AH6"/>
    <mergeCell ref="AI3:AI6"/>
    <mergeCell ref="BY2:BY6"/>
    <mergeCell ref="A3:C3"/>
    <mergeCell ref="G3:G6"/>
    <mergeCell ref="H3:H6"/>
    <mergeCell ref="I3:I6"/>
    <mergeCell ref="J3:J6"/>
    <mergeCell ref="K3:K6"/>
    <mergeCell ref="L3:L6"/>
    <mergeCell ref="M3:M6"/>
    <mergeCell ref="N3:N6"/>
    <mergeCell ref="BW3:BW6"/>
    <mergeCell ref="A4:E4"/>
    <mergeCell ref="C6:D6"/>
    <mergeCell ref="BF3:BF6"/>
    <mergeCell ref="BG3:BG6"/>
    <mergeCell ref="BH3:BH6"/>
    <mergeCell ref="BI3:BI6"/>
    <mergeCell ref="BJ3:BJ6"/>
    <mergeCell ref="BK3:BK6"/>
    <mergeCell ref="AZ3:AZ6"/>
    <mergeCell ref="BA3:BA6"/>
    <mergeCell ref="BB3:BB6"/>
    <mergeCell ref="BC3:BC6"/>
    <mergeCell ref="BD3:BD6"/>
    <mergeCell ref="C7:D7"/>
    <mergeCell ref="C8:D8"/>
    <mergeCell ref="C9:D9"/>
    <mergeCell ref="C10:D10"/>
    <mergeCell ref="C11:D11"/>
    <mergeCell ref="C12:D12"/>
    <mergeCell ref="BL3:BL6"/>
    <mergeCell ref="BM3:BM6"/>
    <mergeCell ref="BN3:BN6"/>
    <mergeCell ref="AQ3:AQ6"/>
    <mergeCell ref="AR3:AR6"/>
    <mergeCell ref="AS3:AS6"/>
    <mergeCell ref="Y3:Y6"/>
    <mergeCell ref="Z3:Z6"/>
    <mergeCell ref="AA3:AA6"/>
    <mergeCell ref="AB3:AB6"/>
    <mergeCell ref="AC3:AC6"/>
    <mergeCell ref="AD3:AD6"/>
    <mergeCell ref="S3:S6"/>
    <mergeCell ref="T3:T6"/>
    <mergeCell ref="U3:U6"/>
    <mergeCell ref="V3:V6"/>
    <mergeCell ref="W3:W6"/>
    <mergeCell ref="X3:X6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30:D30"/>
    <mergeCell ref="CN52:DN52"/>
    <mergeCell ref="CD53:CK53"/>
    <mergeCell ref="G54:AN54"/>
    <mergeCell ref="AP54:BW54"/>
    <mergeCell ref="C37:D37"/>
    <mergeCell ref="C38:D38"/>
    <mergeCell ref="C39:D39"/>
    <mergeCell ref="C40:D40"/>
    <mergeCell ref="CA41:CC41"/>
    <mergeCell ref="G43:AN43"/>
    <mergeCell ref="AP43:BW43"/>
    <mergeCell ref="BT3:BT6"/>
    <mergeCell ref="BU3:BU6"/>
    <mergeCell ref="BV3:BV6"/>
    <mergeCell ref="AJ3:AJ6"/>
    <mergeCell ref="AK3:AK6"/>
    <mergeCell ref="AL3:AL6"/>
    <mergeCell ref="AM3:AM6"/>
    <mergeCell ref="BO3:BO6"/>
    <mergeCell ref="BP3:BP6"/>
    <mergeCell ref="BQ3:BQ6"/>
    <mergeCell ref="BR3:BR6"/>
    <mergeCell ref="BS3:BS6"/>
  </mergeCells>
  <conditionalFormatting sqref="G7:AN40">
    <cfRule type="expression" dxfId="86" priority="2">
      <formula>OR(G$1="ABS",G$1="NR")</formula>
    </cfRule>
    <cfRule type="cellIs" dxfId="85" priority="25" operator="equal">
      <formula>""</formula>
    </cfRule>
    <cfRule type="cellIs" dxfId="84" priority="26" operator="equal">
      <formula>"A"</formula>
    </cfRule>
    <cfRule type="cellIs" dxfId="83" priority="27" operator="equal">
      <formula>"B"</formula>
    </cfRule>
    <cfRule type="cellIs" dxfId="82" priority="28" operator="equal">
      <formula>"C"</formula>
    </cfRule>
    <cfRule type="cellIs" dxfId="81" priority="29" operator="equal">
      <formula>"D"</formula>
    </cfRule>
    <cfRule type="cellIs" dxfId="80" priority="30" operator="equal">
      <formula>"E"</formula>
    </cfRule>
    <cfRule type="cellIs" dxfId="79" priority="31" operator="equal">
      <formula>"∅"</formula>
    </cfRule>
  </conditionalFormatting>
  <conditionalFormatting sqref="G44:AN50">
    <cfRule type="cellIs" dxfId="78" priority="24" operator="equal">
      <formula>"NE"</formula>
    </cfRule>
  </conditionalFormatting>
  <conditionalFormatting sqref="AP44:BW50">
    <cfRule type="cellIs" dxfId="77" priority="18" operator="equal">
      <formula>"NE"</formula>
    </cfRule>
    <cfRule type="cellIs" dxfId="76" priority="19" operator="greaterThan">
      <formula>0.75</formula>
    </cfRule>
    <cfRule type="cellIs" dxfId="75" priority="20" operator="greaterThan">
      <formula>0.5</formula>
    </cfRule>
    <cfRule type="cellIs" dxfId="74" priority="21" operator="greaterThan">
      <formula>0.25</formula>
    </cfRule>
    <cfRule type="cellIs" dxfId="73" priority="22" operator="greaterThan">
      <formula>0</formula>
    </cfRule>
    <cfRule type="cellIs" dxfId="72" priority="23" operator="equal">
      <formula>0</formula>
    </cfRule>
  </conditionalFormatting>
  <conditionalFormatting sqref="BX7:BX41">
    <cfRule type="expression" dxfId="71" priority="9">
      <formula>AND(E7&gt;0,BX7="")</formula>
    </cfRule>
    <cfRule type="expression" dxfId="70" priority="10">
      <formula>AND(E7&gt;0,BX7&lt;&gt;"",E7&gt;=BX7,BX7=0)</formula>
    </cfRule>
    <cfRule type="expression" dxfId="69" priority="11">
      <formula>AND(E7&gt;0,BX7&lt;&gt;"",E7&gt;=BX7,BX7/E7&lt;=Seuil_max_D)</formula>
    </cfRule>
    <cfRule type="expression" dxfId="68" priority="12">
      <formula>AND(E7&gt;0,BX7&lt;&gt;"",E7&gt;=BX7,BX7/E7&lt;=Seuil_max_C)</formula>
    </cfRule>
    <cfRule type="expression" dxfId="67" priority="13">
      <formula>AND(E7&gt;0,BX7&lt;&gt;"",E7&gt;=BX7,BX7/E7&lt;=Seuil_max_B)</formula>
    </cfRule>
    <cfRule type="expression" dxfId="66" priority="14">
      <formula>AND(E7&gt;0,BX7&lt;&gt;"",E7&gt;=BX7,BX7/E7&gt;Seuil_max_B)</formula>
    </cfRule>
  </conditionalFormatting>
  <conditionalFormatting sqref="BY7:BY41">
    <cfRule type="expression" dxfId="65" priority="3">
      <formula>AND($E7&gt;0,BY7="")</formula>
    </cfRule>
    <cfRule type="expression" dxfId="64" priority="4">
      <formula>AND(E7&gt;0,BY7&lt;&gt;"",BY7=0)</formula>
    </cfRule>
    <cfRule type="expression" dxfId="63" priority="5">
      <formula>AND(E7&lt;&gt;0,BY7&lt;&gt;"",BY7&lt;=Seuil_max_D)</formula>
    </cfRule>
    <cfRule type="expression" dxfId="62" priority="6">
      <formula>AND(E7&lt;&gt;0,BY7&lt;&gt;"",BY7&lt;=Seuil_max_C)</formula>
    </cfRule>
    <cfRule type="expression" dxfId="61" priority="7">
      <formula>AND(E7&lt;&gt;0,BY7&lt;&gt;"",BY7&lt;=Seuil_max_B)</formula>
    </cfRule>
    <cfRule type="expression" dxfId="60" priority="8">
      <formula>AND(E7&lt;&gt;0,BY7&lt;&gt;"",BY7&gt;Seuil_max_B)</formula>
    </cfRule>
  </conditionalFormatting>
  <conditionalFormatting sqref="AP7:BW41">
    <cfRule type="expression" dxfId="59" priority="1">
      <formula>OR(AP$63="ABS",AP$63="NR")</formula>
    </cfRule>
  </conditionalFormatting>
  <conditionalFormatting sqref="G1:AN1 G41:AN41 AP63:BW63 CL55:CL88">
    <cfRule type="containsText" dxfId="58" priority="15" operator="containsText" text="X">
      <formula>NOT(ISERROR(SEARCH("X",G1)))</formula>
    </cfRule>
    <cfRule type="containsText" dxfId="57" priority="16" operator="containsText" text="NR">
      <formula>NOT(ISERROR(SEARCH("NR",G1)))</formula>
    </cfRule>
    <cfRule type="containsText" dxfId="56" priority="17" operator="containsText" text="ABS">
      <formula>NOT(ISERROR(SEARCH("ABS",G1)))</formula>
    </cfRule>
  </conditionalFormatting>
  <conditionalFormatting sqref="AP7:BW40">
    <cfRule type="expression" dxfId="55" priority="72">
      <formula>IF(G7="A",1,0)</formula>
    </cfRule>
    <cfRule type="expression" dxfId="54" priority="73">
      <formula>IF(G7="B",1,0)</formula>
    </cfRule>
    <cfRule type="expression" dxfId="53" priority="74">
      <formula>IF(G7="C",1,0)</formula>
    </cfRule>
    <cfRule type="expression" dxfId="52" priority="75">
      <formula>IF(G7="D",1,0)</formula>
    </cfRule>
    <cfRule type="expression" dxfId="51" priority="76">
      <formula>IF(G7="E",1,0)</formula>
    </cfRule>
    <cfRule type="expression" dxfId="50" priority="77">
      <formula>IF(G7="∅",1,0)</formula>
    </cfRule>
  </conditionalFormatting>
  <dataValidations disablePrompts="1" count="4">
    <dataValidation type="list" allowBlank="1" showInputMessage="1" showErrorMessage="1" errorTitle="Pondération" error="La pondération doit être comprise entre 0 et 5" promptTitle="Poids/Pondération" prompt="Veuillez insérer la pondération de la compétence" sqref="E7:E40" xr:uid="{D3F7B188-612C-4E37-92D4-8824B47F2A51}">
      <formula1>Poids</formula1>
    </dataValidation>
    <dataValidation type="list" allowBlank="1" showInputMessage="1" showErrorMessage="1" sqref="A2:C2" xr:uid="{E08AD212-2A72-4270-9AFE-C35A2945DBDC}">
      <formula1>"ACADÉMIE DE ROUEN - SESSION 2014,LYCÉE LE CORBUSIER"</formula1>
    </dataValidation>
    <dataValidation type="list" allowBlank="1" showInputMessage="1" showErrorMessage="1" sqref="D2:E2" xr:uid="{3CC901C5-5E5F-4D6E-98F0-2437154A9637}">
      <formula1>"E32 : SCIENCES PHYSIQUES APPLIQUÉES,SCIENCES PHYSIQUES, PHYSIQUE - CHIMIE"</formula1>
    </dataValidation>
    <dataValidation type="list" allowBlank="1" showInputMessage="1" showErrorMessage="1" sqref="D3" xr:uid="{4E28BF74-1D38-4D1F-96FE-994027D494AD}">
      <formula1>"CCF,ÉVALUATION SOMMATIVE,ÉVALUATION FORMATIVE,ÉVALUATION DIAGNOSTIQUE,ECE"</formula1>
    </dataValidation>
  </dataValidations>
  <pageMargins left="0.75" right="0.75" top="1" bottom="1" header="0.5" footer="0.5"/>
  <pageSetup paperSize="9" orientation="landscape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error="Il faut indiquer en premier une compétence désignée" promptTitle="Compétences" prompt="Veuillez d'abord préciser la compétence" xr:uid="{37336535-3DA8-4560-8093-DBECD1E031F6}">
          <x14:formula1>
            <xm:f>OFFSET(Données!$K$3,0,MATCH(B7,Données!$I$3:$I$10,0)-1,32,1)</xm:f>
          </x14:formula1>
          <xm:sqref>C7:D40</xm:sqref>
        </x14:dataValidation>
        <x14:dataValidation type="list" allowBlank="1" showInputMessage="1" showErrorMessage="1" xr:uid="{DD9B34A7-13DF-4769-8AE9-1898D237A919}">
          <x14:formula1>
            <xm:f>Données!$B$3:$B$8</xm:f>
          </x14:formula1>
          <xm:sqref>G7:AN40</xm:sqref>
        </x14:dataValidation>
        <x14:dataValidation type="list" allowBlank="1" showInputMessage="1" showErrorMessage="1" xr:uid="{CA149FC6-6B87-4DCC-8CAE-47B23F3E31D8}">
          <x14:formula1>
            <xm:f>Données!$I$3:$I$10</xm:f>
          </x14:formula1>
          <xm:sqref>B7:B40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5D83-13BC-6D41-8FD7-F848D854CCE9}">
  <sheetPr>
    <tabColor theme="1" tint="0.249977111117893"/>
  </sheetPr>
  <dimension ref="A1:N35"/>
  <sheetViews>
    <sheetView zoomScale="130" zoomScaleNormal="130" workbookViewId="0">
      <selection activeCell="F3" sqref="F3"/>
    </sheetView>
  </sheetViews>
  <sheetFormatPr baseColWidth="10" defaultRowHeight="15.75" x14ac:dyDescent="0.25"/>
  <cols>
    <col min="1" max="1" width="17.125" customWidth="1"/>
    <col min="2" max="2" width="9.125" customWidth="1"/>
    <col min="4" max="4" width="13" customWidth="1"/>
    <col min="7" max="7" width="26.125" bestFit="1" customWidth="1"/>
  </cols>
  <sheetData>
    <row r="1" spans="1:14" ht="16.5" thickBot="1" x14ac:dyDescent="0.3">
      <c r="A1" s="99" t="s">
        <v>63</v>
      </c>
      <c r="B1" s="99" t="s">
        <v>65</v>
      </c>
      <c r="C1" s="99" t="s">
        <v>66</v>
      </c>
      <c r="D1" s="99" t="s">
        <v>67</v>
      </c>
      <c r="E1" s="36"/>
      <c r="F1" s="99" t="s">
        <v>64</v>
      </c>
      <c r="G1" s="99" t="s">
        <v>68</v>
      </c>
      <c r="H1" s="39"/>
      <c r="I1" s="39"/>
      <c r="J1" s="39"/>
      <c r="K1" s="39"/>
      <c r="L1" s="39"/>
      <c r="M1" s="39"/>
      <c r="N1" s="39"/>
    </row>
    <row r="2" spans="1:14" ht="16.5" thickBot="1" x14ac:dyDescent="0.3">
      <c r="A2" s="279" t="s">
        <v>213</v>
      </c>
      <c r="B2" s="100"/>
      <c r="C2" s="36" t="s">
        <v>233</v>
      </c>
      <c r="D2" s="101">
        <f>COUNTIF(G2:G31,"&lt;&gt; ")</f>
        <v>20</v>
      </c>
      <c r="E2" s="36"/>
      <c r="F2" s="101" t="s">
        <v>235</v>
      </c>
      <c r="G2" s="102" t="str">
        <f>A2 &amp;" " &amp; B2</f>
        <v xml:space="preserve">Élève n°1 </v>
      </c>
      <c r="H2" s="39"/>
      <c r="I2" s="39"/>
      <c r="J2" s="39"/>
      <c r="K2" s="39"/>
      <c r="L2" s="39"/>
      <c r="M2" s="39"/>
      <c r="N2" s="39"/>
    </row>
    <row r="3" spans="1:14" x14ac:dyDescent="0.25">
      <c r="A3" s="280" t="s">
        <v>214</v>
      </c>
      <c r="B3" s="103"/>
      <c r="C3" s="147" t="s">
        <v>233</v>
      </c>
      <c r="D3" s="277" t="s">
        <v>211</v>
      </c>
      <c r="E3" s="40"/>
      <c r="F3" s="40"/>
      <c r="G3" s="104" t="str">
        <f t="shared" ref="G3:G30" si="0">A3 &amp;" " &amp; B3</f>
        <v xml:space="preserve">Élève n°2 </v>
      </c>
      <c r="H3" s="39"/>
      <c r="I3" s="39"/>
      <c r="J3" s="39"/>
      <c r="K3" s="39"/>
      <c r="L3" s="39"/>
      <c r="M3" s="39"/>
      <c r="N3" s="39"/>
    </row>
    <row r="4" spans="1:14" x14ac:dyDescent="0.25">
      <c r="A4" s="280" t="s">
        <v>215</v>
      </c>
      <c r="B4" s="103"/>
      <c r="C4" s="147" t="s">
        <v>234</v>
      </c>
      <c r="D4" s="40"/>
      <c r="E4" s="40"/>
      <c r="F4" s="40"/>
      <c r="G4" s="104" t="str">
        <f t="shared" si="0"/>
        <v xml:space="preserve">Élève n°3 </v>
      </c>
      <c r="H4" s="39"/>
      <c r="I4" s="39"/>
      <c r="J4" s="39"/>
      <c r="K4" s="39"/>
      <c r="L4" s="39"/>
      <c r="M4" s="39"/>
      <c r="N4" s="39"/>
    </row>
    <row r="5" spans="1:14" x14ac:dyDescent="0.25">
      <c r="A5" s="280" t="s">
        <v>216</v>
      </c>
      <c r="B5" s="103"/>
      <c r="C5" s="147" t="s">
        <v>234</v>
      </c>
      <c r="D5" s="40"/>
      <c r="E5" s="40"/>
      <c r="F5" s="40"/>
      <c r="G5" s="104" t="str">
        <f t="shared" si="0"/>
        <v xml:space="preserve">Élève n°4 </v>
      </c>
      <c r="H5" s="39"/>
      <c r="I5" s="39"/>
      <c r="J5" s="39"/>
      <c r="K5" s="39"/>
      <c r="L5" s="39"/>
      <c r="M5" s="39"/>
      <c r="N5" s="39"/>
    </row>
    <row r="6" spans="1:14" x14ac:dyDescent="0.25">
      <c r="A6" s="280" t="s">
        <v>217</v>
      </c>
      <c r="B6" s="103"/>
      <c r="C6" s="147" t="s">
        <v>233</v>
      </c>
      <c r="D6" s="40"/>
      <c r="E6" s="40"/>
      <c r="F6" s="40"/>
      <c r="G6" s="104" t="str">
        <f t="shared" si="0"/>
        <v xml:space="preserve">Élève n°5 </v>
      </c>
      <c r="H6" s="39"/>
      <c r="I6" s="39"/>
      <c r="J6" s="39"/>
      <c r="K6" s="39"/>
      <c r="L6" s="39"/>
      <c r="M6" s="39"/>
      <c r="N6" s="39"/>
    </row>
    <row r="7" spans="1:14" x14ac:dyDescent="0.25">
      <c r="A7" s="280" t="s">
        <v>218</v>
      </c>
      <c r="B7" s="103"/>
      <c r="C7" s="147" t="s">
        <v>233</v>
      </c>
      <c r="D7" s="40"/>
      <c r="E7" s="40"/>
      <c r="F7" s="40"/>
      <c r="G7" s="104" t="str">
        <f t="shared" si="0"/>
        <v xml:space="preserve">Élève n°6 </v>
      </c>
      <c r="H7" s="39"/>
      <c r="I7" s="39"/>
      <c r="J7" s="39"/>
      <c r="K7" s="39"/>
      <c r="L7" s="39"/>
      <c r="M7" s="39"/>
      <c r="N7" s="39"/>
    </row>
    <row r="8" spans="1:14" x14ac:dyDescent="0.25">
      <c r="A8" s="280" t="s">
        <v>219</v>
      </c>
      <c r="B8" s="103"/>
      <c r="C8" s="36" t="s">
        <v>233</v>
      </c>
      <c r="D8" s="40"/>
      <c r="E8" s="40"/>
      <c r="F8" s="40"/>
      <c r="G8" s="104" t="str">
        <f t="shared" si="0"/>
        <v xml:space="preserve">Élève n°7 </v>
      </c>
      <c r="H8" s="39"/>
      <c r="I8" s="39"/>
      <c r="J8" s="39"/>
      <c r="K8" s="39"/>
      <c r="L8" s="39"/>
      <c r="M8" s="39"/>
      <c r="N8" s="39"/>
    </row>
    <row r="9" spans="1:14" x14ac:dyDescent="0.25">
      <c r="A9" s="280" t="s">
        <v>220</v>
      </c>
      <c r="B9" s="103"/>
      <c r="C9" s="147" t="s">
        <v>233</v>
      </c>
      <c r="D9" s="40"/>
      <c r="E9" s="40"/>
      <c r="F9" s="40"/>
      <c r="G9" s="104" t="str">
        <f t="shared" si="0"/>
        <v xml:space="preserve">Élève n°8 </v>
      </c>
      <c r="H9" s="39"/>
      <c r="I9" s="39"/>
      <c r="J9" s="39"/>
      <c r="K9" s="39"/>
      <c r="L9" s="39"/>
      <c r="M9" s="39"/>
      <c r="N9" s="39"/>
    </row>
    <row r="10" spans="1:14" x14ac:dyDescent="0.25">
      <c r="A10" s="280" t="s">
        <v>221</v>
      </c>
      <c r="B10" s="103"/>
      <c r="C10" s="147" t="s">
        <v>234</v>
      </c>
      <c r="D10" s="40"/>
      <c r="E10" s="40"/>
      <c r="F10" s="40"/>
      <c r="G10" s="104" t="str">
        <f t="shared" si="0"/>
        <v xml:space="preserve">Élève n°9 </v>
      </c>
      <c r="H10" s="39"/>
      <c r="I10" s="39"/>
      <c r="J10" s="39"/>
      <c r="K10" s="39"/>
      <c r="L10" s="39"/>
      <c r="M10" s="39"/>
      <c r="N10" s="39"/>
    </row>
    <row r="11" spans="1:14" x14ac:dyDescent="0.25">
      <c r="A11" s="280" t="s">
        <v>222</v>
      </c>
      <c r="B11" s="103"/>
      <c r="C11" s="147" t="s">
        <v>234</v>
      </c>
      <c r="D11" s="40"/>
      <c r="E11" s="40"/>
      <c r="F11" s="40"/>
      <c r="G11" s="104" t="str">
        <f t="shared" si="0"/>
        <v xml:space="preserve">Élève n°10 </v>
      </c>
      <c r="H11" s="39"/>
      <c r="I11" s="39"/>
      <c r="J11" s="39"/>
      <c r="K11" s="39"/>
      <c r="L11" s="39"/>
      <c r="M11" s="39"/>
      <c r="N11" s="39"/>
    </row>
    <row r="12" spans="1:14" x14ac:dyDescent="0.25">
      <c r="A12" s="280" t="s">
        <v>223</v>
      </c>
      <c r="B12" s="103"/>
      <c r="C12" s="147" t="s">
        <v>233</v>
      </c>
      <c r="D12" s="40"/>
      <c r="E12" s="40"/>
      <c r="F12" s="40"/>
      <c r="G12" s="104" t="str">
        <f t="shared" si="0"/>
        <v xml:space="preserve">Élève n°11 </v>
      </c>
      <c r="H12" s="39"/>
      <c r="I12" s="39"/>
      <c r="J12" s="39"/>
      <c r="K12" s="39"/>
      <c r="L12" s="39"/>
      <c r="M12" s="39"/>
      <c r="N12" s="39"/>
    </row>
    <row r="13" spans="1:14" x14ac:dyDescent="0.25">
      <c r="A13" s="280" t="s">
        <v>224</v>
      </c>
      <c r="B13" s="103"/>
      <c r="C13" s="147" t="s">
        <v>233</v>
      </c>
      <c r="D13" s="40"/>
      <c r="E13" s="40"/>
      <c r="F13" s="40"/>
      <c r="G13" s="104" t="str">
        <f t="shared" si="0"/>
        <v xml:space="preserve">Élève n°12 </v>
      </c>
      <c r="H13" s="39"/>
      <c r="I13" s="39"/>
      <c r="J13" s="39"/>
      <c r="K13" s="39"/>
      <c r="L13" s="39"/>
      <c r="M13" s="39"/>
      <c r="N13" s="39"/>
    </row>
    <row r="14" spans="1:14" x14ac:dyDescent="0.25">
      <c r="A14" s="280" t="s">
        <v>225</v>
      </c>
      <c r="B14" s="103"/>
      <c r="C14" s="36" t="s">
        <v>233</v>
      </c>
      <c r="D14" s="40"/>
      <c r="E14" s="40"/>
      <c r="F14" s="40"/>
      <c r="G14" s="104" t="str">
        <f t="shared" si="0"/>
        <v xml:space="preserve">Élève n°13 </v>
      </c>
      <c r="H14" s="39"/>
      <c r="I14" s="39"/>
      <c r="J14" s="39"/>
      <c r="K14" s="39"/>
      <c r="L14" s="39"/>
      <c r="M14" s="39"/>
      <c r="N14" s="39"/>
    </row>
    <row r="15" spans="1:14" x14ac:dyDescent="0.25">
      <c r="A15" s="280" t="s">
        <v>226</v>
      </c>
      <c r="B15" s="103"/>
      <c r="C15" s="147" t="s">
        <v>233</v>
      </c>
      <c r="D15" s="40"/>
      <c r="E15" s="40"/>
      <c r="F15" s="40"/>
      <c r="G15" s="104" t="str">
        <f t="shared" si="0"/>
        <v xml:space="preserve">Élève n°14 </v>
      </c>
      <c r="H15" s="39"/>
      <c r="I15" s="39"/>
      <c r="J15" s="39"/>
      <c r="K15" s="39"/>
      <c r="L15" s="39"/>
      <c r="M15" s="39"/>
      <c r="N15" s="39"/>
    </row>
    <row r="16" spans="1:14" x14ac:dyDescent="0.25">
      <c r="A16" s="280" t="s">
        <v>227</v>
      </c>
      <c r="B16" s="103"/>
      <c r="C16" s="147" t="s">
        <v>234</v>
      </c>
      <c r="D16" s="40"/>
      <c r="E16" s="40"/>
      <c r="F16" s="40"/>
      <c r="G16" s="104" t="str">
        <f t="shared" si="0"/>
        <v xml:space="preserve">Élève n°15 </v>
      </c>
      <c r="H16" s="39"/>
      <c r="I16" s="39"/>
      <c r="J16" s="39"/>
      <c r="K16" s="39"/>
      <c r="L16" s="39"/>
      <c r="M16" s="39"/>
      <c r="N16" s="39"/>
    </row>
    <row r="17" spans="1:14" x14ac:dyDescent="0.25">
      <c r="A17" s="280" t="s">
        <v>228</v>
      </c>
      <c r="B17" s="103"/>
      <c r="C17" s="147" t="s">
        <v>234</v>
      </c>
      <c r="D17" s="40"/>
      <c r="E17" s="40"/>
      <c r="F17" s="40"/>
      <c r="G17" s="104" t="str">
        <f t="shared" si="0"/>
        <v xml:space="preserve">Élève n°16 </v>
      </c>
      <c r="H17" s="39"/>
      <c r="I17" s="39"/>
      <c r="J17" s="39"/>
      <c r="K17" s="39"/>
      <c r="L17" s="39"/>
      <c r="M17" s="39"/>
      <c r="N17" s="39"/>
    </row>
    <row r="18" spans="1:14" x14ac:dyDescent="0.25">
      <c r="A18" s="280" t="s">
        <v>229</v>
      </c>
      <c r="B18" s="103"/>
      <c r="C18" s="147" t="s">
        <v>233</v>
      </c>
      <c r="D18" s="40"/>
      <c r="E18" s="40"/>
      <c r="F18" s="40"/>
      <c r="G18" s="104" t="str">
        <f t="shared" si="0"/>
        <v xml:space="preserve">Élève n°17 </v>
      </c>
      <c r="H18" s="39"/>
      <c r="I18" s="39"/>
      <c r="J18" s="39"/>
      <c r="K18" s="39"/>
      <c r="L18" s="39"/>
      <c r="M18" s="39"/>
      <c r="N18" s="39"/>
    </row>
    <row r="19" spans="1:14" x14ac:dyDescent="0.25">
      <c r="A19" s="280" t="s">
        <v>230</v>
      </c>
      <c r="B19" s="103"/>
      <c r="C19" s="147" t="s">
        <v>233</v>
      </c>
      <c r="D19" s="40"/>
      <c r="E19" s="40"/>
      <c r="F19" s="40"/>
      <c r="G19" s="104" t="str">
        <f t="shared" si="0"/>
        <v xml:space="preserve">Élève n°18 </v>
      </c>
      <c r="H19" s="39"/>
      <c r="I19" s="39"/>
      <c r="J19" s="39"/>
      <c r="K19" s="39"/>
      <c r="L19" s="39"/>
      <c r="M19" s="39"/>
      <c r="N19" s="39"/>
    </row>
    <row r="20" spans="1:14" x14ac:dyDescent="0.25">
      <c r="A20" s="280" t="s">
        <v>231</v>
      </c>
      <c r="B20" s="103"/>
      <c r="C20" s="36" t="s">
        <v>233</v>
      </c>
      <c r="D20" s="40"/>
      <c r="E20" s="40"/>
      <c r="F20" s="40"/>
      <c r="G20" s="104" t="str">
        <f t="shared" si="0"/>
        <v xml:space="preserve">Élève n°19 </v>
      </c>
      <c r="H20" s="39"/>
      <c r="I20" s="39"/>
      <c r="J20" s="39"/>
      <c r="K20" s="39"/>
      <c r="L20" s="39"/>
      <c r="M20" s="39"/>
      <c r="N20" s="39"/>
    </row>
    <row r="21" spans="1:14" x14ac:dyDescent="0.25">
      <c r="A21" s="280" t="s">
        <v>232</v>
      </c>
      <c r="B21" s="103"/>
      <c r="C21" s="147" t="s">
        <v>233</v>
      </c>
      <c r="D21" s="40"/>
      <c r="E21" s="40"/>
      <c r="F21" s="40"/>
      <c r="G21" s="104" t="str">
        <f t="shared" si="0"/>
        <v xml:space="preserve">Élève n°20 </v>
      </c>
      <c r="H21" s="39"/>
      <c r="I21" s="39"/>
      <c r="J21" s="39"/>
      <c r="K21" s="39"/>
      <c r="L21" s="39"/>
      <c r="M21" s="39"/>
      <c r="N21" s="39"/>
    </row>
    <row r="22" spans="1:14" x14ac:dyDescent="0.25">
      <c r="A22" s="280"/>
      <c r="B22" s="103"/>
      <c r="C22" s="147"/>
      <c r="D22" s="40"/>
      <c r="E22" s="40"/>
      <c r="F22" s="40"/>
      <c r="G22" s="104" t="str">
        <f t="shared" si="0"/>
        <v xml:space="preserve"> </v>
      </c>
      <c r="H22" s="39"/>
      <c r="I22" s="39"/>
      <c r="J22" s="39"/>
      <c r="K22" s="39"/>
      <c r="L22" s="39"/>
      <c r="M22" s="39"/>
      <c r="N22" s="39"/>
    </row>
    <row r="23" spans="1:14" x14ac:dyDescent="0.25">
      <c r="A23" s="280"/>
      <c r="B23" s="103"/>
      <c r="C23" s="147"/>
      <c r="D23" s="40"/>
      <c r="E23" s="40"/>
      <c r="F23" s="40"/>
      <c r="G23" s="104" t="str">
        <f t="shared" si="0"/>
        <v xml:space="preserve"> </v>
      </c>
      <c r="H23" s="39"/>
      <c r="I23" s="39"/>
      <c r="J23" s="39"/>
      <c r="K23" s="39"/>
      <c r="L23" s="39"/>
      <c r="M23" s="39"/>
      <c r="N23" s="39"/>
    </row>
    <row r="24" spans="1:14" x14ac:dyDescent="0.25">
      <c r="A24" s="280"/>
      <c r="B24" s="103"/>
      <c r="C24" s="147"/>
      <c r="D24" s="40"/>
      <c r="E24" s="40"/>
      <c r="F24" s="40"/>
      <c r="G24" s="104" t="str">
        <f t="shared" si="0"/>
        <v xml:space="preserve"> </v>
      </c>
      <c r="H24" s="39"/>
      <c r="I24" s="39"/>
      <c r="J24" s="39"/>
      <c r="K24" s="39"/>
      <c r="L24" s="39"/>
      <c r="M24" s="39"/>
      <c r="N24" s="39"/>
    </row>
    <row r="25" spans="1:14" x14ac:dyDescent="0.25">
      <c r="A25" s="280"/>
      <c r="B25" s="103"/>
      <c r="C25" s="147"/>
      <c r="D25" s="40"/>
      <c r="E25" s="40"/>
      <c r="F25" s="40"/>
      <c r="G25" s="104" t="str">
        <f t="shared" si="0"/>
        <v xml:space="preserve"> </v>
      </c>
      <c r="H25" s="39"/>
      <c r="I25" s="39"/>
      <c r="J25" s="39"/>
      <c r="K25" s="39"/>
      <c r="L25" s="39"/>
      <c r="M25" s="39"/>
      <c r="N25" s="39"/>
    </row>
    <row r="26" spans="1:14" x14ac:dyDescent="0.25">
      <c r="A26" s="280"/>
      <c r="B26" s="103"/>
      <c r="C26" s="147"/>
      <c r="D26" s="40"/>
      <c r="E26" s="40"/>
      <c r="F26" s="40"/>
      <c r="G26" s="104" t="str">
        <f t="shared" si="0"/>
        <v xml:space="preserve"> </v>
      </c>
      <c r="H26" s="39"/>
      <c r="I26" s="39"/>
      <c r="J26" s="39"/>
      <c r="K26" s="39"/>
      <c r="L26" s="39"/>
      <c r="M26" s="39"/>
      <c r="N26" s="39"/>
    </row>
    <row r="27" spans="1:14" x14ac:dyDescent="0.25">
      <c r="A27" s="398"/>
      <c r="B27" s="103"/>
      <c r="C27" s="147"/>
      <c r="D27" s="39"/>
      <c r="E27" s="39"/>
      <c r="F27" s="39"/>
      <c r="G27" s="104" t="str">
        <f t="shared" si="0"/>
        <v xml:space="preserve"> </v>
      </c>
      <c r="H27" s="39"/>
      <c r="I27" s="39"/>
      <c r="J27" s="39"/>
      <c r="K27" s="39"/>
      <c r="L27" s="39"/>
      <c r="M27" s="39"/>
      <c r="N27" s="39"/>
    </row>
    <row r="28" spans="1:14" x14ac:dyDescent="0.25">
      <c r="A28" s="398"/>
      <c r="B28" s="103"/>
      <c r="C28" s="147"/>
      <c r="D28" s="39"/>
      <c r="E28" s="39"/>
      <c r="F28" s="39"/>
      <c r="G28" s="104" t="str">
        <f t="shared" si="0"/>
        <v xml:space="preserve"> </v>
      </c>
      <c r="H28" s="39"/>
      <c r="I28" s="39"/>
      <c r="J28" s="39"/>
      <c r="K28" s="39"/>
      <c r="L28" s="39"/>
      <c r="M28" s="39"/>
      <c r="N28" s="39"/>
    </row>
    <row r="29" spans="1:14" x14ac:dyDescent="0.25">
      <c r="A29" s="398"/>
      <c r="B29" s="103"/>
      <c r="C29" s="147"/>
      <c r="D29" s="39"/>
      <c r="E29" s="39"/>
      <c r="F29" s="39"/>
      <c r="G29" s="104" t="str">
        <f t="shared" si="0"/>
        <v xml:space="preserve"> </v>
      </c>
      <c r="H29" s="39"/>
      <c r="I29" s="39"/>
      <c r="J29" s="39"/>
      <c r="K29" s="39"/>
      <c r="L29" s="39"/>
      <c r="M29" s="39"/>
      <c r="N29" s="39"/>
    </row>
    <row r="30" spans="1:14" x14ac:dyDescent="0.25">
      <c r="A30" s="398"/>
      <c r="B30" s="103"/>
      <c r="C30" s="147"/>
      <c r="D30" s="39"/>
      <c r="E30" s="39"/>
      <c r="F30" s="39"/>
      <c r="G30" s="104" t="str">
        <f t="shared" si="0"/>
        <v xml:space="preserve"> </v>
      </c>
      <c r="H30" s="39"/>
      <c r="I30" s="39"/>
      <c r="J30" s="39"/>
      <c r="K30" s="39"/>
      <c r="L30" s="39"/>
      <c r="M30" s="39"/>
      <c r="N30" s="39"/>
    </row>
    <row r="31" spans="1:14" x14ac:dyDescent="0.25">
      <c r="A31" s="398"/>
      <c r="B31" s="103"/>
      <c r="C31" s="147"/>
      <c r="D31" s="39"/>
      <c r="E31" s="39"/>
      <c r="F31" s="39"/>
      <c r="G31" s="104" t="str">
        <f t="shared" ref="G31" si="1">A31 &amp;" " &amp; B31</f>
        <v xml:space="preserve"> </v>
      </c>
      <c r="H31" s="39"/>
      <c r="I31" s="39"/>
      <c r="J31" s="39"/>
      <c r="K31" s="39"/>
      <c r="L31" s="39"/>
      <c r="M31" s="39"/>
      <c r="N31" s="39"/>
    </row>
    <row r="32" spans="1:14" s="292" customFormat="1" x14ac:dyDescent="0.25">
      <c r="A32" s="398"/>
      <c r="B32" s="103"/>
      <c r="C32" s="147"/>
      <c r="D32" s="39"/>
      <c r="E32" s="39"/>
      <c r="F32" s="39"/>
      <c r="G32" s="104" t="str">
        <f t="shared" ref="G32:G35" si="2">A32 &amp;" " &amp; B32</f>
        <v xml:space="preserve"> </v>
      </c>
      <c r="H32" s="39"/>
      <c r="I32" s="39"/>
      <c r="J32" s="39"/>
      <c r="K32" s="39"/>
      <c r="L32" s="39"/>
      <c r="M32" s="39"/>
      <c r="N32" s="39"/>
    </row>
    <row r="33" spans="1:14" s="292" customFormat="1" x14ac:dyDescent="0.25">
      <c r="A33" s="398"/>
      <c r="B33" s="103"/>
      <c r="C33" s="147"/>
      <c r="D33" s="39"/>
      <c r="E33" s="39"/>
      <c r="F33" s="39"/>
      <c r="G33" s="104" t="str">
        <f t="shared" si="2"/>
        <v xml:space="preserve"> </v>
      </c>
      <c r="H33" s="39"/>
      <c r="I33" s="39"/>
      <c r="J33" s="39"/>
      <c r="K33" s="39"/>
      <c r="L33" s="39"/>
      <c r="M33" s="39"/>
      <c r="N33" s="39"/>
    </row>
    <row r="34" spans="1:14" s="292" customFormat="1" x14ac:dyDescent="0.25">
      <c r="A34" s="398"/>
      <c r="B34" s="103"/>
      <c r="C34" s="147"/>
      <c r="D34" s="39"/>
      <c r="E34" s="39"/>
      <c r="F34" s="39"/>
      <c r="G34" s="104" t="str">
        <f t="shared" si="2"/>
        <v xml:space="preserve"> </v>
      </c>
      <c r="H34" s="39"/>
      <c r="I34" s="39"/>
      <c r="J34" s="39"/>
      <c r="K34" s="39"/>
      <c r="L34" s="39"/>
      <c r="M34" s="39"/>
      <c r="N34" s="39"/>
    </row>
    <row r="35" spans="1:14" s="292" customFormat="1" ht="16.5" thickBot="1" x14ac:dyDescent="0.3">
      <c r="A35" s="399"/>
      <c r="B35" s="105"/>
      <c r="C35" s="147"/>
      <c r="D35" s="39"/>
      <c r="E35" s="39"/>
      <c r="F35" s="39"/>
      <c r="G35" s="106" t="str">
        <f t="shared" si="2"/>
        <v xml:space="preserve"> </v>
      </c>
      <c r="H35" s="39"/>
      <c r="I35" s="39"/>
      <c r="J35" s="39"/>
      <c r="K35" s="39"/>
      <c r="L35" s="39"/>
      <c r="M35" s="39"/>
      <c r="N35" s="39"/>
    </row>
  </sheetData>
  <sortState xmlns:xlrd2="http://schemas.microsoft.com/office/spreadsheetml/2017/richdata2" ref="A3:C27">
    <sortCondition ref="A2:A27"/>
  </sortState>
  <phoneticPr fontId="5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1654-A4C3-4F3F-8630-73C2F94BF611}">
  <sheetPr>
    <tabColor rgb="FF996633"/>
  </sheetPr>
  <dimension ref="A1:R39"/>
  <sheetViews>
    <sheetView zoomScale="108" zoomScaleNormal="140" workbookViewId="0">
      <selection activeCell="B25" sqref="B25"/>
    </sheetView>
  </sheetViews>
  <sheetFormatPr baseColWidth="10" defaultColWidth="10.875" defaultRowHeight="15.75" x14ac:dyDescent="0.25"/>
  <cols>
    <col min="1" max="1" width="1.875" style="39" customWidth="1"/>
    <col min="2" max="2" width="10" style="39" customWidth="1"/>
    <col min="3" max="3" width="6.625" style="39" customWidth="1"/>
    <col min="4" max="4" width="6.125" style="39" customWidth="1"/>
    <col min="5" max="5" width="4" style="39" customWidth="1"/>
    <col min="6" max="6" width="9" style="39" customWidth="1"/>
    <col min="7" max="7" width="98" style="39" customWidth="1"/>
    <col min="8" max="8" width="2.125" style="39" customWidth="1"/>
    <col min="9" max="9" width="12.375" style="39" customWidth="1"/>
    <col min="10" max="10" width="35.5" style="39" bestFit="1" customWidth="1"/>
    <col min="11" max="11" width="5" style="39" customWidth="1"/>
    <col min="12" max="18" width="40.875" style="39" customWidth="1"/>
    <col min="19" max="16384" width="10.875" style="39"/>
  </cols>
  <sheetData>
    <row r="1" spans="1:18" ht="16.5" thickBot="1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8" ht="17.25" thickBot="1" x14ac:dyDescent="0.3">
      <c r="A2" s="41"/>
      <c r="B2" s="50" t="s">
        <v>96</v>
      </c>
      <c r="C2" s="487"/>
      <c r="D2" s="487"/>
      <c r="E2" s="487"/>
      <c r="F2" s="42"/>
      <c r="G2" s="42"/>
      <c r="H2" s="43"/>
      <c r="I2" s="77" t="s">
        <v>108</v>
      </c>
      <c r="J2" s="77" t="s">
        <v>109</v>
      </c>
      <c r="K2" s="78" t="s">
        <v>110</v>
      </c>
      <c r="L2" s="79" t="s">
        <v>34</v>
      </c>
      <c r="M2" s="79" t="s">
        <v>36</v>
      </c>
      <c r="N2" s="79" t="s">
        <v>22</v>
      </c>
      <c r="O2" s="79" t="s">
        <v>23</v>
      </c>
      <c r="P2" s="79" t="s">
        <v>26</v>
      </c>
      <c r="Q2" s="79" t="s">
        <v>9</v>
      </c>
      <c r="R2" s="79" t="s">
        <v>35</v>
      </c>
    </row>
    <row r="3" spans="1:18" ht="17.100000000000001" customHeight="1" x14ac:dyDescent="0.25">
      <c r="A3" s="41"/>
      <c r="B3" s="64" t="s">
        <v>28</v>
      </c>
      <c r="C3" s="493" t="s">
        <v>102</v>
      </c>
      <c r="D3" s="494"/>
      <c r="E3" s="494"/>
      <c r="F3" s="494"/>
      <c r="G3" s="494"/>
      <c r="H3" s="44"/>
      <c r="I3" s="53" t="s">
        <v>110</v>
      </c>
      <c r="J3" s="54" t="s">
        <v>110</v>
      </c>
      <c r="K3" s="80" t="s">
        <v>110</v>
      </c>
      <c r="L3" s="81" t="s">
        <v>115</v>
      </c>
      <c r="M3" s="81" t="s">
        <v>10</v>
      </c>
      <c r="N3" s="81" t="s">
        <v>41</v>
      </c>
      <c r="O3" s="81" t="s">
        <v>50</v>
      </c>
      <c r="P3" s="81" t="s">
        <v>116</v>
      </c>
      <c r="Q3" s="81" t="s">
        <v>56</v>
      </c>
      <c r="R3" s="82" t="s">
        <v>117</v>
      </c>
    </row>
    <row r="4" spans="1:18" ht="17.100000000000001" customHeight="1" x14ac:dyDescent="0.25">
      <c r="A4" s="41"/>
      <c r="B4" s="63" t="s">
        <v>27</v>
      </c>
      <c r="C4" s="93" t="s">
        <v>103</v>
      </c>
      <c r="D4" s="92"/>
      <c r="E4" s="92"/>
      <c r="F4" s="92"/>
      <c r="G4" s="92"/>
      <c r="H4" s="44"/>
      <c r="I4" s="55" t="s">
        <v>34</v>
      </c>
      <c r="J4" s="56" t="s">
        <v>3</v>
      </c>
      <c r="K4" s="83" t="s">
        <v>110</v>
      </c>
      <c r="L4" s="84" t="s">
        <v>118</v>
      </c>
      <c r="M4" s="84" t="s">
        <v>119</v>
      </c>
      <c r="N4" s="84" t="s">
        <v>38</v>
      </c>
      <c r="O4" s="84" t="s">
        <v>155</v>
      </c>
      <c r="P4" s="84" t="s">
        <v>120</v>
      </c>
      <c r="Q4" s="84" t="s">
        <v>121</v>
      </c>
      <c r="R4" s="85" t="s">
        <v>123</v>
      </c>
    </row>
    <row r="5" spans="1:18" ht="17.100000000000001" customHeight="1" x14ac:dyDescent="0.25">
      <c r="A5" s="41"/>
      <c r="B5" s="62" t="s">
        <v>30</v>
      </c>
      <c r="C5" s="495" t="s">
        <v>104</v>
      </c>
      <c r="D5" s="496"/>
      <c r="E5" s="496"/>
      <c r="F5" s="496"/>
      <c r="G5" s="496"/>
      <c r="H5" s="44"/>
      <c r="I5" s="55" t="s">
        <v>36</v>
      </c>
      <c r="J5" s="56" t="s">
        <v>111</v>
      </c>
      <c r="K5" s="83" t="s">
        <v>110</v>
      </c>
      <c r="L5" s="84" t="s">
        <v>124</v>
      </c>
      <c r="M5" s="84" t="s">
        <v>125</v>
      </c>
      <c r="N5" s="84" t="s">
        <v>126</v>
      </c>
      <c r="O5" s="84" t="s">
        <v>154</v>
      </c>
      <c r="P5" s="84" t="s">
        <v>53</v>
      </c>
      <c r="Q5" s="84" t="s">
        <v>55</v>
      </c>
      <c r="R5" s="85" t="s">
        <v>129</v>
      </c>
    </row>
    <row r="6" spans="1:18" ht="17.100000000000001" customHeight="1" x14ac:dyDescent="0.25">
      <c r="A6" s="41"/>
      <c r="B6" s="59" t="s">
        <v>32</v>
      </c>
      <c r="C6" s="497" t="s">
        <v>105</v>
      </c>
      <c r="D6" s="498"/>
      <c r="E6" s="498"/>
      <c r="F6" s="498"/>
      <c r="G6" s="498"/>
      <c r="H6" s="44"/>
      <c r="I6" s="55" t="s">
        <v>22</v>
      </c>
      <c r="J6" s="56" t="s">
        <v>4</v>
      </c>
      <c r="K6" s="83" t="s">
        <v>110</v>
      </c>
      <c r="L6" s="84" t="s">
        <v>61</v>
      </c>
      <c r="M6" s="84" t="s">
        <v>61</v>
      </c>
      <c r="N6" s="84" t="s">
        <v>40</v>
      </c>
      <c r="O6" s="84" t="s">
        <v>42</v>
      </c>
      <c r="P6" s="84" t="s">
        <v>51</v>
      </c>
      <c r="Q6" s="84" t="s">
        <v>128</v>
      </c>
      <c r="R6" s="85" t="s">
        <v>131</v>
      </c>
    </row>
    <row r="7" spans="1:18" ht="17.100000000000001" customHeight="1" x14ac:dyDescent="0.25">
      <c r="A7" s="41"/>
      <c r="B7" s="60" t="s">
        <v>31</v>
      </c>
      <c r="C7" s="499" t="s">
        <v>204</v>
      </c>
      <c r="D7" s="500"/>
      <c r="E7" s="500"/>
      <c r="F7" s="500"/>
      <c r="G7" s="500"/>
      <c r="H7" s="44"/>
      <c r="I7" s="55" t="s">
        <v>23</v>
      </c>
      <c r="J7" s="56" t="s">
        <v>114</v>
      </c>
      <c r="K7" s="83" t="s">
        <v>110</v>
      </c>
      <c r="L7" s="84" t="s">
        <v>46</v>
      </c>
      <c r="M7" s="84" t="s">
        <v>110</v>
      </c>
      <c r="N7" s="84" t="s">
        <v>48</v>
      </c>
      <c r="O7" s="84" t="s">
        <v>43</v>
      </c>
      <c r="P7" s="84" t="s">
        <v>133</v>
      </c>
      <c r="Q7" s="84" t="s">
        <v>45</v>
      </c>
      <c r="R7" s="85" t="s">
        <v>110</v>
      </c>
    </row>
    <row r="8" spans="1:18" ht="18" customHeight="1" thickBot="1" x14ac:dyDescent="0.3">
      <c r="A8" s="41"/>
      <c r="B8" s="61" t="s">
        <v>29</v>
      </c>
      <c r="C8" s="501" t="s">
        <v>203</v>
      </c>
      <c r="D8" s="502"/>
      <c r="E8" s="502"/>
      <c r="F8" s="502"/>
      <c r="G8" s="502"/>
      <c r="H8" s="44"/>
      <c r="I8" s="55" t="s">
        <v>26</v>
      </c>
      <c r="J8" s="56" t="s">
        <v>6</v>
      </c>
      <c r="K8" s="83" t="s">
        <v>110</v>
      </c>
      <c r="L8" s="84" t="s">
        <v>37</v>
      </c>
      <c r="M8" s="84" t="s">
        <v>110</v>
      </c>
      <c r="N8" s="84" t="s">
        <v>110</v>
      </c>
      <c r="O8" s="84" t="s">
        <v>122</v>
      </c>
      <c r="P8" s="84" t="s">
        <v>138</v>
      </c>
      <c r="Q8" s="84" t="s">
        <v>134</v>
      </c>
      <c r="R8" s="85" t="s">
        <v>110</v>
      </c>
    </row>
    <row r="9" spans="1:18" ht="16.5" thickBot="1" x14ac:dyDescent="0.3">
      <c r="A9" s="41"/>
      <c r="B9" s="38"/>
      <c r="C9" s="38"/>
      <c r="D9" s="38"/>
      <c r="E9" s="38"/>
      <c r="F9" s="46"/>
      <c r="G9" s="46"/>
      <c r="H9" s="38"/>
      <c r="I9" s="55" t="s">
        <v>9</v>
      </c>
      <c r="J9" s="56" t="s">
        <v>112</v>
      </c>
      <c r="K9" s="83" t="s">
        <v>110</v>
      </c>
      <c r="L9" s="84" t="s">
        <v>47</v>
      </c>
      <c r="M9" s="84" t="s">
        <v>110</v>
      </c>
      <c r="N9" s="84" t="s">
        <v>136</v>
      </c>
      <c r="O9" s="84" t="s">
        <v>44</v>
      </c>
      <c r="P9" s="84" t="s">
        <v>161</v>
      </c>
      <c r="Q9" s="84" t="s">
        <v>139</v>
      </c>
      <c r="R9" s="85" t="s">
        <v>110</v>
      </c>
    </row>
    <row r="10" spans="1:18" ht="17.25" thickBot="1" x14ac:dyDescent="0.3">
      <c r="A10" s="41"/>
      <c r="B10" s="51" t="s">
        <v>97</v>
      </c>
      <c r="C10" s="52">
        <v>20</v>
      </c>
      <c r="D10" s="45"/>
      <c r="E10" s="46"/>
      <c r="F10" s="89" t="s">
        <v>24</v>
      </c>
      <c r="G10" s="46"/>
      <c r="H10" s="38"/>
      <c r="I10" s="57" t="s">
        <v>35</v>
      </c>
      <c r="J10" s="58" t="s">
        <v>113</v>
      </c>
      <c r="K10" s="83" t="s">
        <v>110</v>
      </c>
      <c r="L10" s="84" t="s">
        <v>62</v>
      </c>
      <c r="M10" s="84" t="s">
        <v>110</v>
      </c>
      <c r="N10" s="84" t="s">
        <v>142</v>
      </c>
      <c r="O10" s="84" t="s">
        <v>156</v>
      </c>
      <c r="P10" s="84" t="s">
        <v>52</v>
      </c>
      <c r="Q10" s="84" t="s">
        <v>110</v>
      </c>
      <c r="R10" s="85" t="s">
        <v>110</v>
      </c>
    </row>
    <row r="11" spans="1:18" x14ac:dyDescent="0.25">
      <c r="A11" s="41"/>
      <c r="B11" s="65" t="s">
        <v>107</v>
      </c>
      <c r="C11" s="66">
        <v>1</v>
      </c>
      <c r="D11" s="65">
        <f>$C$10*C11</f>
        <v>20</v>
      </c>
      <c r="E11" s="46"/>
      <c r="F11" s="90">
        <v>0</v>
      </c>
      <c r="G11" s="46"/>
      <c r="H11" s="38"/>
      <c r="I11" s="44"/>
      <c r="J11" s="38"/>
      <c r="K11" s="83" t="s">
        <v>110</v>
      </c>
      <c r="L11" s="84" t="s">
        <v>197</v>
      </c>
      <c r="M11" s="84" t="s">
        <v>110</v>
      </c>
      <c r="N11" s="84" t="s">
        <v>146</v>
      </c>
      <c r="O11" s="84" t="s">
        <v>127</v>
      </c>
      <c r="P11" s="84" t="s">
        <v>54</v>
      </c>
      <c r="Q11" s="84" t="s">
        <v>110</v>
      </c>
      <c r="R11" s="85" t="s">
        <v>110</v>
      </c>
    </row>
    <row r="12" spans="1:18" x14ac:dyDescent="0.25">
      <c r="A12" s="41"/>
      <c r="B12" s="67" t="s">
        <v>98</v>
      </c>
      <c r="C12" s="68">
        <v>0.75</v>
      </c>
      <c r="D12" s="67">
        <f t="shared" ref="D12:D16" si="0">$C$10*C12</f>
        <v>15</v>
      </c>
      <c r="E12" s="46"/>
      <c r="F12" s="37">
        <v>0.25</v>
      </c>
      <c r="G12" s="46"/>
      <c r="H12" s="38"/>
      <c r="I12" s="44"/>
      <c r="J12" s="38"/>
      <c r="K12" s="83" t="s">
        <v>110</v>
      </c>
      <c r="L12" s="84" t="s">
        <v>110</v>
      </c>
      <c r="M12" s="84" t="s">
        <v>110</v>
      </c>
      <c r="N12" s="84" t="s">
        <v>148</v>
      </c>
      <c r="O12" s="84" t="s">
        <v>130</v>
      </c>
      <c r="P12" s="84" t="s">
        <v>159</v>
      </c>
      <c r="Q12" s="84" t="s">
        <v>110</v>
      </c>
      <c r="R12" s="85" t="s">
        <v>110</v>
      </c>
    </row>
    <row r="13" spans="1:18" x14ac:dyDescent="0.25">
      <c r="A13" s="41"/>
      <c r="B13" s="69" t="s">
        <v>99</v>
      </c>
      <c r="C13" s="70">
        <v>0.5</v>
      </c>
      <c r="D13" s="69">
        <f t="shared" si="0"/>
        <v>10</v>
      </c>
      <c r="E13" s="46"/>
      <c r="F13" s="37">
        <v>0.5</v>
      </c>
      <c r="G13" s="46"/>
      <c r="H13" s="38"/>
      <c r="I13" s="44"/>
      <c r="J13" s="38"/>
      <c r="K13" s="83" t="s">
        <v>110</v>
      </c>
      <c r="L13" s="84" t="s">
        <v>110</v>
      </c>
      <c r="M13" s="84" t="s">
        <v>110</v>
      </c>
      <c r="N13" s="84" t="s">
        <v>48</v>
      </c>
      <c r="O13" s="84" t="s">
        <v>132</v>
      </c>
      <c r="P13" s="84" t="s">
        <v>158</v>
      </c>
      <c r="Q13" s="84" t="s">
        <v>110</v>
      </c>
      <c r="R13" s="85" t="s">
        <v>110</v>
      </c>
    </row>
    <row r="14" spans="1:18" x14ac:dyDescent="0.25">
      <c r="A14" s="41"/>
      <c r="B14" s="71" t="s">
        <v>100</v>
      </c>
      <c r="C14" s="72">
        <v>0.25</v>
      </c>
      <c r="D14" s="71">
        <f t="shared" si="0"/>
        <v>5</v>
      </c>
      <c r="E14" s="46"/>
      <c r="F14" s="37">
        <v>0.75</v>
      </c>
      <c r="G14" s="46"/>
      <c r="H14" s="38"/>
      <c r="I14" s="492" t="s">
        <v>162</v>
      </c>
      <c r="J14" s="492"/>
      <c r="K14" s="83" t="s">
        <v>110</v>
      </c>
      <c r="L14" s="84" t="s">
        <v>110</v>
      </c>
      <c r="M14" s="84" t="s">
        <v>110</v>
      </c>
      <c r="N14" s="84" t="s">
        <v>58</v>
      </c>
      <c r="O14" s="84" t="s">
        <v>137</v>
      </c>
      <c r="P14" s="84" t="s">
        <v>157</v>
      </c>
      <c r="Q14" s="84" t="s">
        <v>110</v>
      </c>
      <c r="R14" s="85" t="s">
        <v>110</v>
      </c>
    </row>
    <row r="15" spans="1:18" x14ac:dyDescent="0.25">
      <c r="A15" s="41"/>
      <c r="B15" s="73" t="s">
        <v>101</v>
      </c>
      <c r="C15" s="74">
        <v>0</v>
      </c>
      <c r="D15" s="73">
        <f t="shared" si="0"/>
        <v>0</v>
      </c>
      <c r="E15" s="46"/>
      <c r="F15" s="37">
        <v>1</v>
      </c>
      <c r="G15" s="46"/>
      <c r="H15" s="38"/>
      <c r="I15" s="492"/>
      <c r="J15" s="492"/>
      <c r="K15" s="83" t="s">
        <v>110</v>
      </c>
      <c r="L15" s="84" t="s">
        <v>110</v>
      </c>
      <c r="M15" s="84" t="s">
        <v>110</v>
      </c>
      <c r="N15" s="84" t="s">
        <v>49</v>
      </c>
      <c r="O15" s="84" t="s">
        <v>143</v>
      </c>
      <c r="P15" s="84" t="s">
        <v>160</v>
      </c>
      <c r="Q15" s="84" t="s">
        <v>110</v>
      </c>
      <c r="R15" s="85" t="s">
        <v>110</v>
      </c>
    </row>
    <row r="16" spans="1:18" ht="16.5" thickBot="1" x14ac:dyDescent="0.3">
      <c r="A16" s="41"/>
      <c r="B16" s="75" t="s">
        <v>106</v>
      </c>
      <c r="C16" s="76">
        <v>0</v>
      </c>
      <c r="D16" s="75">
        <f t="shared" si="0"/>
        <v>0</v>
      </c>
      <c r="E16" s="46"/>
      <c r="F16" s="37">
        <v>1.5</v>
      </c>
      <c r="G16" s="46"/>
      <c r="H16" s="38"/>
      <c r="I16" s="492"/>
      <c r="J16" s="492"/>
      <c r="K16" s="83" t="s">
        <v>110</v>
      </c>
      <c r="L16" s="84" t="s">
        <v>110</v>
      </c>
      <c r="M16" s="84" t="s">
        <v>110</v>
      </c>
      <c r="N16" s="84" t="s">
        <v>39</v>
      </c>
      <c r="O16" s="84" t="s">
        <v>147</v>
      </c>
      <c r="P16" s="84"/>
      <c r="Q16" s="84" t="s">
        <v>110</v>
      </c>
      <c r="R16" s="85" t="s">
        <v>110</v>
      </c>
    </row>
    <row r="17" spans="1:18" ht="16.5" thickBot="1" x14ac:dyDescent="0.3">
      <c r="A17" s="41"/>
      <c r="B17" s="46"/>
      <c r="C17" s="46"/>
      <c r="D17" s="46"/>
      <c r="E17" s="46"/>
      <c r="F17" s="37">
        <v>2</v>
      </c>
      <c r="G17" s="46"/>
      <c r="H17" s="38"/>
      <c r="I17" s="492"/>
      <c r="J17" s="492"/>
      <c r="K17" s="83" t="s">
        <v>110</v>
      </c>
      <c r="L17" s="84" t="s">
        <v>110</v>
      </c>
      <c r="M17" s="84" t="s">
        <v>110</v>
      </c>
      <c r="N17" s="84" t="s">
        <v>145</v>
      </c>
      <c r="O17" s="84" t="s">
        <v>135</v>
      </c>
      <c r="P17" s="84"/>
      <c r="Q17" s="84" t="s">
        <v>110</v>
      </c>
      <c r="R17" s="85" t="s">
        <v>110</v>
      </c>
    </row>
    <row r="18" spans="1:18" ht="16.5" thickBot="1" x14ac:dyDescent="0.3">
      <c r="A18" s="41"/>
      <c r="B18" s="49" t="s">
        <v>149</v>
      </c>
      <c r="C18" s="488" t="s">
        <v>152</v>
      </c>
      <c r="D18" s="489"/>
      <c r="E18" s="46"/>
      <c r="F18" s="37">
        <v>2.5</v>
      </c>
      <c r="G18" s="46"/>
      <c r="H18" s="38"/>
      <c r="I18" s="38"/>
      <c r="J18" s="38"/>
      <c r="K18" s="83" t="s">
        <v>110</v>
      </c>
      <c r="L18" s="84" t="s">
        <v>110</v>
      </c>
      <c r="M18" s="84" t="s">
        <v>110</v>
      </c>
      <c r="N18" s="84" t="s">
        <v>141</v>
      </c>
      <c r="O18" s="84" t="s">
        <v>140</v>
      </c>
      <c r="P18" s="84"/>
      <c r="Q18" s="84" t="s">
        <v>110</v>
      </c>
      <c r="R18" s="85" t="s">
        <v>110</v>
      </c>
    </row>
    <row r="19" spans="1:18" ht="16.5" thickBot="1" x14ac:dyDescent="0.3">
      <c r="A19" s="41"/>
      <c r="B19" s="47" t="s">
        <v>150</v>
      </c>
      <c r="C19" s="490" t="s">
        <v>153</v>
      </c>
      <c r="D19" s="491"/>
      <c r="E19" s="46"/>
      <c r="F19" s="37">
        <v>3</v>
      </c>
      <c r="G19" s="46"/>
      <c r="H19" s="38"/>
      <c r="I19" s="38"/>
      <c r="J19" s="38"/>
      <c r="K19" s="83" t="s">
        <v>110</v>
      </c>
      <c r="L19" s="84" t="s">
        <v>110</v>
      </c>
      <c r="M19" s="84" t="s">
        <v>110</v>
      </c>
      <c r="N19" s="84" t="s">
        <v>110</v>
      </c>
      <c r="O19" s="84" t="s">
        <v>144</v>
      </c>
      <c r="P19" s="84" t="s">
        <v>110</v>
      </c>
      <c r="Q19" s="84" t="s">
        <v>110</v>
      </c>
      <c r="R19" s="85" t="s">
        <v>110</v>
      </c>
    </row>
    <row r="20" spans="1:18" ht="16.5" thickBot="1" x14ac:dyDescent="0.3">
      <c r="A20" s="41"/>
      <c r="B20" s="48" t="s">
        <v>151</v>
      </c>
      <c r="C20" s="46"/>
      <c r="D20" s="46"/>
      <c r="E20" s="46"/>
      <c r="F20" s="37">
        <v>3.5</v>
      </c>
      <c r="G20" s="46"/>
      <c r="H20" s="38"/>
      <c r="I20" s="38"/>
      <c r="J20" s="38"/>
      <c r="K20" s="83" t="s">
        <v>110</v>
      </c>
      <c r="L20" s="84" t="s">
        <v>110</v>
      </c>
      <c r="M20" s="84" t="s">
        <v>110</v>
      </c>
      <c r="N20" s="84" t="s">
        <v>110</v>
      </c>
      <c r="O20" s="84" t="s">
        <v>163</v>
      </c>
      <c r="P20" s="84" t="s">
        <v>110</v>
      </c>
      <c r="Q20" s="84" t="s">
        <v>110</v>
      </c>
      <c r="R20" s="85" t="s">
        <v>110</v>
      </c>
    </row>
    <row r="21" spans="1:18" x14ac:dyDescent="0.25">
      <c r="A21" s="41"/>
      <c r="B21" s="38"/>
      <c r="C21" s="38"/>
      <c r="D21" s="38"/>
      <c r="E21" s="38"/>
      <c r="F21" s="37">
        <v>4</v>
      </c>
      <c r="G21" s="38"/>
      <c r="H21" s="38"/>
      <c r="I21" s="38"/>
      <c r="J21" s="38"/>
      <c r="K21" s="83" t="s">
        <v>110</v>
      </c>
      <c r="L21" s="84" t="s">
        <v>110</v>
      </c>
      <c r="M21" s="84" t="s">
        <v>110</v>
      </c>
      <c r="N21" s="84" t="s">
        <v>110</v>
      </c>
      <c r="O21" s="84" t="s">
        <v>196</v>
      </c>
      <c r="P21" s="84" t="s">
        <v>110</v>
      </c>
      <c r="Q21" s="84" t="s">
        <v>110</v>
      </c>
      <c r="R21" s="85" t="s">
        <v>110</v>
      </c>
    </row>
    <row r="22" spans="1:18" x14ac:dyDescent="0.25">
      <c r="B22" s="36"/>
      <c r="C22" s="40"/>
      <c r="D22" s="40"/>
      <c r="E22" s="40"/>
      <c r="F22" s="37">
        <v>4.5</v>
      </c>
      <c r="G22" s="40"/>
      <c r="H22" s="40"/>
      <c r="I22" s="40"/>
      <c r="J22" s="40"/>
      <c r="K22" s="83" t="s">
        <v>110</v>
      </c>
      <c r="L22" s="84" t="s">
        <v>110</v>
      </c>
      <c r="M22" s="84" t="s">
        <v>110</v>
      </c>
      <c r="N22" s="84" t="s">
        <v>110</v>
      </c>
      <c r="O22" s="84" t="s">
        <v>195</v>
      </c>
      <c r="P22" s="84" t="s">
        <v>110</v>
      </c>
      <c r="Q22" s="84" t="s">
        <v>110</v>
      </c>
      <c r="R22" s="85" t="s">
        <v>110</v>
      </c>
    </row>
    <row r="23" spans="1:18" x14ac:dyDescent="0.25">
      <c r="A23" s="40"/>
      <c r="B23" s="40"/>
      <c r="C23" s="40"/>
      <c r="D23" s="40"/>
      <c r="E23" s="40"/>
      <c r="F23" s="37">
        <v>5</v>
      </c>
      <c r="G23" s="40"/>
      <c r="H23" s="40"/>
      <c r="I23" s="40"/>
      <c r="J23" s="40"/>
      <c r="K23" s="83" t="s">
        <v>110</v>
      </c>
      <c r="L23" s="84" t="s">
        <v>110</v>
      </c>
      <c r="M23" s="84" t="s">
        <v>110</v>
      </c>
      <c r="N23" s="84" t="s">
        <v>110</v>
      </c>
      <c r="O23" s="84" t="s">
        <v>110</v>
      </c>
      <c r="P23" s="84" t="s">
        <v>110</v>
      </c>
      <c r="Q23" s="84" t="s">
        <v>110</v>
      </c>
      <c r="R23" s="85" t="s">
        <v>110</v>
      </c>
    </row>
    <row r="24" spans="1:18" ht="16.5" thickBot="1" x14ac:dyDescent="0.3">
      <c r="A24" s="40"/>
      <c r="B24" s="40"/>
      <c r="C24" s="40"/>
      <c r="D24" s="40"/>
      <c r="E24" s="40"/>
      <c r="F24" s="91" t="s">
        <v>110</v>
      </c>
      <c r="G24" s="40"/>
      <c r="H24" s="40"/>
      <c r="I24" s="40"/>
      <c r="J24" s="40"/>
      <c r="K24" s="83" t="s">
        <v>110</v>
      </c>
      <c r="L24" s="84" t="s">
        <v>110</v>
      </c>
      <c r="M24" s="84" t="s">
        <v>110</v>
      </c>
      <c r="N24" s="84" t="s">
        <v>110</v>
      </c>
      <c r="O24" s="84" t="s">
        <v>110</v>
      </c>
      <c r="P24" s="84" t="s">
        <v>110</v>
      </c>
      <c r="Q24" s="84" t="s">
        <v>110</v>
      </c>
      <c r="R24" s="85" t="s">
        <v>110</v>
      </c>
    </row>
    <row r="25" spans="1:18" x14ac:dyDescent="0.2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83" t="s">
        <v>110</v>
      </c>
      <c r="L25" s="84" t="s">
        <v>110</v>
      </c>
      <c r="M25" s="84" t="s">
        <v>110</v>
      </c>
      <c r="N25" s="84" t="s">
        <v>110</v>
      </c>
      <c r="O25" s="84" t="s">
        <v>110</v>
      </c>
      <c r="P25" s="84" t="s">
        <v>110</v>
      </c>
      <c r="Q25" s="84" t="s">
        <v>110</v>
      </c>
      <c r="R25" s="85" t="s">
        <v>110</v>
      </c>
    </row>
    <row r="26" spans="1:18" x14ac:dyDescent="0.25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83" t="s">
        <v>110</v>
      </c>
      <c r="L26" s="84" t="s">
        <v>110</v>
      </c>
      <c r="M26" s="84" t="s">
        <v>110</v>
      </c>
      <c r="N26" s="84" t="s">
        <v>110</v>
      </c>
      <c r="O26" s="84" t="s">
        <v>110</v>
      </c>
      <c r="P26" s="84" t="s">
        <v>110</v>
      </c>
      <c r="Q26" s="84" t="s">
        <v>110</v>
      </c>
      <c r="R26" s="85" t="s">
        <v>110</v>
      </c>
    </row>
    <row r="27" spans="1:18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83" t="s">
        <v>110</v>
      </c>
      <c r="L27" s="84" t="s">
        <v>110</v>
      </c>
      <c r="M27" s="84" t="s">
        <v>110</v>
      </c>
      <c r="N27" s="84" t="s">
        <v>110</v>
      </c>
      <c r="O27" s="84" t="s">
        <v>110</v>
      </c>
      <c r="P27" s="84" t="s">
        <v>110</v>
      </c>
      <c r="Q27" s="84" t="s">
        <v>110</v>
      </c>
      <c r="R27" s="85" t="s">
        <v>110</v>
      </c>
    </row>
    <row r="28" spans="1:18" ht="16.5" thickBot="1" x14ac:dyDescent="0.3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86" t="s">
        <v>110</v>
      </c>
      <c r="L28" s="87" t="s">
        <v>110</v>
      </c>
      <c r="M28" s="87" t="s">
        <v>110</v>
      </c>
      <c r="N28" s="87" t="s">
        <v>110</v>
      </c>
      <c r="O28" s="87" t="s">
        <v>110</v>
      </c>
      <c r="P28" s="87" t="s">
        <v>110</v>
      </c>
      <c r="Q28" s="87" t="s">
        <v>110</v>
      </c>
      <c r="R28" s="88" t="s">
        <v>110</v>
      </c>
    </row>
    <row r="29" spans="1:18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N29" s="39">
        <v>12</v>
      </c>
      <c r="O29" s="39">
        <v>12</v>
      </c>
    </row>
    <row r="30" spans="1:18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39">
        <v>13</v>
      </c>
      <c r="O30" s="39">
        <v>13</v>
      </c>
    </row>
    <row r="31" spans="1:18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39">
        <v>14</v>
      </c>
      <c r="O31" s="39">
        <v>14</v>
      </c>
    </row>
    <row r="32" spans="1:18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39">
        <v>15</v>
      </c>
      <c r="O32" s="39">
        <v>15</v>
      </c>
    </row>
    <row r="33" spans="1:15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39">
        <v>16</v>
      </c>
      <c r="O33" s="39">
        <v>16</v>
      </c>
    </row>
    <row r="34" spans="1:15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39">
        <v>17</v>
      </c>
      <c r="O34" s="39">
        <v>17</v>
      </c>
    </row>
    <row r="35" spans="1:15" x14ac:dyDescent="0.25"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</row>
    <row r="36" spans="1:15" x14ac:dyDescent="0.25"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</row>
    <row r="37" spans="1:15" x14ac:dyDescent="0.25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  <row r="38" spans="1:15" x14ac:dyDescent="0.25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</row>
    <row r="39" spans="1:15" x14ac:dyDescent="0.25"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</sheetData>
  <mergeCells count="9">
    <mergeCell ref="C2:E2"/>
    <mergeCell ref="C18:D18"/>
    <mergeCell ref="C19:D19"/>
    <mergeCell ref="I14:J17"/>
    <mergeCell ref="C3:G3"/>
    <mergeCell ref="C5:G5"/>
    <mergeCell ref="C6:G6"/>
    <mergeCell ref="C7:G7"/>
    <mergeCell ref="C8:G8"/>
  </mergeCells>
  <conditionalFormatting sqref="V43:AI49">
    <cfRule type="cellIs" dxfId="49" priority="1" operator="greaterThan">
      <formula>$C$13</formula>
    </cfRule>
    <cfRule type="cellIs" dxfId="48" priority="2" operator="greaterThan">
      <formula>$C$11</formula>
    </cfRule>
    <cfRule type="cellIs" dxfId="47" priority="3" operator="greaterThan">
      <formula>Seuil_max_A</formula>
    </cfRule>
    <cfRule type="cellIs" dxfId="46" priority="5" operator="greaterThanOrEqual">
      <formula>"Seuil_max_B"</formula>
    </cfRule>
    <cfRule type="cellIs" dxfId="45" priority="6" operator="between">
      <formula>$C$11</formula>
      <formula>$C$12</formula>
    </cfRule>
  </conditionalFormatting>
  <conditionalFormatting sqref="V43">
    <cfRule type="cellIs" dxfId="44" priority="4" operator="greaterThan">
      <formula>Seuil_max_A</formula>
    </cfRule>
  </conditionalFormatting>
  <hyperlinks>
    <hyperlink ref="C19:D19" r:id="rId1" display="BY-NC-ND 3.0 FR" xr:uid="{2B9CDE0C-74FC-9246-A3FC-D3F25CE86332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04AF3-C386-4A21-954D-FD817054B4CC}">
  <sheetPr>
    <tabColor theme="7"/>
  </sheetPr>
  <dimension ref="A1:Y96"/>
  <sheetViews>
    <sheetView topLeftCell="A63" workbookViewId="0">
      <selection activeCell="F73" sqref="F73"/>
    </sheetView>
  </sheetViews>
  <sheetFormatPr baseColWidth="10" defaultRowHeight="15.75" x14ac:dyDescent="0.25"/>
  <sheetData>
    <row r="1" spans="1:14" ht="16.5" thickBot="1" x14ac:dyDescent="0.3"/>
    <row r="2" spans="1:14" ht="24.75" x14ac:dyDescent="0.25">
      <c r="A2" s="236"/>
      <c r="B2" s="295"/>
      <c r="C2" s="295"/>
      <c r="D2" s="295"/>
      <c r="E2" s="295"/>
      <c r="F2" s="295"/>
      <c r="G2" s="295"/>
      <c r="H2" s="295"/>
      <c r="I2" s="295"/>
      <c r="J2" s="292"/>
      <c r="K2" s="292"/>
      <c r="L2" s="292"/>
      <c r="M2" s="292"/>
      <c r="N2" s="292"/>
    </row>
    <row r="5" spans="1:14" x14ac:dyDescent="0.25">
      <c r="C5" s="292"/>
    </row>
    <row r="6" spans="1:14" x14ac:dyDescent="0.25">
      <c r="C6" s="292"/>
    </row>
    <row r="7" spans="1:14" x14ac:dyDescent="0.25">
      <c r="C7" s="292"/>
    </row>
    <row r="8" spans="1:14" ht="16.5" thickBot="1" x14ac:dyDescent="0.3">
      <c r="C8" s="292"/>
    </row>
    <row r="9" spans="1:14" ht="25.5" thickBot="1" x14ac:dyDescent="0.3">
      <c r="A9" s="230"/>
      <c r="B9" s="225"/>
      <c r="C9" s="225"/>
      <c r="D9" s="225"/>
      <c r="E9" s="225"/>
      <c r="F9" s="225"/>
      <c r="G9" s="225"/>
      <c r="H9" s="225"/>
      <c r="I9" s="225"/>
    </row>
    <row r="10" spans="1:14" ht="25.5" thickBot="1" x14ac:dyDescent="0.3">
      <c r="A10" s="294"/>
      <c r="B10" s="293"/>
      <c r="C10" s="293"/>
      <c r="D10" s="293"/>
      <c r="E10" s="293"/>
      <c r="F10" s="293"/>
      <c r="G10" s="293"/>
      <c r="H10" s="293"/>
      <c r="I10" s="293"/>
    </row>
    <row r="11" spans="1:14" ht="25.5" thickBot="1" x14ac:dyDescent="0.3">
      <c r="A11" s="294"/>
      <c r="B11" s="293"/>
      <c r="C11" s="293"/>
      <c r="D11" s="293"/>
      <c r="E11" s="293"/>
      <c r="F11" s="293"/>
      <c r="G11" s="293"/>
      <c r="H11" s="293"/>
      <c r="I11" s="293"/>
    </row>
    <row r="12" spans="1:14" ht="25.5" thickBot="1" x14ac:dyDescent="0.3">
      <c r="A12" s="294"/>
      <c r="B12" s="293"/>
      <c r="C12" s="293"/>
      <c r="D12" s="293"/>
      <c r="E12" s="293"/>
      <c r="F12" s="293"/>
      <c r="G12" s="293"/>
      <c r="H12" s="293"/>
      <c r="I12" s="293"/>
    </row>
    <row r="13" spans="1:14" ht="25.5" thickBot="1" x14ac:dyDescent="0.3">
      <c r="A13" s="294"/>
      <c r="B13" s="293"/>
      <c r="C13" s="293"/>
      <c r="D13" s="293"/>
      <c r="E13" s="293"/>
      <c r="F13" s="293"/>
      <c r="G13" s="293"/>
      <c r="H13" s="293"/>
      <c r="I13" s="293"/>
    </row>
    <row r="14" spans="1:14" ht="25.5" thickBot="1" x14ac:dyDescent="0.3">
      <c r="A14" s="294"/>
      <c r="B14" s="293"/>
      <c r="C14" s="293"/>
      <c r="D14" s="293"/>
      <c r="E14" s="293"/>
      <c r="F14" s="293"/>
      <c r="G14" s="293"/>
      <c r="H14" s="293"/>
      <c r="I14" s="293"/>
      <c r="J14" s="292"/>
      <c r="K14" s="292"/>
      <c r="L14" s="292"/>
      <c r="M14" s="292"/>
      <c r="N14" s="292"/>
    </row>
    <row r="15" spans="1:14" ht="25.5" thickBot="1" x14ac:dyDescent="0.3">
      <c r="A15" s="294"/>
      <c r="B15" s="293"/>
      <c r="C15" s="293"/>
      <c r="D15" s="293"/>
      <c r="E15" s="293"/>
      <c r="F15" s="293"/>
      <c r="G15" s="293"/>
      <c r="H15" s="293"/>
      <c r="I15" s="293"/>
      <c r="J15" s="292"/>
      <c r="K15" s="292"/>
      <c r="L15" s="292"/>
      <c r="M15" s="292"/>
      <c r="N15" s="292"/>
    </row>
    <row r="16" spans="1:14" ht="25.5" thickBot="1" x14ac:dyDescent="0.3">
      <c r="A16" s="294"/>
      <c r="B16" s="293"/>
      <c r="C16" s="293"/>
      <c r="D16" s="293"/>
      <c r="E16" s="293"/>
      <c r="F16" s="293"/>
      <c r="G16" s="293"/>
      <c r="H16" s="293"/>
      <c r="I16" s="293"/>
      <c r="J16" s="292"/>
      <c r="K16" s="292"/>
      <c r="L16" s="292"/>
      <c r="M16" s="292"/>
      <c r="N16" s="292"/>
    </row>
    <row r="17" spans="1:23" ht="25.5" thickBot="1" x14ac:dyDescent="0.3">
      <c r="A17" s="294"/>
      <c r="B17" s="293"/>
      <c r="C17" s="293"/>
      <c r="D17" s="293"/>
      <c r="E17" s="293"/>
      <c r="F17" s="293"/>
      <c r="G17" s="293"/>
      <c r="H17" s="293"/>
      <c r="I17" s="293"/>
      <c r="J17" s="292"/>
      <c r="K17" s="292"/>
      <c r="L17" s="292"/>
      <c r="M17" s="292"/>
      <c r="N17" s="292"/>
    </row>
    <row r="18" spans="1:23" ht="25.5" thickBot="1" x14ac:dyDescent="0.3">
      <c r="A18" s="294"/>
      <c r="B18" s="293"/>
      <c r="C18" s="293"/>
      <c r="D18" s="293"/>
      <c r="E18" s="293"/>
      <c r="F18" s="293"/>
      <c r="G18" s="293"/>
      <c r="H18" s="293"/>
      <c r="I18" s="293"/>
      <c r="J18" s="292"/>
      <c r="K18" s="292"/>
      <c r="L18" s="292"/>
      <c r="M18" s="292"/>
      <c r="N18" s="292"/>
    </row>
    <row r="19" spans="1:23" ht="25.5" thickBot="1" x14ac:dyDescent="0.3">
      <c r="A19" s="294"/>
      <c r="B19" s="293"/>
      <c r="C19" s="293"/>
      <c r="D19" s="293"/>
      <c r="E19" s="293"/>
      <c r="F19" s="293"/>
      <c r="G19" s="293"/>
      <c r="H19" s="293"/>
      <c r="I19" s="293"/>
      <c r="J19" s="292"/>
      <c r="K19" s="292"/>
      <c r="L19" s="292"/>
      <c r="M19" s="292"/>
      <c r="N19" s="292"/>
    </row>
    <row r="20" spans="1:23" ht="25.5" thickBot="1" x14ac:dyDescent="0.3">
      <c r="A20" s="294"/>
      <c r="B20" s="293"/>
      <c r="C20" s="293"/>
      <c r="D20" s="293"/>
      <c r="E20" s="293"/>
      <c r="F20" s="293"/>
      <c r="G20" s="293"/>
      <c r="H20" s="293"/>
      <c r="I20" s="293"/>
      <c r="J20" s="292"/>
      <c r="K20" s="292"/>
      <c r="L20" s="292"/>
      <c r="M20" s="292"/>
      <c r="N20" s="292"/>
    </row>
    <row r="21" spans="1:23" ht="25.5" thickBot="1" x14ac:dyDescent="0.3">
      <c r="A21" s="294"/>
      <c r="B21" s="293"/>
      <c r="C21" s="293"/>
      <c r="D21" s="293"/>
      <c r="E21" s="293"/>
      <c r="F21" s="293"/>
      <c r="G21" s="293"/>
      <c r="H21" s="293"/>
      <c r="I21" s="293"/>
      <c r="J21" s="292"/>
      <c r="K21" s="292"/>
      <c r="L21" s="292"/>
      <c r="M21" s="292"/>
      <c r="N21" s="292"/>
      <c r="O21" s="292"/>
      <c r="P21" s="292"/>
      <c r="Q21" s="292"/>
      <c r="R21" s="292"/>
      <c r="S21" s="292"/>
      <c r="T21" s="292"/>
      <c r="U21" s="292"/>
      <c r="V21" s="292"/>
      <c r="W21" s="292"/>
    </row>
    <row r="22" spans="1:23" ht="25.5" thickBot="1" x14ac:dyDescent="0.3">
      <c r="A22" s="294"/>
      <c r="B22" s="293"/>
      <c r="C22" s="293"/>
      <c r="D22" s="293"/>
      <c r="E22" s="293"/>
      <c r="F22" s="293"/>
      <c r="G22" s="293"/>
      <c r="H22" s="293"/>
      <c r="I22" s="293"/>
      <c r="J22" s="292"/>
      <c r="K22" s="292"/>
      <c r="L22" s="292"/>
      <c r="M22" s="292"/>
      <c r="N22" s="292"/>
      <c r="O22" s="292"/>
      <c r="P22" s="292"/>
      <c r="Q22" s="292"/>
      <c r="R22" s="292"/>
      <c r="S22" s="292"/>
      <c r="T22" s="292"/>
      <c r="U22" s="292"/>
      <c r="V22" s="292"/>
      <c r="W22" s="292"/>
    </row>
    <row r="23" spans="1:23" ht="25.5" thickBot="1" x14ac:dyDescent="0.3">
      <c r="A23" s="294"/>
      <c r="B23" s="293"/>
      <c r="C23" s="293"/>
      <c r="D23" s="293"/>
      <c r="E23" s="293"/>
      <c r="F23" s="293"/>
      <c r="G23" s="293"/>
      <c r="H23" s="293"/>
      <c r="I23" s="293"/>
      <c r="J23" s="292"/>
      <c r="K23" s="292"/>
      <c r="L23" s="292"/>
      <c r="M23" s="292"/>
      <c r="N23" s="292"/>
      <c r="O23" s="292"/>
      <c r="P23" s="292"/>
      <c r="Q23" s="292"/>
      <c r="R23" s="292"/>
      <c r="S23" s="292"/>
      <c r="T23" s="292"/>
      <c r="U23" s="292"/>
      <c r="V23" s="292"/>
      <c r="W23" s="292"/>
    </row>
    <row r="24" spans="1:23" ht="25.5" thickBot="1" x14ac:dyDescent="0.3">
      <c r="A24" s="294"/>
      <c r="B24" s="293"/>
      <c r="C24" s="293"/>
      <c r="D24" s="293"/>
      <c r="E24" s="293"/>
      <c r="F24" s="293"/>
      <c r="G24" s="293"/>
      <c r="H24" s="293"/>
      <c r="I24" s="293"/>
      <c r="J24" s="292"/>
      <c r="K24" s="292"/>
      <c r="L24" s="292"/>
      <c r="M24" s="292"/>
      <c r="N24" s="292"/>
      <c r="O24" s="292"/>
      <c r="P24" s="292"/>
      <c r="Q24" s="292"/>
      <c r="R24" s="292"/>
      <c r="S24" s="292"/>
      <c r="T24" s="292"/>
      <c r="U24" s="292"/>
      <c r="V24" s="292"/>
      <c r="W24" s="292"/>
    </row>
    <row r="25" spans="1:23" ht="25.5" thickBot="1" x14ac:dyDescent="0.3">
      <c r="A25" s="294"/>
      <c r="B25" s="293"/>
      <c r="C25" s="293"/>
      <c r="D25" s="293"/>
      <c r="E25" s="293"/>
      <c r="F25" s="293"/>
      <c r="G25" s="293"/>
      <c r="H25" s="293"/>
      <c r="I25" s="293"/>
      <c r="J25" s="292"/>
      <c r="K25" s="292"/>
      <c r="L25" s="292"/>
      <c r="M25" s="292"/>
      <c r="N25" s="292"/>
      <c r="O25" s="292"/>
      <c r="P25" s="292"/>
      <c r="Q25" s="292"/>
      <c r="R25" s="292"/>
      <c r="S25" s="292"/>
      <c r="T25" s="292"/>
      <c r="U25" s="292"/>
      <c r="V25" s="292"/>
      <c r="W25" s="292"/>
    </row>
    <row r="26" spans="1:23" ht="25.5" thickBot="1" x14ac:dyDescent="0.3">
      <c r="A26" s="284"/>
      <c r="B26" s="285"/>
      <c r="C26" s="285"/>
      <c r="D26" s="285"/>
      <c r="E26" s="285"/>
      <c r="F26" s="285"/>
      <c r="G26" s="285"/>
      <c r="H26" s="285"/>
      <c r="I26" s="285"/>
      <c r="J26" s="292"/>
      <c r="K26" s="292"/>
      <c r="L26" s="292"/>
      <c r="M26" s="292"/>
      <c r="N26" s="292"/>
      <c r="O26" s="292"/>
      <c r="P26" s="292"/>
      <c r="Q26" s="292"/>
      <c r="R26" s="292"/>
      <c r="S26" s="292"/>
      <c r="T26" s="292"/>
      <c r="U26" s="292"/>
      <c r="V26" s="292"/>
      <c r="W26" s="292"/>
    </row>
    <row r="27" spans="1:23" ht="25.5" thickBot="1" x14ac:dyDescent="0.3">
      <c r="A27" s="294"/>
      <c r="B27" s="293"/>
      <c r="C27" s="293"/>
      <c r="D27" s="293"/>
      <c r="E27" s="293"/>
      <c r="F27" s="293"/>
      <c r="G27" s="293"/>
      <c r="H27" s="293"/>
      <c r="I27" s="293"/>
      <c r="J27" s="292"/>
      <c r="K27" s="292"/>
      <c r="L27" s="292"/>
      <c r="M27" s="292"/>
      <c r="N27" s="292"/>
      <c r="O27" s="292"/>
      <c r="P27" s="292"/>
      <c r="Q27" s="292"/>
      <c r="R27" s="292"/>
      <c r="S27" s="292"/>
      <c r="T27" s="292"/>
      <c r="U27" s="292"/>
      <c r="V27" s="292"/>
      <c r="W27" s="292"/>
    </row>
    <row r="28" spans="1:23" ht="25.5" thickBot="1" x14ac:dyDescent="0.3">
      <c r="A28" s="294"/>
      <c r="B28" s="293"/>
      <c r="C28" s="293"/>
      <c r="D28" s="293"/>
      <c r="E28" s="293"/>
      <c r="F28" s="293"/>
      <c r="G28" s="293"/>
      <c r="H28" s="293"/>
      <c r="I28" s="293"/>
      <c r="J28" s="292"/>
      <c r="K28" s="292"/>
      <c r="L28" s="292"/>
      <c r="M28" s="292"/>
      <c r="N28" s="292"/>
      <c r="O28" s="292"/>
      <c r="P28" s="292"/>
      <c r="Q28" s="292"/>
      <c r="R28" s="292"/>
      <c r="S28" s="292"/>
      <c r="T28" s="292"/>
      <c r="U28" s="292"/>
      <c r="V28" s="292"/>
      <c r="W28" s="292"/>
    </row>
    <row r="29" spans="1:23" ht="25.5" thickBot="1" x14ac:dyDescent="0.3">
      <c r="A29" s="294"/>
      <c r="B29" s="293"/>
      <c r="C29" s="293"/>
      <c r="D29" s="293"/>
      <c r="E29" s="293"/>
      <c r="F29" s="293"/>
      <c r="G29" s="293"/>
      <c r="H29" s="293"/>
      <c r="I29" s="293"/>
      <c r="J29" s="292"/>
      <c r="K29" s="292"/>
      <c r="L29" s="292"/>
      <c r="M29" s="292"/>
      <c r="N29" s="292"/>
      <c r="O29" s="292"/>
      <c r="P29" s="292"/>
      <c r="Q29" s="292"/>
      <c r="R29" s="292"/>
      <c r="S29" s="292"/>
      <c r="T29" s="292"/>
      <c r="U29" s="292"/>
      <c r="V29" s="292"/>
      <c r="W29" s="292"/>
    </row>
    <row r="30" spans="1:23" ht="25.5" thickBot="1" x14ac:dyDescent="0.3">
      <c r="A30" s="294"/>
      <c r="B30" s="293"/>
      <c r="C30" s="293"/>
      <c r="D30" s="293"/>
      <c r="E30" s="293"/>
      <c r="F30" s="293"/>
      <c r="G30" s="293"/>
      <c r="H30" s="293"/>
      <c r="I30" s="293"/>
      <c r="J30" s="292"/>
      <c r="K30" s="292"/>
      <c r="L30" s="292"/>
      <c r="M30" s="292"/>
      <c r="N30" s="292"/>
      <c r="O30" s="292"/>
      <c r="P30" s="292"/>
      <c r="Q30" s="292"/>
      <c r="R30" s="292"/>
      <c r="S30" s="292"/>
      <c r="T30" s="292"/>
      <c r="U30" s="292"/>
      <c r="V30" s="292"/>
      <c r="W30" s="292"/>
    </row>
    <row r="31" spans="1:23" ht="25.5" thickBot="1" x14ac:dyDescent="0.3">
      <c r="A31" s="294"/>
      <c r="B31" s="293"/>
      <c r="C31" s="293"/>
      <c r="D31" s="293"/>
      <c r="E31" s="293"/>
      <c r="F31" s="293"/>
      <c r="G31" s="293"/>
      <c r="H31" s="293"/>
      <c r="I31" s="293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2"/>
      <c r="V31" s="292"/>
      <c r="W31" s="292"/>
    </row>
    <row r="32" spans="1:23" ht="25.5" thickBot="1" x14ac:dyDescent="0.3">
      <c r="A32" s="281"/>
      <c r="B32" s="282"/>
      <c r="C32" s="282"/>
      <c r="D32" s="282"/>
      <c r="E32" s="282"/>
      <c r="F32" s="282"/>
      <c r="G32" s="282"/>
      <c r="H32" s="282"/>
      <c r="I32" s="282"/>
      <c r="J32" s="292"/>
      <c r="K32" s="292"/>
      <c r="L32" s="292"/>
      <c r="M32" s="292"/>
      <c r="N32" s="292"/>
      <c r="O32" s="292"/>
      <c r="P32" s="292"/>
      <c r="Q32" s="292"/>
      <c r="R32" s="292"/>
      <c r="S32" s="292"/>
      <c r="T32" s="292"/>
      <c r="U32" s="292"/>
      <c r="V32" s="292"/>
      <c r="W32" s="292"/>
    </row>
    <row r="33" spans="1:23" ht="25.5" thickBot="1" x14ac:dyDescent="0.3">
      <c r="A33" s="281"/>
      <c r="B33" s="282"/>
      <c r="C33" s="282"/>
      <c r="D33" s="282"/>
      <c r="E33" s="282"/>
      <c r="F33" s="282"/>
      <c r="G33" s="282"/>
      <c r="H33" s="282"/>
      <c r="I33" s="282"/>
      <c r="J33" s="292"/>
      <c r="K33" s="292"/>
      <c r="L33" s="292"/>
      <c r="M33" s="292"/>
      <c r="N33" s="292"/>
      <c r="O33" s="292"/>
      <c r="P33" s="292"/>
      <c r="Q33" s="292"/>
      <c r="R33" s="292"/>
      <c r="S33" s="292"/>
      <c r="T33" s="292"/>
      <c r="U33" s="292"/>
      <c r="V33" s="292"/>
      <c r="W33" s="292"/>
    </row>
    <row r="34" spans="1:23" ht="24.75" x14ac:dyDescent="0.25">
      <c r="A34" s="232"/>
      <c r="B34" s="226"/>
      <c r="C34" s="226"/>
      <c r="D34" s="226"/>
      <c r="E34" s="226"/>
      <c r="F34" s="226"/>
      <c r="G34" s="226"/>
      <c r="H34" s="226"/>
      <c r="I34" s="226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2"/>
      <c r="V34" s="292"/>
      <c r="W34" s="292"/>
    </row>
    <row r="35" spans="1:23" x14ac:dyDescent="0.25"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292"/>
    </row>
    <row r="36" spans="1:23" x14ac:dyDescent="0.25"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292"/>
    </row>
    <row r="37" spans="1:23" x14ac:dyDescent="0.25"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</row>
    <row r="38" spans="1:23" x14ac:dyDescent="0.25"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</row>
    <row r="39" spans="1:23" x14ac:dyDescent="0.25"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2"/>
      <c r="T39" s="292"/>
      <c r="U39" s="292"/>
      <c r="V39" s="292"/>
      <c r="W39" s="292"/>
    </row>
    <row r="40" spans="1:23" x14ac:dyDescent="0.25"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2"/>
      <c r="V40" s="292"/>
      <c r="W40" s="292"/>
    </row>
    <row r="41" spans="1:23" x14ac:dyDescent="0.25"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</row>
    <row r="42" spans="1:23" x14ac:dyDescent="0.25"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</row>
    <row r="43" spans="1:23" x14ac:dyDescent="0.25"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</row>
    <row r="71" spans="5:25" x14ac:dyDescent="0.25">
      <c r="E71" s="292"/>
      <c r="F71" s="292"/>
      <c r="G71" s="292"/>
      <c r="H71" s="292"/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</row>
    <row r="72" spans="5:25" x14ac:dyDescent="0.25"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</row>
    <row r="73" spans="5:25" x14ac:dyDescent="0.25">
      <c r="E73" s="292"/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</row>
    <row r="74" spans="5:25" x14ac:dyDescent="0.25"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</row>
    <row r="75" spans="5:25" x14ac:dyDescent="0.25">
      <c r="E75" s="292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92"/>
    </row>
    <row r="76" spans="5:25" x14ac:dyDescent="0.25"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2"/>
      <c r="Q76" s="292"/>
      <c r="R76" s="292"/>
      <c r="S76" s="292"/>
      <c r="T76" s="292"/>
      <c r="U76" s="292"/>
      <c r="V76" s="292"/>
      <c r="W76" s="292"/>
      <c r="X76" s="292"/>
      <c r="Y76" s="292"/>
    </row>
    <row r="77" spans="5:25" x14ac:dyDescent="0.25">
      <c r="E77" s="292"/>
      <c r="F77" s="292"/>
      <c r="G77" s="292"/>
      <c r="H77" s="292"/>
      <c r="I77" s="292"/>
      <c r="J77" s="292"/>
      <c r="K77" s="292"/>
      <c r="L77" s="292"/>
      <c r="M77" s="292"/>
      <c r="N77" s="292"/>
      <c r="O77" s="292"/>
      <c r="P77" s="292"/>
      <c r="Q77" s="292"/>
      <c r="R77" s="292"/>
      <c r="S77" s="292"/>
      <c r="T77" s="292"/>
      <c r="U77" s="292"/>
      <c r="V77" s="292"/>
      <c r="W77" s="292"/>
      <c r="X77" s="292"/>
      <c r="Y77" s="292"/>
    </row>
    <row r="78" spans="5:25" x14ac:dyDescent="0.25">
      <c r="E78" s="292"/>
      <c r="F78" s="292"/>
      <c r="G78" s="292"/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2"/>
    </row>
    <row r="79" spans="5:25" x14ac:dyDescent="0.25">
      <c r="E79" s="292"/>
      <c r="F79" s="292"/>
      <c r="G79" s="292"/>
      <c r="H79" s="292"/>
      <c r="I79" s="292"/>
      <c r="J79" s="292"/>
      <c r="K79" s="292"/>
      <c r="L79" s="292"/>
      <c r="M79" s="292"/>
      <c r="N79" s="292"/>
      <c r="O79" s="292"/>
      <c r="P79" s="292"/>
      <c r="Q79" s="292"/>
      <c r="R79" s="292"/>
      <c r="S79" s="292"/>
      <c r="T79" s="292"/>
      <c r="U79" s="292"/>
      <c r="V79" s="292"/>
      <c r="W79" s="292"/>
      <c r="X79" s="292"/>
      <c r="Y79" s="292"/>
    </row>
    <row r="80" spans="5:25" x14ac:dyDescent="0.25"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292"/>
      <c r="S80" s="292"/>
      <c r="T80" s="292"/>
      <c r="U80" s="292"/>
      <c r="V80" s="292"/>
      <c r="W80" s="292"/>
      <c r="X80" s="292"/>
      <c r="Y80" s="292"/>
    </row>
    <row r="81" spans="5:25" x14ac:dyDescent="0.25">
      <c r="E81" s="292"/>
      <c r="F81" s="292"/>
      <c r="G81" s="292"/>
      <c r="H81" s="292"/>
      <c r="I81" s="292"/>
      <c r="J81" s="292"/>
      <c r="K81" s="292"/>
      <c r="L81" s="292"/>
      <c r="M81" s="292"/>
      <c r="N81" s="292"/>
      <c r="O81" s="292"/>
      <c r="P81" s="292"/>
      <c r="Q81" s="292"/>
      <c r="R81" s="292"/>
      <c r="S81" s="292"/>
      <c r="T81" s="292"/>
      <c r="U81" s="292"/>
      <c r="V81" s="292"/>
      <c r="W81" s="292"/>
      <c r="X81" s="292"/>
      <c r="Y81" s="292"/>
    </row>
    <row r="82" spans="5:25" x14ac:dyDescent="0.25">
      <c r="E82" s="292"/>
      <c r="F82" s="292"/>
      <c r="G82" s="292"/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92"/>
    </row>
    <row r="83" spans="5:25" x14ac:dyDescent="0.25">
      <c r="E83" s="292"/>
      <c r="F83" s="292"/>
      <c r="G83" s="292"/>
      <c r="H83" s="292"/>
      <c r="I83" s="292"/>
      <c r="J83" s="292"/>
      <c r="K83" s="292"/>
      <c r="L83" s="292"/>
      <c r="M83" s="292"/>
      <c r="N83" s="292"/>
      <c r="O83" s="292"/>
      <c r="P83" s="292"/>
      <c r="Q83" s="292"/>
      <c r="R83" s="292"/>
      <c r="S83" s="292"/>
      <c r="T83" s="292"/>
      <c r="U83" s="292"/>
      <c r="V83" s="292"/>
      <c r="W83" s="292"/>
      <c r="X83" s="292"/>
      <c r="Y83" s="292"/>
    </row>
    <row r="84" spans="5:25" x14ac:dyDescent="0.25">
      <c r="E84" s="292"/>
      <c r="F84" s="292"/>
      <c r="G84" s="292"/>
      <c r="H84" s="292"/>
      <c r="I84" s="292"/>
      <c r="J84" s="292"/>
      <c r="K84" s="292"/>
      <c r="L84" s="292"/>
      <c r="M84" s="292"/>
      <c r="N84" s="292"/>
      <c r="O84" s="292"/>
      <c r="P84" s="292"/>
      <c r="Q84" s="292"/>
      <c r="R84" s="292"/>
      <c r="S84" s="292"/>
      <c r="T84" s="292"/>
      <c r="U84" s="292"/>
      <c r="V84" s="292"/>
      <c r="W84" s="292"/>
      <c r="X84" s="292"/>
      <c r="Y84" s="292"/>
    </row>
    <row r="85" spans="5:25" x14ac:dyDescent="0.25">
      <c r="E85" s="292"/>
      <c r="F85" s="292"/>
      <c r="G85" s="292"/>
      <c r="H85" s="292"/>
      <c r="I85" s="292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</row>
    <row r="86" spans="5:25" x14ac:dyDescent="0.25"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92"/>
      <c r="S86" s="292"/>
      <c r="T86" s="292"/>
      <c r="U86" s="292"/>
      <c r="V86" s="292"/>
      <c r="W86" s="292"/>
      <c r="X86" s="292"/>
      <c r="Y86" s="292"/>
    </row>
    <row r="87" spans="5:25" x14ac:dyDescent="0.25"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292"/>
      <c r="T87" s="292"/>
      <c r="U87" s="292"/>
      <c r="V87" s="292"/>
      <c r="W87" s="292"/>
      <c r="X87" s="292"/>
      <c r="Y87" s="292"/>
    </row>
    <row r="88" spans="5:25" x14ac:dyDescent="0.25"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292"/>
      <c r="T88" s="292"/>
      <c r="U88" s="292"/>
      <c r="V88" s="292"/>
      <c r="W88" s="292"/>
      <c r="X88" s="292"/>
      <c r="Y88" s="292"/>
    </row>
    <row r="89" spans="5:25" x14ac:dyDescent="0.25"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92"/>
      <c r="S89" s="292"/>
      <c r="T89" s="292"/>
      <c r="U89" s="292"/>
      <c r="V89" s="292"/>
      <c r="W89" s="292"/>
      <c r="X89" s="292"/>
      <c r="Y89" s="292"/>
    </row>
    <row r="90" spans="5:25" x14ac:dyDescent="0.25"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2"/>
    </row>
    <row r="91" spans="5:25" x14ac:dyDescent="0.25"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2"/>
    </row>
    <row r="92" spans="5:25" x14ac:dyDescent="0.25">
      <c r="E92" s="292"/>
      <c r="F92" s="292"/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2"/>
    </row>
    <row r="93" spans="5:25" x14ac:dyDescent="0.25"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2"/>
    </row>
    <row r="94" spans="5:25" x14ac:dyDescent="0.25">
      <c r="E94" s="292"/>
      <c r="F94" s="292"/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2"/>
    </row>
    <row r="95" spans="5:25" x14ac:dyDescent="0.25">
      <c r="E95" s="292"/>
      <c r="F95" s="292"/>
      <c r="G95" s="292"/>
      <c r="H95" s="292"/>
      <c r="I95" s="292"/>
      <c r="J95" s="292"/>
      <c r="K95" s="292"/>
      <c r="L95" s="292"/>
      <c r="M95" s="292"/>
      <c r="N95" s="292"/>
      <c r="O95" s="292"/>
      <c r="P95" s="292"/>
      <c r="Q95" s="292"/>
      <c r="R95" s="292"/>
      <c r="S95" s="292"/>
      <c r="T95" s="292"/>
      <c r="U95" s="292"/>
      <c r="V95" s="292"/>
      <c r="W95" s="292"/>
      <c r="X95" s="292"/>
      <c r="Y95" s="292"/>
    </row>
    <row r="96" spans="5:25" x14ac:dyDescent="0.25"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  <c r="P96" s="292"/>
      <c r="Q96" s="292"/>
      <c r="R96" s="292"/>
      <c r="S96" s="292"/>
      <c r="T96" s="292"/>
      <c r="U96" s="292"/>
      <c r="V96" s="292"/>
      <c r="W96" s="292"/>
      <c r="X96" s="292"/>
      <c r="Y96" s="292"/>
    </row>
  </sheetData>
  <conditionalFormatting sqref="A9:I34">
    <cfRule type="cellIs" dxfId="43" priority="1" operator="equal">
      <formula>""</formula>
    </cfRule>
    <cfRule type="cellIs" dxfId="42" priority="2" operator="equal">
      <formula>"A"</formula>
    </cfRule>
    <cfRule type="cellIs" dxfId="41" priority="3" operator="equal">
      <formula>"B"</formula>
    </cfRule>
    <cfRule type="cellIs" dxfId="40" priority="4" operator="equal">
      <formula>"C"</formula>
    </cfRule>
    <cfRule type="cellIs" dxfId="39" priority="5" operator="equal">
      <formula>"D"</formula>
    </cfRule>
    <cfRule type="cellIs" dxfId="38" priority="6" operator="equal">
      <formula>"E"</formula>
    </cfRule>
    <cfRule type="cellIs" dxfId="37" priority="7" operator="equal">
      <formula>"∅"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11A520-43D4-6049-9617-3C82F0481973}">
          <x14:formula1>
            <xm:f>Données!$B$3:$B$8</xm:f>
          </x14:formula1>
          <xm:sqref>A9:I34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6E034-0836-114D-BEDE-11FCAAABC067}">
  <sheetPr>
    <tabColor theme="7"/>
  </sheetPr>
  <dimension ref="A1:CY181"/>
  <sheetViews>
    <sheetView showGridLines="0" zoomScale="62" zoomScaleNormal="40" zoomScalePageLayoutView="125" workbookViewId="0">
      <selection activeCell="B25" sqref="B25"/>
    </sheetView>
  </sheetViews>
  <sheetFormatPr baseColWidth="10" defaultColWidth="18.625" defaultRowHeight="36.950000000000003" customHeight="1" outlineLevelRow="1" outlineLevelCol="1" x14ac:dyDescent="0.25"/>
  <cols>
    <col min="1" max="1" width="13.5" style="109" customWidth="1"/>
    <col min="2" max="2" width="14.625" style="109" bestFit="1" customWidth="1"/>
    <col min="3" max="3" width="76.625" style="109" customWidth="1" outlineLevel="1"/>
    <col min="4" max="4" width="18.375" style="109" customWidth="1"/>
    <col min="5" max="5" width="23.625" style="109" customWidth="1"/>
    <col min="6" max="6" width="8.125" style="112" customWidth="1"/>
    <col min="7" max="8" width="7" style="109" customWidth="1"/>
    <col min="9" max="9" width="7.125" style="109" customWidth="1"/>
    <col min="10" max="25" width="7" style="109" customWidth="1"/>
    <col min="26" max="32" width="7" style="109" customWidth="1" outlineLevel="1"/>
    <col min="33" max="33" width="10" style="121" customWidth="1"/>
    <col min="34" max="52" width="7" style="109" customWidth="1"/>
    <col min="53" max="59" width="7" style="109" customWidth="1" outlineLevel="1"/>
    <col min="60" max="60" width="7.625" style="109" customWidth="1"/>
    <col min="61" max="61" width="7.5" style="109" customWidth="1"/>
    <col min="62" max="62" width="4.625" style="109" customWidth="1"/>
    <col min="63" max="65" width="18.625" style="109"/>
    <col min="66" max="75" width="10.625" style="109" customWidth="1"/>
    <col min="76" max="76" width="18.625" style="109"/>
    <col min="77" max="95" width="8.875" style="109" customWidth="1"/>
    <col min="96" max="102" width="8.875" style="109" hidden="1" customWidth="1" outlineLevel="1"/>
    <col min="103" max="103" width="18.625" style="109" collapsed="1"/>
    <col min="104" max="16384" width="18.625" style="109"/>
  </cols>
  <sheetData>
    <row r="1" spans="1:66" ht="21" customHeight="1" thickBot="1" x14ac:dyDescent="0.3">
      <c r="F1" s="313" t="s">
        <v>205</v>
      </c>
      <c r="G1" s="297"/>
      <c r="H1" s="297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H1" s="522" t="s">
        <v>200</v>
      </c>
      <c r="AI1" s="523"/>
      <c r="AJ1" s="523"/>
      <c r="AK1" s="523"/>
      <c r="AL1" s="523"/>
      <c r="AM1" s="523"/>
      <c r="AN1" s="523"/>
      <c r="AO1" s="523"/>
      <c r="AP1" s="523"/>
      <c r="AQ1" s="523"/>
      <c r="AR1" s="523"/>
      <c r="AS1" s="523"/>
      <c r="AT1" s="523"/>
      <c r="AU1" s="523"/>
      <c r="AV1" s="523"/>
      <c r="AW1" s="523"/>
      <c r="AX1" s="523"/>
      <c r="AY1" s="523"/>
      <c r="AZ1" s="523"/>
      <c r="BA1" s="523"/>
      <c r="BB1" s="523"/>
      <c r="BC1" s="523"/>
      <c r="BD1" s="523"/>
      <c r="BE1" s="523"/>
      <c r="BF1" s="523"/>
      <c r="BG1" s="523"/>
    </row>
    <row r="2" spans="1:66" ht="25.5" customHeight="1" x14ac:dyDescent="0.25">
      <c r="A2" s="513" t="s">
        <v>18</v>
      </c>
      <c r="B2" s="513"/>
      <c r="C2" s="513"/>
      <c r="D2" s="474" t="s">
        <v>19</v>
      </c>
      <c r="E2" s="474"/>
      <c r="F2" s="107"/>
      <c r="G2" s="519" t="s">
        <v>167</v>
      </c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1"/>
      <c r="AG2" s="108"/>
      <c r="AH2" s="479" t="s">
        <v>166</v>
      </c>
      <c r="AI2" s="480"/>
      <c r="AJ2" s="480"/>
      <c r="AK2" s="480"/>
      <c r="AL2" s="480"/>
      <c r="AM2" s="480"/>
      <c r="AN2" s="480"/>
      <c r="AO2" s="480"/>
      <c r="AP2" s="480"/>
      <c r="AQ2" s="480"/>
      <c r="AR2" s="480"/>
      <c r="AS2" s="480"/>
      <c r="AT2" s="480"/>
      <c r="AU2" s="480"/>
      <c r="AV2" s="480"/>
      <c r="AW2" s="480"/>
      <c r="AX2" s="480"/>
      <c r="AY2" s="480"/>
      <c r="AZ2" s="480"/>
      <c r="BA2" s="480"/>
      <c r="BB2" s="480"/>
      <c r="BC2" s="480"/>
      <c r="BD2" s="480"/>
      <c r="BE2" s="480"/>
      <c r="BF2" s="480"/>
      <c r="BG2" s="481"/>
      <c r="BH2" s="503" t="s">
        <v>193</v>
      </c>
      <c r="BI2" s="505" t="s">
        <v>198</v>
      </c>
    </row>
    <row r="3" spans="1:66" ht="36.950000000000003" customHeight="1" x14ac:dyDescent="0.25">
      <c r="A3" s="513" t="str">
        <f>Liste!F2</f>
        <v>ClasseA</v>
      </c>
      <c r="B3" s="513"/>
      <c r="C3" s="513"/>
      <c r="D3" s="110" t="s">
        <v>25</v>
      </c>
      <c r="E3" s="222">
        <v>43851</v>
      </c>
      <c r="F3" s="107"/>
      <c r="G3" s="509" t="str">
        <f>Liste!$G2</f>
        <v xml:space="preserve">Élève n°1 </v>
      </c>
      <c r="H3" s="509" t="str">
        <f>Liste!$G3</f>
        <v xml:space="preserve">Élève n°2 </v>
      </c>
      <c r="I3" s="509" t="str">
        <f>Liste!$G4</f>
        <v xml:space="preserve">Élève n°3 </v>
      </c>
      <c r="J3" s="509" t="str">
        <f>Liste!$G5</f>
        <v xml:space="preserve">Élève n°4 </v>
      </c>
      <c r="K3" s="509" t="str">
        <f>Liste!$G6</f>
        <v xml:space="preserve">Élève n°5 </v>
      </c>
      <c r="L3" s="509" t="str">
        <f>Liste!$G7</f>
        <v xml:space="preserve">Élève n°6 </v>
      </c>
      <c r="M3" s="509" t="str">
        <f>Liste!$G8</f>
        <v xml:space="preserve">Élève n°7 </v>
      </c>
      <c r="N3" s="509" t="str">
        <f>Liste!$G9</f>
        <v xml:space="preserve">Élève n°8 </v>
      </c>
      <c r="O3" s="509" t="str">
        <f>Liste!$G10</f>
        <v xml:space="preserve">Élève n°9 </v>
      </c>
      <c r="P3" s="509" t="str">
        <f>Liste!$G11</f>
        <v xml:space="preserve">Élève n°10 </v>
      </c>
      <c r="Q3" s="509" t="str">
        <f>Liste!$G12</f>
        <v xml:space="preserve">Élève n°11 </v>
      </c>
      <c r="R3" s="509" t="str">
        <f>Liste!$G13</f>
        <v xml:space="preserve">Élève n°12 </v>
      </c>
      <c r="S3" s="509" t="str">
        <f>Liste!$G14</f>
        <v xml:space="preserve">Élève n°13 </v>
      </c>
      <c r="T3" s="509" t="str">
        <f>Liste!$G15</f>
        <v xml:space="preserve">Élève n°14 </v>
      </c>
      <c r="U3" s="509" t="str">
        <f>Liste!$G16</f>
        <v xml:space="preserve">Élève n°15 </v>
      </c>
      <c r="V3" s="509" t="str">
        <f>Liste!$G17</f>
        <v xml:space="preserve">Élève n°16 </v>
      </c>
      <c r="W3" s="509" t="str">
        <f>Liste!$G18</f>
        <v xml:space="preserve">Élève n°17 </v>
      </c>
      <c r="X3" s="516" t="str">
        <f>Liste!$G19</f>
        <v xml:space="preserve">Élève n°18 </v>
      </c>
      <c r="Y3" s="509" t="str">
        <f>Liste!$G20</f>
        <v xml:space="preserve">Élève n°19 </v>
      </c>
      <c r="Z3" s="509" t="str">
        <f>Liste!$G21</f>
        <v xml:space="preserve">Élève n°20 </v>
      </c>
      <c r="AA3" s="509" t="str">
        <f>Liste!$G22</f>
        <v xml:space="preserve"> </v>
      </c>
      <c r="AB3" s="509" t="str">
        <f>Liste!$G23</f>
        <v xml:space="preserve"> </v>
      </c>
      <c r="AC3" s="509" t="str">
        <f>Liste!$G24</f>
        <v xml:space="preserve"> </v>
      </c>
      <c r="AD3" s="509" t="str">
        <f>Liste!$G25</f>
        <v xml:space="preserve"> </v>
      </c>
      <c r="AE3" s="509" t="str">
        <f>Liste!$G26</f>
        <v xml:space="preserve"> </v>
      </c>
      <c r="AF3" s="509" t="str">
        <f>Liste!$G27</f>
        <v xml:space="preserve"> </v>
      </c>
      <c r="AG3" s="111"/>
      <c r="AH3" s="509" t="str">
        <f t="shared" ref="AH3:BD3" si="0">G3</f>
        <v xml:space="preserve">Élève n°1 </v>
      </c>
      <c r="AI3" s="509" t="str">
        <f t="shared" si="0"/>
        <v xml:space="preserve">Élève n°2 </v>
      </c>
      <c r="AJ3" s="509" t="str">
        <f t="shared" si="0"/>
        <v xml:space="preserve">Élève n°3 </v>
      </c>
      <c r="AK3" s="509" t="str">
        <f t="shared" si="0"/>
        <v xml:space="preserve">Élève n°4 </v>
      </c>
      <c r="AL3" s="509" t="str">
        <f t="shared" si="0"/>
        <v xml:space="preserve">Élève n°5 </v>
      </c>
      <c r="AM3" s="509" t="str">
        <f t="shared" si="0"/>
        <v xml:space="preserve">Élève n°6 </v>
      </c>
      <c r="AN3" s="509" t="str">
        <f t="shared" si="0"/>
        <v xml:space="preserve">Élève n°7 </v>
      </c>
      <c r="AO3" s="509" t="str">
        <f t="shared" si="0"/>
        <v xml:space="preserve">Élève n°8 </v>
      </c>
      <c r="AP3" s="509" t="str">
        <f t="shared" si="0"/>
        <v xml:space="preserve">Élève n°9 </v>
      </c>
      <c r="AQ3" s="509" t="str">
        <f t="shared" si="0"/>
        <v xml:space="preserve">Élève n°10 </v>
      </c>
      <c r="AR3" s="509" t="str">
        <f t="shared" si="0"/>
        <v xml:space="preserve">Élève n°11 </v>
      </c>
      <c r="AS3" s="509" t="str">
        <f t="shared" si="0"/>
        <v xml:space="preserve">Élève n°12 </v>
      </c>
      <c r="AT3" s="509" t="str">
        <f t="shared" si="0"/>
        <v xml:space="preserve">Élève n°13 </v>
      </c>
      <c r="AU3" s="509" t="str">
        <f t="shared" si="0"/>
        <v xml:space="preserve">Élève n°14 </v>
      </c>
      <c r="AV3" s="509" t="str">
        <f t="shared" si="0"/>
        <v xml:space="preserve">Élève n°15 </v>
      </c>
      <c r="AW3" s="509" t="str">
        <f t="shared" si="0"/>
        <v xml:space="preserve">Élève n°16 </v>
      </c>
      <c r="AX3" s="509" t="str">
        <f t="shared" si="0"/>
        <v xml:space="preserve">Élève n°17 </v>
      </c>
      <c r="AY3" s="509" t="str">
        <f t="shared" si="0"/>
        <v xml:space="preserve">Élève n°18 </v>
      </c>
      <c r="AZ3" s="509" t="str">
        <f t="shared" si="0"/>
        <v xml:space="preserve">Élève n°19 </v>
      </c>
      <c r="BA3" s="509" t="str">
        <f t="shared" si="0"/>
        <v xml:space="preserve">Élève n°20 </v>
      </c>
      <c r="BB3" s="509" t="str">
        <f t="shared" si="0"/>
        <v xml:space="preserve"> </v>
      </c>
      <c r="BC3" s="509" t="str">
        <f t="shared" si="0"/>
        <v xml:space="preserve"> </v>
      </c>
      <c r="BD3" s="509" t="str">
        <f t="shared" si="0"/>
        <v xml:space="preserve"> </v>
      </c>
      <c r="BE3" s="509" t="str">
        <f t="shared" ref="BE3:BG3" si="1">AD3</f>
        <v xml:space="preserve"> </v>
      </c>
      <c r="BF3" s="509" t="str">
        <f t="shared" si="1"/>
        <v xml:space="preserve"> </v>
      </c>
      <c r="BG3" s="509" t="str">
        <f t="shared" si="1"/>
        <v xml:space="preserve"> </v>
      </c>
      <c r="BH3" s="504"/>
      <c r="BI3" s="506"/>
    </row>
    <row r="4" spans="1:66" ht="42.75" customHeight="1" x14ac:dyDescent="0.25">
      <c r="A4" s="512" t="s">
        <v>194</v>
      </c>
      <c r="B4" s="512"/>
      <c r="C4" s="513"/>
      <c r="D4" s="513"/>
      <c r="E4" s="513"/>
      <c r="F4" s="107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09"/>
      <c r="T4" s="509"/>
      <c r="U4" s="509"/>
      <c r="V4" s="509"/>
      <c r="W4" s="509"/>
      <c r="X4" s="516"/>
      <c r="Y4" s="509"/>
      <c r="Z4" s="509"/>
      <c r="AA4" s="509"/>
      <c r="AB4" s="509"/>
      <c r="AC4" s="509"/>
      <c r="AD4" s="509"/>
      <c r="AE4" s="509"/>
      <c r="AF4" s="509"/>
      <c r="AG4" s="111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  <c r="AT4" s="509"/>
      <c r="AU4" s="509"/>
      <c r="AV4" s="509"/>
      <c r="AW4" s="509"/>
      <c r="AX4" s="509"/>
      <c r="AY4" s="509"/>
      <c r="AZ4" s="509"/>
      <c r="BA4" s="509"/>
      <c r="BB4" s="509"/>
      <c r="BC4" s="509"/>
      <c r="BD4" s="509"/>
      <c r="BE4" s="509"/>
      <c r="BF4" s="509"/>
      <c r="BG4" s="509"/>
      <c r="BH4" s="504"/>
      <c r="BI4" s="506"/>
    </row>
    <row r="5" spans="1:66" ht="36.950000000000003" customHeight="1" x14ac:dyDescent="0.25">
      <c r="G5" s="509"/>
      <c r="H5" s="509"/>
      <c r="I5" s="509"/>
      <c r="J5" s="509"/>
      <c r="K5" s="509"/>
      <c r="L5" s="509"/>
      <c r="M5" s="509"/>
      <c r="N5" s="509"/>
      <c r="O5" s="509"/>
      <c r="P5" s="509"/>
      <c r="Q5" s="509"/>
      <c r="R5" s="509"/>
      <c r="S5" s="509"/>
      <c r="T5" s="509"/>
      <c r="U5" s="509"/>
      <c r="V5" s="509"/>
      <c r="W5" s="509"/>
      <c r="X5" s="516"/>
      <c r="Y5" s="509"/>
      <c r="Z5" s="509"/>
      <c r="AA5" s="509"/>
      <c r="AB5" s="509"/>
      <c r="AC5" s="509"/>
      <c r="AD5" s="509"/>
      <c r="AE5" s="509"/>
      <c r="AF5" s="509"/>
      <c r="AG5" s="111"/>
      <c r="AH5" s="509"/>
      <c r="AI5" s="509"/>
      <c r="AJ5" s="509"/>
      <c r="AK5" s="509"/>
      <c r="AL5" s="509"/>
      <c r="AM5" s="509"/>
      <c r="AN5" s="509"/>
      <c r="AO5" s="509"/>
      <c r="AP5" s="509"/>
      <c r="AQ5" s="509"/>
      <c r="AR5" s="509"/>
      <c r="AS5" s="509"/>
      <c r="AT5" s="509"/>
      <c r="AU5" s="509"/>
      <c r="AV5" s="509"/>
      <c r="AW5" s="509"/>
      <c r="AX5" s="509"/>
      <c r="AY5" s="509"/>
      <c r="AZ5" s="509"/>
      <c r="BA5" s="509"/>
      <c r="BB5" s="509"/>
      <c r="BC5" s="509"/>
      <c r="BD5" s="509"/>
      <c r="BE5" s="509"/>
      <c r="BF5" s="509"/>
      <c r="BG5" s="509"/>
      <c r="BH5" s="504"/>
      <c r="BI5" s="506"/>
    </row>
    <row r="6" spans="1:66" ht="33.75" customHeight="1" thickBot="1" x14ac:dyDescent="0.3">
      <c r="A6" s="235" t="s">
        <v>33</v>
      </c>
      <c r="B6" s="235" t="s">
        <v>1</v>
      </c>
      <c r="C6" s="476" t="s">
        <v>0</v>
      </c>
      <c r="D6" s="477"/>
      <c r="E6" s="235" t="s">
        <v>24</v>
      </c>
      <c r="F6" s="113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8"/>
      <c r="W6" s="518"/>
      <c r="X6" s="517"/>
      <c r="Y6" s="518"/>
      <c r="Z6" s="518"/>
      <c r="AA6" s="518"/>
      <c r="AB6" s="518"/>
      <c r="AC6" s="518"/>
      <c r="AD6" s="518"/>
      <c r="AE6" s="518"/>
      <c r="AF6" s="518"/>
      <c r="AG6" s="111"/>
      <c r="AH6" s="509"/>
      <c r="AI6" s="509"/>
      <c r="AJ6" s="509"/>
      <c r="AK6" s="509"/>
      <c r="AL6" s="509"/>
      <c r="AM6" s="509"/>
      <c r="AN6" s="509"/>
      <c r="AO6" s="509"/>
      <c r="AP6" s="509"/>
      <c r="AQ6" s="509"/>
      <c r="AR6" s="509"/>
      <c r="AS6" s="509"/>
      <c r="AT6" s="509"/>
      <c r="AU6" s="509"/>
      <c r="AV6" s="509"/>
      <c r="AW6" s="509"/>
      <c r="AX6" s="509"/>
      <c r="AY6" s="509"/>
      <c r="AZ6" s="509"/>
      <c r="BA6" s="509"/>
      <c r="BB6" s="509"/>
      <c r="BC6" s="509"/>
      <c r="BD6" s="509"/>
      <c r="BE6" s="509"/>
      <c r="BF6" s="509"/>
      <c r="BG6" s="509"/>
      <c r="BH6" s="504"/>
      <c r="BI6" s="506"/>
    </row>
    <row r="7" spans="1:66" ht="36.950000000000003" customHeight="1" x14ac:dyDescent="0.25">
      <c r="A7" s="236"/>
      <c r="B7" s="237"/>
      <c r="C7" s="514"/>
      <c r="D7" s="515"/>
      <c r="E7" s="238"/>
      <c r="G7" s="230"/>
      <c r="H7" s="231"/>
      <c r="I7" s="231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31"/>
      <c r="V7" s="231"/>
      <c r="W7" s="294"/>
      <c r="X7" s="284"/>
      <c r="Y7" s="231"/>
      <c r="Z7" s="231"/>
      <c r="AA7" s="231"/>
      <c r="AB7" s="231"/>
      <c r="AC7" s="231"/>
      <c r="AD7" s="281"/>
      <c r="AE7" s="281"/>
      <c r="AF7" s="232"/>
      <c r="AG7" s="116"/>
      <c r="AH7" s="117" t="str">
        <f t="shared" ref="AH7:AH29" si="2">IF(G7="","",(IF(G7="A",Seuil_max_A,IF(G7="B",Seuil_max_B,IF(G7="C",Seuil_max_C,IF(G7="D",Seuil_max_D,0)))))*$E7)</f>
        <v/>
      </c>
      <c r="AI7" s="117" t="str">
        <f t="shared" ref="AI7:AI29" si="3">IF(H7="","",(IF(H7="A",Seuil_max_A,IF(H7="B",Seuil_max_B,IF(H7="C",Seuil_max_C,IF(H7="D",Seuil_max_D,0)))))*$E7)</f>
        <v/>
      </c>
      <c r="AJ7" s="117" t="str">
        <f t="shared" ref="AJ7:AJ29" si="4">IF(I7="","",(IF(I7="A",Seuil_max_A,IF(I7="B",Seuil_max_B,IF(I7="C",Seuil_max_C,IF(I7="D",Seuil_max_D,0)))))*$E7)</f>
        <v/>
      </c>
      <c r="AK7" s="117" t="str">
        <f t="shared" ref="AK7:AK29" si="5">IF(J7="","",(IF(J7="A",Seuil_max_A,IF(J7="B",Seuil_max_B,IF(J7="C",Seuil_max_C,IF(J7="D",Seuil_max_D,0)))))*$E7)</f>
        <v/>
      </c>
      <c r="AL7" s="117" t="str">
        <f t="shared" ref="AL7:AL29" si="6">IF(K7="","",(IF(K7="A",Seuil_max_A,IF(K7="B",Seuil_max_B,IF(K7="C",Seuil_max_C,IF(K7="D",Seuil_max_D,0)))))*$E7)</f>
        <v/>
      </c>
      <c r="AM7" s="117" t="str">
        <f t="shared" ref="AM7:AM29" si="7">IF(L7="","",(IF(L7="A",Seuil_max_A,IF(L7="B",Seuil_max_B,IF(L7="C",Seuil_max_C,IF(L7="D",Seuil_max_D,0)))))*$E7)</f>
        <v/>
      </c>
      <c r="AN7" s="117" t="str">
        <f t="shared" ref="AN7:AN29" si="8">IF(M7="","",(IF(M7="A",Seuil_max_A,IF(M7="B",Seuil_max_B,IF(M7="C",Seuil_max_C,IF(M7="D",Seuil_max_D,0)))))*$E7)</f>
        <v/>
      </c>
      <c r="AO7" s="117" t="str">
        <f t="shared" ref="AO7:AO29" si="9">IF(N7="","",(IF(N7="A",Seuil_max_A,IF(N7="B",Seuil_max_B,IF(N7="C",Seuil_max_C,IF(N7="D",Seuil_max_D,0)))))*$E7)</f>
        <v/>
      </c>
      <c r="AP7" s="117" t="str">
        <f t="shared" ref="AP7:AP29" si="10">IF(O7="","",(IF(O7="A",Seuil_max_A,IF(O7="B",Seuil_max_B,IF(O7="C",Seuil_max_C,IF(O7="D",Seuil_max_D,0)))))*$E7)</f>
        <v/>
      </c>
      <c r="AQ7" s="117" t="str">
        <f t="shared" ref="AQ7:AQ29" si="11">IF(P7="","",(IF(P7="A",Seuil_max_A,IF(P7="B",Seuil_max_B,IF(P7="C",Seuil_max_C,IF(P7="D",Seuil_max_D,0)))))*$E7)</f>
        <v/>
      </c>
      <c r="AR7" s="117" t="str">
        <f t="shared" ref="AR7:AR29" si="12">IF(Q7="","",(IF(Q7="A",Seuil_max_A,IF(Q7="B",Seuil_max_B,IF(Q7="C",Seuil_max_C,IF(Q7="D",Seuil_max_D,0)))))*$E7)</f>
        <v/>
      </c>
      <c r="AS7" s="117" t="str">
        <f t="shared" ref="AS7:AS29" si="13">IF(R7="","",(IF(R7="A",Seuil_max_A,IF(R7="B",Seuil_max_B,IF(R7="C",Seuil_max_C,IF(R7="D",Seuil_max_D,0)))))*$E7)</f>
        <v/>
      </c>
      <c r="AT7" s="117" t="str">
        <f t="shared" ref="AT7:AT29" si="14">IF(S7="","",(IF(S7="A",Seuil_max_A,IF(S7="B",Seuil_max_B,IF(S7="C",Seuil_max_C,IF(S7="D",Seuil_max_D,0)))))*$E7)</f>
        <v/>
      </c>
      <c r="AU7" s="117" t="str">
        <f t="shared" ref="AU7:AU29" si="15">IF(T7="","",(IF(T7="A",Seuil_max_A,IF(T7="B",Seuil_max_B,IF(T7="C",Seuil_max_C,IF(T7="D",Seuil_max_D,0)))))*$E7)</f>
        <v/>
      </c>
      <c r="AV7" s="117" t="str">
        <f t="shared" ref="AV7:AV29" si="16">IF(U7="","",(IF(U7="A",Seuil_max_A,IF(U7="B",Seuil_max_B,IF(U7="C",Seuil_max_C,IF(U7="D",Seuil_max_D,0)))))*$E7)</f>
        <v/>
      </c>
      <c r="AW7" s="117" t="str">
        <f t="shared" ref="AW7:AW29" si="17">IF(V7="","",(IF(V7="A",Seuil_max_A,IF(V7="B",Seuil_max_B,IF(V7="C",Seuil_max_C,IF(V7="D",Seuil_max_D,0)))))*$E7)</f>
        <v/>
      </c>
      <c r="AX7" s="117" t="str">
        <f t="shared" ref="AX7:AX29" si="18">IF(W7="","",(IF(W7="A",Seuil_max_A,IF(W7="B",Seuil_max_B,IF(W7="C",Seuil_max_C,IF(W7="D",Seuil_max_D,0)))))*$E7)</f>
        <v/>
      </c>
      <c r="AY7" s="117" t="str">
        <f t="shared" ref="AY7:AY29" si="19">IF(X7="","",(IF(X7="A",Seuil_max_A,IF(X7="B",Seuil_max_B,IF(X7="C",Seuil_max_C,IF(X7="D",Seuil_max_D,0)))))*$E7)</f>
        <v/>
      </c>
      <c r="AZ7" s="117" t="str">
        <f t="shared" ref="AZ7:AZ29" si="20">IF(Y7="","",(IF(Y7="A",Seuil_max_A,IF(Y7="B",Seuil_max_B,IF(Y7="C",Seuil_max_C,IF(Y7="D",Seuil_max_D,0)))))*$E7)</f>
        <v/>
      </c>
      <c r="BA7" s="117" t="str">
        <f t="shared" ref="BA7:BA29" si="21">IF(Z7="","",(IF(Z7="A",Seuil_max_A,IF(Z7="B",Seuil_max_B,IF(Z7="C",Seuil_max_C,IF(Z7="D",Seuil_max_D,0)))))*$E7)</f>
        <v/>
      </c>
      <c r="BB7" s="117" t="str">
        <f t="shared" ref="BB7:BB29" si="22">IF(AA7="","",(IF(AA7="A",Seuil_max_A,IF(AA7="B",Seuil_max_B,IF(AA7="C",Seuil_max_C,IF(AA7="D",Seuil_max_D,0)))))*$E7)</f>
        <v/>
      </c>
      <c r="BC7" s="117" t="str">
        <f t="shared" ref="BC7:BC29" si="23">IF(AB7="","",(IF(AB7="A",Seuil_max_A,IF(AB7="B",Seuil_max_B,IF(AB7="C",Seuil_max_C,IF(AB7="D",Seuil_max_D,0)))))*$E7)</f>
        <v/>
      </c>
      <c r="BD7" s="117" t="str">
        <f t="shared" ref="BD7:BD29" si="24">IF(AC7="","",(IF(AC7="A",Seuil_max_A,IF(AC7="B",Seuil_max_B,IF(AC7="C",Seuil_max_C,IF(AC7="D",Seuil_max_D,0)))))*$E7)</f>
        <v/>
      </c>
      <c r="BE7" s="117" t="str">
        <f t="shared" ref="BE7:BE29" si="25">IF(AD7="","",(IF(AD7="A",Seuil_max_A,IF(AD7="B",Seuil_max_B,IF(AD7="C",Seuil_max_C,IF(AD7="D",Seuil_max_D,0)))))*$E7)</f>
        <v/>
      </c>
      <c r="BF7" s="117" t="str">
        <f t="shared" ref="BF7:BF29" si="26">IF(AE7="","",(IF(AE7="A",Seuil_max_A,IF(AE7="B",Seuil_max_B,IF(AE7="C",Seuil_max_C,IF(AE7="D",Seuil_max_D,0)))))*$E7)</f>
        <v/>
      </c>
      <c r="BG7" s="301" t="str">
        <f t="shared" ref="BG7:BG29" si="27">IF(AF7="","",(IF(AF7="A",Seuil_max_A,IF(AF7="B",Seuil_max_B,IF(AF7="C",Seuil_max_C,IF(AF7="D",Seuil_max_D,0)))))*$E7)</f>
        <v/>
      </c>
      <c r="BH7" s="306" t="str">
        <f t="shared" ref="BH7:BH29" si="28">IFERROR(AVERAGE(AH7:BG7),"")</f>
        <v/>
      </c>
      <c r="BI7" s="307" t="str">
        <f t="shared" ref="BI7:BI41" si="29">IFERROR(IF(OR($E7=0,$E7=""),"",$BH7/$E7),"")</f>
        <v/>
      </c>
    </row>
    <row r="8" spans="1:66" ht="36.950000000000003" customHeight="1" x14ac:dyDescent="0.25">
      <c r="A8" s="239"/>
      <c r="B8" s="223"/>
      <c r="C8" s="507"/>
      <c r="D8" s="508"/>
      <c r="E8" s="240"/>
      <c r="G8" s="22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293"/>
      <c r="X8" s="285"/>
      <c r="Y8" s="115"/>
      <c r="Z8" s="115"/>
      <c r="AA8" s="115"/>
      <c r="AB8" s="115"/>
      <c r="AC8" s="115"/>
      <c r="AD8" s="282"/>
      <c r="AE8" s="282"/>
      <c r="AF8" s="226"/>
      <c r="AG8" s="116"/>
      <c r="AH8" s="117" t="str">
        <f t="shared" si="2"/>
        <v/>
      </c>
      <c r="AI8" s="117" t="str">
        <f t="shared" si="3"/>
        <v/>
      </c>
      <c r="AJ8" s="117" t="str">
        <f t="shared" si="4"/>
        <v/>
      </c>
      <c r="AK8" s="117" t="str">
        <f t="shared" si="5"/>
        <v/>
      </c>
      <c r="AL8" s="117" t="str">
        <f t="shared" si="6"/>
        <v/>
      </c>
      <c r="AM8" s="117" t="str">
        <f t="shared" si="7"/>
        <v/>
      </c>
      <c r="AN8" s="117" t="str">
        <f t="shared" si="8"/>
        <v/>
      </c>
      <c r="AO8" s="117" t="str">
        <f t="shared" si="9"/>
        <v/>
      </c>
      <c r="AP8" s="117" t="str">
        <f t="shared" si="10"/>
        <v/>
      </c>
      <c r="AQ8" s="117" t="str">
        <f t="shared" si="11"/>
        <v/>
      </c>
      <c r="AR8" s="117" t="str">
        <f t="shared" si="12"/>
        <v/>
      </c>
      <c r="AS8" s="117" t="str">
        <f t="shared" si="13"/>
        <v/>
      </c>
      <c r="AT8" s="117" t="str">
        <f t="shared" si="14"/>
        <v/>
      </c>
      <c r="AU8" s="117" t="str">
        <f t="shared" si="15"/>
        <v/>
      </c>
      <c r="AV8" s="117" t="str">
        <f t="shared" si="16"/>
        <v/>
      </c>
      <c r="AW8" s="117" t="str">
        <f t="shared" si="17"/>
        <v/>
      </c>
      <c r="AX8" s="117" t="str">
        <f t="shared" si="18"/>
        <v/>
      </c>
      <c r="AY8" s="117" t="str">
        <f t="shared" si="19"/>
        <v/>
      </c>
      <c r="AZ8" s="117" t="str">
        <f t="shared" si="20"/>
        <v/>
      </c>
      <c r="BA8" s="117" t="str">
        <f t="shared" si="21"/>
        <v/>
      </c>
      <c r="BB8" s="117" t="str">
        <f t="shared" si="22"/>
        <v/>
      </c>
      <c r="BC8" s="117" t="str">
        <f t="shared" si="23"/>
        <v/>
      </c>
      <c r="BD8" s="117" t="str">
        <f t="shared" si="24"/>
        <v/>
      </c>
      <c r="BE8" s="117" t="str">
        <f t="shared" si="25"/>
        <v/>
      </c>
      <c r="BF8" s="117" t="str">
        <f t="shared" si="26"/>
        <v/>
      </c>
      <c r="BG8" s="301" t="str">
        <f t="shared" si="27"/>
        <v/>
      </c>
      <c r="BH8" s="308" t="str">
        <f t="shared" si="28"/>
        <v/>
      </c>
      <c r="BI8" s="303" t="str">
        <f t="shared" si="29"/>
        <v/>
      </c>
    </row>
    <row r="9" spans="1:66" ht="36.950000000000003" customHeight="1" x14ac:dyDescent="0.25">
      <c r="A9" s="239"/>
      <c r="B9" s="223"/>
      <c r="C9" s="507"/>
      <c r="D9" s="508"/>
      <c r="E9" s="240"/>
      <c r="G9" s="22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293"/>
      <c r="X9" s="285"/>
      <c r="Y9" s="115"/>
      <c r="Z9" s="115"/>
      <c r="AA9" s="115"/>
      <c r="AB9" s="115"/>
      <c r="AC9" s="115"/>
      <c r="AD9" s="282"/>
      <c r="AE9" s="282"/>
      <c r="AF9" s="226"/>
      <c r="AG9" s="116"/>
      <c r="AH9" s="117" t="str">
        <f t="shared" si="2"/>
        <v/>
      </c>
      <c r="AI9" s="117" t="str">
        <f t="shared" si="3"/>
        <v/>
      </c>
      <c r="AJ9" s="117" t="str">
        <f t="shared" si="4"/>
        <v/>
      </c>
      <c r="AK9" s="117" t="str">
        <f t="shared" si="5"/>
        <v/>
      </c>
      <c r="AL9" s="117" t="str">
        <f t="shared" si="6"/>
        <v/>
      </c>
      <c r="AM9" s="117" t="str">
        <f t="shared" si="7"/>
        <v/>
      </c>
      <c r="AN9" s="117" t="str">
        <f t="shared" si="8"/>
        <v/>
      </c>
      <c r="AO9" s="117" t="str">
        <f t="shared" si="9"/>
        <v/>
      </c>
      <c r="AP9" s="117" t="str">
        <f t="shared" si="10"/>
        <v/>
      </c>
      <c r="AQ9" s="117" t="str">
        <f t="shared" si="11"/>
        <v/>
      </c>
      <c r="AR9" s="117" t="str">
        <f t="shared" si="12"/>
        <v/>
      </c>
      <c r="AS9" s="117" t="str">
        <f t="shared" si="13"/>
        <v/>
      </c>
      <c r="AT9" s="117" t="str">
        <f t="shared" si="14"/>
        <v/>
      </c>
      <c r="AU9" s="117" t="str">
        <f t="shared" si="15"/>
        <v/>
      </c>
      <c r="AV9" s="117" t="str">
        <f t="shared" si="16"/>
        <v/>
      </c>
      <c r="AW9" s="117" t="str">
        <f t="shared" si="17"/>
        <v/>
      </c>
      <c r="AX9" s="117" t="str">
        <f t="shared" si="18"/>
        <v/>
      </c>
      <c r="AY9" s="117" t="str">
        <f t="shared" si="19"/>
        <v/>
      </c>
      <c r="AZ9" s="117" t="str">
        <f t="shared" si="20"/>
        <v/>
      </c>
      <c r="BA9" s="117" t="str">
        <f t="shared" si="21"/>
        <v/>
      </c>
      <c r="BB9" s="117" t="str">
        <f t="shared" si="22"/>
        <v/>
      </c>
      <c r="BC9" s="117" t="str">
        <f t="shared" si="23"/>
        <v/>
      </c>
      <c r="BD9" s="117" t="str">
        <f t="shared" si="24"/>
        <v/>
      </c>
      <c r="BE9" s="117" t="str">
        <f t="shared" si="25"/>
        <v/>
      </c>
      <c r="BF9" s="117" t="str">
        <f t="shared" si="26"/>
        <v/>
      </c>
      <c r="BG9" s="301" t="str">
        <f t="shared" si="27"/>
        <v/>
      </c>
      <c r="BH9" s="308" t="str">
        <f t="shared" si="28"/>
        <v/>
      </c>
      <c r="BI9" s="303" t="str">
        <f t="shared" si="29"/>
        <v/>
      </c>
    </row>
    <row r="10" spans="1:66" ht="36.950000000000003" customHeight="1" x14ac:dyDescent="0.25">
      <c r="A10" s="239"/>
      <c r="B10" s="223"/>
      <c r="C10" s="507"/>
      <c r="D10" s="508"/>
      <c r="E10" s="240"/>
      <c r="G10" s="22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293"/>
      <c r="X10" s="285"/>
      <c r="Y10" s="115"/>
      <c r="Z10" s="115"/>
      <c r="AA10" s="115"/>
      <c r="AB10" s="115"/>
      <c r="AC10" s="115"/>
      <c r="AD10" s="282"/>
      <c r="AE10" s="282"/>
      <c r="AF10" s="226"/>
      <c r="AG10" s="116"/>
      <c r="AH10" s="117" t="str">
        <f t="shared" si="2"/>
        <v/>
      </c>
      <c r="AI10" s="117" t="str">
        <f t="shared" si="3"/>
        <v/>
      </c>
      <c r="AJ10" s="117" t="str">
        <f t="shared" si="4"/>
        <v/>
      </c>
      <c r="AK10" s="117" t="str">
        <f t="shared" si="5"/>
        <v/>
      </c>
      <c r="AL10" s="117" t="str">
        <f t="shared" si="6"/>
        <v/>
      </c>
      <c r="AM10" s="117" t="str">
        <f t="shared" si="7"/>
        <v/>
      </c>
      <c r="AN10" s="117" t="str">
        <f t="shared" si="8"/>
        <v/>
      </c>
      <c r="AO10" s="117" t="str">
        <f t="shared" si="9"/>
        <v/>
      </c>
      <c r="AP10" s="117" t="str">
        <f t="shared" si="10"/>
        <v/>
      </c>
      <c r="AQ10" s="117" t="str">
        <f t="shared" si="11"/>
        <v/>
      </c>
      <c r="AR10" s="117" t="str">
        <f t="shared" si="12"/>
        <v/>
      </c>
      <c r="AS10" s="117" t="str">
        <f t="shared" si="13"/>
        <v/>
      </c>
      <c r="AT10" s="117" t="str">
        <f t="shared" si="14"/>
        <v/>
      </c>
      <c r="AU10" s="117" t="str">
        <f t="shared" si="15"/>
        <v/>
      </c>
      <c r="AV10" s="117" t="str">
        <f t="shared" si="16"/>
        <v/>
      </c>
      <c r="AW10" s="117" t="str">
        <f t="shared" si="17"/>
        <v/>
      </c>
      <c r="AX10" s="117" t="str">
        <f t="shared" si="18"/>
        <v/>
      </c>
      <c r="AY10" s="117" t="str">
        <f t="shared" si="19"/>
        <v/>
      </c>
      <c r="AZ10" s="117" t="str">
        <f t="shared" si="20"/>
        <v/>
      </c>
      <c r="BA10" s="117" t="str">
        <f t="shared" si="21"/>
        <v/>
      </c>
      <c r="BB10" s="117" t="str">
        <f t="shared" si="22"/>
        <v/>
      </c>
      <c r="BC10" s="117" t="str">
        <f t="shared" si="23"/>
        <v/>
      </c>
      <c r="BD10" s="117" t="str">
        <f t="shared" si="24"/>
        <v/>
      </c>
      <c r="BE10" s="117" t="str">
        <f t="shared" si="25"/>
        <v/>
      </c>
      <c r="BF10" s="117" t="str">
        <f t="shared" si="26"/>
        <v/>
      </c>
      <c r="BG10" s="301" t="str">
        <f t="shared" si="27"/>
        <v/>
      </c>
      <c r="BH10" s="308" t="str">
        <f t="shared" si="28"/>
        <v/>
      </c>
      <c r="BI10" s="303" t="str">
        <f t="shared" si="29"/>
        <v/>
      </c>
    </row>
    <row r="11" spans="1:66" ht="36.950000000000003" customHeight="1" x14ac:dyDescent="0.25">
      <c r="A11" s="239"/>
      <c r="B11" s="223"/>
      <c r="C11" s="507"/>
      <c r="D11" s="508"/>
      <c r="E11" s="240"/>
      <c r="G11" s="22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293"/>
      <c r="X11" s="285"/>
      <c r="Y11" s="115"/>
      <c r="Z11" s="115"/>
      <c r="AA11" s="115"/>
      <c r="AB11" s="115"/>
      <c r="AC11" s="115"/>
      <c r="AD11" s="282"/>
      <c r="AE11" s="282"/>
      <c r="AF11" s="226"/>
      <c r="AG11" s="1" t="s">
        <v>164</v>
      </c>
      <c r="AH11" s="117" t="str">
        <f t="shared" si="2"/>
        <v/>
      </c>
      <c r="AI11" s="117" t="str">
        <f t="shared" si="3"/>
        <v/>
      </c>
      <c r="AJ11" s="117" t="str">
        <f t="shared" si="4"/>
        <v/>
      </c>
      <c r="AK11" s="117" t="str">
        <f t="shared" si="5"/>
        <v/>
      </c>
      <c r="AL11" s="117" t="str">
        <f t="shared" si="6"/>
        <v/>
      </c>
      <c r="AM11" s="117" t="str">
        <f t="shared" si="7"/>
        <v/>
      </c>
      <c r="AN11" s="117" t="str">
        <f t="shared" si="8"/>
        <v/>
      </c>
      <c r="AO11" s="117" t="str">
        <f t="shared" si="9"/>
        <v/>
      </c>
      <c r="AP11" s="117" t="str">
        <f t="shared" si="10"/>
        <v/>
      </c>
      <c r="AQ11" s="117" t="str">
        <f t="shared" si="11"/>
        <v/>
      </c>
      <c r="AR11" s="117" t="str">
        <f t="shared" si="12"/>
        <v/>
      </c>
      <c r="AS11" s="117" t="str">
        <f t="shared" si="13"/>
        <v/>
      </c>
      <c r="AT11" s="117" t="str">
        <f t="shared" si="14"/>
        <v/>
      </c>
      <c r="AU11" s="117" t="str">
        <f t="shared" si="15"/>
        <v/>
      </c>
      <c r="AV11" s="117" t="str">
        <f t="shared" si="16"/>
        <v/>
      </c>
      <c r="AW11" s="117" t="str">
        <f t="shared" si="17"/>
        <v/>
      </c>
      <c r="AX11" s="117" t="str">
        <f t="shared" si="18"/>
        <v/>
      </c>
      <c r="AY11" s="117" t="str">
        <f t="shared" si="19"/>
        <v/>
      </c>
      <c r="AZ11" s="117" t="str">
        <f t="shared" si="20"/>
        <v/>
      </c>
      <c r="BA11" s="117" t="str">
        <f t="shared" si="21"/>
        <v/>
      </c>
      <c r="BB11" s="117" t="str">
        <f t="shared" si="22"/>
        <v/>
      </c>
      <c r="BC11" s="117" t="str">
        <f t="shared" si="23"/>
        <v/>
      </c>
      <c r="BD11" s="117" t="str">
        <f t="shared" si="24"/>
        <v/>
      </c>
      <c r="BE11" s="117" t="str">
        <f t="shared" si="25"/>
        <v/>
      </c>
      <c r="BF11" s="117" t="str">
        <f t="shared" si="26"/>
        <v/>
      </c>
      <c r="BG11" s="301" t="str">
        <f t="shared" si="27"/>
        <v/>
      </c>
      <c r="BH11" s="308" t="str">
        <f t="shared" si="28"/>
        <v/>
      </c>
      <c r="BI11" s="303" t="str">
        <f t="shared" si="29"/>
        <v/>
      </c>
    </row>
    <row r="12" spans="1:66" ht="36.950000000000003" customHeight="1" x14ac:dyDescent="0.25">
      <c r="A12" s="239"/>
      <c r="B12" s="223"/>
      <c r="C12" s="507"/>
      <c r="D12" s="508"/>
      <c r="E12" s="240"/>
      <c r="G12" s="22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293"/>
      <c r="X12" s="285"/>
      <c r="Y12" s="115"/>
      <c r="Z12" s="115"/>
      <c r="AA12" s="115"/>
      <c r="AB12" s="115"/>
      <c r="AC12" s="115"/>
      <c r="AD12" s="282"/>
      <c r="AE12" s="282"/>
      <c r="AF12" s="226"/>
      <c r="AG12" s="116"/>
      <c r="AH12" s="117" t="str">
        <f t="shared" si="2"/>
        <v/>
      </c>
      <c r="AI12" s="117" t="str">
        <f t="shared" si="3"/>
        <v/>
      </c>
      <c r="AJ12" s="117" t="str">
        <f t="shared" si="4"/>
        <v/>
      </c>
      <c r="AK12" s="117" t="str">
        <f t="shared" si="5"/>
        <v/>
      </c>
      <c r="AL12" s="117" t="str">
        <f t="shared" si="6"/>
        <v/>
      </c>
      <c r="AM12" s="117" t="str">
        <f t="shared" si="7"/>
        <v/>
      </c>
      <c r="AN12" s="117" t="str">
        <f t="shared" si="8"/>
        <v/>
      </c>
      <c r="AO12" s="117" t="str">
        <f t="shared" si="9"/>
        <v/>
      </c>
      <c r="AP12" s="117" t="str">
        <f t="shared" si="10"/>
        <v/>
      </c>
      <c r="AQ12" s="117" t="str">
        <f t="shared" si="11"/>
        <v/>
      </c>
      <c r="AR12" s="117" t="str">
        <f t="shared" si="12"/>
        <v/>
      </c>
      <c r="AS12" s="117" t="str">
        <f t="shared" si="13"/>
        <v/>
      </c>
      <c r="AT12" s="117" t="str">
        <f t="shared" si="14"/>
        <v/>
      </c>
      <c r="AU12" s="117" t="str">
        <f t="shared" si="15"/>
        <v/>
      </c>
      <c r="AV12" s="117" t="str">
        <f t="shared" si="16"/>
        <v/>
      </c>
      <c r="AW12" s="117" t="str">
        <f t="shared" si="17"/>
        <v/>
      </c>
      <c r="AX12" s="117" t="str">
        <f t="shared" si="18"/>
        <v/>
      </c>
      <c r="AY12" s="117" t="str">
        <f t="shared" si="19"/>
        <v/>
      </c>
      <c r="AZ12" s="117" t="str">
        <f t="shared" si="20"/>
        <v/>
      </c>
      <c r="BA12" s="117" t="str">
        <f t="shared" si="21"/>
        <v/>
      </c>
      <c r="BB12" s="117" t="str">
        <f t="shared" si="22"/>
        <v/>
      </c>
      <c r="BC12" s="117" t="str">
        <f t="shared" si="23"/>
        <v/>
      </c>
      <c r="BD12" s="117" t="str">
        <f t="shared" si="24"/>
        <v/>
      </c>
      <c r="BE12" s="117" t="str">
        <f t="shared" si="25"/>
        <v/>
      </c>
      <c r="BF12" s="117" t="str">
        <f t="shared" si="26"/>
        <v/>
      </c>
      <c r="BG12" s="301" t="str">
        <f t="shared" si="27"/>
        <v/>
      </c>
      <c r="BH12" s="308" t="str">
        <f t="shared" si="28"/>
        <v/>
      </c>
      <c r="BI12" s="303" t="str">
        <f t="shared" si="29"/>
        <v/>
      </c>
      <c r="BK12" s="120"/>
      <c r="BL12" s="120"/>
      <c r="BM12" s="120"/>
      <c r="BN12" s="120"/>
    </row>
    <row r="13" spans="1:66" ht="36.950000000000003" customHeight="1" x14ac:dyDescent="0.25">
      <c r="A13" s="239"/>
      <c r="B13" s="223"/>
      <c r="C13" s="507"/>
      <c r="D13" s="508"/>
      <c r="E13" s="240"/>
      <c r="G13" s="22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293"/>
      <c r="X13" s="285"/>
      <c r="Y13" s="115"/>
      <c r="Z13" s="115"/>
      <c r="AA13" s="115"/>
      <c r="AB13" s="115"/>
      <c r="AC13" s="115"/>
      <c r="AD13" s="282"/>
      <c r="AE13" s="282"/>
      <c r="AF13" s="226"/>
      <c r="AG13" s="116"/>
      <c r="AH13" s="117" t="str">
        <f t="shared" si="2"/>
        <v/>
      </c>
      <c r="AI13" s="117" t="str">
        <f t="shared" si="3"/>
        <v/>
      </c>
      <c r="AJ13" s="117" t="str">
        <f t="shared" si="4"/>
        <v/>
      </c>
      <c r="AK13" s="117" t="str">
        <f t="shared" si="5"/>
        <v/>
      </c>
      <c r="AL13" s="117" t="str">
        <f t="shared" si="6"/>
        <v/>
      </c>
      <c r="AM13" s="117" t="str">
        <f t="shared" si="7"/>
        <v/>
      </c>
      <c r="AN13" s="117" t="str">
        <f t="shared" si="8"/>
        <v/>
      </c>
      <c r="AO13" s="117" t="str">
        <f t="shared" si="9"/>
        <v/>
      </c>
      <c r="AP13" s="117" t="str">
        <f t="shared" si="10"/>
        <v/>
      </c>
      <c r="AQ13" s="117" t="str">
        <f t="shared" si="11"/>
        <v/>
      </c>
      <c r="AR13" s="117" t="str">
        <f t="shared" si="12"/>
        <v/>
      </c>
      <c r="AS13" s="117" t="str">
        <f t="shared" si="13"/>
        <v/>
      </c>
      <c r="AT13" s="117" t="str">
        <f t="shared" si="14"/>
        <v/>
      </c>
      <c r="AU13" s="117" t="str">
        <f t="shared" si="15"/>
        <v/>
      </c>
      <c r="AV13" s="117" t="str">
        <f t="shared" si="16"/>
        <v/>
      </c>
      <c r="AW13" s="117" t="str">
        <f t="shared" si="17"/>
        <v/>
      </c>
      <c r="AX13" s="117" t="str">
        <f t="shared" si="18"/>
        <v/>
      </c>
      <c r="AY13" s="117" t="str">
        <f t="shared" si="19"/>
        <v/>
      </c>
      <c r="AZ13" s="117" t="str">
        <f t="shared" si="20"/>
        <v/>
      </c>
      <c r="BA13" s="117" t="str">
        <f t="shared" si="21"/>
        <v/>
      </c>
      <c r="BB13" s="117" t="str">
        <f t="shared" si="22"/>
        <v/>
      </c>
      <c r="BC13" s="117" t="str">
        <f t="shared" si="23"/>
        <v/>
      </c>
      <c r="BD13" s="117" t="str">
        <f t="shared" si="24"/>
        <v/>
      </c>
      <c r="BE13" s="117" t="str">
        <f t="shared" si="25"/>
        <v/>
      </c>
      <c r="BF13" s="117" t="str">
        <f t="shared" si="26"/>
        <v/>
      </c>
      <c r="BG13" s="301" t="str">
        <f t="shared" si="27"/>
        <v/>
      </c>
      <c r="BH13" s="308" t="str">
        <f t="shared" si="28"/>
        <v/>
      </c>
      <c r="BI13" s="303" t="str">
        <f t="shared" si="29"/>
        <v/>
      </c>
      <c r="BK13" s="120"/>
      <c r="BL13" s="120"/>
      <c r="BM13" s="120"/>
      <c r="BN13" s="120"/>
    </row>
    <row r="14" spans="1:66" ht="36.950000000000003" customHeight="1" x14ac:dyDescent="0.25">
      <c r="A14" s="239"/>
      <c r="B14" s="223"/>
      <c r="C14" s="507"/>
      <c r="D14" s="508"/>
      <c r="E14" s="240"/>
      <c r="G14" s="22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293"/>
      <c r="X14" s="285"/>
      <c r="Y14" s="115"/>
      <c r="Z14" s="115"/>
      <c r="AA14" s="115"/>
      <c r="AB14" s="115"/>
      <c r="AC14" s="115"/>
      <c r="AD14" s="282"/>
      <c r="AE14" s="282"/>
      <c r="AF14" s="226"/>
      <c r="AG14" s="116"/>
      <c r="AH14" s="117" t="str">
        <f t="shared" si="2"/>
        <v/>
      </c>
      <c r="AI14" s="117" t="str">
        <f t="shared" si="3"/>
        <v/>
      </c>
      <c r="AJ14" s="117" t="str">
        <f t="shared" si="4"/>
        <v/>
      </c>
      <c r="AK14" s="117" t="str">
        <f t="shared" si="5"/>
        <v/>
      </c>
      <c r="AL14" s="117" t="str">
        <f t="shared" si="6"/>
        <v/>
      </c>
      <c r="AM14" s="117" t="str">
        <f t="shared" si="7"/>
        <v/>
      </c>
      <c r="AN14" s="117" t="str">
        <f t="shared" si="8"/>
        <v/>
      </c>
      <c r="AO14" s="117" t="str">
        <f t="shared" si="9"/>
        <v/>
      </c>
      <c r="AP14" s="117" t="str">
        <f t="shared" si="10"/>
        <v/>
      </c>
      <c r="AQ14" s="117" t="str">
        <f t="shared" si="11"/>
        <v/>
      </c>
      <c r="AR14" s="117" t="str">
        <f t="shared" si="12"/>
        <v/>
      </c>
      <c r="AS14" s="117" t="str">
        <f t="shared" si="13"/>
        <v/>
      </c>
      <c r="AT14" s="117" t="str">
        <f t="shared" si="14"/>
        <v/>
      </c>
      <c r="AU14" s="117" t="str">
        <f t="shared" si="15"/>
        <v/>
      </c>
      <c r="AV14" s="117" t="str">
        <f t="shared" si="16"/>
        <v/>
      </c>
      <c r="AW14" s="117" t="str">
        <f t="shared" si="17"/>
        <v/>
      </c>
      <c r="AX14" s="117" t="str">
        <f t="shared" si="18"/>
        <v/>
      </c>
      <c r="AY14" s="117" t="str">
        <f t="shared" si="19"/>
        <v/>
      </c>
      <c r="AZ14" s="117" t="str">
        <f t="shared" si="20"/>
        <v/>
      </c>
      <c r="BA14" s="117" t="str">
        <f t="shared" si="21"/>
        <v/>
      </c>
      <c r="BB14" s="117" t="str">
        <f t="shared" si="22"/>
        <v/>
      </c>
      <c r="BC14" s="117" t="str">
        <f t="shared" si="23"/>
        <v/>
      </c>
      <c r="BD14" s="117" t="str">
        <f t="shared" si="24"/>
        <v/>
      </c>
      <c r="BE14" s="117" t="str">
        <f t="shared" si="25"/>
        <v/>
      </c>
      <c r="BF14" s="117" t="str">
        <f t="shared" si="26"/>
        <v/>
      </c>
      <c r="BG14" s="301" t="str">
        <f t="shared" si="27"/>
        <v/>
      </c>
      <c r="BH14" s="308" t="str">
        <f t="shared" si="28"/>
        <v/>
      </c>
      <c r="BI14" s="303" t="str">
        <f t="shared" si="29"/>
        <v/>
      </c>
      <c r="BK14" s="120"/>
      <c r="BL14" s="120"/>
      <c r="BM14" s="120"/>
      <c r="BN14" s="120"/>
    </row>
    <row r="15" spans="1:66" ht="36.950000000000003" customHeight="1" x14ac:dyDescent="0.25">
      <c r="A15" s="239"/>
      <c r="B15" s="223"/>
      <c r="C15" s="507"/>
      <c r="D15" s="508"/>
      <c r="E15" s="240"/>
      <c r="G15" s="22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293"/>
      <c r="X15" s="285"/>
      <c r="Y15" s="115"/>
      <c r="Z15" s="115"/>
      <c r="AA15" s="115"/>
      <c r="AB15" s="115"/>
      <c r="AC15" s="115"/>
      <c r="AD15" s="282"/>
      <c r="AE15" s="282"/>
      <c r="AF15" s="226"/>
      <c r="AG15" s="116"/>
      <c r="AH15" s="117" t="str">
        <f t="shared" si="2"/>
        <v/>
      </c>
      <c r="AI15" s="117" t="str">
        <f t="shared" si="3"/>
        <v/>
      </c>
      <c r="AJ15" s="117" t="str">
        <f t="shared" si="4"/>
        <v/>
      </c>
      <c r="AK15" s="117" t="str">
        <f t="shared" si="5"/>
        <v/>
      </c>
      <c r="AL15" s="117" t="str">
        <f t="shared" si="6"/>
        <v/>
      </c>
      <c r="AM15" s="117" t="str">
        <f t="shared" si="7"/>
        <v/>
      </c>
      <c r="AN15" s="117" t="str">
        <f t="shared" si="8"/>
        <v/>
      </c>
      <c r="AO15" s="117" t="str">
        <f t="shared" si="9"/>
        <v/>
      </c>
      <c r="AP15" s="117" t="str">
        <f t="shared" si="10"/>
        <v/>
      </c>
      <c r="AQ15" s="117" t="str">
        <f t="shared" si="11"/>
        <v/>
      </c>
      <c r="AR15" s="117" t="str">
        <f t="shared" si="12"/>
        <v/>
      </c>
      <c r="AS15" s="117" t="str">
        <f t="shared" si="13"/>
        <v/>
      </c>
      <c r="AT15" s="117" t="str">
        <f t="shared" si="14"/>
        <v/>
      </c>
      <c r="AU15" s="117" t="str">
        <f t="shared" si="15"/>
        <v/>
      </c>
      <c r="AV15" s="117" t="str">
        <f t="shared" si="16"/>
        <v/>
      </c>
      <c r="AW15" s="117" t="str">
        <f t="shared" si="17"/>
        <v/>
      </c>
      <c r="AX15" s="117" t="str">
        <f t="shared" si="18"/>
        <v/>
      </c>
      <c r="AY15" s="117" t="str">
        <f t="shared" si="19"/>
        <v/>
      </c>
      <c r="AZ15" s="117" t="str">
        <f t="shared" si="20"/>
        <v/>
      </c>
      <c r="BA15" s="117" t="str">
        <f t="shared" si="21"/>
        <v/>
      </c>
      <c r="BB15" s="117" t="str">
        <f t="shared" si="22"/>
        <v/>
      </c>
      <c r="BC15" s="117" t="str">
        <f t="shared" si="23"/>
        <v/>
      </c>
      <c r="BD15" s="117" t="str">
        <f t="shared" si="24"/>
        <v/>
      </c>
      <c r="BE15" s="117" t="str">
        <f t="shared" si="25"/>
        <v/>
      </c>
      <c r="BF15" s="117" t="str">
        <f t="shared" si="26"/>
        <v/>
      </c>
      <c r="BG15" s="301" t="str">
        <f t="shared" si="27"/>
        <v/>
      </c>
      <c r="BH15" s="308" t="str">
        <f t="shared" si="28"/>
        <v/>
      </c>
      <c r="BI15" s="303" t="str">
        <f t="shared" si="29"/>
        <v/>
      </c>
      <c r="BK15" s="120"/>
      <c r="BL15" s="120"/>
      <c r="BM15" s="120"/>
      <c r="BN15" s="120"/>
    </row>
    <row r="16" spans="1:66" ht="36.950000000000003" customHeight="1" x14ac:dyDescent="0.25">
      <c r="A16" s="239"/>
      <c r="B16" s="223"/>
      <c r="C16" s="507"/>
      <c r="D16" s="508"/>
      <c r="E16" s="240"/>
      <c r="G16" s="22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293"/>
      <c r="X16" s="285"/>
      <c r="Y16" s="115"/>
      <c r="Z16" s="115"/>
      <c r="AA16" s="115"/>
      <c r="AB16" s="115"/>
      <c r="AC16" s="115"/>
      <c r="AD16" s="282"/>
      <c r="AE16" s="282"/>
      <c r="AF16" s="226"/>
      <c r="AG16" s="116"/>
      <c r="AH16" s="117" t="str">
        <f t="shared" si="2"/>
        <v/>
      </c>
      <c r="AI16" s="117" t="str">
        <f t="shared" si="3"/>
        <v/>
      </c>
      <c r="AJ16" s="117" t="str">
        <f t="shared" si="4"/>
        <v/>
      </c>
      <c r="AK16" s="117" t="str">
        <f t="shared" si="5"/>
        <v/>
      </c>
      <c r="AL16" s="117" t="str">
        <f t="shared" si="6"/>
        <v/>
      </c>
      <c r="AM16" s="117" t="str">
        <f t="shared" si="7"/>
        <v/>
      </c>
      <c r="AN16" s="117" t="str">
        <f t="shared" si="8"/>
        <v/>
      </c>
      <c r="AO16" s="117" t="str">
        <f t="shared" si="9"/>
        <v/>
      </c>
      <c r="AP16" s="117" t="str">
        <f t="shared" si="10"/>
        <v/>
      </c>
      <c r="AQ16" s="117" t="str">
        <f t="shared" si="11"/>
        <v/>
      </c>
      <c r="AR16" s="117" t="str">
        <f t="shared" si="12"/>
        <v/>
      </c>
      <c r="AS16" s="117" t="str">
        <f t="shared" si="13"/>
        <v/>
      </c>
      <c r="AT16" s="117" t="str">
        <f t="shared" si="14"/>
        <v/>
      </c>
      <c r="AU16" s="117" t="str">
        <f t="shared" si="15"/>
        <v/>
      </c>
      <c r="AV16" s="117" t="str">
        <f t="shared" si="16"/>
        <v/>
      </c>
      <c r="AW16" s="117" t="str">
        <f t="shared" si="17"/>
        <v/>
      </c>
      <c r="AX16" s="117" t="str">
        <f t="shared" si="18"/>
        <v/>
      </c>
      <c r="AY16" s="117" t="str">
        <f t="shared" si="19"/>
        <v/>
      </c>
      <c r="AZ16" s="117" t="str">
        <f t="shared" si="20"/>
        <v/>
      </c>
      <c r="BA16" s="117" t="str">
        <f t="shared" si="21"/>
        <v/>
      </c>
      <c r="BB16" s="117" t="str">
        <f t="shared" si="22"/>
        <v/>
      </c>
      <c r="BC16" s="117" t="str">
        <f t="shared" si="23"/>
        <v/>
      </c>
      <c r="BD16" s="117" t="str">
        <f t="shared" si="24"/>
        <v/>
      </c>
      <c r="BE16" s="117" t="str">
        <f t="shared" si="25"/>
        <v/>
      </c>
      <c r="BF16" s="117" t="str">
        <f t="shared" si="26"/>
        <v/>
      </c>
      <c r="BG16" s="301" t="str">
        <f t="shared" si="27"/>
        <v/>
      </c>
      <c r="BH16" s="308" t="str">
        <f t="shared" si="28"/>
        <v/>
      </c>
      <c r="BI16" s="303" t="str">
        <f t="shared" si="29"/>
        <v/>
      </c>
      <c r="BK16" s="120"/>
      <c r="BL16" s="120"/>
      <c r="BM16" s="120"/>
      <c r="BN16" s="120"/>
    </row>
    <row r="17" spans="1:66" ht="36.950000000000003" customHeight="1" x14ac:dyDescent="0.25">
      <c r="A17" s="239"/>
      <c r="B17" s="223"/>
      <c r="C17" s="507"/>
      <c r="D17" s="508"/>
      <c r="E17" s="240"/>
      <c r="G17" s="22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293"/>
      <c r="X17" s="285"/>
      <c r="Y17" s="115"/>
      <c r="Z17" s="115"/>
      <c r="AA17" s="115"/>
      <c r="AB17" s="115"/>
      <c r="AC17" s="115"/>
      <c r="AD17" s="282"/>
      <c r="AE17" s="282"/>
      <c r="AF17" s="226"/>
      <c r="AG17" s="116"/>
      <c r="AH17" s="117" t="str">
        <f t="shared" si="2"/>
        <v/>
      </c>
      <c r="AI17" s="117" t="str">
        <f t="shared" si="3"/>
        <v/>
      </c>
      <c r="AJ17" s="117" t="str">
        <f t="shared" si="4"/>
        <v/>
      </c>
      <c r="AK17" s="117" t="str">
        <f t="shared" si="5"/>
        <v/>
      </c>
      <c r="AL17" s="117" t="str">
        <f t="shared" si="6"/>
        <v/>
      </c>
      <c r="AM17" s="117" t="str">
        <f t="shared" si="7"/>
        <v/>
      </c>
      <c r="AN17" s="117" t="str">
        <f t="shared" si="8"/>
        <v/>
      </c>
      <c r="AO17" s="117" t="str">
        <f t="shared" si="9"/>
        <v/>
      </c>
      <c r="AP17" s="117" t="str">
        <f t="shared" si="10"/>
        <v/>
      </c>
      <c r="AQ17" s="117" t="str">
        <f t="shared" si="11"/>
        <v/>
      </c>
      <c r="AR17" s="117" t="str">
        <f t="shared" si="12"/>
        <v/>
      </c>
      <c r="AS17" s="117" t="str">
        <f t="shared" si="13"/>
        <v/>
      </c>
      <c r="AT17" s="117" t="str">
        <f t="shared" si="14"/>
        <v/>
      </c>
      <c r="AU17" s="117" t="str">
        <f t="shared" si="15"/>
        <v/>
      </c>
      <c r="AV17" s="117" t="str">
        <f t="shared" si="16"/>
        <v/>
      </c>
      <c r="AW17" s="117" t="str">
        <f t="shared" si="17"/>
        <v/>
      </c>
      <c r="AX17" s="117" t="str">
        <f t="shared" si="18"/>
        <v/>
      </c>
      <c r="AY17" s="117" t="str">
        <f t="shared" si="19"/>
        <v/>
      </c>
      <c r="AZ17" s="117" t="str">
        <f t="shared" si="20"/>
        <v/>
      </c>
      <c r="BA17" s="117" t="str">
        <f t="shared" si="21"/>
        <v/>
      </c>
      <c r="BB17" s="117" t="str">
        <f t="shared" si="22"/>
        <v/>
      </c>
      <c r="BC17" s="117" t="str">
        <f t="shared" si="23"/>
        <v/>
      </c>
      <c r="BD17" s="117" t="str">
        <f t="shared" si="24"/>
        <v/>
      </c>
      <c r="BE17" s="117" t="str">
        <f t="shared" si="25"/>
        <v/>
      </c>
      <c r="BF17" s="117" t="str">
        <f t="shared" si="26"/>
        <v/>
      </c>
      <c r="BG17" s="301" t="str">
        <f t="shared" si="27"/>
        <v/>
      </c>
      <c r="BH17" s="308" t="str">
        <f t="shared" si="28"/>
        <v/>
      </c>
      <c r="BI17" s="303" t="str">
        <f t="shared" si="29"/>
        <v/>
      </c>
      <c r="BK17" s="120"/>
      <c r="BL17" s="120"/>
      <c r="BM17" s="120"/>
      <c r="BN17" s="120"/>
    </row>
    <row r="18" spans="1:66" ht="36.950000000000003" customHeight="1" x14ac:dyDescent="0.25">
      <c r="A18" s="239"/>
      <c r="B18" s="223"/>
      <c r="C18" s="507"/>
      <c r="D18" s="508"/>
      <c r="E18" s="240"/>
      <c r="G18" s="22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293"/>
      <c r="X18" s="285"/>
      <c r="Y18" s="115"/>
      <c r="Z18" s="115"/>
      <c r="AA18" s="115"/>
      <c r="AB18" s="115"/>
      <c r="AC18" s="115"/>
      <c r="AD18" s="282"/>
      <c r="AE18" s="282"/>
      <c r="AF18" s="226"/>
      <c r="AG18" s="116"/>
      <c r="AH18" s="117" t="str">
        <f t="shared" si="2"/>
        <v/>
      </c>
      <c r="AI18" s="117" t="str">
        <f t="shared" si="3"/>
        <v/>
      </c>
      <c r="AJ18" s="117" t="str">
        <f t="shared" si="4"/>
        <v/>
      </c>
      <c r="AK18" s="117" t="str">
        <f t="shared" si="5"/>
        <v/>
      </c>
      <c r="AL18" s="117" t="str">
        <f t="shared" si="6"/>
        <v/>
      </c>
      <c r="AM18" s="117" t="str">
        <f t="shared" si="7"/>
        <v/>
      </c>
      <c r="AN18" s="117" t="str">
        <f t="shared" si="8"/>
        <v/>
      </c>
      <c r="AO18" s="117" t="str">
        <f t="shared" si="9"/>
        <v/>
      </c>
      <c r="AP18" s="117" t="str">
        <f t="shared" si="10"/>
        <v/>
      </c>
      <c r="AQ18" s="117" t="str">
        <f t="shared" si="11"/>
        <v/>
      </c>
      <c r="AR18" s="117" t="str">
        <f t="shared" si="12"/>
        <v/>
      </c>
      <c r="AS18" s="117" t="str">
        <f t="shared" si="13"/>
        <v/>
      </c>
      <c r="AT18" s="117" t="str">
        <f t="shared" si="14"/>
        <v/>
      </c>
      <c r="AU18" s="117" t="str">
        <f t="shared" si="15"/>
        <v/>
      </c>
      <c r="AV18" s="117" t="str">
        <f t="shared" si="16"/>
        <v/>
      </c>
      <c r="AW18" s="117" t="str">
        <f t="shared" si="17"/>
        <v/>
      </c>
      <c r="AX18" s="117" t="str">
        <f t="shared" si="18"/>
        <v/>
      </c>
      <c r="AY18" s="117" t="str">
        <f t="shared" si="19"/>
        <v/>
      </c>
      <c r="AZ18" s="117" t="str">
        <f t="shared" si="20"/>
        <v/>
      </c>
      <c r="BA18" s="117" t="str">
        <f t="shared" si="21"/>
        <v/>
      </c>
      <c r="BB18" s="117" t="str">
        <f t="shared" si="22"/>
        <v/>
      </c>
      <c r="BC18" s="117" t="str">
        <f t="shared" si="23"/>
        <v/>
      </c>
      <c r="BD18" s="117" t="str">
        <f t="shared" si="24"/>
        <v/>
      </c>
      <c r="BE18" s="117" t="str">
        <f t="shared" si="25"/>
        <v/>
      </c>
      <c r="BF18" s="117" t="str">
        <f t="shared" si="26"/>
        <v/>
      </c>
      <c r="BG18" s="301" t="str">
        <f t="shared" si="27"/>
        <v/>
      </c>
      <c r="BH18" s="308" t="str">
        <f t="shared" si="28"/>
        <v/>
      </c>
      <c r="BI18" s="303" t="str">
        <f t="shared" si="29"/>
        <v/>
      </c>
      <c r="BK18" s="120"/>
      <c r="BL18" s="120"/>
      <c r="BM18" s="120"/>
      <c r="BN18" s="120"/>
    </row>
    <row r="19" spans="1:66" ht="36.950000000000003" customHeight="1" x14ac:dyDescent="0.25">
      <c r="A19" s="239"/>
      <c r="B19" s="223"/>
      <c r="C19" s="507"/>
      <c r="D19" s="508"/>
      <c r="E19" s="240"/>
      <c r="G19" s="22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293"/>
      <c r="X19" s="285"/>
      <c r="Y19" s="115"/>
      <c r="Z19" s="115"/>
      <c r="AA19" s="115"/>
      <c r="AB19" s="115"/>
      <c r="AC19" s="115"/>
      <c r="AD19" s="282"/>
      <c r="AE19" s="282"/>
      <c r="AF19" s="226"/>
      <c r="AG19" s="1" t="s">
        <v>164</v>
      </c>
      <c r="AH19" s="117" t="str">
        <f t="shared" si="2"/>
        <v/>
      </c>
      <c r="AI19" s="117" t="str">
        <f t="shared" si="3"/>
        <v/>
      </c>
      <c r="AJ19" s="117" t="str">
        <f t="shared" si="4"/>
        <v/>
      </c>
      <c r="AK19" s="117" t="str">
        <f t="shared" si="5"/>
        <v/>
      </c>
      <c r="AL19" s="117" t="str">
        <f t="shared" si="6"/>
        <v/>
      </c>
      <c r="AM19" s="117" t="str">
        <f t="shared" si="7"/>
        <v/>
      </c>
      <c r="AN19" s="117" t="str">
        <f t="shared" si="8"/>
        <v/>
      </c>
      <c r="AO19" s="117" t="str">
        <f t="shared" si="9"/>
        <v/>
      </c>
      <c r="AP19" s="117" t="str">
        <f t="shared" si="10"/>
        <v/>
      </c>
      <c r="AQ19" s="117" t="str">
        <f t="shared" si="11"/>
        <v/>
      </c>
      <c r="AR19" s="117" t="str">
        <f t="shared" si="12"/>
        <v/>
      </c>
      <c r="AS19" s="117" t="str">
        <f t="shared" si="13"/>
        <v/>
      </c>
      <c r="AT19" s="117" t="str">
        <f t="shared" si="14"/>
        <v/>
      </c>
      <c r="AU19" s="117" t="str">
        <f t="shared" si="15"/>
        <v/>
      </c>
      <c r="AV19" s="117" t="str">
        <f t="shared" si="16"/>
        <v/>
      </c>
      <c r="AW19" s="117" t="str">
        <f t="shared" si="17"/>
        <v/>
      </c>
      <c r="AX19" s="117" t="str">
        <f t="shared" si="18"/>
        <v/>
      </c>
      <c r="AY19" s="117" t="str">
        <f t="shared" si="19"/>
        <v/>
      </c>
      <c r="AZ19" s="117" t="str">
        <f t="shared" si="20"/>
        <v/>
      </c>
      <c r="BA19" s="117" t="str">
        <f t="shared" si="21"/>
        <v/>
      </c>
      <c r="BB19" s="117" t="str">
        <f t="shared" si="22"/>
        <v/>
      </c>
      <c r="BC19" s="117" t="str">
        <f t="shared" si="23"/>
        <v/>
      </c>
      <c r="BD19" s="117" t="str">
        <f t="shared" si="24"/>
        <v/>
      </c>
      <c r="BE19" s="117" t="str">
        <f t="shared" si="25"/>
        <v/>
      </c>
      <c r="BF19" s="117" t="str">
        <f t="shared" si="26"/>
        <v/>
      </c>
      <c r="BG19" s="301" t="str">
        <f t="shared" si="27"/>
        <v/>
      </c>
      <c r="BH19" s="308" t="str">
        <f t="shared" si="28"/>
        <v/>
      </c>
      <c r="BI19" s="303" t="str">
        <f t="shared" si="29"/>
        <v/>
      </c>
      <c r="BK19" s="120"/>
      <c r="BL19" s="120"/>
      <c r="BM19" s="120"/>
      <c r="BN19" s="120"/>
    </row>
    <row r="20" spans="1:66" ht="36.950000000000003" customHeight="1" x14ac:dyDescent="0.25">
      <c r="A20" s="241"/>
      <c r="B20" s="223"/>
      <c r="C20" s="507"/>
      <c r="D20" s="508"/>
      <c r="E20" s="240"/>
      <c r="G20" s="22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293"/>
      <c r="X20" s="285"/>
      <c r="Y20" s="115"/>
      <c r="Z20" s="115"/>
      <c r="AA20" s="115"/>
      <c r="AB20" s="115"/>
      <c r="AC20" s="115"/>
      <c r="AD20" s="282"/>
      <c r="AE20" s="282"/>
      <c r="AF20" s="226"/>
      <c r="AG20" s="116"/>
      <c r="AH20" s="117" t="str">
        <f t="shared" si="2"/>
        <v/>
      </c>
      <c r="AI20" s="117" t="str">
        <f t="shared" si="3"/>
        <v/>
      </c>
      <c r="AJ20" s="117" t="str">
        <f t="shared" si="4"/>
        <v/>
      </c>
      <c r="AK20" s="117" t="str">
        <f t="shared" si="5"/>
        <v/>
      </c>
      <c r="AL20" s="117" t="str">
        <f t="shared" si="6"/>
        <v/>
      </c>
      <c r="AM20" s="117" t="str">
        <f t="shared" si="7"/>
        <v/>
      </c>
      <c r="AN20" s="117" t="str">
        <f t="shared" si="8"/>
        <v/>
      </c>
      <c r="AO20" s="117" t="str">
        <f t="shared" si="9"/>
        <v/>
      </c>
      <c r="AP20" s="117" t="str">
        <f t="shared" si="10"/>
        <v/>
      </c>
      <c r="AQ20" s="117" t="str">
        <f t="shared" si="11"/>
        <v/>
      </c>
      <c r="AR20" s="117" t="str">
        <f t="shared" si="12"/>
        <v/>
      </c>
      <c r="AS20" s="117" t="str">
        <f t="shared" si="13"/>
        <v/>
      </c>
      <c r="AT20" s="117" t="str">
        <f t="shared" si="14"/>
        <v/>
      </c>
      <c r="AU20" s="117" t="str">
        <f t="shared" si="15"/>
        <v/>
      </c>
      <c r="AV20" s="117" t="str">
        <f t="shared" si="16"/>
        <v/>
      </c>
      <c r="AW20" s="117" t="str">
        <f t="shared" si="17"/>
        <v/>
      </c>
      <c r="AX20" s="117" t="str">
        <f t="shared" si="18"/>
        <v/>
      </c>
      <c r="AY20" s="117" t="str">
        <f t="shared" si="19"/>
        <v/>
      </c>
      <c r="AZ20" s="117" t="str">
        <f t="shared" si="20"/>
        <v/>
      </c>
      <c r="BA20" s="117" t="str">
        <f t="shared" si="21"/>
        <v/>
      </c>
      <c r="BB20" s="117" t="str">
        <f t="shared" si="22"/>
        <v/>
      </c>
      <c r="BC20" s="117" t="str">
        <f t="shared" si="23"/>
        <v/>
      </c>
      <c r="BD20" s="117" t="str">
        <f t="shared" si="24"/>
        <v/>
      </c>
      <c r="BE20" s="117" t="str">
        <f t="shared" si="25"/>
        <v/>
      </c>
      <c r="BF20" s="117" t="str">
        <f t="shared" si="26"/>
        <v/>
      </c>
      <c r="BG20" s="301" t="str">
        <f t="shared" si="27"/>
        <v/>
      </c>
      <c r="BH20" s="308" t="str">
        <f t="shared" si="28"/>
        <v/>
      </c>
      <c r="BI20" s="303" t="str">
        <f t="shared" si="29"/>
        <v/>
      </c>
      <c r="BK20" s="120"/>
      <c r="BL20" s="120"/>
      <c r="BM20" s="120"/>
      <c r="BN20" s="120"/>
    </row>
    <row r="21" spans="1:66" ht="36.950000000000003" customHeight="1" x14ac:dyDescent="0.25">
      <c r="A21" s="241"/>
      <c r="B21" s="223"/>
      <c r="C21" s="507"/>
      <c r="D21" s="508"/>
      <c r="E21" s="240"/>
      <c r="G21" s="22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293"/>
      <c r="X21" s="285"/>
      <c r="Y21" s="115"/>
      <c r="Z21" s="115"/>
      <c r="AA21" s="115"/>
      <c r="AB21" s="115"/>
      <c r="AC21" s="115"/>
      <c r="AD21" s="282"/>
      <c r="AE21" s="282"/>
      <c r="AF21" s="226"/>
      <c r="AG21" s="116"/>
      <c r="AH21" s="117" t="str">
        <f t="shared" si="2"/>
        <v/>
      </c>
      <c r="AI21" s="117" t="str">
        <f t="shared" si="3"/>
        <v/>
      </c>
      <c r="AJ21" s="117" t="str">
        <f t="shared" si="4"/>
        <v/>
      </c>
      <c r="AK21" s="117" t="str">
        <f t="shared" si="5"/>
        <v/>
      </c>
      <c r="AL21" s="117" t="str">
        <f t="shared" si="6"/>
        <v/>
      </c>
      <c r="AM21" s="117" t="str">
        <f t="shared" si="7"/>
        <v/>
      </c>
      <c r="AN21" s="117" t="str">
        <f t="shared" si="8"/>
        <v/>
      </c>
      <c r="AO21" s="117" t="str">
        <f t="shared" si="9"/>
        <v/>
      </c>
      <c r="AP21" s="117" t="str">
        <f t="shared" si="10"/>
        <v/>
      </c>
      <c r="AQ21" s="117" t="str">
        <f t="shared" si="11"/>
        <v/>
      </c>
      <c r="AR21" s="117" t="str">
        <f t="shared" si="12"/>
        <v/>
      </c>
      <c r="AS21" s="117" t="str">
        <f t="shared" si="13"/>
        <v/>
      </c>
      <c r="AT21" s="117" t="str">
        <f t="shared" si="14"/>
        <v/>
      </c>
      <c r="AU21" s="117" t="str">
        <f t="shared" si="15"/>
        <v/>
      </c>
      <c r="AV21" s="117" t="str">
        <f t="shared" si="16"/>
        <v/>
      </c>
      <c r="AW21" s="117" t="str">
        <f t="shared" si="17"/>
        <v/>
      </c>
      <c r="AX21" s="117" t="str">
        <f t="shared" si="18"/>
        <v/>
      </c>
      <c r="AY21" s="117" t="str">
        <f t="shared" si="19"/>
        <v/>
      </c>
      <c r="AZ21" s="117" t="str">
        <f t="shared" si="20"/>
        <v/>
      </c>
      <c r="BA21" s="117" t="str">
        <f t="shared" si="21"/>
        <v/>
      </c>
      <c r="BB21" s="117" t="str">
        <f t="shared" si="22"/>
        <v/>
      </c>
      <c r="BC21" s="117" t="str">
        <f t="shared" si="23"/>
        <v/>
      </c>
      <c r="BD21" s="117" t="str">
        <f t="shared" si="24"/>
        <v/>
      </c>
      <c r="BE21" s="117" t="str">
        <f t="shared" si="25"/>
        <v/>
      </c>
      <c r="BF21" s="117" t="str">
        <f t="shared" si="26"/>
        <v/>
      </c>
      <c r="BG21" s="301" t="str">
        <f t="shared" si="27"/>
        <v/>
      </c>
      <c r="BH21" s="302" t="str">
        <f t="shared" si="28"/>
        <v/>
      </c>
      <c r="BI21" s="303" t="str">
        <f t="shared" si="29"/>
        <v/>
      </c>
      <c r="BK21" s="120"/>
      <c r="BL21" s="120"/>
      <c r="BM21" s="120"/>
      <c r="BN21" s="120"/>
    </row>
    <row r="22" spans="1:66" ht="36.950000000000003" customHeight="1" x14ac:dyDescent="0.25">
      <c r="A22" s="239"/>
      <c r="B22" s="223"/>
      <c r="C22" s="507"/>
      <c r="D22" s="508"/>
      <c r="E22" s="240"/>
      <c r="G22" s="22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293"/>
      <c r="X22" s="285"/>
      <c r="Y22" s="115"/>
      <c r="Z22" s="115"/>
      <c r="AA22" s="115"/>
      <c r="AB22" s="115"/>
      <c r="AC22" s="115"/>
      <c r="AD22" s="282"/>
      <c r="AE22" s="282"/>
      <c r="AF22" s="226"/>
      <c r="AG22" s="116"/>
      <c r="AH22" s="117" t="str">
        <f t="shared" si="2"/>
        <v/>
      </c>
      <c r="AI22" s="117" t="str">
        <f t="shared" si="3"/>
        <v/>
      </c>
      <c r="AJ22" s="117" t="str">
        <f t="shared" si="4"/>
        <v/>
      </c>
      <c r="AK22" s="117" t="str">
        <f t="shared" si="5"/>
        <v/>
      </c>
      <c r="AL22" s="117" t="str">
        <f t="shared" si="6"/>
        <v/>
      </c>
      <c r="AM22" s="117" t="str">
        <f t="shared" si="7"/>
        <v/>
      </c>
      <c r="AN22" s="117" t="str">
        <f t="shared" si="8"/>
        <v/>
      </c>
      <c r="AO22" s="117" t="str">
        <f t="shared" si="9"/>
        <v/>
      </c>
      <c r="AP22" s="117" t="str">
        <f t="shared" si="10"/>
        <v/>
      </c>
      <c r="AQ22" s="117" t="str">
        <f t="shared" si="11"/>
        <v/>
      </c>
      <c r="AR22" s="117" t="str">
        <f t="shared" si="12"/>
        <v/>
      </c>
      <c r="AS22" s="117" t="str">
        <f t="shared" si="13"/>
        <v/>
      </c>
      <c r="AT22" s="117" t="str">
        <f t="shared" si="14"/>
        <v/>
      </c>
      <c r="AU22" s="117" t="str">
        <f t="shared" si="15"/>
        <v/>
      </c>
      <c r="AV22" s="117" t="str">
        <f t="shared" si="16"/>
        <v/>
      </c>
      <c r="AW22" s="117" t="str">
        <f t="shared" si="17"/>
        <v/>
      </c>
      <c r="AX22" s="117" t="str">
        <f t="shared" si="18"/>
        <v/>
      </c>
      <c r="AY22" s="117" t="str">
        <f t="shared" si="19"/>
        <v/>
      </c>
      <c r="AZ22" s="117" t="str">
        <f t="shared" si="20"/>
        <v/>
      </c>
      <c r="BA22" s="117" t="str">
        <f t="shared" si="21"/>
        <v/>
      </c>
      <c r="BB22" s="117" t="str">
        <f t="shared" si="22"/>
        <v/>
      </c>
      <c r="BC22" s="117" t="str">
        <f t="shared" si="23"/>
        <v/>
      </c>
      <c r="BD22" s="117" t="str">
        <f t="shared" si="24"/>
        <v/>
      </c>
      <c r="BE22" s="117" t="str">
        <f t="shared" si="25"/>
        <v/>
      </c>
      <c r="BF22" s="117" t="str">
        <f t="shared" si="26"/>
        <v/>
      </c>
      <c r="BG22" s="301" t="str">
        <f t="shared" si="27"/>
        <v/>
      </c>
      <c r="BH22" s="302" t="str">
        <f t="shared" si="28"/>
        <v/>
      </c>
      <c r="BI22" s="303" t="str">
        <f t="shared" si="29"/>
        <v/>
      </c>
      <c r="BK22" s="120"/>
      <c r="BL22" s="120"/>
      <c r="BM22" s="120"/>
      <c r="BN22" s="120"/>
    </row>
    <row r="23" spans="1:66" ht="36" customHeight="1" x14ac:dyDescent="0.25">
      <c r="A23" s="241"/>
      <c r="B23" s="223"/>
      <c r="C23" s="507"/>
      <c r="D23" s="508"/>
      <c r="E23" s="240"/>
      <c r="G23" s="22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293"/>
      <c r="X23" s="285"/>
      <c r="Y23" s="115"/>
      <c r="Z23" s="115"/>
      <c r="AA23" s="115"/>
      <c r="AB23" s="115"/>
      <c r="AC23" s="115"/>
      <c r="AD23" s="282"/>
      <c r="AE23" s="282"/>
      <c r="AF23" s="226"/>
      <c r="AG23" s="116"/>
      <c r="AH23" s="117" t="str">
        <f t="shared" si="2"/>
        <v/>
      </c>
      <c r="AI23" s="117" t="str">
        <f t="shared" si="3"/>
        <v/>
      </c>
      <c r="AJ23" s="117" t="str">
        <f t="shared" si="4"/>
        <v/>
      </c>
      <c r="AK23" s="117" t="str">
        <f t="shared" si="5"/>
        <v/>
      </c>
      <c r="AL23" s="117" t="str">
        <f t="shared" si="6"/>
        <v/>
      </c>
      <c r="AM23" s="117" t="str">
        <f t="shared" si="7"/>
        <v/>
      </c>
      <c r="AN23" s="117" t="str">
        <f t="shared" si="8"/>
        <v/>
      </c>
      <c r="AO23" s="117" t="str">
        <f t="shared" si="9"/>
        <v/>
      </c>
      <c r="AP23" s="117" t="str">
        <f t="shared" si="10"/>
        <v/>
      </c>
      <c r="AQ23" s="117" t="str">
        <f t="shared" si="11"/>
        <v/>
      </c>
      <c r="AR23" s="117" t="str">
        <f t="shared" si="12"/>
        <v/>
      </c>
      <c r="AS23" s="117" t="str">
        <f t="shared" si="13"/>
        <v/>
      </c>
      <c r="AT23" s="117" t="str">
        <f t="shared" si="14"/>
        <v/>
      </c>
      <c r="AU23" s="117" t="str">
        <f t="shared" si="15"/>
        <v/>
      </c>
      <c r="AV23" s="117" t="str">
        <f t="shared" si="16"/>
        <v/>
      </c>
      <c r="AW23" s="117" t="str">
        <f t="shared" si="17"/>
        <v/>
      </c>
      <c r="AX23" s="117" t="str">
        <f t="shared" si="18"/>
        <v/>
      </c>
      <c r="AY23" s="117" t="str">
        <f t="shared" si="19"/>
        <v/>
      </c>
      <c r="AZ23" s="117" t="str">
        <f t="shared" si="20"/>
        <v/>
      </c>
      <c r="BA23" s="117" t="str">
        <f t="shared" si="21"/>
        <v/>
      </c>
      <c r="BB23" s="117" t="str">
        <f t="shared" si="22"/>
        <v/>
      </c>
      <c r="BC23" s="117" t="str">
        <f t="shared" si="23"/>
        <v/>
      </c>
      <c r="BD23" s="117" t="str">
        <f t="shared" si="24"/>
        <v/>
      </c>
      <c r="BE23" s="117" t="str">
        <f t="shared" si="25"/>
        <v/>
      </c>
      <c r="BF23" s="117" t="str">
        <f t="shared" si="26"/>
        <v/>
      </c>
      <c r="BG23" s="301" t="str">
        <f t="shared" si="27"/>
        <v/>
      </c>
      <c r="BH23" s="302" t="str">
        <f t="shared" si="28"/>
        <v/>
      </c>
      <c r="BI23" s="303" t="str">
        <f t="shared" si="29"/>
        <v/>
      </c>
      <c r="BK23" s="120"/>
      <c r="BL23" s="120"/>
      <c r="BM23" s="120"/>
      <c r="BN23" s="120"/>
    </row>
    <row r="24" spans="1:66" ht="36" customHeight="1" x14ac:dyDescent="0.25">
      <c r="A24" s="241"/>
      <c r="B24" s="224"/>
      <c r="C24" s="507"/>
      <c r="D24" s="508"/>
      <c r="E24" s="240"/>
      <c r="G24" s="22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293"/>
      <c r="X24" s="285"/>
      <c r="Y24" s="115"/>
      <c r="Z24" s="115"/>
      <c r="AA24" s="115"/>
      <c r="AB24" s="115"/>
      <c r="AC24" s="115"/>
      <c r="AD24" s="282"/>
      <c r="AE24" s="282"/>
      <c r="AF24" s="226"/>
      <c r="AG24" s="116"/>
      <c r="AH24" s="117" t="str">
        <f t="shared" si="2"/>
        <v/>
      </c>
      <c r="AI24" s="117" t="str">
        <f t="shared" si="3"/>
        <v/>
      </c>
      <c r="AJ24" s="117" t="str">
        <f t="shared" si="4"/>
        <v/>
      </c>
      <c r="AK24" s="117" t="str">
        <f t="shared" si="5"/>
        <v/>
      </c>
      <c r="AL24" s="117" t="str">
        <f t="shared" si="6"/>
        <v/>
      </c>
      <c r="AM24" s="117" t="str">
        <f t="shared" si="7"/>
        <v/>
      </c>
      <c r="AN24" s="117" t="str">
        <f t="shared" si="8"/>
        <v/>
      </c>
      <c r="AO24" s="117" t="str">
        <f t="shared" si="9"/>
        <v/>
      </c>
      <c r="AP24" s="117" t="str">
        <f t="shared" si="10"/>
        <v/>
      </c>
      <c r="AQ24" s="117" t="str">
        <f t="shared" si="11"/>
        <v/>
      </c>
      <c r="AR24" s="117" t="str">
        <f t="shared" si="12"/>
        <v/>
      </c>
      <c r="AS24" s="117" t="str">
        <f t="shared" si="13"/>
        <v/>
      </c>
      <c r="AT24" s="117" t="str">
        <f t="shared" si="14"/>
        <v/>
      </c>
      <c r="AU24" s="117" t="str">
        <f t="shared" si="15"/>
        <v/>
      </c>
      <c r="AV24" s="117" t="str">
        <f t="shared" si="16"/>
        <v/>
      </c>
      <c r="AW24" s="117" t="str">
        <f t="shared" si="17"/>
        <v/>
      </c>
      <c r="AX24" s="117" t="str">
        <f t="shared" si="18"/>
        <v/>
      </c>
      <c r="AY24" s="117" t="str">
        <f t="shared" si="19"/>
        <v/>
      </c>
      <c r="AZ24" s="117" t="str">
        <f t="shared" si="20"/>
        <v/>
      </c>
      <c r="BA24" s="117" t="str">
        <f t="shared" si="21"/>
        <v/>
      </c>
      <c r="BB24" s="117" t="str">
        <f t="shared" si="22"/>
        <v/>
      </c>
      <c r="BC24" s="117" t="str">
        <f t="shared" si="23"/>
        <v/>
      </c>
      <c r="BD24" s="117" t="str">
        <f t="shared" si="24"/>
        <v/>
      </c>
      <c r="BE24" s="117" t="str">
        <f t="shared" si="25"/>
        <v/>
      </c>
      <c r="BF24" s="117" t="str">
        <f t="shared" si="26"/>
        <v/>
      </c>
      <c r="BG24" s="301" t="str">
        <f t="shared" si="27"/>
        <v/>
      </c>
      <c r="BH24" s="302" t="str">
        <f t="shared" si="28"/>
        <v/>
      </c>
      <c r="BI24" s="303" t="str">
        <f t="shared" si="29"/>
        <v/>
      </c>
      <c r="BK24" s="120"/>
      <c r="BL24" s="120"/>
      <c r="BM24" s="120"/>
      <c r="BN24" s="120"/>
    </row>
    <row r="25" spans="1:66" ht="36.950000000000003" customHeight="1" x14ac:dyDescent="0.25">
      <c r="A25" s="241"/>
      <c r="B25" s="224"/>
      <c r="C25" s="507"/>
      <c r="D25" s="508"/>
      <c r="E25" s="240"/>
      <c r="G25" s="22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293"/>
      <c r="X25" s="285"/>
      <c r="Y25" s="115"/>
      <c r="Z25" s="115"/>
      <c r="AA25" s="115"/>
      <c r="AB25" s="115"/>
      <c r="AC25" s="115"/>
      <c r="AD25" s="282"/>
      <c r="AE25" s="282"/>
      <c r="AF25" s="226"/>
      <c r="AG25" s="116"/>
      <c r="AH25" s="117" t="str">
        <f t="shared" si="2"/>
        <v/>
      </c>
      <c r="AI25" s="117" t="str">
        <f t="shared" si="3"/>
        <v/>
      </c>
      <c r="AJ25" s="117" t="str">
        <f t="shared" si="4"/>
        <v/>
      </c>
      <c r="AK25" s="117" t="str">
        <f t="shared" si="5"/>
        <v/>
      </c>
      <c r="AL25" s="117" t="str">
        <f t="shared" si="6"/>
        <v/>
      </c>
      <c r="AM25" s="117" t="str">
        <f t="shared" si="7"/>
        <v/>
      </c>
      <c r="AN25" s="117" t="str">
        <f t="shared" si="8"/>
        <v/>
      </c>
      <c r="AO25" s="117" t="str">
        <f t="shared" si="9"/>
        <v/>
      </c>
      <c r="AP25" s="117" t="str">
        <f t="shared" si="10"/>
        <v/>
      </c>
      <c r="AQ25" s="117" t="str">
        <f t="shared" si="11"/>
        <v/>
      </c>
      <c r="AR25" s="117" t="str">
        <f t="shared" si="12"/>
        <v/>
      </c>
      <c r="AS25" s="117" t="str">
        <f t="shared" si="13"/>
        <v/>
      </c>
      <c r="AT25" s="117" t="str">
        <f t="shared" si="14"/>
        <v/>
      </c>
      <c r="AU25" s="117" t="str">
        <f t="shared" si="15"/>
        <v/>
      </c>
      <c r="AV25" s="117" t="str">
        <f t="shared" si="16"/>
        <v/>
      </c>
      <c r="AW25" s="117" t="str">
        <f t="shared" si="17"/>
        <v/>
      </c>
      <c r="AX25" s="117" t="str">
        <f t="shared" si="18"/>
        <v/>
      </c>
      <c r="AY25" s="117" t="str">
        <f t="shared" si="19"/>
        <v/>
      </c>
      <c r="AZ25" s="117" t="str">
        <f t="shared" si="20"/>
        <v/>
      </c>
      <c r="BA25" s="117" t="str">
        <f t="shared" si="21"/>
        <v/>
      </c>
      <c r="BB25" s="117" t="str">
        <f t="shared" si="22"/>
        <v/>
      </c>
      <c r="BC25" s="117" t="str">
        <f t="shared" si="23"/>
        <v/>
      </c>
      <c r="BD25" s="117" t="str">
        <f t="shared" si="24"/>
        <v/>
      </c>
      <c r="BE25" s="117" t="str">
        <f t="shared" si="25"/>
        <v/>
      </c>
      <c r="BF25" s="117" t="str">
        <f t="shared" si="26"/>
        <v/>
      </c>
      <c r="BG25" s="301" t="str">
        <f t="shared" si="27"/>
        <v/>
      </c>
      <c r="BH25" s="302" t="str">
        <f t="shared" si="28"/>
        <v/>
      </c>
      <c r="BI25" s="303" t="str">
        <f t="shared" si="29"/>
        <v/>
      </c>
      <c r="BK25" s="120"/>
      <c r="BL25" s="120"/>
      <c r="BM25" s="120"/>
      <c r="BN25" s="120"/>
    </row>
    <row r="26" spans="1:66" ht="36.950000000000003" customHeight="1" x14ac:dyDescent="0.25">
      <c r="A26" s="241"/>
      <c r="B26" s="224"/>
      <c r="C26" s="507"/>
      <c r="D26" s="508"/>
      <c r="E26" s="240"/>
      <c r="G26" s="22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293"/>
      <c r="X26" s="285"/>
      <c r="Y26" s="115"/>
      <c r="Z26" s="115"/>
      <c r="AA26" s="115"/>
      <c r="AB26" s="115"/>
      <c r="AC26" s="115"/>
      <c r="AD26" s="282"/>
      <c r="AE26" s="282"/>
      <c r="AF26" s="226"/>
      <c r="AG26" s="116"/>
      <c r="AH26" s="117" t="str">
        <f t="shared" si="2"/>
        <v/>
      </c>
      <c r="AI26" s="117" t="str">
        <f t="shared" si="3"/>
        <v/>
      </c>
      <c r="AJ26" s="117" t="str">
        <f t="shared" si="4"/>
        <v/>
      </c>
      <c r="AK26" s="117" t="str">
        <f t="shared" si="5"/>
        <v/>
      </c>
      <c r="AL26" s="117" t="str">
        <f t="shared" si="6"/>
        <v/>
      </c>
      <c r="AM26" s="117" t="str">
        <f t="shared" si="7"/>
        <v/>
      </c>
      <c r="AN26" s="117" t="str">
        <f t="shared" si="8"/>
        <v/>
      </c>
      <c r="AO26" s="117" t="str">
        <f t="shared" si="9"/>
        <v/>
      </c>
      <c r="AP26" s="117" t="str">
        <f t="shared" si="10"/>
        <v/>
      </c>
      <c r="AQ26" s="117" t="str">
        <f t="shared" si="11"/>
        <v/>
      </c>
      <c r="AR26" s="117" t="str">
        <f t="shared" si="12"/>
        <v/>
      </c>
      <c r="AS26" s="117" t="str">
        <f t="shared" si="13"/>
        <v/>
      </c>
      <c r="AT26" s="117" t="str">
        <f t="shared" si="14"/>
        <v/>
      </c>
      <c r="AU26" s="117" t="str">
        <f t="shared" si="15"/>
        <v/>
      </c>
      <c r="AV26" s="117" t="str">
        <f t="shared" si="16"/>
        <v/>
      </c>
      <c r="AW26" s="117" t="str">
        <f t="shared" si="17"/>
        <v/>
      </c>
      <c r="AX26" s="117" t="str">
        <f t="shared" si="18"/>
        <v/>
      </c>
      <c r="AY26" s="117" t="str">
        <f t="shared" si="19"/>
        <v/>
      </c>
      <c r="AZ26" s="117" t="str">
        <f t="shared" si="20"/>
        <v/>
      </c>
      <c r="BA26" s="117" t="str">
        <f t="shared" si="21"/>
        <v/>
      </c>
      <c r="BB26" s="117" t="str">
        <f t="shared" si="22"/>
        <v/>
      </c>
      <c r="BC26" s="117" t="str">
        <f t="shared" si="23"/>
        <v/>
      </c>
      <c r="BD26" s="117" t="str">
        <f t="shared" si="24"/>
        <v/>
      </c>
      <c r="BE26" s="117" t="str">
        <f t="shared" si="25"/>
        <v/>
      </c>
      <c r="BF26" s="117" t="str">
        <f t="shared" si="26"/>
        <v/>
      </c>
      <c r="BG26" s="301" t="str">
        <f t="shared" si="27"/>
        <v/>
      </c>
      <c r="BH26" s="302" t="str">
        <f t="shared" si="28"/>
        <v/>
      </c>
      <c r="BI26" s="303" t="str">
        <f t="shared" si="29"/>
        <v/>
      </c>
      <c r="BK26" s="120"/>
      <c r="BL26" s="120"/>
      <c r="BM26" s="120"/>
      <c r="BN26" s="120"/>
    </row>
    <row r="27" spans="1:66" ht="36.950000000000003" customHeight="1" x14ac:dyDescent="0.25">
      <c r="A27" s="241"/>
      <c r="B27" s="224"/>
      <c r="C27" s="507"/>
      <c r="D27" s="508"/>
      <c r="E27" s="240"/>
      <c r="G27" s="22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293"/>
      <c r="X27" s="285"/>
      <c r="Y27" s="115"/>
      <c r="Z27" s="115"/>
      <c r="AA27" s="115"/>
      <c r="AB27" s="115"/>
      <c r="AC27" s="115"/>
      <c r="AD27" s="282"/>
      <c r="AE27" s="282"/>
      <c r="AF27" s="226"/>
      <c r="AG27" s="1" t="s">
        <v>164</v>
      </c>
      <c r="AH27" s="117" t="str">
        <f t="shared" si="2"/>
        <v/>
      </c>
      <c r="AI27" s="117" t="str">
        <f t="shared" si="3"/>
        <v/>
      </c>
      <c r="AJ27" s="117" t="str">
        <f t="shared" si="4"/>
        <v/>
      </c>
      <c r="AK27" s="117" t="str">
        <f t="shared" si="5"/>
        <v/>
      </c>
      <c r="AL27" s="117" t="str">
        <f t="shared" si="6"/>
        <v/>
      </c>
      <c r="AM27" s="117" t="str">
        <f t="shared" si="7"/>
        <v/>
      </c>
      <c r="AN27" s="117" t="str">
        <f t="shared" si="8"/>
        <v/>
      </c>
      <c r="AO27" s="117" t="str">
        <f t="shared" si="9"/>
        <v/>
      </c>
      <c r="AP27" s="117" t="str">
        <f t="shared" si="10"/>
        <v/>
      </c>
      <c r="AQ27" s="117" t="str">
        <f t="shared" si="11"/>
        <v/>
      </c>
      <c r="AR27" s="117" t="str">
        <f t="shared" si="12"/>
        <v/>
      </c>
      <c r="AS27" s="117" t="str">
        <f t="shared" si="13"/>
        <v/>
      </c>
      <c r="AT27" s="117" t="str">
        <f t="shared" si="14"/>
        <v/>
      </c>
      <c r="AU27" s="117" t="str">
        <f t="shared" si="15"/>
        <v/>
      </c>
      <c r="AV27" s="117" t="str">
        <f t="shared" si="16"/>
        <v/>
      </c>
      <c r="AW27" s="117" t="str">
        <f t="shared" si="17"/>
        <v/>
      </c>
      <c r="AX27" s="117" t="str">
        <f t="shared" si="18"/>
        <v/>
      </c>
      <c r="AY27" s="117" t="str">
        <f t="shared" si="19"/>
        <v/>
      </c>
      <c r="AZ27" s="117" t="str">
        <f t="shared" si="20"/>
        <v/>
      </c>
      <c r="BA27" s="117" t="str">
        <f t="shared" si="21"/>
        <v/>
      </c>
      <c r="BB27" s="117" t="str">
        <f t="shared" si="22"/>
        <v/>
      </c>
      <c r="BC27" s="117" t="str">
        <f t="shared" si="23"/>
        <v/>
      </c>
      <c r="BD27" s="117" t="str">
        <f t="shared" si="24"/>
        <v/>
      </c>
      <c r="BE27" s="117" t="str">
        <f t="shared" si="25"/>
        <v/>
      </c>
      <c r="BF27" s="117" t="str">
        <f t="shared" si="26"/>
        <v/>
      </c>
      <c r="BG27" s="301" t="str">
        <f t="shared" si="27"/>
        <v/>
      </c>
      <c r="BH27" s="302" t="str">
        <f t="shared" si="28"/>
        <v/>
      </c>
      <c r="BI27" s="303" t="str">
        <f t="shared" si="29"/>
        <v/>
      </c>
      <c r="BK27" s="120"/>
      <c r="BL27" s="120"/>
      <c r="BM27" s="120"/>
      <c r="BN27" s="120"/>
    </row>
    <row r="28" spans="1:66" ht="36.950000000000003" customHeight="1" x14ac:dyDescent="0.25">
      <c r="A28" s="241"/>
      <c r="B28" s="224"/>
      <c r="C28" s="507"/>
      <c r="D28" s="508"/>
      <c r="E28" s="240"/>
      <c r="G28" s="22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293"/>
      <c r="X28" s="285"/>
      <c r="Y28" s="115"/>
      <c r="Z28" s="115"/>
      <c r="AA28" s="115"/>
      <c r="AB28" s="115"/>
      <c r="AC28" s="115"/>
      <c r="AD28" s="282"/>
      <c r="AE28" s="282"/>
      <c r="AF28" s="226"/>
      <c r="AG28" s="116"/>
      <c r="AH28" s="117" t="str">
        <f t="shared" si="2"/>
        <v/>
      </c>
      <c r="AI28" s="117" t="str">
        <f t="shared" si="3"/>
        <v/>
      </c>
      <c r="AJ28" s="117" t="str">
        <f t="shared" si="4"/>
        <v/>
      </c>
      <c r="AK28" s="117" t="str">
        <f t="shared" si="5"/>
        <v/>
      </c>
      <c r="AL28" s="117" t="str">
        <f t="shared" si="6"/>
        <v/>
      </c>
      <c r="AM28" s="117" t="str">
        <f t="shared" si="7"/>
        <v/>
      </c>
      <c r="AN28" s="117" t="str">
        <f t="shared" si="8"/>
        <v/>
      </c>
      <c r="AO28" s="117" t="str">
        <f t="shared" si="9"/>
        <v/>
      </c>
      <c r="AP28" s="117" t="str">
        <f t="shared" si="10"/>
        <v/>
      </c>
      <c r="AQ28" s="117" t="str">
        <f t="shared" si="11"/>
        <v/>
      </c>
      <c r="AR28" s="117" t="str">
        <f t="shared" si="12"/>
        <v/>
      </c>
      <c r="AS28" s="117" t="str">
        <f t="shared" si="13"/>
        <v/>
      </c>
      <c r="AT28" s="117" t="str">
        <f t="shared" si="14"/>
        <v/>
      </c>
      <c r="AU28" s="117" t="str">
        <f t="shared" si="15"/>
        <v/>
      </c>
      <c r="AV28" s="117" t="str">
        <f t="shared" si="16"/>
        <v/>
      </c>
      <c r="AW28" s="117" t="str">
        <f t="shared" si="17"/>
        <v/>
      </c>
      <c r="AX28" s="117" t="str">
        <f t="shared" si="18"/>
        <v/>
      </c>
      <c r="AY28" s="117" t="str">
        <f t="shared" si="19"/>
        <v/>
      </c>
      <c r="AZ28" s="117" t="str">
        <f t="shared" si="20"/>
        <v/>
      </c>
      <c r="BA28" s="117" t="str">
        <f t="shared" si="21"/>
        <v/>
      </c>
      <c r="BB28" s="117" t="str">
        <f t="shared" si="22"/>
        <v/>
      </c>
      <c r="BC28" s="117" t="str">
        <f t="shared" si="23"/>
        <v/>
      </c>
      <c r="BD28" s="117" t="str">
        <f t="shared" si="24"/>
        <v/>
      </c>
      <c r="BE28" s="117" t="str">
        <f t="shared" si="25"/>
        <v/>
      </c>
      <c r="BF28" s="117" t="str">
        <f t="shared" si="26"/>
        <v/>
      </c>
      <c r="BG28" s="301" t="str">
        <f t="shared" si="27"/>
        <v/>
      </c>
      <c r="BH28" s="302" t="str">
        <f t="shared" si="28"/>
        <v/>
      </c>
      <c r="BI28" s="303" t="str">
        <f t="shared" si="29"/>
        <v/>
      </c>
      <c r="BK28" s="120"/>
      <c r="BL28" s="120"/>
      <c r="BM28" s="120"/>
      <c r="BN28" s="120"/>
    </row>
    <row r="29" spans="1:66" ht="36.950000000000003" customHeight="1" x14ac:dyDescent="0.25">
      <c r="A29" s="239"/>
      <c r="B29" s="223"/>
      <c r="C29" s="507"/>
      <c r="D29" s="508"/>
      <c r="E29" s="240"/>
      <c r="G29" s="22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293"/>
      <c r="X29" s="285"/>
      <c r="Y29" s="115"/>
      <c r="Z29" s="115"/>
      <c r="AA29" s="115"/>
      <c r="AB29" s="115"/>
      <c r="AC29" s="115"/>
      <c r="AD29" s="282"/>
      <c r="AE29" s="282"/>
      <c r="AF29" s="226"/>
      <c r="AG29" s="116"/>
      <c r="AH29" s="117" t="str">
        <f t="shared" si="2"/>
        <v/>
      </c>
      <c r="AI29" s="117" t="str">
        <f t="shared" si="3"/>
        <v/>
      </c>
      <c r="AJ29" s="117" t="str">
        <f t="shared" si="4"/>
        <v/>
      </c>
      <c r="AK29" s="117" t="str">
        <f t="shared" si="5"/>
        <v/>
      </c>
      <c r="AL29" s="117" t="str">
        <f t="shared" si="6"/>
        <v/>
      </c>
      <c r="AM29" s="117" t="str">
        <f t="shared" si="7"/>
        <v/>
      </c>
      <c r="AN29" s="117" t="str">
        <f t="shared" si="8"/>
        <v/>
      </c>
      <c r="AO29" s="117" t="str">
        <f t="shared" si="9"/>
        <v/>
      </c>
      <c r="AP29" s="117" t="str">
        <f t="shared" si="10"/>
        <v/>
      </c>
      <c r="AQ29" s="117" t="str">
        <f t="shared" si="11"/>
        <v/>
      </c>
      <c r="AR29" s="117" t="str">
        <f t="shared" si="12"/>
        <v/>
      </c>
      <c r="AS29" s="117" t="str">
        <f t="shared" si="13"/>
        <v/>
      </c>
      <c r="AT29" s="117" t="str">
        <f t="shared" si="14"/>
        <v/>
      </c>
      <c r="AU29" s="117" t="str">
        <f t="shared" si="15"/>
        <v/>
      </c>
      <c r="AV29" s="117" t="str">
        <f t="shared" si="16"/>
        <v/>
      </c>
      <c r="AW29" s="117" t="str">
        <f t="shared" si="17"/>
        <v/>
      </c>
      <c r="AX29" s="117" t="str">
        <f t="shared" si="18"/>
        <v/>
      </c>
      <c r="AY29" s="117" t="str">
        <f t="shared" si="19"/>
        <v/>
      </c>
      <c r="AZ29" s="117" t="str">
        <f t="shared" si="20"/>
        <v/>
      </c>
      <c r="BA29" s="117" t="str">
        <f t="shared" si="21"/>
        <v/>
      </c>
      <c r="BB29" s="117" t="str">
        <f t="shared" si="22"/>
        <v/>
      </c>
      <c r="BC29" s="117" t="str">
        <f t="shared" si="23"/>
        <v/>
      </c>
      <c r="BD29" s="117" t="str">
        <f t="shared" si="24"/>
        <v/>
      </c>
      <c r="BE29" s="117" t="str">
        <f t="shared" si="25"/>
        <v/>
      </c>
      <c r="BF29" s="117" t="str">
        <f t="shared" si="26"/>
        <v/>
      </c>
      <c r="BG29" s="301" t="str">
        <f t="shared" si="27"/>
        <v/>
      </c>
      <c r="BH29" s="302" t="str">
        <f t="shared" si="28"/>
        <v/>
      </c>
      <c r="BI29" s="303" t="str">
        <f t="shared" si="29"/>
        <v/>
      </c>
      <c r="BK29" s="120"/>
      <c r="BL29" s="120"/>
      <c r="BM29" s="120"/>
      <c r="BN29" s="120"/>
    </row>
    <row r="30" spans="1:66" ht="36.950000000000003" customHeight="1" outlineLevel="1" x14ac:dyDescent="0.25">
      <c r="A30" s="241"/>
      <c r="B30" s="114"/>
      <c r="C30" s="507"/>
      <c r="D30" s="508"/>
      <c r="E30" s="240"/>
      <c r="G30" s="22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282"/>
      <c r="AE30" s="282"/>
      <c r="AF30" s="226"/>
      <c r="AG30" s="116"/>
      <c r="AH30" s="117" t="str">
        <f t="shared" ref="AH30:AH40" si="30">IF(G30="","",(IF(G30="A",Seuil_max_A,IF(G30="B",Seuil_max_B,IF(G30="C",Seuil_max_C,IF(G30="D",Seuil_max_D,0)))))*$E30)</f>
        <v/>
      </c>
      <c r="AI30" s="117" t="str">
        <f t="shared" ref="AI30:AI40" si="31">IF(H30="","",(IF(H30="A",Seuil_max_A,IF(H30="B",Seuil_max_B,IF(H30="C",Seuil_max_C,IF(H30="D",Seuil_max_D,0)))))*$E30)</f>
        <v/>
      </c>
      <c r="AJ30" s="117" t="str">
        <f t="shared" ref="AJ30:AJ40" si="32">IF(I30="","",(IF(I30="A",Seuil_max_A,IF(I30="B",Seuil_max_B,IF(I30="C",Seuil_max_C,IF(I30="D",Seuil_max_D,0)))))*$E30)</f>
        <v/>
      </c>
      <c r="AK30" s="117" t="str">
        <f t="shared" ref="AK30:AK40" si="33">IF(J30="","",(IF(J30="A",Seuil_max_A,IF(J30="B",Seuil_max_B,IF(J30="C",Seuil_max_C,IF(J30="D",Seuil_max_D,0)))))*$E30)</f>
        <v/>
      </c>
      <c r="AL30" s="117" t="str">
        <f t="shared" ref="AL30:AL40" si="34">IF(K30="","",(IF(K30="A",Seuil_max_A,IF(K30="B",Seuil_max_B,IF(K30="C",Seuil_max_C,IF(K30="D",Seuil_max_D,0)))))*$E30)</f>
        <v/>
      </c>
      <c r="AM30" s="117" t="str">
        <f t="shared" ref="AM30:AM40" si="35">IF(L30="","",(IF(L30="A",Seuil_max_A,IF(L30="B",Seuil_max_B,IF(L30="C",Seuil_max_C,IF(L30="D",Seuil_max_D,0)))))*$E30)</f>
        <v/>
      </c>
      <c r="AN30" s="117" t="str">
        <f t="shared" ref="AN30:AN40" si="36">IF(M30="","",(IF(M30="A",Seuil_max_A,IF(M30="B",Seuil_max_B,IF(M30="C",Seuil_max_C,IF(M30="D",Seuil_max_D,0)))))*$E30)</f>
        <v/>
      </c>
      <c r="AO30" s="117" t="str">
        <f t="shared" ref="AO30:AO40" si="37">IF(N30="","",(IF(N30="A",Seuil_max_A,IF(N30="B",Seuil_max_B,IF(N30="C",Seuil_max_C,IF(N30="D",Seuil_max_D,0)))))*$E30)</f>
        <v/>
      </c>
      <c r="AP30" s="117" t="str">
        <f t="shared" ref="AP30:AP40" si="38">IF(O30="","",(IF(O30="A",Seuil_max_A,IF(O30="B",Seuil_max_B,IF(O30="C",Seuil_max_C,IF(O30="D",Seuil_max_D,0)))))*$E30)</f>
        <v/>
      </c>
      <c r="AQ30" s="117" t="str">
        <f t="shared" ref="AQ30:AQ40" si="39">IF(P30="","",(IF(P30="A",Seuil_max_A,IF(P30="B",Seuil_max_B,IF(P30="C",Seuil_max_C,IF(P30="D",Seuil_max_D,0)))))*$E30)</f>
        <v/>
      </c>
      <c r="AR30" s="117" t="str">
        <f t="shared" ref="AR30:AR40" si="40">IF(Q30="","",(IF(Q30="A",Seuil_max_A,IF(Q30="B",Seuil_max_B,IF(Q30="C",Seuil_max_C,IF(Q30="D",Seuil_max_D,0)))))*$E30)</f>
        <v/>
      </c>
      <c r="AS30" s="117" t="str">
        <f t="shared" ref="AS30:AS40" si="41">IF(R30="","",(IF(R30="A",Seuil_max_A,IF(R30="B",Seuil_max_B,IF(R30="C",Seuil_max_C,IF(R30="D",Seuil_max_D,0)))))*$E30)</f>
        <v/>
      </c>
      <c r="AT30" s="117" t="str">
        <f t="shared" ref="AT30:AT40" si="42">IF(S30="","",(IF(S30="A",Seuil_max_A,IF(S30="B",Seuil_max_B,IF(S30="C",Seuil_max_C,IF(S30="D",Seuil_max_D,0)))))*$E30)</f>
        <v/>
      </c>
      <c r="AU30" s="117" t="str">
        <f t="shared" ref="AU30:AU40" si="43">IF(T30="","",(IF(T30="A",Seuil_max_A,IF(T30="B",Seuil_max_B,IF(T30="C",Seuil_max_C,IF(T30="D",Seuil_max_D,0)))))*$E30)</f>
        <v/>
      </c>
      <c r="AV30" s="117" t="str">
        <f t="shared" ref="AV30:AV40" si="44">IF(U30="","",(IF(U30="A",Seuil_max_A,IF(U30="B",Seuil_max_B,IF(U30="C",Seuil_max_C,IF(U30="D",Seuil_max_D,0)))))*$E30)</f>
        <v/>
      </c>
      <c r="AW30" s="117" t="str">
        <f t="shared" ref="AW30:AW40" si="45">IF(V30="","",(IF(V30="A",Seuil_max_A,IF(V30="B",Seuil_max_B,IF(V30="C",Seuil_max_C,IF(V30="D",Seuil_max_D,0)))))*$E30)</f>
        <v/>
      </c>
      <c r="AX30" s="117" t="str">
        <f t="shared" ref="AX30:AX40" si="46">IF(W30="","",(IF(W30="A",Seuil_max_A,IF(W30="B",Seuil_max_B,IF(W30="C",Seuil_max_C,IF(W30="D",Seuil_max_D,0)))))*$E30)</f>
        <v/>
      </c>
      <c r="AY30" s="117" t="str">
        <f t="shared" ref="AY30:AY40" si="47">IF(X30="","",(IF(X30="A",Seuil_max_A,IF(X30="B",Seuil_max_B,IF(X30="C",Seuil_max_C,IF(X30="D",Seuil_max_D,0)))))*$E30)</f>
        <v/>
      </c>
      <c r="AZ30" s="117" t="str">
        <f t="shared" ref="AZ30:AZ40" si="48">IF(Y30="","",(IF(Y30="A",Seuil_max_A,IF(Y30="B",Seuil_max_B,IF(Y30="C",Seuil_max_C,IF(Y30="D",Seuil_max_D,0)))))*$E30)</f>
        <v/>
      </c>
      <c r="BA30" s="117" t="str">
        <f t="shared" ref="BA30:BA40" si="49">IF(Z30="","",(IF(Z30="A",Seuil_max_A,IF(Z30="B",Seuil_max_B,IF(Z30="C",Seuil_max_C,IF(Z30="D",Seuil_max_D,0)))))*$E30)</f>
        <v/>
      </c>
      <c r="BB30" s="117" t="str">
        <f t="shared" ref="BB30:BB40" si="50">IF(AA30="","",(IF(AA30="A",Seuil_max_A,IF(AA30="B",Seuil_max_B,IF(AA30="C",Seuil_max_C,IF(AA30="D",Seuil_max_D,0)))))*$E30)</f>
        <v/>
      </c>
      <c r="BC30" s="117" t="str">
        <f t="shared" ref="BC30:BC40" si="51">IF(AB30="","",(IF(AB30="A",Seuil_max_A,IF(AB30="B",Seuil_max_B,IF(AB30="C",Seuil_max_C,IF(AB30="D",Seuil_max_D,0)))))*$E30)</f>
        <v/>
      </c>
      <c r="BD30" s="117" t="str">
        <f t="shared" ref="BD30:BD40" si="52">IF(AC30="","",(IF(AC30="A",Seuil_max_A,IF(AC30="B",Seuil_max_B,IF(AC30="C",Seuil_max_C,IF(AC30="D",Seuil_max_D,0)))))*$E30)</f>
        <v/>
      </c>
      <c r="BE30" s="117" t="str">
        <f t="shared" ref="BE30:BE40" si="53">IF(AD30="","",(IF(AD30="A",Seuil_max_A,IF(AD30="B",Seuil_max_B,IF(AD30="C",Seuil_max_C,IF(AD30="D",Seuil_max_D,0)))))*$E30)</f>
        <v/>
      </c>
      <c r="BF30" s="117" t="str">
        <f t="shared" ref="BF30:BF40" si="54">IF(AE30="","",(IF(AE30="A",Seuil_max_A,IF(AE30="B",Seuil_max_B,IF(AE30="C",Seuil_max_C,IF(AE30="D",Seuil_max_D,0)))))*$E30)</f>
        <v/>
      </c>
      <c r="BG30" s="301" t="str">
        <f t="shared" ref="BG30:BG40" si="55">IF(AF30="","",(IF(AF30="A",Seuil_max_A,IF(AF30="B",Seuil_max_B,IF(AF30="C",Seuil_max_C,IF(AF30="D",Seuil_max_D,0)))))*$E30)</f>
        <v/>
      </c>
      <c r="BH30" s="302" t="str">
        <f t="shared" ref="BH30:BH41" si="56">IFERROR(AVERAGE(AH30:BG30),"")</f>
        <v/>
      </c>
      <c r="BI30" s="303" t="str">
        <f t="shared" si="29"/>
        <v/>
      </c>
      <c r="BK30" s="120"/>
      <c r="BL30" s="120"/>
      <c r="BM30" s="120"/>
      <c r="BN30" s="120"/>
    </row>
    <row r="31" spans="1:66" ht="36.950000000000003" customHeight="1" outlineLevel="1" x14ac:dyDescent="0.25">
      <c r="A31" s="241"/>
      <c r="B31" s="114"/>
      <c r="C31" s="507"/>
      <c r="D31" s="508"/>
      <c r="E31" s="240"/>
      <c r="G31" s="22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282"/>
      <c r="AE31" s="282"/>
      <c r="AF31" s="226"/>
      <c r="AG31" s="116"/>
      <c r="AH31" s="117" t="str">
        <f t="shared" si="30"/>
        <v/>
      </c>
      <c r="AI31" s="117" t="str">
        <f t="shared" si="31"/>
        <v/>
      </c>
      <c r="AJ31" s="117" t="str">
        <f t="shared" si="32"/>
        <v/>
      </c>
      <c r="AK31" s="117" t="str">
        <f t="shared" si="33"/>
        <v/>
      </c>
      <c r="AL31" s="117" t="str">
        <f t="shared" si="34"/>
        <v/>
      </c>
      <c r="AM31" s="117" t="str">
        <f t="shared" si="35"/>
        <v/>
      </c>
      <c r="AN31" s="117" t="str">
        <f t="shared" si="36"/>
        <v/>
      </c>
      <c r="AO31" s="117" t="str">
        <f t="shared" si="37"/>
        <v/>
      </c>
      <c r="AP31" s="117" t="str">
        <f t="shared" si="38"/>
        <v/>
      </c>
      <c r="AQ31" s="117" t="str">
        <f t="shared" si="39"/>
        <v/>
      </c>
      <c r="AR31" s="117" t="str">
        <f t="shared" si="40"/>
        <v/>
      </c>
      <c r="AS31" s="117" t="str">
        <f t="shared" si="41"/>
        <v/>
      </c>
      <c r="AT31" s="117" t="str">
        <f t="shared" si="42"/>
        <v/>
      </c>
      <c r="AU31" s="117" t="str">
        <f t="shared" si="43"/>
        <v/>
      </c>
      <c r="AV31" s="117" t="str">
        <f t="shared" si="44"/>
        <v/>
      </c>
      <c r="AW31" s="117" t="str">
        <f t="shared" si="45"/>
        <v/>
      </c>
      <c r="AX31" s="117" t="str">
        <f t="shared" si="46"/>
        <v/>
      </c>
      <c r="AY31" s="117" t="str">
        <f t="shared" si="47"/>
        <v/>
      </c>
      <c r="AZ31" s="117" t="str">
        <f t="shared" si="48"/>
        <v/>
      </c>
      <c r="BA31" s="117" t="str">
        <f t="shared" si="49"/>
        <v/>
      </c>
      <c r="BB31" s="117" t="str">
        <f t="shared" si="50"/>
        <v/>
      </c>
      <c r="BC31" s="117" t="str">
        <f t="shared" si="51"/>
        <v/>
      </c>
      <c r="BD31" s="117" t="str">
        <f t="shared" si="52"/>
        <v/>
      </c>
      <c r="BE31" s="117" t="str">
        <f t="shared" si="53"/>
        <v/>
      </c>
      <c r="BF31" s="117" t="str">
        <f t="shared" si="54"/>
        <v/>
      </c>
      <c r="BG31" s="301" t="str">
        <f t="shared" si="55"/>
        <v/>
      </c>
      <c r="BH31" s="302" t="str">
        <f t="shared" si="56"/>
        <v/>
      </c>
      <c r="BI31" s="303" t="str">
        <f t="shared" si="29"/>
        <v/>
      </c>
      <c r="BK31" s="120"/>
      <c r="BL31" s="120"/>
      <c r="BM31" s="120"/>
      <c r="BN31" s="120"/>
    </row>
    <row r="32" spans="1:66" ht="36.950000000000003" customHeight="1" outlineLevel="1" x14ac:dyDescent="0.25">
      <c r="A32" s="241"/>
      <c r="B32" s="114"/>
      <c r="C32" s="507"/>
      <c r="D32" s="508"/>
      <c r="E32" s="240"/>
      <c r="G32" s="22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282"/>
      <c r="AE32" s="282"/>
      <c r="AF32" s="226"/>
      <c r="AG32" s="116"/>
      <c r="AH32" s="117" t="str">
        <f t="shared" si="30"/>
        <v/>
      </c>
      <c r="AI32" s="117" t="str">
        <f t="shared" si="31"/>
        <v/>
      </c>
      <c r="AJ32" s="117" t="str">
        <f t="shared" si="32"/>
        <v/>
      </c>
      <c r="AK32" s="117" t="str">
        <f t="shared" si="33"/>
        <v/>
      </c>
      <c r="AL32" s="117" t="str">
        <f t="shared" si="34"/>
        <v/>
      </c>
      <c r="AM32" s="117" t="str">
        <f t="shared" si="35"/>
        <v/>
      </c>
      <c r="AN32" s="117" t="str">
        <f t="shared" si="36"/>
        <v/>
      </c>
      <c r="AO32" s="117" t="str">
        <f t="shared" si="37"/>
        <v/>
      </c>
      <c r="AP32" s="117" t="str">
        <f t="shared" si="38"/>
        <v/>
      </c>
      <c r="AQ32" s="117" t="str">
        <f t="shared" si="39"/>
        <v/>
      </c>
      <c r="AR32" s="117" t="str">
        <f t="shared" si="40"/>
        <v/>
      </c>
      <c r="AS32" s="117" t="str">
        <f t="shared" si="41"/>
        <v/>
      </c>
      <c r="AT32" s="117" t="str">
        <f t="shared" si="42"/>
        <v/>
      </c>
      <c r="AU32" s="117" t="str">
        <f t="shared" si="43"/>
        <v/>
      </c>
      <c r="AV32" s="117" t="str">
        <f t="shared" si="44"/>
        <v/>
      </c>
      <c r="AW32" s="117" t="str">
        <f t="shared" si="45"/>
        <v/>
      </c>
      <c r="AX32" s="117" t="str">
        <f t="shared" si="46"/>
        <v/>
      </c>
      <c r="AY32" s="117" t="str">
        <f t="shared" si="47"/>
        <v/>
      </c>
      <c r="AZ32" s="117" t="str">
        <f t="shared" si="48"/>
        <v/>
      </c>
      <c r="BA32" s="117" t="str">
        <f t="shared" si="49"/>
        <v/>
      </c>
      <c r="BB32" s="117" t="str">
        <f t="shared" si="50"/>
        <v/>
      </c>
      <c r="BC32" s="117" t="str">
        <f t="shared" si="51"/>
        <v/>
      </c>
      <c r="BD32" s="117" t="str">
        <f t="shared" si="52"/>
        <v/>
      </c>
      <c r="BE32" s="117" t="str">
        <f t="shared" si="53"/>
        <v/>
      </c>
      <c r="BF32" s="117" t="str">
        <f t="shared" si="54"/>
        <v/>
      </c>
      <c r="BG32" s="301" t="str">
        <f t="shared" si="55"/>
        <v/>
      </c>
      <c r="BH32" s="302" t="str">
        <f t="shared" si="56"/>
        <v/>
      </c>
      <c r="BI32" s="303" t="str">
        <f t="shared" si="29"/>
        <v/>
      </c>
      <c r="BK32" s="120"/>
      <c r="BL32" s="120"/>
      <c r="BM32" s="120"/>
      <c r="BN32" s="120"/>
    </row>
    <row r="33" spans="1:66" ht="36.950000000000003" customHeight="1" outlineLevel="1" x14ac:dyDescent="0.25">
      <c r="A33" s="241"/>
      <c r="B33" s="114"/>
      <c r="C33" s="507"/>
      <c r="D33" s="508"/>
      <c r="E33" s="240"/>
      <c r="G33" s="22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282"/>
      <c r="AE33" s="282"/>
      <c r="AF33" s="226"/>
      <c r="AG33" s="116"/>
      <c r="AH33" s="117" t="str">
        <f t="shared" si="30"/>
        <v/>
      </c>
      <c r="AI33" s="117" t="str">
        <f t="shared" si="31"/>
        <v/>
      </c>
      <c r="AJ33" s="117" t="str">
        <f t="shared" si="32"/>
        <v/>
      </c>
      <c r="AK33" s="117" t="str">
        <f t="shared" si="33"/>
        <v/>
      </c>
      <c r="AL33" s="117" t="str">
        <f t="shared" si="34"/>
        <v/>
      </c>
      <c r="AM33" s="117" t="str">
        <f t="shared" si="35"/>
        <v/>
      </c>
      <c r="AN33" s="117" t="str">
        <f t="shared" si="36"/>
        <v/>
      </c>
      <c r="AO33" s="117" t="str">
        <f t="shared" si="37"/>
        <v/>
      </c>
      <c r="AP33" s="117" t="str">
        <f t="shared" si="38"/>
        <v/>
      </c>
      <c r="AQ33" s="117" t="str">
        <f t="shared" si="39"/>
        <v/>
      </c>
      <c r="AR33" s="117" t="str">
        <f t="shared" si="40"/>
        <v/>
      </c>
      <c r="AS33" s="117" t="str">
        <f t="shared" si="41"/>
        <v/>
      </c>
      <c r="AT33" s="117" t="str">
        <f t="shared" si="42"/>
        <v/>
      </c>
      <c r="AU33" s="117" t="str">
        <f t="shared" si="43"/>
        <v/>
      </c>
      <c r="AV33" s="117" t="str">
        <f t="shared" si="44"/>
        <v/>
      </c>
      <c r="AW33" s="117" t="str">
        <f t="shared" si="45"/>
        <v/>
      </c>
      <c r="AX33" s="117" t="str">
        <f t="shared" si="46"/>
        <v/>
      </c>
      <c r="AY33" s="117" t="str">
        <f t="shared" si="47"/>
        <v/>
      </c>
      <c r="AZ33" s="117" t="str">
        <f t="shared" si="48"/>
        <v/>
      </c>
      <c r="BA33" s="117" t="str">
        <f t="shared" si="49"/>
        <v/>
      </c>
      <c r="BB33" s="117" t="str">
        <f t="shared" si="50"/>
        <v/>
      </c>
      <c r="BC33" s="117" t="str">
        <f t="shared" si="51"/>
        <v/>
      </c>
      <c r="BD33" s="117" t="str">
        <f t="shared" si="52"/>
        <v/>
      </c>
      <c r="BE33" s="117" t="str">
        <f t="shared" si="53"/>
        <v/>
      </c>
      <c r="BF33" s="117" t="str">
        <f t="shared" si="54"/>
        <v/>
      </c>
      <c r="BG33" s="301" t="str">
        <f t="shared" si="55"/>
        <v/>
      </c>
      <c r="BH33" s="302" t="str">
        <f t="shared" si="56"/>
        <v/>
      </c>
      <c r="BI33" s="303" t="str">
        <f t="shared" si="29"/>
        <v/>
      </c>
      <c r="BK33" s="120"/>
      <c r="BL33" s="120"/>
      <c r="BM33" s="120"/>
      <c r="BN33" s="120"/>
    </row>
    <row r="34" spans="1:66" ht="36.950000000000003" customHeight="1" outlineLevel="1" x14ac:dyDescent="0.25">
      <c r="A34" s="241"/>
      <c r="B34" s="114"/>
      <c r="C34" s="507"/>
      <c r="D34" s="508"/>
      <c r="E34" s="240"/>
      <c r="G34" s="22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282"/>
      <c r="AE34" s="282"/>
      <c r="AF34" s="226"/>
      <c r="AG34" s="116"/>
      <c r="AH34" s="117" t="str">
        <f t="shared" si="30"/>
        <v/>
      </c>
      <c r="AI34" s="117" t="str">
        <f t="shared" si="31"/>
        <v/>
      </c>
      <c r="AJ34" s="117" t="str">
        <f t="shared" si="32"/>
        <v/>
      </c>
      <c r="AK34" s="117" t="str">
        <f t="shared" si="33"/>
        <v/>
      </c>
      <c r="AL34" s="117" t="str">
        <f t="shared" si="34"/>
        <v/>
      </c>
      <c r="AM34" s="117" t="str">
        <f t="shared" si="35"/>
        <v/>
      </c>
      <c r="AN34" s="117" t="str">
        <f t="shared" si="36"/>
        <v/>
      </c>
      <c r="AO34" s="117" t="str">
        <f t="shared" si="37"/>
        <v/>
      </c>
      <c r="AP34" s="117" t="str">
        <f t="shared" si="38"/>
        <v/>
      </c>
      <c r="AQ34" s="117" t="str">
        <f t="shared" si="39"/>
        <v/>
      </c>
      <c r="AR34" s="117" t="str">
        <f t="shared" si="40"/>
        <v/>
      </c>
      <c r="AS34" s="117" t="str">
        <f t="shared" si="41"/>
        <v/>
      </c>
      <c r="AT34" s="117" t="str">
        <f t="shared" si="42"/>
        <v/>
      </c>
      <c r="AU34" s="117" t="str">
        <f t="shared" si="43"/>
        <v/>
      </c>
      <c r="AV34" s="117" t="str">
        <f t="shared" si="44"/>
        <v/>
      </c>
      <c r="AW34" s="117" t="str">
        <f t="shared" si="45"/>
        <v/>
      </c>
      <c r="AX34" s="117" t="str">
        <f t="shared" si="46"/>
        <v/>
      </c>
      <c r="AY34" s="117" t="str">
        <f t="shared" si="47"/>
        <v/>
      </c>
      <c r="AZ34" s="117" t="str">
        <f t="shared" si="48"/>
        <v/>
      </c>
      <c r="BA34" s="117" t="str">
        <f t="shared" si="49"/>
        <v/>
      </c>
      <c r="BB34" s="117" t="str">
        <f t="shared" si="50"/>
        <v/>
      </c>
      <c r="BC34" s="117" t="str">
        <f t="shared" si="51"/>
        <v/>
      </c>
      <c r="BD34" s="117" t="str">
        <f t="shared" si="52"/>
        <v/>
      </c>
      <c r="BE34" s="117" t="str">
        <f t="shared" si="53"/>
        <v/>
      </c>
      <c r="BF34" s="117" t="str">
        <f t="shared" si="54"/>
        <v/>
      </c>
      <c r="BG34" s="301" t="str">
        <f t="shared" si="55"/>
        <v/>
      </c>
      <c r="BH34" s="302" t="str">
        <f t="shared" si="56"/>
        <v/>
      </c>
      <c r="BI34" s="303" t="str">
        <f t="shared" si="29"/>
        <v/>
      </c>
      <c r="BK34" s="120"/>
      <c r="BL34" s="120"/>
      <c r="BM34" s="120"/>
      <c r="BN34" s="120"/>
    </row>
    <row r="35" spans="1:66" ht="36.950000000000003" customHeight="1" outlineLevel="1" x14ac:dyDescent="0.25">
      <c r="A35" s="241"/>
      <c r="B35" s="114"/>
      <c r="C35" s="507"/>
      <c r="D35" s="508"/>
      <c r="E35" s="240"/>
      <c r="G35" s="22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82"/>
      <c r="AE35" s="282"/>
      <c r="AF35" s="226"/>
      <c r="AG35" s="116"/>
      <c r="AH35" s="117" t="str">
        <f t="shared" si="30"/>
        <v/>
      </c>
      <c r="AI35" s="117" t="str">
        <f t="shared" si="31"/>
        <v/>
      </c>
      <c r="AJ35" s="117" t="str">
        <f t="shared" si="32"/>
        <v/>
      </c>
      <c r="AK35" s="117" t="str">
        <f t="shared" si="33"/>
        <v/>
      </c>
      <c r="AL35" s="117" t="str">
        <f t="shared" si="34"/>
        <v/>
      </c>
      <c r="AM35" s="117" t="str">
        <f t="shared" si="35"/>
        <v/>
      </c>
      <c r="AN35" s="117" t="str">
        <f t="shared" si="36"/>
        <v/>
      </c>
      <c r="AO35" s="117" t="str">
        <f t="shared" si="37"/>
        <v/>
      </c>
      <c r="AP35" s="117" t="str">
        <f t="shared" si="38"/>
        <v/>
      </c>
      <c r="AQ35" s="117" t="str">
        <f t="shared" si="39"/>
        <v/>
      </c>
      <c r="AR35" s="117" t="str">
        <f t="shared" si="40"/>
        <v/>
      </c>
      <c r="AS35" s="117" t="str">
        <f t="shared" si="41"/>
        <v/>
      </c>
      <c r="AT35" s="117" t="str">
        <f t="shared" si="42"/>
        <v/>
      </c>
      <c r="AU35" s="117" t="str">
        <f t="shared" si="43"/>
        <v/>
      </c>
      <c r="AV35" s="117" t="str">
        <f t="shared" si="44"/>
        <v/>
      </c>
      <c r="AW35" s="117" t="str">
        <f t="shared" si="45"/>
        <v/>
      </c>
      <c r="AX35" s="117" t="str">
        <f t="shared" si="46"/>
        <v/>
      </c>
      <c r="AY35" s="117" t="str">
        <f t="shared" si="47"/>
        <v/>
      </c>
      <c r="AZ35" s="117" t="str">
        <f t="shared" si="48"/>
        <v/>
      </c>
      <c r="BA35" s="117" t="str">
        <f t="shared" si="49"/>
        <v/>
      </c>
      <c r="BB35" s="117" t="str">
        <f t="shared" si="50"/>
        <v/>
      </c>
      <c r="BC35" s="117" t="str">
        <f t="shared" si="51"/>
        <v/>
      </c>
      <c r="BD35" s="117" t="str">
        <f t="shared" si="52"/>
        <v/>
      </c>
      <c r="BE35" s="117" t="str">
        <f t="shared" si="53"/>
        <v/>
      </c>
      <c r="BF35" s="117" t="str">
        <f t="shared" si="54"/>
        <v/>
      </c>
      <c r="BG35" s="301" t="str">
        <f t="shared" si="55"/>
        <v/>
      </c>
      <c r="BH35" s="302" t="str">
        <f t="shared" si="56"/>
        <v/>
      </c>
      <c r="BI35" s="303" t="str">
        <f t="shared" si="29"/>
        <v/>
      </c>
      <c r="BK35" s="120"/>
      <c r="BL35" s="120"/>
      <c r="BM35" s="120"/>
      <c r="BN35" s="120"/>
    </row>
    <row r="36" spans="1:66" ht="36.950000000000003" customHeight="1" outlineLevel="1" x14ac:dyDescent="0.25">
      <c r="A36" s="239"/>
      <c r="B36" s="118"/>
      <c r="C36" s="507"/>
      <c r="D36" s="508"/>
      <c r="E36" s="240"/>
      <c r="G36" s="22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282"/>
      <c r="AE36" s="282"/>
      <c r="AF36" s="226"/>
      <c r="AG36" s="1" t="s">
        <v>164</v>
      </c>
      <c r="AH36" s="117" t="str">
        <f t="shared" si="30"/>
        <v/>
      </c>
      <c r="AI36" s="117" t="str">
        <f t="shared" si="31"/>
        <v/>
      </c>
      <c r="AJ36" s="117" t="str">
        <f t="shared" si="32"/>
        <v/>
      </c>
      <c r="AK36" s="117" t="str">
        <f t="shared" si="33"/>
        <v/>
      </c>
      <c r="AL36" s="117" t="str">
        <f t="shared" si="34"/>
        <v/>
      </c>
      <c r="AM36" s="117" t="str">
        <f t="shared" si="35"/>
        <v/>
      </c>
      <c r="AN36" s="117" t="str">
        <f t="shared" si="36"/>
        <v/>
      </c>
      <c r="AO36" s="117" t="str">
        <f t="shared" si="37"/>
        <v/>
      </c>
      <c r="AP36" s="117" t="str">
        <f t="shared" si="38"/>
        <v/>
      </c>
      <c r="AQ36" s="117" t="str">
        <f t="shared" si="39"/>
        <v/>
      </c>
      <c r="AR36" s="117" t="str">
        <f t="shared" si="40"/>
        <v/>
      </c>
      <c r="AS36" s="117" t="str">
        <f t="shared" si="41"/>
        <v/>
      </c>
      <c r="AT36" s="117" t="str">
        <f t="shared" si="42"/>
        <v/>
      </c>
      <c r="AU36" s="117" t="str">
        <f t="shared" si="43"/>
        <v/>
      </c>
      <c r="AV36" s="117" t="str">
        <f t="shared" si="44"/>
        <v/>
      </c>
      <c r="AW36" s="117" t="str">
        <f t="shared" si="45"/>
        <v/>
      </c>
      <c r="AX36" s="117" t="str">
        <f t="shared" si="46"/>
        <v/>
      </c>
      <c r="AY36" s="117" t="str">
        <f t="shared" si="47"/>
        <v/>
      </c>
      <c r="AZ36" s="117" t="str">
        <f t="shared" si="48"/>
        <v/>
      </c>
      <c r="BA36" s="117" t="str">
        <f t="shared" si="49"/>
        <v/>
      </c>
      <c r="BB36" s="117" t="str">
        <f t="shared" si="50"/>
        <v/>
      </c>
      <c r="BC36" s="117" t="str">
        <f t="shared" si="51"/>
        <v/>
      </c>
      <c r="BD36" s="117" t="str">
        <f t="shared" si="52"/>
        <v/>
      </c>
      <c r="BE36" s="117" t="str">
        <f t="shared" si="53"/>
        <v/>
      </c>
      <c r="BF36" s="117" t="str">
        <f t="shared" si="54"/>
        <v/>
      </c>
      <c r="BG36" s="301" t="str">
        <f t="shared" si="55"/>
        <v/>
      </c>
      <c r="BH36" s="302" t="str">
        <f t="shared" si="56"/>
        <v/>
      </c>
      <c r="BI36" s="303" t="str">
        <f t="shared" si="29"/>
        <v/>
      </c>
      <c r="BK36" s="120"/>
      <c r="BL36" s="120"/>
      <c r="BM36" s="120"/>
      <c r="BN36" s="120"/>
    </row>
    <row r="37" spans="1:66" ht="36.950000000000003" customHeight="1" outlineLevel="1" x14ac:dyDescent="0.25">
      <c r="A37" s="241"/>
      <c r="B37" s="114"/>
      <c r="C37" s="507"/>
      <c r="D37" s="508"/>
      <c r="E37" s="240"/>
      <c r="G37" s="22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282"/>
      <c r="AE37" s="282"/>
      <c r="AF37" s="226"/>
      <c r="AG37" s="116"/>
      <c r="AH37" s="117" t="str">
        <f t="shared" si="30"/>
        <v/>
      </c>
      <c r="AI37" s="117" t="str">
        <f t="shared" si="31"/>
        <v/>
      </c>
      <c r="AJ37" s="117" t="str">
        <f t="shared" si="32"/>
        <v/>
      </c>
      <c r="AK37" s="117" t="str">
        <f t="shared" si="33"/>
        <v/>
      </c>
      <c r="AL37" s="117" t="str">
        <f t="shared" si="34"/>
        <v/>
      </c>
      <c r="AM37" s="117" t="str">
        <f t="shared" si="35"/>
        <v/>
      </c>
      <c r="AN37" s="117" t="str">
        <f t="shared" si="36"/>
        <v/>
      </c>
      <c r="AO37" s="117" t="str">
        <f t="shared" si="37"/>
        <v/>
      </c>
      <c r="AP37" s="117" t="str">
        <f t="shared" si="38"/>
        <v/>
      </c>
      <c r="AQ37" s="117" t="str">
        <f t="shared" si="39"/>
        <v/>
      </c>
      <c r="AR37" s="117" t="str">
        <f t="shared" si="40"/>
        <v/>
      </c>
      <c r="AS37" s="117" t="str">
        <f t="shared" si="41"/>
        <v/>
      </c>
      <c r="AT37" s="117" t="str">
        <f t="shared" si="42"/>
        <v/>
      </c>
      <c r="AU37" s="117" t="str">
        <f t="shared" si="43"/>
        <v/>
      </c>
      <c r="AV37" s="117" t="str">
        <f t="shared" si="44"/>
        <v/>
      </c>
      <c r="AW37" s="117" t="str">
        <f t="shared" si="45"/>
        <v/>
      </c>
      <c r="AX37" s="117" t="str">
        <f t="shared" si="46"/>
        <v/>
      </c>
      <c r="AY37" s="117" t="str">
        <f t="shared" si="47"/>
        <v/>
      </c>
      <c r="AZ37" s="117" t="str">
        <f t="shared" si="48"/>
        <v/>
      </c>
      <c r="BA37" s="117" t="str">
        <f t="shared" si="49"/>
        <v/>
      </c>
      <c r="BB37" s="117" t="str">
        <f t="shared" si="50"/>
        <v/>
      </c>
      <c r="BC37" s="117" t="str">
        <f t="shared" si="51"/>
        <v/>
      </c>
      <c r="BD37" s="117" t="str">
        <f t="shared" si="52"/>
        <v/>
      </c>
      <c r="BE37" s="117" t="str">
        <f t="shared" si="53"/>
        <v/>
      </c>
      <c r="BF37" s="117" t="str">
        <f t="shared" si="54"/>
        <v/>
      </c>
      <c r="BG37" s="301" t="str">
        <f t="shared" si="55"/>
        <v/>
      </c>
      <c r="BH37" s="302" t="str">
        <f t="shared" si="56"/>
        <v/>
      </c>
      <c r="BI37" s="303" t="str">
        <f t="shared" si="29"/>
        <v/>
      </c>
      <c r="BK37" s="120"/>
      <c r="BL37" s="120"/>
      <c r="BM37" s="120"/>
      <c r="BN37" s="120"/>
    </row>
    <row r="38" spans="1:66" ht="36.950000000000003" customHeight="1" outlineLevel="1" x14ac:dyDescent="0.25">
      <c r="A38" s="241"/>
      <c r="B38" s="114"/>
      <c r="C38" s="507"/>
      <c r="D38" s="508"/>
      <c r="E38" s="240"/>
      <c r="G38" s="22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282"/>
      <c r="AE38" s="282"/>
      <c r="AF38" s="226"/>
      <c r="AG38" s="116"/>
      <c r="AH38" s="117" t="str">
        <f t="shared" si="30"/>
        <v/>
      </c>
      <c r="AI38" s="117" t="str">
        <f t="shared" si="31"/>
        <v/>
      </c>
      <c r="AJ38" s="117" t="str">
        <f t="shared" si="32"/>
        <v/>
      </c>
      <c r="AK38" s="117" t="str">
        <f t="shared" si="33"/>
        <v/>
      </c>
      <c r="AL38" s="117" t="str">
        <f t="shared" si="34"/>
        <v/>
      </c>
      <c r="AM38" s="117" t="str">
        <f t="shared" si="35"/>
        <v/>
      </c>
      <c r="AN38" s="117" t="str">
        <f t="shared" si="36"/>
        <v/>
      </c>
      <c r="AO38" s="117" t="str">
        <f t="shared" si="37"/>
        <v/>
      </c>
      <c r="AP38" s="117" t="str">
        <f t="shared" si="38"/>
        <v/>
      </c>
      <c r="AQ38" s="117" t="str">
        <f t="shared" si="39"/>
        <v/>
      </c>
      <c r="AR38" s="117" t="str">
        <f t="shared" si="40"/>
        <v/>
      </c>
      <c r="AS38" s="117" t="str">
        <f t="shared" si="41"/>
        <v/>
      </c>
      <c r="AT38" s="117" t="str">
        <f t="shared" si="42"/>
        <v/>
      </c>
      <c r="AU38" s="117" t="str">
        <f t="shared" si="43"/>
        <v/>
      </c>
      <c r="AV38" s="117" t="str">
        <f t="shared" si="44"/>
        <v/>
      </c>
      <c r="AW38" s="117" t="str">
        <f t="shared" si="45"/>
        <v/>
      </c>
      <c r="AX38" s="117" t="str">
        <f t="shared" si="46"/>
        <v/>
      </c>
      <c r="AY38" s="117" t="str">
        <f t="shared" si="47"/>
        <v/>
      </c>
      <c r="AZ38" s="117" t="str">
        <f t="shared" si="48"/>
        <v/>
      </c>
      <c r="BA38" s="117" t="str">
        <f t="shared" si="49"/>
        <v/>
      </c>
      <c r="BB38" s="117" t="str">
        <f t="shared" si="50"/>
        <v/>
      </c>
      <c r="BC38" s="117" t="str">
        <f t="shared" si="51"/>
        <v/>
      </c>
      <c r="BD38" s="117" t="str">
        <f t="shared" si="52"/>
        <v/>
      </c>
      <c r="BE38" s="117" t="str">
        <f t="shared" si="53"/>
        <v/>
      </c>
      <c r="BF38" s="117" t="str">
        <f t="shared" si="54"/>
        <v/>
      </c>
      <c r="BG38" s="301" t="str">
        <f t="shared" si="55"/>
        <v/>
      </c>
      <c r="BH38" s="302" t="str">
        <f t="shared" si="56"/>
        <v/>
      </c>
      <c r="BI38" s="303" t="str">
        <f t="shared" si="29"/>
        <v/>
      </c>
      <c r="BK38" s="120"/>
      <c r="BL38" s="120"/>
      <c r="BM38" s="120"/>
      <c r="BN38" s="120"/>
    </row>
    <row r="39" spans="1:66" ht="36" customHeight="1" outlineLevel="1" x14ac:dyDescent="0.25">
      <c r="A39" s="241"/>
      <c r="B39" s="114"/>
      <c r="C39" s="507"/>
      <c r="D39" s="508"/>
      <c r="E39" s="240"/>
      <c r="G39" s="22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282"/>
      <c r="AE39" s="282"/>
      <c r="AF39" s="226"/>
      <c r="AG39" s="116"/>
      <c r="AH39" s="117" t="str">
        <f t="shared" si="30"/>
        <v/>
      </c>
      <c r="AI39" s="117" t="str">
        <f t="shared" si="31"/>
        <v/>
      </c>
      <c r="AJ39" s="117" t="str">
        <f t="shared" si="32"/>
        <v/>
      </c>
      <c r="AK39" s="117" t="str">
        <f t="shared" si="33"/>
        <v/>
      </c>
      <c r="AL39" s="117" t="str">
        <f t="shared" si="34"/>
        <v/>
      </c>
      <c r="AM39" s="117" t="str">
        <f t="shared" si="35"/>
        <v/>
      </c>
      <c r="AN39" s="117" t="str">
        <f t="shared" si="36"/>
        <v/>
      </c>
      <c r="AO39" s="117" t="str">
        <f t="shared" si="37"/>
        <v/>
      </c>
      <c r="AP39" s="117" t="str">
        <f t="shared" si="38"/>
        <v/>
      </c>
      <c r="AQ39" s="117" t="str">
        <f t="shared" si="39"/>
        <v/>
      </c>
      <c r="AR39" s="117" t="str">
        <f t="shared" si="40"/>
        <v/>
      </c>
      <c r="AS39" s="117" t="str">
        <f t="shared" si="41"/>
        <v/>
      </c>
      <c r="AT39" s="117" t="str">
        <f t="shared" si="42"/>
        <v/>
      </c>
      <c r="AU39" s="117" t="str">
        <f t="shared" si="43"/>
        <v/>
      </c>
      <c r="AV39" s="117" t="str">
        <f t="shared" si="44"/>
        <v/>
      </c>
      <c r="AW39" s="117" t="str">
        <f t="shared" si="45"/>
        <v/>
      </c>
      <c r="AX39" s="117" t="str">
        <f t="shared" si="46"/>
        <v/>
      </c>
      <c r="AY39" s="117" t="str">
        <f t="shared" si="47"/>
        <v/>
      </c>
      <c r="AZ39" s="117" t="str">
        <f t="shared" si="48"/>
        <v/>
      </c>
      <c r="BA39" s="117" t="str">
        <f t="shared" si="49"/>
        <v/>
      </c>
      <c r="BB39" s="117" t="str">
        <f t="shared" si="50"/>
        <v/>
      </c>
      <c r="BC39" s="117" t="str">
        <f t="shared" si="51"/>
        <v/>
      </c>
      <c r="BD39" s="117" t="str">
        <f t="shared" si="52"/>
        <v/>
      </c>
      <c r="BE39" s="117" t="str">
        <f t="shared" si="53"/>
        <v/>
      </c>
      <c r="BF39" s="117" t="str">
        <f t="shared" si="54"/>
        <v/>
      </c>
      <c r="BG39" s="301" t="str">
        <f t="shared" si="55"/>
        <v/>
      </c>
      <c r="BH39" s="302" t="str">
        <f t="shared" si="56"/>
        <v/>
      </c>
      <c r="BI39" s="303" t="str">
        <f t="shared" si="29"/>
        <v/>
      </c>
      <c r="BK39" s="120"/>
      <c r="BL39" s="120"/>
      <c r="BM39" s="120"/>
      <c r="BN39" s="120"/>
    </row>
    <row r="40" spans="1:66" ht="36" customHeight="1" outlineLevel="1" thickBot="1" x14ac:dyDescent="0.3">
      <c r="A40" s="242"/>
      <c r="B40" s="243"/>
      <c r="C40" s="510"/>
      <c r="D40" s="511"/>
      <c r="E40" s="244"/>
      <c r="G40" s="227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83"/>
      <c r="AE40" s="283"/>
      <c r="AF40" s="229"/>
      <c r="AG40" s="116"/>
      <c r="AH40" s="117" t="str">
        <f t="shared" si="30"/>
        <v/>
      </c>
      <c r="AI40" s="117" t="str">
        <f t="shared" si="31"/>
        <v/>
      </c>
      <c r="AJ40" s="117" t="str">
        <f t="shared" si="32"/>
        <v/>
      </c>
      <c r="AK40" s="117" t="str">
        <f t="shared" si="33"/>
        <v/>
      </c>
      <c r="AL40" s="117" t="str">
        <f t="shared" si="34"/>
        <v/>
      </c>
      <c r="AM40" s="117" t="str">
        <f t="shared" si="35"/>
        <v/>
      </c>
      <c r="AN40" s="117" t="str">
        <f t="shared" si="36"/>
        <v/>
      </c>
      <c r="AO40" s="117" t="str">
        <f t="shared" si="37"/>
        <v/>
      </c>
      <c r="AP40" s="117" t="str">
        <f t="shared" si="38"/>
        <v/>
      </c>
      <c r="AQ40" s="117" t="str">
        <f t="shared" si="39"/>
        <v/>
      </c>
      <c r="AR40" s="117" t="str">
        <f t="shared" si="40"/>
        <v/>
      </c>
      <c r="AS40" s="117" t="str">
        <f t="shared" si="41"/>
        <v/>
      </c>
      <c r="AT40" s="117" t="str">
        <f t="shared" si="42"/>
        <v/>
      </c>
      <c r="AU40" s="117" t="str">
        <f t="shared" si="43"/>
        <v/>
      </c>
      <c r="AV40" s="117" t="str">
        <f t="shared" si="44"/>
        <v/>
      </c>
      <c r="AW40" s="117" t="str">
        <f t="shared" si="45"/>
        <v/>
      </c>
      <c r="AX40" s="117" t="str">
        <f t="shared" si="46"/>
        <v/>
      </c>
      <c r="AY40" s="117" t="str">
        <f t="shared" si="47"/>
        <v/>
      </c>
      <c r="AZ40" s="117" t="str">
        <f t="shared" si="48"/>
        <v/>
      </c>
      <c r="BA40" s="117" t="str">
        <f t="shared" si="49"/>
        <v/>
      </c>
      <c r="BB40" s="117" t="str">
        <f t="shared" si="50"/>
        <v/>
      </c>
      <c r="BC40" s="117" t="str">
        <f t="shared" si="51"/>
        <v/>
      </c>
      <c r="BD40" s="117" t="str">
        <f t="shared" si="52"/>
        <v/>
      </c>
      <c r="BE40" s="117" t="str">
        <f t="shared" si="53"/>
        <v/>
      </c>
      <c r="BF40" s="117" t="str">
        <f t="shared" si="54"/>
        <v/>
      </c>
      <c r="BG40" s="301" t="str">
        <f t="shared" si="55"/>
        <v/>
      </c>
      <c r="BH40" s="302" t="str">
        <f t="shared" si="56"/>
        <v/>
      </c>
      <c r="BI40" s="303" t="str">
        <f t="shared" si="29"/>
        <v/>
      </c>
      <c r="BK40" s="120"/>
      <c r="BL40" s="120"/>
      <c r="BM40" s="120"/>
      <c r="BN40" s="120"/>
    </row>
    <row r="41" spans="1:66" ht="24" customHeight="1" thickBot="1" x14ac:dyDescent="0.3">
      <c r="A41" s="245"/>
      <c r="B41" s="245"/>
      <c r="C41" s="245"/>
      <c r="D41" s="246" t="s">
        <v>57</v>
      </c>
      <c r="E41" s="246">
        <f>SUM(E7:E40)</f>
        <v>0</v>
      </c>
      <c r="F41" s="309" t="s">
        <v>199</v>
      </c>
      <c r="G41" s="234" t="str">
        <f>IF(G1="","",G1)</f>
        <v/>
      </c>
      <c r="H41" s="234" t="str">
        <f t="shared" ref="H41:AF41" si="57">IF(H1="","",H1)</f>
        <v/>
      </c>
      <c r="I41" s="234" t="str">
        <f t="shared" si="57"/>
        <v/>
      </c>
      <c r="J41" s="234" t="str">
        <f t="shared" si="57"/>
        <v/>
      </c>
      <c r="K41" s="234" t="str">
        <f t="shared" si="57"/>
        <v/>
      </c>
      <c r="L41" s="234" t="str">
        <f t="shared" si="57"/>
        <v/>
      </c>
      <c r="M41" s="234" t="str">
        <f t="shared" si="57"/>
        <v/>
      </c>
      <c r="N41" s="234" t="str">
        <f t="shared" si="57"/>
        <v/>
      </c>
      <c r="O41" s="234" t="str">
        <f t="shared" si="57"/>
        <v/>
      </c>
      <c r="P41" s="234" t="str">
        <f t="shared" si="57"/>
        <v/>
      </c>
      <c r="Q41" s="234" t="str">
        <f t="shared" si="57"/>
        <v/>
      </c>
      <c r="R41" s="234" t="str">
        <f t="shared" si="57"/>
        <v/>
      </c>
      <c r="S41" s="234" t="str">
        <f t="shared" si="57"/>
        <v/>
      </c>
      <c r="T41" s="234" t="str">
        <f t="shared" si="57"/>
        <v/>
      </c>
      <c r="U41" s="234" t="str">
        <f t="shared" si="57"/>
        <v/>
      </c>
      <c r="V41" s="234" t="str">
        <f t="shared" si="57"/>
        <v/>
      </c>
      <c r="W41" s="234" t="str">
        <f t="shared" si="57"/>
        <v/>
      </c>
      <c r="X41" s="234" t="str">
        <f t="shared" si="57"/>
        <v/>
      </c>
      <c r="Y41" s="234" t="str">
        <f t="shared" si="57"/>
        <v/>
      </c>
      <c r="Z41" s="234" t="str">
        <f t="shared" si="57"/>
        <v/>
      </c>
      <c r="AA41" s="234" t="str">
        <f t="shared" si="57"/>
        <v/>
      </c>
      <c r="AB41" s="234" t="str">
        <f t="shared" si="57"/>
        <v/>
      </c>
      <c r="AC41" s="234" t="str">
        <f t="shared" si="57"/>
        <v/>
      </c>
      <c r="AD41" s="234" t="str">
        <f t="shared" si="57"/>
        <v/>
      </c>
      <c r="AE41" s="234" t="str">
        <f t="shared" si="57"/>
        <v/>
      </c>
      <c r="AF41" s="234" t="str">
        <f t="shared" si="57"/>
        <v/>
      </c>
      <c r="AG41" s="233" t="s">
        <v>69</v>
      </c>
      <c r="AH41" s="145" t="str">
        <f>IF(COUNT(AH7:AH40)=0,AH63,SUM(AH7:AH40))</f>
        <v/>
      </c>
      <c r="AI41" s="145" t="str">
        <f>IF(COUNT(AI7:AI40)=0,AI63,SUM(AI7:AI40))</f>
        <v/>
      </c>
      <c r="AJ41" s="145" t="str">
        <f t="shared" ref="AJ41:BG41" si="58">IF(COUNT(AJ7:AJ40)=0,AJ63,SUM(AJ7:AJ40))</f>
        <v/>
      </c>
      <c r="AK41" s="145" t="str">
        <f t="shared" si="58"/>
        <v/>
      </c>
      <c r="AL41" s="145" t="str">
        <f t="shared" si="58"/>
        <v/>
      </c>
      <c r="AM41" s="145" t="str">
        <f t="shared" si="58"/>
        <v/>
      </c>
      <c r="AN41" s="145" t="str">
        <f t="shared" si="58"/>
        <v/>
      </c>
      <c r="AO41" s="145" t="str">
        <f t="shared" si="58"/>
        <v/>
      </c>
      <c r="AP41" s="145" t="str">
        <f t="shared" si="58"/>
        <v/>
      </c>
      <c r="AQ41" s="145" t="str">
        <f t="shared" si="58"/>
        <v/>
      </c>
      <c r="AR41" s="145" t="str">
        <f t="shared" si="58"/>
        <v/>
      </c>
      <c r="AS41" s="145" t="str">
        <f t="shared" si="58"/>
        <v/>
      </c>
      <c r="AT41" s="145" t="str">
        <f t="shared" si="58"/>
        <v/>
      </c>
      <c r="AU41" s="145" t="str">
        <f t="shared" si="58"/>
        <v/>
      </c>
      <c r="AV41" s="145" t="str">
        <f t="shared" si="58"/>
        <v/>
      </c>
      <c r="AW41" s="145" t="str">
        <f t="shared" si="58"/>
        <v/>
      </c>
      <c r="AX41" s="145" t="str">
        <f t="shared" si="58"/>
        <v/>
      </c>
      <c r="AY41" s="145" t="str">
        <f t="shared" si="58"/>
        <v/>
      </c>
      <c r="AZ41" s="145" t="str">
        <f t="shared" si="58"/>
        <v/>
      </c>
      <c r="BA41" s="145" t="str">
        <f t="shared" si="58"/>
        <v/>
      </c>
      <c r="BB41" s="145" t="str">
        <f t="shared" si="58"/>
        <v/>
      </c>
      <c r="BC41" s="145" t="str">
        <f t="shared" si="58"/>
        <v/>
      </c>
      <c r="BD41" s="145" t="str">
        <f t="shared" si="58"/>
        <v/>
      </c>
      <c r="BE41" s="145" t="str">
        <f t="shared" si="58"/>
        <v/>
      </c>
      <c r="BF41" s="145" t="str">
        <f t="shared" si="58"/>
        <v/>
      </c>
      <c r="BG41" s="145" t="str">
        <f t="shared" si="58"/>
        <v/>
      </c>
      <c r="BH41" s="304" t="str">
        <f t="shared" si="56"/>
        <v/>
      </c>
      <c r="BI41" s="305" t="str">
        <f t="shared" si="29"/>
        <v/>
      </c>
      <c r="BJ41" s="273"/>
      <c r="BK41" s="463" t="s">
        <v>13</v>
      </c>
      <c r="BL41" s="464"/>
      <c r="BM41" s="465"/>
    </row>
    <row r="42" spans="1:66" ht="36.950000000000003" customHeight="1" x14ac:dyDescent="0.25">
      <c r="D42" s="121"/>
      <c r="E42" s="121"/>
      <c r="F42" s="116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247" t="s">
        <v>183</v>
      </c>
      <c r="AH42" s="248" t="str">
        <f>IF(COUNT(AH7:AH40)=0,"",IF($E$41=0,"",AH41*20/$E$41))</f>
        <v/>
      </c>
      <c r="AI42" s="248" t="str">
        <f t="shared" ref="AI42:BG42" si="59">IF(COUNT(AI7:AI40)=0,"",IF($E$41=0,"",AI41*20/$E$41))</f>
        <v/>
      </c>
      <c r="AJ42" s="248" t="str">
        <f t="shared" si="59"/>
        <v/>
      </c>
      <c r="AK42" s="248" t="str">
        <f t="shared" si="59"/>
        <v/>
      </c>
      <c r="AL42" s="248" t="str">
        <f t="shared" si="59"/>
        <v/>
      </c>
      <c r="AM42" s="248" t="str">
        <f t="shared" si="59"/>
        <v/>
      </c>
      <c r="AN42" s="248" t="str">
        <f t="shared" si="59"/>
        <v/>
      </c>
      <c r="AO42" s="248" t="str">
        <f t="shared" si="59"/>
        <v/>
      </c>
      <c r="AP42" s="248" t="str">
        <f t="shared" si="59"/>
        <v/>
      </c>
      <c r="AQ42" s="248" t="str">
        <f t="shared" si="59"/>
        <v/>
      </c>
      <c r="AR42" s="248" t="str">
        <f t="shared" si="59"/>
        <v/>
      </c>
      <c r="AS42" s="248" t="str">
        <f t="shared" si="59"/>
        <v/>
      </c>
      <c r="AT42" s="248" t="str">
        <f t="shared" si="59"/>
        <v/>
      </c>
      <c r="AU42" s="248" t="str">
        <f t="shared" si="59"/>
        <v/>
      </c>
      <c r="AV42" s="248" t="str">
        <f t="shared" si="59"/>
        <v/>
      </c>
      <c r="AW42" s="248" t="str">
        <f t="shared" si="59"/>
        <v/>
      </c>
      <c r="AX42" s="248" t="str">
        <f t="shared" si="59"/>
        <v/>
      </c>
      <c r="AY42" s="248" t="str">
        <f t="shared" si="59"/>
        <v/>
      </c>
      <c r="AZ42" s="248" t="str">
        <f t="shared" si="59"/>
        <v/>
      </c>
      <c r="BA42" s="248" t="str">
        <f t="shared" si="59"/>
        <v/>
      </c>
      <c r="BB42" s="248" t="str">
        <f t="shared" si="59"/>
        <v/>
      </c>
      <c r="BC42" s="248" t="str">
        <f t="shared" si="59"/>
        <v/>
      </c>
      <c r="BD42" s="248" t="str">
        <f t="shared" si="59"/>
        <v/>
      </c>
      <c r="BE42" s="248" t="str">
        <f t="shared" si="59"/>
        <v/>
      </c>
      <c r="BF42" s="248" t="str">
        <f t="shared" si="59"/>
        <v/>
      </c>
      <c r="BG42" s="248" t="str">
        <f t="shared" si="59"/>
        <v/>
      </c>
      <c r="BH42" s="274" t="s">
        <v>193</v>
      </c>
      <c r="BI42" s="274"/>
      <c r="BJ42" s="274"/>
    </row>
    <row r="43" spans="1:66" ht="36.950000000000003" customHeight="1" x14ac:dyDescent="0.25">
      <c r="D43" s="122" t="s">
        <v>15</v>
      </c>
      <c r="E43" s="123" t="s">
        <v>2</v>
      </c>
      <c r="F43" s="116"/>
      <c r="G43" s="466" t="s">
        <v>17</v>
      </c>
      <c r="H43" s="466"/>
      <c r="I43" s="466"/>
      <c r="J43" s="466"/>
      <c r="K43" s="466"/>
      <c r="L43" s="466"/>
      <c r="M43" s="466"/>
      <c r="N43" s="466"/>
      <c r="O43" s="466"/>
      <c r="P43" s="466"/>
      <c r="Q43" s="466"/>
      <c r="R43" s="466"/>
      <c r="S43" s="466"/>
      <c r="T43" s="466"/>
      <c r="U43" s="466"/>
      <c r="V43" s="466"/>
      <c r="W43" s="466"/>
      <c r="X43" s="466"/>
      <c r="Y43" s="466"/>
      <c r="Z43" s="466"/>
      <c r="AA43" s="466"/>
      <c r="AB43" s="466"/>
      <c r="AC43" s="466"/>
      <c r="AD43" s="466"/>
      <c r="AE43" s="466"/>
      <c r="AF43" s="466"/>
      <c r="AH43" s="467" t="s">
        <v>14</v>
      </c>
      <c r="AI43" s="468"/>
      <c r="AJ43" s="468"/>
      <c r="AK43" s="468"/>
      <c r="AL43" s="468"/>
      <c r="AM43" s="468"/>
      <c r="AN43" s="468"/>
      <c r="AO43" s="468"/>
      <c r="AP43" s="468"/>
      <c r="AQ43" s="468"/>
      <c r="AR43" s="468"/>
      <c r="AS43" s="468"/>
      <c r="AT43" s="468"/>
      <c r="AU43" s="468"/>
      <c r="AV43" s="468"/>
      <c r="AW43" s="468"/>
      <c r="AX43" s="468"/>
      <c r="AY43" s="468"/>
      <c r="AZ43" s="468"/>
      <c r="BA43" s="468"/>
      <c r="BB43" s="468"/>
      <c r="BC43" s="468"/>
      <c r="BD43" s="468"/>
      <c r="BE43" s="468"/>
      <c r="BF43" s="468"/>
      <c r="BG43" s="469"/>
      <c r="BK43" s="123" t="s">
        <v>2</v>
      </c>
      <c r="BL43" s="122" t="s">
        <v>20</v>
      </c>
      <c r="BM43" s="122" t="s">
        <v>11</v>
      </c>
    </row>
    <row r="44" spans="1:66" ht="36.950000000000003" customHeight="1" x14ac:dyDescent="0.25">
      <c r="C44" s="124"/>
      <c r="D44" s="125" t="e">
        <f>IF(BM44=0,"NE",$BL$44/$BL$51*20)</f>
        <v>#DIV/0!</v>
      </c>
      <c r="E44" s="126" t="s">
        <v>3</v>
      </c>
      <c r="F44" s="127"/>
      <c r="G44" s="128" t="str">
        <f t="shared" ref="G44:V50" si="60">IF(AH44="NE","NE",IF(AH44&gt;Seuil_max_B,"A",IF(AND(Seuil_max_C&lt;AH44,AH44&lt;=Seuil_max_B),"B",IF(AND(Seuil_max_D&lt;AH44,AH44&lt;=Seuil_max_C),"C",IF(AND(AH44&gt;0,AH44&lt;=Seuil_max_D),"D",IF(AH44=0,"E","∅"))))))</f>
        <v>NE</v>
      </c>
      <c r="H44" s="128" t="str">
        <f t="shared" si="60"/>
        <v>NE</v>
      </c>
      <c r="I44" s="128" t="str">
        <f t="shared" si="60"/>
        <v>NE</v>
      </c>
      <c r="J44" s="128" t="str">
        <f t="shared" si="60"/>
        <v>NE</v>
      </c>
      <c r="K44" s="128" t="str">
        <f t="shared" si="60"/>
        <v>NE</v>
      </c>
      <c r="L44" s="128" t="str">
        <f t="shared" si="60"/>
        <v>NE</v>
      </c>
      <c r="M44" s="128" t="str">
        <f t="shared" si="60"/>
        <v>NE</v>
      </c>
      <c r="N44" s="128" t="str">
        <f t="shared" si="60"/>
        <v>NE</v>
      </c>
      <c r="O44" s="128" t="str">
        <f t="shared" si="60"/>
        <v>NE</v>
      </c>
      <c r="P44" s="128" t="str">
        <f t="shared" si="60"/>
        <v>NE</v>
      </c>
      <c r="Q44" s="128" t="str">
        <f t="shared" si="60"/>
        <v>NE</v>
      </c>
      <c r="R44" s="128" t="str">
        <f t="shared" si="60"/>
        <v>NE</v>
      </c>
      <c r="S44" s="128" t="str">
        <f t="shared" si="60"/>
        <v>NE</v>
      </c>
      <c r="T44" s="128" t="str">
        <f t="shared" si="60"/>
        <v>NE</v>
      </c>
      <c r="U44" s="128" t="str">
        <f t="shared" si="60"/>
        <v>NE</v>
      </c>
      <c r="V44" s="128" t="str">
        <f t="shared" si="60"/>
        <v>NE</v>
      </c>
      <c r="W44" s="128" t="str">
        <f t="shared" ref="W44:AC50" si="61">IF(AX44="NE","NE",IF(AX44&gt;Seuil_max_B,"A",IF(AND(Seuil_max_C&lt;AX44,AX44&lt;=Seuil_max_B),"B",IF(AND(Seuil_max_D&lt;AX44,AX44&lt;=Seuil_max_C),"C",IF(AND(AX44&gt;0,AX44&lt;=Seuil_max_D),"D",IF(AX44=0,"E","∅"))))))</f>
        <v>NE</v>
      </c>
      <c r="X44" s="128" t="str">
        <f t="shared" si="61"/>
        <v>NE</v>
      </c>
      <c r="Y44" s="128" t="str">
        <f t="shared" si="61"/>
        <v>NE</v>
      </c>
      <c r="Z44" s="128" t="str">
        <f t="shared" si="61"/>
        <v>NE</v>
      </c>
      <c r="AA44" s="128" t="str">
        <f t="shared" si="61"/>
        <v>NE</v>
      </c>
      <c r="AB44" s="128" t="str">
        <f t="shared" si="61"/>
        <v>NE</v>
      </c>
      <c r="AC44" s="128" t="str">
        <f t="shared" si="61"/>
        <v>NE</v>
      </c>
      <c r="AD44" s="128" t="str">
        <f t="shared" ref="AD44:AD50" si="62">IF(BE44="NE","NE",IF(BE44&gt;Seuil_max_B,"A",IF(AND(Seuil_max_C&lt;BE44,BE44&lt;=Seuil_max_B),"B",IF(AND(Seuil_max_D&lt;BE44,BE44&lt;=Seuil_max_C),"C",IF(AND(BE44&gt;0,BE44&lt;=Seuil_max_D),"D",IF(BE44=0,"E","∅"))))))</f>
        <v>NE</v>
      </c>
      <c r="AE44" s="128" t="str">
        <f t="shared" ref="AE44:AE50" si="63">IF(BF44="NE","NE",IF(BF44&gt;Seuil_max_B,"A",IF(AND(Seuil_max_C&lt;BF44,BF44&lt;=Seuil_max_B),"B",IF(AND(Seuil_max_D&lt;BF44,BF44&lt;=Seuil_max_C),"C",IF(AND(BF44&gt;0,BF44&lt;=Seuil_max_D),"D",IF(BF44=0,"E","∅"))))))</f>
        <v>NE</v>
      </c>
      <c r="AF44" s="128" t="str">
        <f t="shared" ref="AF44:AF50" si="64">IF(BG44="NE","NE",IF(BG44&gt;Seuil_max_B,"A",IF(AND(Seuil_max_C&lt;BG44,BG44&lt;=Seuil_max_B),"B",IF(AND(Seuil_max_D&lt;BG44,BG44&lt;=Seuil_max_C),"C",IF(AND(BG44&gt;0,BG44&lt;=Seuil_max_D),"D",IF(BG44=0,"E","∅"))))))</f>
        <v>NE</v>
      </c>
      <c r="AG44" s="127"/>
      <c r="AH44" s="129" t="str">
        <f t="shared" ref="AH44:BG44" si="65">IF($BL$44=0,"NE",(SUMIF($B$7:$B$40,"APP",AH$7:AH$40))/$BL$44)</f>
        <v>NE</v>
      </c>
      <c r="AI44" s="129" t="str">
        <f t="shared" si="65"/>
        <v>NE</v>
      </c>
      <c r="AJ44" s="129" t="str">
        <f t="shared" si="65"/>
        <v>NE</v>
      </c>
      <c r="AK44" s="129" t="str">
        <f t="shared" si="65"/>
        <v>NE</v>
      </c>
      <c r="AL44" s="129" t="str">
        <f t="shared" si="65"/>
        <v>NE</v>
      </c>
      <c r="AM44" s="129" t="str">
        <f t="shared" si="65"/>
        <v>NE</v>
      </c>
      <c r="AN44" s="129" t="str">
        <f t="shared" si="65"/>
        <v>NE</v>
      </c>
      <c r="AO44" s="129" t="str">
        <f t="shared" si="65"/>
        <v>NE</v>
      </c>
      <c r="AP44" s="129" t="str">
        <f t="shared" si="65"/>
        <v>NE</v>
      </c>
      <c r="AQ44" s="129" t="str">
        <f t="shared" si="65"/>
        <v>NE</v>
      </c>
      <c r="AR44" s="129" t="str">
        <f t="shared" si="65"/>
        <v>NE</v>
      </c>
      <c r="AS44" s="129" t="str">
        <f t="shared" si="65"/>
        <v>NE</v>
      </c>
      <c r="AT44" s="129" t="str">
        <f t="shared" si="65"/>
        <v>NE</v>
      </c>
      <c r="AU44" s="129" t="str">
        <f t="shared" si="65"/>
        <v>NE</v>
      </c>
      <c r="AV44" s="129" t="str">
        <f t="shared" si="65"/>
        <v>NE</v>
      </c>
      <c r="AW44" s="129" t="str">
        <f t="shared" si="65"/>
        <v>NE</v>
      </c>
      <c r="AX44" s="129" t="str">
        <f t="shared" si="65"/>
        <v>NE</v>
      </c>
      <c r="AY44" s="129" t="str">
        <f t="shared" si="65"/>
        <v>NE</v>
      </c>
      <c r="AZ44" s="129" t="str">
        <f t="shared" si="65"/>
        <v>NE</v>
      </c>
      <c r="BA44" s="129" t="str">
        <f t="shared" si="65"/>
        <v>NE</v>
      </c>
      <c r="BB44" s="129" t="str">
        <f t="shared" si="65"/>
        <v>NE</v>
      </c>
      <c r="BC44" s="129" t="str">
        <f t="shared" si="65"/>
        <v>NE</v>
      </c>
      <c r="BD44" s="129" t="str">
        <f t="shared" si="65"/>
        <v>NE</v>
      </c>
      <c r="BE44" s="129" t="str">
        <f t="shared" si="65"/>
        <v>NE</v>
      </c>
      <c r="BF44" s="129" t="str">
        <f t="shared" si="65"/>
        <v>NE</v>
      </c>
      <c r="BG44" s="129" t="str">
        <f t="shared" si="65"/>
        <v>NE</v>
      </c>
      <c r="BK44" s="130" t="s">
        <v>3</v>
      </c>
      <c r="BL44" s="131">
        <f>SUMIF($B$7:$B$40,"APP",$E$7:$E$40)</f>
        <v>0</v>
      </c>
      <c r="BM44" s="132" t="e">
        <f t="shared" ref="BM44:BM50" si="66">BL44/$BL$51</f>
        <v>#DIV/0!</v>
      </c>
    </row>
    <row r="45" spans="1:66" ht="36.950000000000003" customHeight="1" x14ac:dyDescent="0.25">
      <c r="C45" s="124"/>
      <c r="D45" s="125" t="e">
        <f>IF(BM45=0,"NE",$BL$45/$BL$51*20)</f>
        <v>#DIV/0!</v>
      </c>
      <c r="E45" s="126" t="s">
        <v>4</v>
      </c>
      <c r="F45" s="127"/>
      <c r="G45" s="128" t="str">
        <f t="shared" si="60"/>
        <v>NE</v>
      </c>
      <c r="H45" s="128" t="str">
        <f t="shared" si="60"/>
        <v>NE</v>
      </c>
      <c r="I45" s="128" t="str">
        <f t="shared" si="60"/>
        <v>NE</v>
      </c>
      <c r="J45" s="128" t="str">
        <f t="shared" si="60"/>
        <v>NE</v>
      </c>
      <c r="K45" s="128" t="str">
        <f t="shared" si="60"/>
        <v>NE</v>
      </c>
      <c r="L45" s="128" t="str">
        <f t="shared" si="60"/>
        <v>NE</v>
      </c>
      <c r="M45" s="128" t="str">
        <f t="shared" si="60"/>
        <v>NE</v>
      </c>
      <c r="N45" s="128" t="str">
        <f t="shared" si="60"/>
        <v>NE</v>
      </c>
      <c r="O45" s="128" t="str">
        <f t="shared" si="60"/>
        <v>NE</v>
      </c>
      <c r="P45" s="128" t="str">
        <f t="shared" si="60"/>
        <v>NE</v>
      </c>
      <c r="Q45" s="128" t="str">
        <f t="shared" ref="Q45:V50" si="67">IF(AR45="NE","NE",IF(AR45&gt;Seuil_max_B,"A",IF(AND(Seuil_max_C&lt;AR45,AR45&lt;=Seuil_max_B),"B",IF(AND(Seuil_max_D&lt;AR45,AR45&lt;=Seuil_max_C),"C",IF(AND(AR45&gt;0,AR45&lt;=Seuil_max_D),"D",IF(AR45=0,"E","∅"))))))</f>
        <v>NE</v>
      </c>
      <c r="R45" s="128" t="str">
        <f t="shared" si="67"/>
        <v>NE</v>
      </c>
      <c r="S45" s="128" t="str">
        <f t="shared" si="67"/>
        <v>NE</v>
      </c>
      <c r="T45" s="128" t="str">
        <f t="shared" si="67"/>
        <v>NE</v>
      </c>
      <c r="U45" s="128" t="str">
        <f t="shared" si="67"/>
        <v>NE</v>
      </c>
      <c r="V45" s="128" t="str">
        <f t="shared" si="67"/>
        <v>NE</v>
      </c>
      <c r="W45" s="128" t="str">
        <f t="shared" si="61"/>
        <v>NE</v>
      </c>
      <c r="X45" s="128" t="str">
        <f t="shared" si="61"/>
        <v>NE</v>
      </c>
      <c r="Y45" s="128" t="str">
        <f t="shared" si="61"/>
        <v>NE</v>
      </c>
      <c r="Z45" s="128" t="str">
        <f t="shared" si="61"/>
        <v>NE</v>
      </c>
      <c r="AA45" s="128" t="str">
        <f t="shared" si="61"/>
        <v>NE</v>
      </c>
      <c r="AB45" s="128" t="str">
        <f t="shared" si="61"/>
        <v>NE</v>
      </c>
      <c r="AC45" s="128" t="str">
        <f t="shared" si="61"/>
        <v>NE</v>
      </c>
      <c r="AD45" s="128" t="str">
        <f t="shared" si="62"/>
        <v>NE</v>
      </c>
      <c r="AE45" s="128" t="str">
        <f t="shared" si="63"/>
        <v>NE</v>
      </c>
      <c r="AF45" s="128" t="str">
        <f t="shared" si="64"/>
        <v>NE</v>
      </c>
      <c r="AG45" s="127"/>
      <c r="AH45" s="129" t="str">
        <f t="shared" ref="AH45:BG45" si="68">IF($BL$45=0,"NE",(SUMIF($B$7:$B$40,"ANA",AH$7:AH$40))/$BL$45)</f>
        <v>NE</v>
      </c>
      <c r="AI45" s="129" t="str">
        <f t="shared" si="68"/>
        <v>NE</v>
      </c>
      <c r="AJ45" s="129" t="str">
        <f t="shared" si="68"/>
        <v>NE</v>
      </c>
      <c r="AK45" s="129" t="str">
        <f t="shared" si="68"/>
        <v>NE</v>
      </c>
      <c r="AL45" s="129" t="str">
        <f t="shared" si="68"/>
        <v>NE</v>
      </c>
      <c r="AM45" s="129" t="str">
        <f t="shared" si="68"/>
        <v>NE</v>
      </c>
      <c r="AN45" s="129" t="str">
        <f t="shared" si="68"/>
        <v>NE</v>
      </c>
      <c r="AO45" s="129" t="str">
        <f t="shared" si="68"/>
        <v>NE</v>
      </c>
      <c r="AP45" s="129" t="str">
        <f t="shared" si="68"/>
        <v>NE</v>
      </c>
      <c r="AQ45" s="129" t="str">
        <f t="shared" si="68"/>
        <v>NE</v>
      </c>
      <c r="AR45" s="129" t="str">
        <f t="shared" si="68"/>
        <v>NE</v>
      </c>
      <c r="AS45" s="129" t="str">
        <f t="shared" si="68"/>
        <v>NE</v>
      </c>
      <c r="AT45" s="129" t="str">
        <f t="shared" si="68"/>
        <v>NE</v>
      </c>
      <c r="AU45" s="129" t="str">
        <f t="shared" si="68"/>
        <v>NE</v>
      </c>
      <c r="AV45" s="129" t="str">
        <f t="shared" si="68"/>
        <v>NE</v>
      </c>
      <c r="AW45" s="129" t="str">
        <f t="shared" si="68"/>
        <v>NE</v>
      </c>
      <c r="AX45" s="129" t="str">
        <f t="shared" si="68"/>
        <v>NE</v>
      </c>
      <c r="AY45" s="129" t="str">
        <f t="shared" si="68"/>
        <v>NE</v>
      </c>
      <c r="AZ45" s="129" t="str">
        <f t="shared" si="68"/>
        <v>NE</v>
      </c>
      <c r="BA45" s="129" t="str">
        <f t="shared" si="68"/>
        <v>NE</v>
      </c>
      <c r="BB45" s="129" t="str">
        <f t="shared" si="68"/>
        <v>NE</v>
      </c>
      <c r="BC45" s="129" t="str">
        <f t="shared" si="68"/>
        <v>NE</v>
      </c>
      <c r="BD45" s="129" t="str">
        <f t="shared" si="68"/>
        <v>NE</v>
      </c>
      <c r="BE45" s="129" t="str">
        <f t="shared" si="68"/>
        <v>NE</v>
      </c>
      <c r="BF45" s="129" t="str">
        <f t="shared" si="68"/>
        <v>NE</v>
      </c>
      <c r="BG45" s="129" t="str">
        <f t="shared" si="68"/>
        <v>NE</v>
      </c>
      <c r="BK45" s="130" t="s">
        <v>4</v>
      </c>
      <c r="BL45" s="131">
        <f>SUMIF($B$7:$B$40,"ANA",$E$7:$E$40)</f>
        <v>0</v>
      </c>
      <c r="BM45" s="132" t="e">
        <f t="shared" si="66"/>
        <v>#DIV/0!</v>
      </c>
    </row>
    <row r="46" spans="1:66" ht="36.950000000000003" customHeight="1" x14ac:dyDescent="0.25">
      <c r="C46" s="124"/>
      <c r="D46" s="125" t="e">
        <f>IF(BM46=0,"NE",$BL$46/$BL$51*20)</f>
        <v>#DIV/0!</v>
      </c>
      <c r="E46" s="126" t="s">
        <v>5</v>
      </c>
      <c r="F46" s="127"/>
      <c r="G46" s="128" t="str">
        <f t="shared" si="60"/>
        <v>NE</v>
      </c>
      <c r="H46" s="128" t="str">
        <f t="shared" si="60"/>
        <v>NE</v>
      </c>
      <c r="I46" s="128" t="str">
        <f t="shared" si="60"/>
        <v>NE</v>
      </c>
      <c r="J46" s="128" t="str">
        <f t="shared" si="60"/>
        <v>NE</v>
      </c>
      <c r="K46" s="128" t="str">
        <f t="shared" si="60"/>
        <v>NE</v>
      </c>
      <c r="L46" s="128" t="str">
        <f t="shared" si="60"/>
        <v>NE</v>
      </c>
      <c r="M46" s="128" t="str">
        <f t="shared" si="60"/>
        <v>NE</v>
      </c>
      <c r="N46" s="128" t="str">
        <f t="shared" si="60"/>
        <v>NE</v>
      </c>
      <c r="O46" s="128" t="str">
        <f t="shared" si="60"/>
        <v>NE</v>
      </c>
      <c r="P46" s="128" t="str">
        <f t="shared" si="60"/>
        <v>NE</v>
      </c>
      <c r="Q46" s="128" t="str">
        <f t="shared" si="67"/>
        <v>NE</v>
      </c>
      <c r="R46" s="128" t="str">
        <f t="shared" si="67"/>
        <v>NE</v>
      </c>
      <c r="S46" s="128" t="str">
        <f t="shared" si="67"/>
        <v>NE</v>
      </c>
      <c r="T46" s="128" t="str">
        <f t="shared" si="67"/>
        <v>NE</v>
      </c>
      <c r="U46" s="128" t="str">
        <f t="shared" si="67"/>
        <v>NE</v>
      </c>
      <c r="V46" s="128" t="str">
        <f t="shared" si="67"/>
        <v>NE</v>
      </c>
      <c r="W46" s="128" t="str">
        <f t="shared" si="61"/>
        <v>NE</v>
      </c>
      <c r="X46" s="128" t="str">
        <f t="shared" si="61"/>
        <v>NE</v>
      </c>
      <c r="Y46" s="128" t="str">
        <f t="shared" si="61"/>
        <v>NE</v>
      </c>
      <c r="Z46" s="128" t="str">
        <f t="shared" si="61"/>
        <v>NE</v>
      </c>
      <c r="AA46" s="128" t="str">
        <f t="shared" si="61"/>
        <v>NE</v>
      </c>
      <c r="AB46" s="128" t="str">
        <f t="shared" si="61"/>
        <v>NE</v>
      </c>
      <c r="AC46" s="128" t="str">
        <f t="shared" si="61"/>
        <v>NE</v>
      </c>
      <c r="AD46" s="128" t="str">
        <f t="shared" si="62"/>
        <v>NE</v>
      </c>
      <c r="AE46" s="128" t="str">
        <f t="shared" si="63"/>
        <v>NE</v>
      </c>
      <c r="AF46" s="128" t="str">
        <f t="shared" si="64"/>
        <v>NE</v>
      </c>
      <c r="AG46" s="127"/>
      <c r="AH46" s="129" t="str">
        <f t="shared" ref="AH46:BG46" si="69">IF($BL$46=0,"NE",(SUMIF($B$7:$B$40,"REA",AH$7:AH$40))/$BL$46)</f>
        <v>NE</v>
      </c>
      <c r="AI46" s="129" t="str">
        <f t="shared" si="69"/>
        <v>NE</v>
      </c>
      <c r="AJ46" s="129" t="str">
        <f t="shared" si="69"/>
        <v>NE</v>
      </c>
      <c r="AK46" s="129" t="str">
        <f t="shared" si="69"/>
        <v>NE</v>
      </c>
      <c r="AL46" s="129" t="str">
        <f t="shared" si="69"/>
        <v>NE</v>
      </c>
      <c r="AM46" s="129" t="str">
        <f t="shared" si="69"/>
        <v>NE</v>
      </c>
      <c r="AN46" s="129" t="str">
        <f t="shared" si="69"/>
        <v>NE</v>
      </c>
      <c r="AO46" s="129" t="str">
        <f t="shared" si="69"/>
        <v>NE</v>
      </c>
      <c r="AP46" s="129" t="str">
        <f t="shared" si="69"/>
        <v>NE</v>
      </c>
      <c r="AQ46" s="129" t="str">
        <f t="shared" si="69"/>
        <v>NE</v>
      </c>
      <c r="AR46" s="129" t="str">
        <f t="shared" si="69"/>
        <v>NE</v>
      </c>
      <c r="AS46" s="129" t="str">
        <f t="shared" si="69"/>
        <v>NE</v>
      </c>
      <c r="AT46" s="129" t="str">
        <f t="shared" si="69"/>
        <v>NE</v>
      </c>
      <c r="AU46" s="129" t="str">
        <f t="shared" si="69"/>
        <v>NE</v>
      </c>
      <c r="AV46" s="129" t="str">
        <f t="shared" si="69"/>
        <v>NE</v>
      </c>
      <c r="AW46" s="129" t="str">
        <f t="shared" si="69"/>
        <v>NE</v>
      </c>
      <c r="AX46" s="129" t="str">
        <f t="shared" si="69"/>
        <v>NE</v>
      </c>
      <c r="AY46" s="129" t="str">
        <f t="shared" si="69"/>
        <v>NE</v>
      </c>
      <c r="AZ46" s="129" t="str">
        <f t="shared" si="69"/>
        <v>NE</v>
      </c>
      <c r="BA46" s="129" t="str">
        <f t="shared" si="69"/>
        <v>NE</v>
      </c>
      <c r="BB46" s="129" t="str">
        <f t="shared" si="69"/>
        <v>NE</v>
      </c>
      <c r="BC46" s="129" t="str">
        <f t="shared" si="69"/>
        <v>NE</v>
      </c>
      <c r="BD46" s="129" t="str">
        <f t="shared" si="69"/>
        <v>NE</v>
      </c>
      <c r="BE46" s="129" t="str">
        <f t="shared" si="69"/>
        <v>NE</v>
      </c>
      <c r="BF46" s="129" t="str">
        <f t="shared" si="69"/>
        <v>NE</v>
      </c>
      <c r="BG46" s="129" t="str">
        <f t="shared" si="69"/>
        <v>NE</v>
      </c>
      <c r="BK46" s="130" t="s">
        <v>5</v>
      </c>
      <c r="BL46" s="131">
        <f>SUMIF($B$7:$B$40,"REA",$E$7:$E$40)</f>
        <v>0</v>
      </c>
      <c r="BM46" s="132" t="e">
        <f t="shared" si="66"/>
        <v>#DIV/0!</v>
      </c>
    </row>
    <row r="47" spans="1:66" ht="36.950000000000003" customHeight="1" x14ac:dyDescent="0.25">
      <c r="C47" s="124"/>
      <c r="D47" s="125" t="e">
        <f>IF(BM47=0,"NE",$BL$47/$BL$51*20)</f>
        <v>#DIV/0!</v>
      </c>
      <c r="E47" s="126" t="s">
        <v>6</v>
      </c>
      <c r="F47" s="133"/>
      <c r="G47" s="128" t="str">
        <f t="shared" si="60"/>
        <v>NE</v>
      </c>
      <c r="H47" s="128" t="str">
        <f t="shared" si="60"/>
        <v>NE</v>
      </c>
      <c r="I47" s="128" t="str">
        <f t="shared" si="60"/>
        <v>NE</v>
      </c>
      <c r="J47" s="128" t="str">
        <f t="shared" si="60"/>
        <v>NE</v>
      </c>
      <c r="K47" s="128" t="str">
        <f t="shared" si="60"/>
        <v>NE</v>
      </c>
      <c r="L47" s="128" t="str">
        <f t="shared" si="60"/>
        <v>NE</v>
      </c>
      <c r="M47" s="128" t="str">
        <f t="shared" si="60"/>
        <v>NE</v>
      </c>
      <c r="N47" s="128" t="str">
        <f t="shared" si="60"/>
        <v>NE</v>
      </c>
      <c r="O47" s="128" t="str">
        <f t="shared" si="60"/>
        <v>NE</v>
      </c>
      <c r="P47" s="128" t="str">
        <f t="shared" si="60"/>
        <v>NE</v>
      </c>
      <c r="Q47" s="128" t="str">
        <f t="shared" si="67"/>
        <v>NE</v>
      </c>
      <c r="R47" s="128" t="str">
        <f t="shared" si="67"/>
        <v>NE</v>
      </c>
      <c r="S47" s="128" t="str">
        <f t="shared" si="67"/>
        <v>NE</v>
      </c>
      <c r="T47" s="128" t="str">
        <f t="shared" si="67"/>
        <v>NE</v>
      </c>
      <c r="U47" s="128" t="str">
        <f t="shared" si="67"/>
        <v>NE</v>
      </c>
      <c r="V47" s="128" t="str">
        <f t="shared" si="67"/>
        <v>NE</v>
      </c>
      <c r="W47" s="128" t="str">
        <f t="shared" si="61"/>
        <v>NE</v>
      </c>
      <c r="X47" s="128" t="str">
        <f t="shared" si="61"/>
        <v>NE</v>
      </c>
      <c r="Y47" s="128" t="str">
        <f t="shared" si="61"/>
        <v>NE</v>
      </c>
      <c r="Z47" s="128" t="str">
        <f t="shared" si="61"/>
        <v>NE</v>
      </c>
      <c r="AA47" s="128" t="str">
        <f t="shared" si="61"/>
        <v>NE</v>
      </c>
      <c r="AB47" s="128" t="str">
        <f t="shared" si="61"/>
        <v>NE</v>
      </c>
      <c r="AC47" s="128" t="str">
        <f t="shared" si="61"/>
        <v>NE</v>
      </c>
      <c r="AD47" s="128" t="str">
        <f t="shared" si="62"/>
        <v>NE</v>
      </c>
      <c r="AE47" s="128" t="str">
        <f t="shared" si="63"/>
        <v>NE</v>
      </c>
      <c r="AF47" s="128" t="str">
        <f t="shared" si="64"/>
        <v>NE</v>
      </c>
      <c r="AG47" s="15" t="s">
        <v>165</v>
      </c>
      <c r="AH47" s="129" t="str">
        <f t="shared" ref="AH47:BG47" si="70">IF($BL$47=0,"NE",(SUMIF($B$7:$B$40,"VAL",AH$7:AH$40))/$BL$47)</f>
        <v>NE</v>
      </c>
      <c r="AI47" s="129" t="str">
        <f t="shared" si="70"/>
        <v>NE</v>
      </c>
      <c r="AJ47" s="129" t="str">
        <f t="shared" si="70"/>
        <v>NE</v>
      </c>
      <c r="AK47" s="129" t="str">
        <f t="shared" si="70"/>
        <v>NE</v>
      </c>
      <c r="AL47" s="129" t="str">
        <f t="shared" si="70"/>
        <v>NE</v>
      </c>
      <c r="AM47" s="129" t="str">
        <f t="shared" si="70"/>
        <v>NE</v>
      </c>
      <c r="AN47" s="129" t="str">
        <f t="shared" si="70"/>
        <v>NE</v>
      </c>
      <c r="AO47" s="129" t="str">
        <f t="shared" si="70"/>
        <v>NE</v>
      </c>
      <c r="AP47" s="129" t="str">
        <f t="shared" si="70"/>
        <v>NE</v>
      </c>
      <c r="AQ47" s="129" t="str">
        <f t="shared" si="70"/>
        <v>NE</v>
      </c>
      <c r="AR47" s="129" t="str">
        <f t="shared" si="70"/>
        <v>NE</v>
      </c>
      <c r="AS47" s="129" t="str">
        <f t="shared" si="70"/>
        <v>NE</v>
      </c>
      <c r="AT47" s="129" t="str">
        <f t="shared" si="70"/>
        <v>NE</v>
      </c>
      <c r="AU47" s="129" t="str">
        <f t="shared" si="70"/>
        <v>NE</v>
      </c>
      <c r="AV47" s="129" t="str">
        <f t="shared" si="70"/>
        <v>NE</v>
      </c>
      <c r="AW47" s="129" t="str">
        <f t="shared" si="70"/>
        <v>NE</v>
      </c>
      <c r="AX47" s="129" t="str">
        <f t="shared" si="70"/>
        <v>NE</v>
      </c>
      <c r="AY47" s="129" t="str">
        <f t="shared" si="70"/>
        <v>NE</v>
      </c>
      <c r="AZ47" s="129" t="str">
        <f t="shared" si="70"/>
        <v>NE</v>
      </c>
      <c r="BA47" s="129" t="str">
        <f t="shared" si="70"/>
        <v>NE</v>
      </c>
      <c r="BB47" s="129" t="str">
        <f t="shared" si="70"/>
        <v>NE</v>
      </c>
      <c r="BC47" s="129" t="str">
        <f t="shared" si="70"/>
        <v>NE</v>
      </c>
      <c r="BD47" s="129" t="str">
        <f t="shared" si="70"/>
        <v>NE</v>
      </c>
      <c r="BE47" s="129" t="str">
        <f t="shared" si="70"/>
        <v>NE</v>
      </c>
      <c r="BF47" s="129" t="str">
        <f t="shared" si="70"/>
        <v>NE</v>
      </c>
      <c r="BG47" s="129" t="str">
        <f t="shared" si="70"/>
        <v>NE</v>
      </c>
      <c r="BK47" s="130" t="s">
        <v>6</v>
      </c>
      <c r="BL47" s="131">
        <f>SUMIF($B$7:$B$40,"VAL",$E$7:$E$40)</f>
        <v>0</v>
      </c>
      <c r="BM47" s="132" t="e">
        <f t="shared" si="66"/>
        <v>#DIV/0!</v>
      </c>
    </row>
    <row r="48" spans="1:66" ht="36.950000000000003" customHeight="1" x14ac:dyDescent="0.25">
      <c r="C48" s="124"/>
      <c r="D48" s="125" t="e">
        <f>IF(BM48=0,"NE",$BL$48/$BL$51*20)</f>
        <v>#DIV/0!</v>
      </c>
      <c r="E48" s="126" t="s">
        <v>7</v>
      </c>
      <c r="F48" s="127"/>
      <c r="G48" s="128" t="str">
        <f t="shared" si="60"/>
        <v>NE</v>
      </c>
      <c r="H48" s="128" t="str">
        <f t="shared" si="60"/>
        <v>NE</v>
      </c>
      <c r="I48" s="128" t="str">
        <f t="shared" si="60"/>
        <v>NE</v>
      </c>
      <c r="J48" s="128" t="str">
        <f t="shared" si="60"/>
        <v>NE</v>
      </c>
      <c r="K48" s="128" t="str">
        <f t="shared" si="60"/>
        <v>NE</v>
      </c>
      <c r="L48" s="128" t="str">
        <f t="shared" si="60"/>
        <v>NE</v>
      </c>
      <c r="M48" s="128" t="str">
        <f t="shared" si="60"/>
        <v>NE</v>
      </c>
      <c r="N48" s="128" t="str">
        <f t="shared" si="60"/>
        <v>NE</v>
      </c>
      <c r="O48" s="128" t="str">
        <f t="shared" si="60"/>
        <v>NE</v>
      </c>
      <c r="P48" s="128" t="str">
        <f t="shared" si="60"/>
        <v>NE</v>
      </c>
      <c r="Q48" s="128" t="str">
        <f t="shared" si="67"/>
        <v>NE</v>
      </c>
      <c r="R48" s="128" t="str">
        <f t="shared" si="67"/>
        <v>NE</v>
      </c>
      <c r="S48" s="128" t="str">
        <f t="shared" si="67"/>
        <v>NE</v>
      </c>
      <c r="T48" s="128" t="str">
        <f t="shared" si="67"/>
        <v>NE</v>
      </c>
      <c r="U48" s="128" t="str">
        <f t="shared" si="67"/>
        <v>NE</v>
      </c>
      <c r="V48" s="128" t="str">
        <f t="shared" si="67"/>
        <v>NE</v>
      </c>
      <c r="W48" s="128" t="str">
        <f t="shared" si="61"/>
        <v>NE</v>
      </c>
      <c r="X48" s="128" t="str">
        <f t="shared" si="61"/>
        <v>NE</v>
      </c>
      <c r="Y48" s="128" t="str">
        <f t="shared" si="61"/>
        <v>NE</v>
      </c>
      <c r="Z48" s="128" t="str">
        <f t="shared" si="61"/>
        <v>NE</v>
      </c>
      <c r="AA48" s="128" t="str">
        <f t="shared" si="61"/>
        <v>NE</v>
      </c>
      <c r="AB48" s="128" t="str">
        <f t="shared" si="61"/>
        <v>NE</v>
      </c>
      <c r="AC48" s="128" t="str">
        <f t="shared" si="61"/>
        <v>NE</v>
      </c>
      <c r="AD48" s="128" t="str">
        <f t="shared" si="62"/>
        <v>NE</v>
      </c>
      <c r="AE48" s="128" t="str">
        <f t="shared" si="63"/>
        <v>NE</v>
      </c>
      <c r="AF48" s="128" t="str">
        <f t="shared" si="64"/>
        <v>NE</v>
      </c>
      <c r="AG48" s="127"/>
      <c r="AH48" s="129" t="str">
        <f t="shared" ref="AH48:BG48" si="71">IF($BL$48=0,"NE",(SUMIF($B$7:$B$40,"COM",AH$7:AH$40))/$BL$48)</f>
        <v>NE</v>
      </c>
      <c r="AI48" s="129" t="str">
        <f t="shared" si="71"/>
        <v>NE</v>
      </c>
      <c r="AJ48" s="129" t="str">
        <f t="shared" si="71"/>
        <v>NE</v>
      </c>
      <c r="AK48" s="129" t="str">
        <f t="shared" si="71"/>
        <v>NE</v>
      </c>
      <c r="AL48" s="129" t="str">
        <f t="shared" si="71"/>
        <v>NE</v>
      </c>
      <c r="AM48" s="129" t="str">
        <f t="shared" si="71"/>
        <v>NE</v>
      </c>
      <c r="AN48" s="129" t="str">
        <f t="shared" si="71"/>
        <v>NE</v>
      </c>
      <c r="AO48" s="129" t="str">
        <f t="shared" si="71"/>
        <v>NE</v>
      </c>
      <c r="AP48" s="129" t="str">
        <f t="shared" si="71"/>
        <v>NE</v>
      </c>
      <c r="AQ48" s="129" t="str">
        <f t="shared" si="71"/>
        <v>NE</v>
      </c>
      <c r="AR48" s="129" t="str">
        <f t="shared" si="71"/>
        <v>NE</v>
      </c>
      <c r="AS48" s="129" t="str">
        <f t="shared" si="71"/>
        <v>NE</v>
      </c>
      <c r="AT48" s="129" t="str">
        <f t="shared" si="71"/>
        <v>NE</v>
      </c>
      <c r="AU48" s="129" t="str">
        <f t="shared" si="71"/>
        <v>NE</v>
      </c>
      <c r="AV48" s="129" t="str">
        <f t="shared" si="71"/>
        <v>NE</v>
      </c>
      <c r="AW48" s="129" t="str">
        <f t="shared" si="71"/>
        <v>NE</v>
      </c>
      <c r="AX48" s="129" t="str">
        <f t="shared" si="71"/>
        <v>NE</v>
      </c>
      <c r="AY48" s="129" t="str">
        <f t="shared" si="71"/>
        <v>NE</v>
      </c>
      <c r="AZ48" s="129" t="str">
        <f t="shared" si="71"/>
        <v>NE</v>
      </c>
      <c r="BA48" s="129" t="str">
        <f t="shared" si="71"/>
        <v>NE</v>
      </c>
      <c r="BB48" s="129" t="str">
        <f t="shared" si="71"/>
        <v>NE</v>
      </c>
      <c r="BC48" s="129" t="str">
        <f t="shared" si="71"/>
        <v>NE</v>
      </c>
      <c r="BD48" s="129" t="str">
        <f t="shared" si="71"/>
        <v>NE</v>
      </c>
      <c r="BE48" s="129" t="str">
        <f t="shared" si="71"/>
        <v>NE</v>
      </c>
      <c r="BF48" s="129" t="str">
        <f t="shared" si="71"/>
        <v>NE</v>
      </c>
      <c r="BG48" s="129" t="str">
        <f t="shared" si="71"/>
        <v>NE</v>
      </c>
      <c r="BK48" s="130" t="s">
        <v>7</v>
      </c>
      <c r="BL48" s="131">
        <f>SUMIF($B$7:$B$40,"COM",$E$7:$E$40)</f>
        <v>0</v>
      </c>
      <c r="BM48" s="132" t="e">
        <f t="shared" si="66"/>
        <v>#DIV/0!</v>
      </c>
    </row>
    <row r="49" spans="3:102" ht="36.950000000000003" customHeight="1" x14ac:dyDescent="0.25">
      <c r="C49" s="124"/>
      <c r="D49" s="125" t="e">
        <f>IF(BM49=0,"NE",$BL$49/$BL$51*20)</f>
        <v>#DIV/0!</v>
      </c>
      <c r="E49" s="134" t="s">
        <v>8</v>
      </c>
      <c r="F49" s="127"/>
      <c r="G49" s="128" t="str">
        <f t="shared" si="60"/>
        <v>NE</v>
      </c>
      <c r="H49" s="128" t="str">
        <f t="shared" si="60"/>
        <v>NE</v>
      </c>
      <c r="I49" s="128" t="str">
        <f t="shared" si="60"/>
        <v>NE</v>
      </c>
      <c r="J49" s="128" t="str">
        <f t="shared" si="60"/>
        <v>NE</v>
      </c>
      <c r="K49" s="128" t="str">
        <f t="shared" si="60"/>
        <v>NE</v>
      </c>
      <c r="L49" s="128" t="str">
        <f t="shared" si="60"/>
        <v>NE</v>
      </c>
      <c r="M49" s="128" t="str">
        <f t="shared" si="60"/>
        <v>NE</v>
      </c>
      <c r="N49" s="128" t="str">
        <f t="shared" si="60"/>
        <v>NE</v>
      </c>
      <c r="O49" s="128" t="str">
        <f t="shared" si="60"/>
        <v>NE</v>
      </c>
      <c r="P49" s="128" t="str">
        <f t="shared" si="60"/>
        <v>NE</v>
      </c>
      <c r="Q49" s="128" t="str">
        <f t="shared" si="67"/>
        <v>NE</v>
      </c>
      <c r="R49" s="128" t="str">
        <f t="shared" si="67"/>
        <v>NE</v>
      </c>
      <c r="S49" s="128" t="str">
        <f t="shared" si="67"/>
        <v>NE</v>
      </c>
      <c r="T49" s="128" t="str">
        <f t="shared" si="67"/>
        <v>NE</v>
      </c>
      <c r="U49" s="128" t="str">
        <f t="shared" si="67"/>
        <v>NE</v>
      </c>
      <c r="V49" s="128" t="str">
        <f t="shared" si="67"/>
        <v>NE</v>
      </c>
      <c r="W49" s="128" t="str">
        <f t="shared" si="61"/>
        <v>NE</v>
      </c>
      <c r="X49" s="128" t="str">
        <f t="shared" si="61"/>
        <v>NE</v>
      </c>
      <c r="Y49" s="128" t="str">
        <f t="shared" si="61"/>
        <v>NE</v>
      </c>
      <c r="Z49" s="128" t="str">
        <f t="shared" si="61"/>
        <v>NE</v>
      </c>
      <c r="AA49" s="128" t="str">
        <f t="shared" si="61"/>
        <v>NE</v>
      </c>
      <c r="AB49" s="128" t="str">
        <f t="shared" si="61"/>
        <v>NE</v>
      </c>
      <c r="AC49" s="128" t="str">
        <f t="shared" si="61"/>
        <v>NE</v>
      </c>
      <c r="AD49" s="128" t="str">
        <f t="shared" si="62"/>
        <v>NE</v>
      </c>
      <c r="AE49" s="128" t="str">
        <f t="shared" si="63"/>
        <v>NE</v>
      </c>
      <c r="AF49" s="128" t="str">
        <f t="shared" si="64"/>
        <v>NE</v>
      </c>
      <c r="AG49" s="127"/>
      <c r="AH49" s="129" t="str">
        <f t="shared" ref="AH49:BG49" si="72">IF($BL$49=0,"NE",(SUMIF($B$7:$B$40,"AUTO",AH$7:AH$40))/$BL$49)</f>
        <v>NE</v>
      </c>
      <c r="AI49" s="129" t="str">
        <f t="shared" si="72"/>
        <v>NE</v>
      </c>
      <c r="AJ49" s="129" t="str">
        <f t="shared" si="72"/>
        <v>NE</v>
      </c>
      <c r="AK49" s="129" t="str">
        <f t="shared" si="72"/>
        <v>NE</v>
      </c>
      <c r="AL49" s="129" t="str">
        <f t="shared" si="72"/>
        <v>NE</v>
      </c>
      <c r="AM49" s="129" t="str">
        <f t="shared" si="72"/>
        <v>NE</v>
      </c>
      <c r="AN49" s="129" t="str">
        <f t="shared" si="72"/>
        <v>NE</v>
      </c>
      <c r="AO49" s="129" t="str">
        <f t="shared" si="72"/>
        <v>NE</v>
      </c>
      <c r="AP49" s="129" t="str">
        <f t="shared" si="72"/>
        <v>NE</v>
      </c>
      <c r="AQ49" s="129" t="str">
        <f t="shared" si="72"/>
        <v>NE</v>
      </c>
      <c r="AR49" s="129" t="str">
        <f t="shared" si="72"/>
        <v>NE</v>
      </c>
      <c r="AS49" s="129" t="str">
        <f t="shared" si="72"/>
        <v>NE</v>
      </c>
      <c r="AT49" s="129" t="str">
        <f t="shared" si="72"/>
        <v>NE</v>
      </c>
      <c r="AU49" s="129" t="str">
        <f t="shared" si="72"/>
        <v>NE</v>
      </c>
      <c r="AV49" s="129" t="str">
        <f t="shared" si="72"/>
        <v>NE</v>
      </c>
      <c r="AW49" s="129" t="str">
        <f t="shared" si="72"/>
        <v>NE</v>
      </c>
      <c r="AX49" s="129" t="str">
        <f t="shared" si="72"/>
        <v>NE</v>
      </c>
      <c r="AY49" s="129" t="str">
        <f t="shared" si="72"/>
        <v>NE</v>
      </c>
      <c r="AZ49" s="129" t="str">
        <f t="shared" si="72"/>
        <v>NE</v>
      </c>
      <c r="BA49" s="129" t="str">
        <f t="shared" si="72"/>
        <v>NE</v>
      </c>
      <c r="BB49" s="129" t="str">
        <f t="shared" si="72"/>
        <v>NE</v>
      </c>
      <c r="BC49" s="129" t="str">
        <f t="shared" si="72"/>
        <v>NE</v>
      </c>
      <c r="BD49" s="129" t="str">
        <f t="shared" si="72"/>
        <v>NE</v>
      </c>
      <c r="BE49" s="129" t="str">
        <f t="shared" si="72"/>
        <v>NE</v>
      </c>
      <c r="BF49" s="129" t="str">
        <f t="shared" si="72"/>
        <v>NE</v>
      </c>
      <c r="BG49" s="129" t="str">
        <f t="shared" si="72"/>
        <v>NE</v>
      </c>
      <c r="BK49" s="135" t="s">
        <v>8</v>
      </c>
      <c r="BL49" s="131">
        <f>SUMIF($B$7:$B$40,"AUTO",$E$7:$E$40)</f>
        <v>0</v>
      </c>
      <c r="BM49" s="132" t="e">
        <f t="shared" si="66"/>
        <v>#DIV/0!</v>
      </c>
    </row>
    <row r="50" spans="3:102" ht="36.950000000000003" customHeight="1" x14ac:dyDescent="0.25">
      <c r="C50" s="124"/>
      <c r="D50" s="125" t="e">
        <f>IF(BM50=0,"NE",$BL$50/$BL$51*20)</f>
        <v>#DIV/0!</v>
      </c>
      <c r="E50" s="134" t="s">
        <v>10</v>
      </c>
      <c r="F50" s="127"/>
      <c r="G50" s="128" t="str">
        <f t="shared" si="60"/>
        <v>NE</v>
      </c>
      <c r="H50" s="128" t="str">
        <f t="shared" si="60"/>
        <v>NE</v>
      </c>
      <c r="I50" s="128" t="str">
        <f t="shared" si="60"/>
        <v>NE</v>
      </c>
      <c r="J50" s="128" t="str">
        <f t="shared" si="60"/>
        <v>NE</v>
      </c>
      <c r="K50" s="128" t="str">
        <f t="shared" si="60"/>
        <v>NE</v>
      </c>
      <c r="L50" s="128" t="str">
        <f t="shared" si="60"/>
        <v>NE</v>
      </c>
      <c r="M50" s="128" t="str">
        <f t="shared" si="60"/>
        <v>NE</v>
      </c>
      <c r="N50" s="128" t="str">
        <f t="shared" si="60"/>
        <v>NE</v>
      </c>
      <c r="O50" s="128" t="str">
        <f t="shared" si="60"/>
        <v>NE</v>
      </c>
      <c r="P50" s="128" t="str">
        <f t="shared" si="60"/>
        <v>NE</v>
      </c>
      <c r="Q50" s="128" t="str">
        <f t="shared" si="67"/>
        <v>NE</v>
      </c>
      <c r="R50" s="128" t="str">
        <f t="shared" si="67"/>
        <v>NE</v>
      </c>
      <c r="S50" s="128" t="str">
        <f t="shared" si="67"/>
        <v>NE</v>
      </c>
      <c r="T50" s="128" t="str">
        <f t="shared" si="67"/>
        <v>NE</v>
      </c>
      <c r="U50" s="128" t="str">
        <f t="shared" si="67"/>
        <v>NE</v>
      </c>
      <c r="V50" s="128" t="str">
        <f t="shared" si="67"/>
        <v>NE</v>
      </c>
      <c r="W50" s="128" t="str">
        <f t="shared" si="61"/>
        <v>NE</v>
      </c>
      <c r="X50" s="128" t="str">
        <f t="shared" si="61"/>
        <v>NE</v>
      </c>
      <c r="Y50" s="128" t="str">
        <f t="shared" si="61"/>
        <v>NE</v>
      </c>
      <c r="Z50" s="128" t="str">
        <f t="shared" si="61"/>
        <v>NE</v>
      </c>
      <c r="AA50" s="128" t="str">
        <f t="shared" si="61"/>
        <v>NE</v>
      </c>
      <c r="AB50" s="128" t="str">
        <f t="shared" si="61"/>
        <v>NE</v>
      </c>
      <c r="AC50" s="128" t="str">
        <f t="shared" si="61"/>
        <v>NE</v>
      </c>
      <c r="AD50" s="128" t="str">
        <f t="shared" si="62"/>
        <v>NE</v>
      </c>
      <c r="AE50" s="128" t="str">
        <f t="shared" si="63"/>
        <v>NE</v>
      </c>
      <c r="AF50" s="128" t="str">
        <f t="shared" si="64"/>
        <v>NE</v>
      </c>
      <c r="AG50" s="127"/>
      <c r="AH50" s="129" t="str">
        <f t="shared" ref="AH50:BG50" si="73">IF($BL$50=0,"NE",(SUMIF($B$7:$B$40,"RCO",AH$7:AH$40))/$BL$50)</f>
        <v>NE</v>
      </c>
      <c r="AI50" s="129" t="str">
        <f t="shared" si="73"/>
        <v>NE</v>
      </c>
      <c r="AJ50" s="129" t="str">
        <f t="shared" si="73"/>
        <v>NE</v>
      </c>
      <c r="AK50" s="129" t="str">
        <f t="shared" si="73"/>
        <v>NE</v>
      </c>
      <c r="AL50" s="129" t="str">
        <f t="shared" si="73"/>
        <v>NE</v>
      </c>
      <c r="AM50" s="129" t="str">
        <f t="shared" si="73"/>
        <v>NE</v>
      </c>
      <c r="AN50" s="129" t="str">
        <f t="shared" si="73"/>
        <v>NE</v>
      </c>
      <c r="AO50" s="129" t="str">
        <f t="shared" si="73"/>
        <v>NE</v>
      </c>
      <c r="AP50" s="129" t="str">
        <f t="shared" si="73"/>
        <v>NE</v>
      </c>
      <c r="AQ50" s="129" t="str">
        <f t="shared" si="73"/>
        <v>NE</v>
      </c>
      <c r="AR50" s="129" t="str">
        <f t="shared" si="73"/>
        <v>NE</v>
      </c>
      <c r="AS50" s="129" t="str">
        <f t="shared" si="73"/>
        <v>NE</v>
      </c>
      <c r="AT50" s="129" t="str">
        <f t="shared" si="73"/>
        <v>NE</v>
      </c>
      <c r="AU50" s="129" t="str">
        <f t="shared" si="73"/>
        <v>NE</v>
      </c>
      <c r="AV50" s="129" t="str">
        <f t="shared" si="73"/>
        <v>NE</v>
      </c>
      <c r="AW50" s="129" t="str">
        <f t="shared" si="73"/>
        <v>NE</v>
      </c>
      <c r="AX50" s="129" t="str">
        <f t="shared" si="73"/>
        <v>NE</v>
      </c>
      <c r="AY50" s="129" t="str">
        <f t="shared" si="73"/>
        <v>NE</v>
      </c>
      <c r="AZ50" s="129" t="str">
        <f t="shared" si="73"/>
        <v>NE</v>
      </c>
      <c r="BA50" s="129" t="str">
        <f t="shared" si="73"/>
        <v>NE</v>
      </c>
      <c r="BB50" s="129" t="str">
        <f t="shared" si="73"/>
        <v>NE</v>
      </c>
      <c r="BC50" s="129" t="str">
        <f t="shared" si="73"/>
        <v>NE</v>
      </c>
      <c r="BD50" s="129" t="str">
        <f t="shared" si="73"/>
        <v>NE</v>
      </c>
      <c r="BE50" s="129" t="str">
        <f t="shared" si="73"/>
        <v>NE</v>
      </c>
      <c r="BF50" s="129" t="str">
        <f t="shared" si="73"/>
        <v>NE</v>
      </c>
      <c r="BG50" s="129" t="str">
        <f t="shared" si="73"/>
        <v>NE</v>
      </c>
      <c r="BK50" s="135" t="s">
        <v>10</v>
      </c>
      <c r="BL50" s="131">
        <f>SUMIF($B$7:$B$40,"RCO",$E$7:$E$40)</f>
        <v>0</v>
      </c>
      <c r="BM50" s="132" t="e">
        <f t="shared" si="66"/>
        <v>#DIV/0!</v>
      </c>
    </row>
    <row r="51" spans="3:102" ht="36.950000000000003" customHeight="1" x14ac:dyDescent="0.25">
      <c r="D51" s="136" t="e">
        <f>SUM(D44:D50)</f>
        <v>#DIV/0!</v>
      </c>
      <c r="E51" s="123" t="s">
        <v>12</v>
      </c>
      <c r="F51" s="116"/>
      <c r="G51" s="137">
        <f>G62</f>
        <v>0</v>
      </c>
      <c r="H51" s="137">
        <f t="shared" ref="H51:AC51" si="74">H62</f>
        <v>0</v>
      </c>
      <c r="I51" s="137">
        <f t="shared" si="74"/>
        <v>0</v>
      </c>
      <c r="J51" s="137">
        <f t="shared" si="74"/>
        <v>0</v>
      </c>
      <c r="K51" s="137">
        <f t="shared" si="74"/>
        <v>0</v>
      </c>
      <c r="L51" s="137">
        <f t="shared" si="74"/>
        <v>0</v>
      </c>
      <c r="M51" s="137">
        <f t="shared" si="74"/>
        <v>0</v>
      </c>
      <c r="N51" s="137">
        <f t="shared" si="74"/>
        <v>0</v>
      </c>
      <c r="O51" s="137">
        <f t="shared" si="74"/>
        <v>0</v>
      </c>
      <c r="P51" s="137">
        <f t="shared" si="74"/>
        <v>0</v>
      </c>
      <c r="Q51" s="137">
        <f t="shared" si="74"/>
        <v>0</v>
      </c>
      <c r="R51" s="137">
        <f t="shared" si="74"/>
        <v>0</v>
      </c>
      <c r="S51" s="137">
        <f t="shared" si="74"/>
        <v>0</v>
      </c>
      <c r="T51" s="137">
        <f t="shared" si="74"/>
        <v>0</v>
      </c>
      <c r="U51" s="137">
        <f t="shared" si="74"/>
        <v>0</v>
      </c>
      <c r="V51" s="137">
        <f t="shared" si="74"/>
        <v>0</v>
      </c>
      <c r="W51" s="137">
        <f t="shared" si="74"/>
        <v>0</v>
      </c>
      <c r="X51" s="137">
        <f t="shared" si="74"/>
        <v>0</v>
      </c>
      <c r="Y51" s="137">
        <f t="shared" si="74"/>
        <v>0</v>
      </c>
      <c r="Z51" s="137">
        <f t="shared" si="74"/>
        <v>0</v>
      </c>
      <c r="AA51" s="137">
        <f t="shared" si="74"/>
        <v>0</v>
      </c>
      <c r="AB51" s="137">
        <f t="shared" si="74"/>
        <v>0</v>
      </c>
      <c r="AC51" s="137">
        <f t="shared" si="74"/>
        <v>0</v>
      </c>
      <c r="AD51" s="137">
        <f t="shared" ref="AD51:AF51" si="75">AD62</f>
        <v>0</v>
      </c>
      <c r="AE51" s="137">
        <f t="shared" si="75"/>
        <v>0</v>
      </c>
      <c r="AF51" s="137">
        <f t="shared" si="75"/>
        <v>0</v>
      </c>
      <c r="BK51" s="123" t="s">
        <v>12</v>
      </c>
      <c r="BL51" s="138">
        <f>SUM(BL44:BL50)</f>
        <v>0</v>
      </c>
      <c r="BM51" s="139" t="e">
        <f>SUM(BM44:BM50)</f>
        <v>#DIV/0!</v>
      </c>
    </row>
    <row r="52" spans="3:102" ht="36.950000000000003" customHeight="1" x14ac:dyDescent="0.25">
      <c r="D52" s="121"/>
      <c r="E52" s="121"/>
      <c r="F52" s="116"/>
      <c r="G52" s="15" t="s">
        <v>71</v>
      </c>
      <c r="H52" s="15" t="s">
        <v>71</v>
      </c>
      <c r="I52" s="121"/>
      <c r="J52" s="121"/>
      <c r="K52" s="121"/>
      <c r="L52" s="121"/>
      <c r="M52" s="15" t="s">
        <v>71</v>
      </c>
      <c r="N52" s="15" t="s">
        <v>71</v>
      </c>
      <c r="O52" s="121"/>
      <c r="P52" s="121"/>
      <c r="Q52" s="121"/>
      <c r="R52" s="121"/>
      <c r="S52" s="15" t="s">
        <v>71</v>
      </c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 t="s">
        <v>71</v>
      </c>
      <c r="AH52" s="15" t="s">
        <v>71</v>
      </c>
      <c r="AI52" s="15" t="s">
        <v>71</v>
      </c>
      <c r="AJ52" s="15"/>
      <c r="AK52" s="15"/>
      <c r="AL52" s="15"/>
      <c r="AM52" s="15"/>
      <c r="AN52" s="15"/>
      <c r="AO52" s="15"/>
      <c r="AP52" s="15"/>
      <c r="AQ52" s="15"/>
      <c r="AR52" s="15" t="s">
        <v>71</v>
      </c>
      <c r="AS52" s="15" t="s">
        <v>71</v>
      </c>
      <c r="AT52" s="15" t="s">
        <v>71</v>
      </c>
      <c r="AU52" s="15" t="s">
        <v>71</v>
      </c>
      <c r="AV52" s="15"/>
      <c r="AW52" s="15"/>
      <c r="AX52" s="15"/>
      <c r="AY52" s="15"/>
      <c r="AZ52" s="15"/>
      <c r="BA52" s="15"/>
      <c r="BB52" s="15"/>
      <c r="BC52" s="15"/>
      <c r="BD52" s="15" t="s">
        <v>71</v>
      </c>
      <c r="BE52" s="15"/>
      <c r="BF52" s="15"/>
      <c r="BG52" s="15" t="s">
        <v>71</v>
      </c>
      <c r="BX52" s="455" t="s">
        <v>191</v>
      </c>
      <c r="BY52" s="455"/>
      <c r="BZ52" s="455"/>
      <c r="CA52" s="455"/>
      <c r="CB52" s="455"/>
      <c r="CC52" s="455"/>
      <c r="CD52" s="455"/>
      <c r="CE52" s="455"/>
      <c r="CF52" s="455"/>
      <c r="CG52" s="455"/>
      <c r="CH52" s="455"/>
      <c r="CI52" s="455"/>
      <c r="CJ52" s="455"/>
      <c r="CK52" s="455"/>
      <c r="CL52" s="455"/>
      <c r="CM52" s="455"/>
      <c r="CN52" s="455"/>
      <c r="CO52" s="455"/>
      <c r="CP52" s="455"/>
      <c r="CQ52" s="455"/>
      <c r="CR52" s="455"/>
      <c r="CS52" s="455"/>
      <c r="CT52" s="455"/>
      <c r="CU52" s="455"/>
      <c r="CV52" s="455"/>
      <c r="CW52" s="455"/>
      <c r="CX52" s="455"/>
    </row>
    <row r="53" spans="3:102" ht="36.950000000000003" customHeight="1" thickBot="1" x14ac:dyDescent="0.3">
      <c r="BN53" s="456" t="s">
        <v>192</v>
      </c>
      <c r="BO53" s="456"/>
      <c r="BP53" s="456"/>
      <c r="BQ53" s="456"/>
      <c r="BR53" s="456"/>
      <c r="BS53" s="456"/>
      <c r="BT53" s="456"/>
      <c r="BU53" s="456"/>
      <c r="BX53" s="250"/>
      <c r="BY53" s="109">
        <v>1</v>
      </c>
      <c r="BZ53" s="109">
        <v>2</v>
      </c>
      <c r="CA53" s="109">
        <v>3</v>
      </c>
      <c r="CB53" s="109">
        <v>4</v>
      </c>
      <c r="CC53" s="109">
        <v>5</v>
      </c>
      <c r="CD53" s="109">
        <v>6</v>
      </c>
      <c r="CE53" s="109">
        <v>7</v>
      </c>
      <c r="CF53" s="109">
        <v>8</v>
      </c>
      <c r="CG53" s="286">
        <v>9</v>
      </c>
      <c r="CH53" s="109">
        <v>10</v>
      </c>
      <c r="CI53" s="109">
        <v>11</v>
      </c>
      <c r="CJ53" s="109">
        <v>12</v>
      </c>
      <c r="CK53" s="109">
        <v>13</v>
      </c>
      <c r="CL53" s="109">
        <v>14</v>
      </c>
      <c r="CM53" s="109">
        <v>15</v>
      </c>
      <c r="CN53" s="109">
        <v>16</v>
      </c>
      <c r="CO53" s="109">
        <v>17</v>
      </c>
      <c r="CP53" s="109">
        <v>18</v>
      </c>
      <c r="CQ53" s="311">
        <v>19</v>
      </c>
      <c r="CR53" s="109">
        <v>20</v>
      </c>
      <c r="CS53" s="109">
        <v>21</v>
      </c>
      <c r="CT53" s="109">
        <v>22</v>
      </c>
      <c r="CU53" s="109">
        <v>23</v>
      </c>
      <c r="CV53" s="109">
        <v>24</v>
      </c>
      <c r="CW53" s="109">
        <v>25</v>
      </c>
      <c r="CX53" s="109">
        <v>26</v>
      </c>
    </row>
    <row r="54" spans="3:102" ht="36.950000000000003" customHeight="1" x14ac:dyDescent="0.25">
      <c r="D54" s="122" t="s">
        <v>15</v>
      </c>
      <c r="E54" s="123" t="s">
        <v>2</v>
      </c>
      <c r="G54" s="457" t="s">
        <v>16</v>
      </c>
      <c r="H54" s="457"/>
      <c r="I54" s="457"/>
      <c r="J54" s="457"/>
      <c r="K54" s="457"/>
      <c r="L54" s="457"/>
      <c r="M54" s="457"/>
      <c r="N54" s="457"/>
      <c r="O54" s="457"/>
      <c r="P54" s="457"/>
      <c r="Q54" s="457"/>
      <c r="R54" s="457"/>
      <c r="S54" s="457"/>
      <c r="T54" s="457"/>
      <c r="U54" s="457"/>
      <c r="V54" s="457"/>
      <c r="W54" s="457"/>
      <c r="X54" s="457"/>
      <c r="Y54" s="457"/>
      <c r="Z54" s="457"/>
      <c r="AA54" s="457"/>
      <c r="AB54" s="457"/>
      <c r="AC54" s="457"/>
      <c r="AD54" s="457"/>
      <c r="AE54" s="457"/>
      <c r="AF54" s="457"/>
      <c r="AH54" s="458" t="s">
        <v>70</v>
      </c>
      <c r="AI54" s="458"/>
      <c r="AJ54" s="458"/>
      <c r="AK54" s="458"/>
      <c r="AL54" s="458"/>
      <c r="AM54" s="458"/>
      <c r="AN54" s="458"/>
      <c r="AO54" s="458"/>
      <c r="AP54" s="458"/>
      <c r="AQ54" s="458"/>
      <c r="AR54" s="458"/>
      <c r="AS54" s="458"/>
      <c r="AT54" s="458"/>
      <c r="AU54" s="458"/>
      <c r="AV54" s="458"/>
      <c r="AW54" s="458"/>
      <c r="AX54" s="458"/>
      <c r="AY54" s="458"/>
      <c r="AZ54" s="458"/>
      <c r="BA54" s="458"/>
      <c r="BB54" s="458"/>
      <c r="BC54" s="458"/>
      <c r="BD54" s="458"/>
      <c r="BE54" s="458"/>
      <c r="BF54" s="458"/>
      <c r="BG54" s="458"/>
      <c r="BN54" s="257" t="s">
        <v>60</v>
      </c>
      <c r="BO54" s="262" t="s">
        <v>72</v>
      </c>
      <c r="BP54" s="262" t="s">
        <v>73</v>
      </c>
      <c r="BQ54" s="262" t="s">
        <v>74</v>
      </c>
      <c r="BR54" s="262" t="s">
        <v>75</v>
      </c>
      <c r="BS54" s="262" t="s">
        <v>76</v>
      </c>
      <c r="BT54" s="262" t="s">
        <v>77</v>
      </c>
      <c r="BU54" s="263" t="s">
        <v>78</v>
      </c>
      <c r="BX54" s="270" t="s">
        <v>184</v>
      </c>
      <c r="BY54" s="251" t="str">
        <f t="shared" ref="BY54:BY60" si="76">AH44</f>
        <v>NE</v>
      </c>
      <c r="BZ54" s="251" t="str">
        <f t="shared" ref="BZ54:CI60" si="77">AI44</f>
        <v>NE</v>
      </c>
      <c r="CA54" s="251" t="str">
        <f t="shared" si="77"/>
        <v>NE</v>
      </c>
      <c r="CB54" s="251" t="str">
        <f t="shared" si="77"/>
        <v>NE</v>
      </c>
      <c r="CC54" s="251" t="str">
        <f t="shared" si="77"/>
        <v>NE</v>
      </c>
      <c r="CD54" s="251" t="str">
        <f t="shared" si="77"/>
        <v>NE</v>
      </c>
      <c r="CE54" s="251" t="str">
        <f t="shared" si="77"/>
        <v>NE</v>
      </c>
      <c r="CF54" s="251" t="str">
        <f t="shared" si="77"/>
        <v>NE</v>
      </c>
      <c r="CG54" s="251" t="str">
        <f t="shared" si="77"/>
        <v>NE</v>
      </c>
      <c r="CH54" s="251" t="str">
        <f t="shared" si="77"/>
        <v>NE</v>
      </c>
      <c r="CI54" s="251" t="str">
        <f t="shared" si="77"/>
        <v>NE</v>
      </c>
      <c r="CJ54" s="251" t="str">
        <f t="shared" ref="CJ54:CS60" si="78">AS44</f>
        <v>NE</v>
      </c>
      <c r="CK54" s="251" t="str">
        <f t="shared" si="78"/>
        <v>NE</v>
      </c>
      <c r="CL54" s="251" t="str">
        <f t="shared" si="78"/>
        <v>NE</v>
      </c>
      <c r="CM54" s="251" t="str">
        <f t="shared" si="78"/>
        <v>NE</v>
      </c>
      <c r="CN54" s="251" t="str">
        <f t="shared" si="78"/>
        <v>NE</v>
      </c>
      <c r="CO54" s="251" t="str">
        <f t="shared" si="78"/>
        <v>NE</v>
      </c>
      <c r="CP54" s="251" t="str">
        <f t="shared" si="78"/>
        <v>NE</v>
      </c>
      <c r="CQ54" s="252" t="str">
        <f t="shared" si="78"/>
        <v>NE</v>
      </c>
      <c r="CR54" s="251" t="str">
        <f t="shared" si="78"/>
        <v>NE</v>
      </c>
      <c r="CS54" s="251" t="str">
        <f t="shared" si="78"/>
        <v>NE</v>
      </c>
      <c r="CT54" s="251" t="str">
        <f t="shared" ref="CT54:CU60" si="79">BC44</f>
        <v>NE</v>
      </c>
      <c r="CU54" s="251" t="str">
        <f t="shared" si="79"/>
        <v>NE</v>
      </c>
      <c r="CV54" s="251" t="str">
        <f t="shared" ref="CV54" si="80">BE44</f>
        <v>NE</v>
      </c>
      <c r="CW54" s="251" t="str">
        <f t="shared" ref="CW54" si="81">BF44</f>
        <v>NE</v>
      </c>
      <c r="CX54" s="252" t="str">
        <f t="shared" ref="CX54:CX60" si="82">BG44</f>
        <v>NE</v>
      </c>
    </row>
    <row r="55" spans="3:102" ht="36.950000000000003" customHeight="1" x14ac:dyDescent="0.25">
      <c r="D55" s="140" t="e">
        <f>$D44</f>
        <v>#DIV/0!</v>
      </c>
      <c r="E55" s="130" t="s">
        <v>3</v>
      </c>
      <c r="G55" s="140" t="str">
        <f t="shared" ref="G55:AC61" si="83">IF(G44="NE","NE",$D55*IF(G44="A",Seuil_max_A,IF(G44="B",Seuil_max_B,IF(G44="C",Seuil_max_C,IF(G44="D",Seuil_max_D,0)))))</f>
        <v>NE</v>
      </c>
      <c r="H55" s="140" t="str">
        <f t="shared" si="83"/>
        <v>NE</v>
      </c>
      <c r="I55" s="140" t="str">
        <f t="shared" si="83"/>
        <v>NE</v>
      </c>
      <c r="J55" s="140" t="str">
        <f t="shared" si="83"/>
        <v>NE</v>
      </c>
      <c r="K55" s="140" t="str">
        <f t="shared" si="83"/>
        <v>NE</v>
      </c>
      <c r="L55" s="140" t="str">
        <f t="shared" si="83"/>
        <v>NE</v>
      </c>
      <c r="M55" s="140" t="str">
        <f t="shared" si="83"/>
        <v>NE</v>
      </c>
      <c r="N55" s="140" t="str">
        <f t="shared" si="83"/>
        <v>NE</v>
      </c>
      <c r="O55" s="140" t="str">
        <f t="shared" si="83"/>
        <v>NE</v>
      </c>
      <c r="P55" s="140" t="str">
        <f t="shared" si="83"/>
        <v>NE</v>
      </c>
      <c r="Q55" s="140" t="str">
        <f t="shared" si="83"/>
        <v>NE</v>
      </c>
      <c r="R55" s="140" t="str">
        <f t="shared" si="83"/>
        <v>NE</v>
      </c>
      <c r="S55" s="140" t="str">
        <f t="shared" si="83"/>
        <v>NE</v>
      </c>
      <c r="T55" s="140" t="str">
        <f t="shared" si="83"/>
        <v>NE</v>
      </c>
      <c r="U55" s="140" t="str">
        <f t="shared" si="83"/>
        <v>NE</v>
      </c>
      <c r="V55" s="140" t="str">
        <f t="shared" si="83"/>
        <v>NE</v>
      </c>
      <c r="W55" s="140" t="str">
        <f t="shared" si="83"/>
        <v>NE</v>
      </c>
      <c r="X55" s="140" t="str">
        <f t="shared" si="83"/>
        <v>NE</v>
      </c>
      <c r="Y55" s="140" t="str">
        <f t="shared" si="83"/>
        <v>NE</v>
      </c>
      <c r="Z55" s="140" t="str">
        <f t="shared" si="83"/>
        <v>NE</v>
      </c>
      <c r="AA55" s="140" t="str">
        <f t="shared" si="83"/>
        <v>NE</v>
      </c>
      <c r="AB55" s="140" t="str">
        <f t="shared" si="83"/>
        <v>NE</v>
      </c>
      <c r="AC55" s="140" t="str">
        <f t="shared" si="83"/>
        <v>NE</v>
      </c>
      <c r="AD55" s="140" t="str">
        <f t="shared" ref="AD55:AF55" si="84">IF(AD44="NE","NE",$D55*IF(AD44="A",Seuil_max_A,IF(AD44="B",Seuil_max_B,IF(AD44="C",Seuil_max_C,IF(AD44="D",Seuil_max_D,0)))))</f>
        <v>NE</v>
      </c>
      <c r="AE55" s="140" t="str">
        <f t="shared" si="84"/>
        <v>NE</v>
      </c>
      <c r="AF55" s="140" t="str">
        <f t="shared" si="84"/>
        <v>NE</v>
      </c>
      <c r="AH55" s="141" t="str">
        <f>IF(AH44="NE","NE",$D55*AH44)</f>
        <v>NE</v>
      </c>
      <c r="AI55" s="141" t="str">
        <f t="shared" ref="AI55:BD61" si="85">IF(AI44="NE","NE",$D55*AI44)</f>
        <v>NE</v>
      </c>
      <c r="AJ55" s="141" t="str">
        <f t="shared" si="85"/>
        <v>NE</v>
      </c>
      <c r="AK55" s="141" t="str">
        <f t="shared" si="85"/>
        <v>NE</v>
      </c>
      <c r="AL55" s="141" t="str">
        <f t="shared" si="85"/>
        <v>NE</v>
      </c>
      <c r="AM55" s="141" t="str">
        <f t="shared" si="85"/>
        <v>NE</v>
      </c>
      <c r="AN55" s="141" t="str">
        <f t="shared" si="85"/>
        <v>NE</v>
      </c>
      <c r="AO55" s="141" t="str">
        <f t="shared" si="85"/>
        <v>NE</v>
      </c>
      <c r="AP55" s="141" t="str">
        <f t="shared" si="85"/>
        <v>NE</v>
      </c>
      <c r="AQ55" s="141" t="str">
        <f t="shared" si="85"/>
        <v>NE</v>
      </c>
      <c r="AR55" s="141" t="str">
        <f t="shared" si="85"/>
        <v>NE</v>
      </c>
      <c r="AS55" s="141" t="str">
        <f t="shared" si="85"/>
        <v>NE</v>
      </c>
      <c r="AT55" s="141" t="str">
        <f t="shared" si="85"/>
        <v>NE</v>
      </c>
      <c r="AU55" s="141" t="str">
        <f t="shared" si="85"/>
        <v>NE</v>
      </c>
      <c r="AV55" s="141" t="str">
        <f t="shared" si="85"/>
        <v>NE</v>
      </c>
      <c r="AW55" s="141" t="str">
        <f t="shared" si="85"/>
        <v>NE</v>
      </c>
      <c r="AX55" s="141" t="str">
        <f t="shared" si="85"/>
        <v>NE</v>
      </c>
      <c r="AY55" s="141" t="str">
        <f t="shared" si="85"/>
        <v>NE</v>
      </c>
      <c r="AZ55" s="141" t="str">
        <f t="shared" si="85"/>
        <v>NE</v>
      </c>
      <c r="BA55" s="141" t="str">
        <f t="shared" si="85"/>
        <v>NE</v>
      </c>
      <c r="BB55" s="141" t="str">
        <f t="shared" si="85"/>
        <v>NE</v>
      </c>
      <c r="BC55" s="141" t="str">
        <f t="shared" si="85"/>
        <v>NE</v>
      </c>
      <c r="BD55" s="141" t="str">
        <f t="shared" si="85"/>
        <v>NE</v>
      </c>
      <c r="BE55" s="141" t="str">
        <f t="shared" ref="BE55:BG55" si="86">IF(BE44="NE","NE",$D55*BE44)</f>
        <v>NE</v>
      </c>
      <c r="BF55" s="141" t="str">
        <f t="shared" si="86"/>
        <v>NE</v>
      </c>
      <c r="BG55" s="141" t="str">
        <f t="shared" si="86"/>
        <v>NE</v>
      </c>
      <c r="BM55" s="109">
        <v>1</v>
      </c>
      <c r="BN55" s="255">
        <f>AH$62</f>
        <v>0</v>
      </c>
      <c r="BO55" s="258" t="e">
        <f>$D$44</f>
        <v>#DIV/0!</v>
      </c>
      <c r="BP55" s="258" t="e">
        <f>$D$45</f>
        <v>#DIV/0!</v>
      </c>
      <c r="BQ55" s="258" t="e">
        <f>$D$46</f>
        <v>#DIV/0!</v>
      </c>
      <c r="BR55" s="258" t="e">
        <f>$D$47</f>
        <v>#DIV/0!</v>
      </c>
      <c r="BS55" s="258" t="e">
        <f>$D$48</f>
        <v>#DIV/0!</v>
      </c>
      <c r="BT55" s="258" t="e">
        <f>$D$49</f>
        <v>#DIV/0!</v>
      </c>
      <c r="BU55" s="259" t="e">
        <f>$D$50</f>
        <v>#DIV/0!</v>
      </c>
      <c r="BV55" s="109" t="str">
        <f>G$41</f>
        <v/>
      </c>
      <c r="BX55" s="270" t="s">
        <v>185</v>
      </c>
      <c r="BY55" s="253" t="str">
        <f t="shared" si="76"/>
        <v>NE</v>
      </c>
      <c r="BZ55" s="253" t="str">
        <f t="shared" si="77"/>
        <v>NE</v>
      </c>
      <c r="CA55" s="253" t="str">
        <f t="shared" si="77"/>
        <v>NE</v>
      </c>
      <c r="CB55" s="253" t="str">
        <f t="shared" si="77"/>
        <v>NE</v>
      </c>
      <c r="CC55" s="253" t="str">
        <f t="shared" si="77"/>
        <v>NE</v>
      </c>
      <c r="CD55" s="253" t="str">
        <f t="shared" si="77"/>
        <v>NE</v>
      </c>
      <c r="CE55" s="253" t="str">
        <f t="shared" si="77"/>
        <v>NE</v>
      </c>
      <c r="CF55" s="253" t="str">
        <f t="shared" si="77"/>
        <v>NE</v>
      </c>
      <c r="CG55" s="253" t="str">
        <f t="shared" si="77"/>
        <v>NE</v>
      </c>
      <c r="CH55" s="253" t="str">
        <f t="shared" si="77"/>
        <v>NE</v>
      </c>
      <c r="CI55" s="253" t="str">
        <f t="shared" si="77"/>
        <v>NE</v>
      </c>
      <c r="CJ55" s="253" t="str">
        <f t="shared" si="78"/>
        <v>NE</v>
      </c>
      <c r="CK55" s="253" t="str">
        <f t="shared" si="78"/>
        <v>NE</v>
      </c>
      <c r="CL55" s="253" t="str">
        <f t="shared" si="78"/>
        <v>NE</v>
      </c>
      <c r="CM55" s="253" t="str">
        <f t="shared" si="78"/>
        <v>NE</v>
      </c>
      <c r="CN55" s="253" t="str">
        <f t="shared" si="78"/>
        <v>NE</v>
      </c>
      <c r="CO55" s="253" t="str">
        <f t="shared" si="78"/>
        <v>NE</v>
      </c>
      <c r="CP55" s="253" t="str">
        <f t="shared" si="78"/>
        <v>NE</v>
      </c>
      <c r="CQ55" s="254" t="str">
        <f t="shared" si="78"/>
        <v>NE</v>
      </c>
      <c r="CR55" s="253" t="str">
        <f t="shared" si="78"/>
        <v>NE</v>
      </c>
      <c r="CS55" s="253" t="str">
        <f t="shared" si="78"/>
        <v>NE</v>
      </c>
      <c r="CT55" s="253" t="str">
        <f t="shared" si="79"/>
        <v>NE</v>
      </c>
      <c r="CU55" s="253" t="str">
        <f t="shared" si="79"/>
        <v>NE</v>
      </c>
      <c r="CV55" s="253" t="str">
        <f>BE45</f>
        <v>NE</v>
      </c>
      <c r="CW55" s="253" t="str">
        <f>BF45</f>
        <v>NE</v>
      </c>
      <c r="CX55" s="254" t="str">
        <f t="shared" si="82"/>
        <v>NE</v>
      </c>
    </row>
    <row r="56" spans="3:102" ht="36.950000000000003" customHeight="1" x14ac:dyDescent="0.25">
      <c r="D56" s="140" t="e">
        <f t="shared" ref="D56" si="87">$D45</f>
        <v>#DIV/0!</v>
      </c>
      <c r="E56" s="130" t="s">
        <v>4</v>
      </c>
      <c r="G56" s="140" t="str">
        <f t="shared" si="83"/>
        <v>NE</v>
      </c>
      <c r="H56" s="140" t="str">
        <f t="shared" si="83"/>
        <v>NE</v>
      </c>
      <c r="I56" s="140" t="str">
        <f t="shared" si="83"/>
        <v>NE</v>
      </c>
      <c r="J56" s="140" t="str">
        <f t="shared" si="83"/>
        <v>NE</v>
      </c>
      <c r="K56" s="140" t="str">
        <f t="shared" si="83"/>
        <v>NE</v>
      </c>
      <c r="L56" s="140" t="str">
        <f t="shared" si="83"/>
        <v>NE</v>
      </c>
      <c r="M56" s="140" t="str">
        <f t="shared" si="83"/>
        <v>NE</v>
      </c>
      <c r="N56" s="140" t="str">
        <f t="shared" si="83"/>
        <v>NE</v>
      </c>
      <c r="O56" s="140" t="str">
        <f t="shared" si="83"/>
        <v>NE</v>
      </c>
      <c r="P56" s="140" t="str">
        <f t="shared" si="83"/>
        <v>NE</v>
      </c>
      <c r="Q56" s="140" t="str">
        <f t="shared" si="83"/>
        <v>NE</v>
      </c>
      <c r="R56" s="140" t="str">
        <f t="shared" si="83"/>
        <v>NE</v>
      </c>
      <c r="S56" s="140" t="str">
        <f t="shared" si="83"/>
        <v>NE</v>
      </c>
      <c r="T56" s="140" t="str">
        <f t="shared" si="83"/>
        <v>NE</v>
      </c>
      <c r="U56" s="140" t="str">
        <f t="shared" si="83"/>
        <v>NE</v>
      </c>
      <c r="V56" s="140" t="str">
        <f t="shared" si="83"/>
        <v>NE</v>
      </c>
      <c r="W56" s="140" t="str">
        <f t="shared" si="83"/>
        <v>NE</v>
      </c>
      <c r="X56" s="140" t="str">
        <f t="shared" si="83"/>
        <v>NE</v>
      </c>
      <c r="Y56" s="140" t="str">
        <f t="shared" si="83"/>
        <v>NE</v>
      </c>
      <c r="Z56" s="140" t="str">
        <f t="shared" si="83"/>
        <v>NE</v>
      </c>
      <c r="AA56" s="140" t="str">
        <f t="shared" si="83"/>
        <v>NE</v>
      </c>
      <c r="AB56" s="140" t="str">
        <f t="shared" si="83"/>
        <v>NE</v>
      </c>
      <c r="AC56" s="140" t="str">
        <f t="shared" si="83"/>
        <v>NE</v>
      </c>
      <c r="AD56" s="140" t="str">
        <f t="shared" ref="AD56:AF56" si="88">IF(AD45="NE","NE",$D56*IF(AD45="A",Seuil_max_A,IF(AD45="B",Seuil_max_B,IF(AD45="C",Seuil_max_C,IF(AD45="D",Seuil_max_D,0)))))</f>
        <v>NE</v>
      </c>
      <c r="AE56" s="140" t="str">
        <f t="shared" si="88"/>
        <v>NE</v>
      </c>
      <c r="AF56" s="140" t="str">
        <f t="shared" si="88"/>
        <v>NE</v>
      </c>
      <c r="AH56" s="141" t="str">
        <f>IF(AH45="NE","NE",$D56*AH45)</f>
        <v>NE</v>
      </c>
      <c r="AI56" s="141" t="str">
        <f t="shared" si="85"/>
        <v>NE</v>
      </c>
      <c r="AJ56" s="141" t="str">
        <f t="shared" si="85"/>
        <v>NE</v>
      </c>
      <c r="AK56" s="141" t="str">
        <f t="shared" si="85"/>
        <v>NE</v>
      </c>
      <c r="AL56" s="141" t="str">
        <f t="shared" si="85"/>
        <v>NE</v>
      </c>
      <c r="AM56" s="141" t="str">
        <f t="shared" si="85"/>
        <v>NE</v>
      </c>
      <c r="AN56" s="141" t="str">
        <f t="shared" si="85"/>
        <v>NE</v>
      </c>
      <c r="AO56" s="141" t="str">
        <f t="shared" si="85"/>
        <v>NE</v>
      </c>
      <c r="AP56" s="141" t="str">
        <f t="shared" si="85"/>
        <v>NE</v>
      </c>
      <c r="AQ56" s="141" t="str">
        <f t="shared" si="85"/>
        <v>NE</v>
      </c>
      <c r="AR56" s="141" t="str">
        <f t="shared" si="85"/>
        <v>NE</v>
      </c>
      <c r="AS56" s="141" t="str">
        <f t="shared" si="85"/>
        <v>NE</v>
      </c>
      <c r="AT56" s="141" t="str">
        <f t="shared" si="85"/>
        <v>NE</v>
      </c>
      <c r="AU56" s="141" t="str">
        <f t="shared" si="85"/>
        <v>NE</v>
      </c>
      <c r="AV56" s="141" t="str">
        <f t="shared" si="85"/>
        <v>NE</v>
      </c>
      <c r="AW56" s="141" t="str">
        <f t="shared" si="85"/>
        <v>NE</v>
      </c>
      <c r="AX56" s="141" t="str">
        <f t="shared" si="85"/>
        <v>NE</v>
      </c>
      <c r="AY56" s="141" t="str">
        <f t="shared" si="85"/>
        <v>NE</v>
      </c>
      <c r="AZ56" s="141" t="str">
        <f t="shared" si="85"/>
        <v>NE</v>
      </c>
      <c r="BA56" s="141" t="str">
        <f t="shared" si="85"/>
        <v>NE</v>
      </c>
      <c r="BB56" s="141" t="str">
        <f t="shared" si="85"/>
        <v>NE</v>
      </c>
      <c r="BC56" s="141" t="str">
        <f t="shared" si="85"/>
        <v>NE</v>
      </c>
      <c r="BD56" s="141" t="str">
        <f t="shared" si="85"/>
        <v>NE</v>
      </c>
      <c r="BE56" s="141" t="str">
        <f t="shared" ref="BE56:BG56" si="89">IF(BE45="NE","NE",$D56*BE45)</f>
        <v>NE</v>
      </c>
      <c r="BF56" s="141" t="str">
        <f t="shared" si="89"/>
        <v>NE</v>
      </c>
      <c r="BG56" s="141" t="str">
        <f t="shared" si="89"/>
        <v>NE</v>
      </c>
      <c r="BM56" s="109">
        <v>2</v>
      </c>
      <c r="BN56" s="255">
        <f>AI$62</f>
        <v>0</v>
      </c>
      <c r="BO56" s="258" t="e">
        <f t="shared" ref="BO56:BO80" si="90">$D$44</f>
        <v>#DIV/0!</v>
      </c>
      <c r="BP56" s="258" t="e">
        <f t="shared" ref="BP56:BP80" si="91">$D$45</f>
        <v>#DIV/0!</v>
      </c>
      <c r="BQ56" s="258" t="e">
        <f t="shared" ref="BQ56:BQ80" si="92">$D$46</f>
        <v>#DIV/0!</v>
      </c>
      <c r="BR56" s="258" t="e">
        <f t="shared" ref="BR56:BR80" si="93">$D$47</f>
        <v>#DIV/0!</v>
      </c>
      <c r="BS56" s="258" t="e">
        <f t="shared" ref="BS56:BS80" si="94">$D$48</f>
        <v>#DIV/0!</v>
      </c>
      <c r="BT56" s="258" t="e">
        <f t="shared" ref="BT56:BT80" si="95">$D$49</f>
        <v>#DIV/0!</v>
      </c>
      <c r="BU56" s="259" t="e">
        <f t="shared" ref="BU56:BU80" si="96">$D$50</f>
        <v>#DIV/0!</v>
      </c>
      <c r="BV56" s="109" t="str">
        <f>H$41</f>
        <v/>
      </c>
      <c r="BX56" s="270" t="s">
        <v>186</v>
      </c>
      <c r="BY56" s="253" t="str">
        <f t="shared" si="76"/>
        <v>NE</v>
      </c>
      <c r="BZ56" s="253" t="str">
        <f t="shared" si="77"/>
        <v>NE</v>
      </c>
      <c r="CA56" s="253" t="str">
        <f t="shared" si="77"/>
        <v>NE</v>
      </c>
      <c r="CB56" s="253" t="str">
        <f t="shared" si="77"/>
        <v>NE</v>
      </c>
      <c r="CC56" s="253" t="str">
        <f t="shared" si="77"/>
        <v>NE</v>
      </c>
      <c r="CD56" s="253" t="str">
        <f t="shared" si="77"/>
        <v>NE</v>
      </c>
      <c r="CE56" s="253" t="str">
        <f t="shared" si="77"/>
        <v>NE</v>
      </c>
      <c r="CF56" s="253" t="str">
        <f t="shared" si="77"/>
        <v>NE</v>
      </c>
      <c r="CG56" s="253" t="str">
        <f t="shared" si="77"/>
        <v>NE</v>
      </c>
      <c r="CH56" s="253" t="str">
        <f t="shared" si="77"/>
        <v>NE</v>
      </c>
      <c r="CI56" s="253" t="str">
        <f t="shared" si="77"/>
        <v>NE</v>
      </c>
      <c r="CJ56" s="253" t="str">
        <f t="shared" si="78"/>
        <v>NE</v>
      </c>
      <c r="CK56" s="253" t="str">
        <f t="shared" si="78"/>
        <v>NE</v>
      </c>
      <c r="CL56" s="253" t="str">
        <f t="shared" si="78"/>
        <v>NE</v>
      </c>
      <c r="CM56" s="253" t="str">
        <f t="shared" si="78"/>
        <v>NE</v>
      </c>
      <c r="CN56" s="253" t="str">
        <f t="shared" si="78"/>
        <v>NE</v>
      </c>
      <c r="CO56" s="253" t="str">
        <f t="shared" si="78"/>
        <v>NE</v>
      </c>
      <c r="CP56" s="253" t="str">
        <f t="shared" si="78"/>
        <v>NE</v>
      </c>
      <c r="CQ56" s="254" t="str">
        <f t="shared" si="78"/>
        <v>NE</v>
      </c>
      <c r="CR56" s="253" t="str">
        <f t="shared" si="78"/>
        <v>NE</v>
      </c>
      <c r="CS56" s="253" t="str">
        <f t="shared" si="78"/>
        <v>NE</v>
      </c>
      <c r="CT56" s="253" t="str">
        <f t="shared" si="79"/>
        <v>NE</v>
      </c>
      <c r="CU56" s="253" t="str">
        <f t="shared" si="79"/>
        <v>NE</v>
      </c>
      <c r="CV56" s="253" t="str">
        <f t="shared" ref="CV56:CV60" si="97">BE46</f>
        <v>NE</v>
      </c>
      <c r="CW56" s="253" t="str">
        <f t="shared" ref="CW56:CW60" si="98">BF46</f>
        <v>NE</v>
      </c>
      <c r="CX56" s="254" t="str">
        <f t="shared" si="82"/>
        <v>NE</v>
      </c>
    </row>
    <row r="57" spans="3:102" ht="36.950000000000003" customHeight="1" x14ac:dyDescent="0.25">
      <c r="D57" s="140" t="e">
        <f>$D46</f>
        <v>#DIV/0!</v>
      </c>
      <c r="E57" s="130" t="s">
        <v>5</v>
      </c>
      <c r="G57" s="140" t="str">
        <f t="shared" si="83"/>
        <v>NE</v>
      </c>
      <c r="H57" s="140" t="str">
        <f t="shared" si="83"/>
        <v>NE</v>
      </c>
      <c r="I57" s="140" t="str">
        <f t="shared" si="83"/>
        <v>NE</v>
      </c>
      <c r="J57" s="140" t="str">
        <f t="shared" si="83"/>
        <v>NE</v>
      </c>
      <c r="K57" s="140" t="str">
        <f t="shared" si="83"/>
        <v>NE</v>
      </c>
      <c r="L57" s="140" t="str">
        <f t="shared" si="83"/>
        <v>NE</v>
      </c>
      <c r="M57" s="140" t="str">
        <f t="shared" si="83"/>
        <v>NE</v>
      </c>
      <c r="N57" s="140" t="str">
        <f t="shared" si="83"/>
        <v>NE</v>
      </c>
      <c r="O57" s="140" t="str">
        <f t="shared" si="83"/>
        <v>NE</v>
      </c>
      <c r="P57" s="140" t="str">
        <f t="shared" si="83"/>
        <v>NE</v>
      </c>
      <c r="Q57" s="140" t="str">
        <f t="shared" si="83"/>
        <v>NE</v>
      </c>
      <c r="R57" s="140" t="str">
        <f t="shared" si="83"/>
        <v>NE</v>
      </c>
      <c r="S57" s="140" t="str">
        <f t="shared" si="83"/>
        <v>NE</v>
      </c>
      <c r="T57" s="140" t="str">
        <f t="shared" si="83"/>
        <v>NE</v>
      </c>
      <c r="U57" s="140" t="str">
        <f t="shared" si="83"/>
        <v>NE</v>
      </c>
      <c r="V57" s="140" t="str">
        <f t="shared" si="83"/>
        <v>NE</v>
      </c>
      <c r="W57" s="140" t="str">
        <f t="shared" si="83"/>
        <v>NE</v>
      </c>
      <c r="X57" s="140" t="str">
        <f t="shared" si="83"/>
        <v>NE</v>
      </c>
      <c r="Y57" s="140" t="str">
        <f t="shared" si="83"/>
        <v>NE</v>
      </c>
      <c r="Z57" s="140" t="str">
        <f t="shared" si="83"/>
        <v>NE</v>
      </c>
      <c r="AA57" s="140" t="str">
        <f t="shared" si="83"/>
        <v>NE</v>
      </c>
      <c r="AB57" s="140" t="str">
        <f t="shared" si="83"/>
        <v>NE</v>
      </c>
      <c r="AC57" s="140" t="str">
        <f t="shared" si="83"/>
        <v>NE</v>
      </c>
      <c r="AD57" s="140" t="str">
        <f t="shared" ref="AD57:AF57" si="99">IF(AD46="NE","NE",$D57*IF(AD46="A",Seuil_max_A,IF(AD46="B",Seuil_max_B,IF(AD46="C",Seuil_max_C,IF(AD46="D",Seuil_max_D,0)))))</f>
        <v>NE</v>
      </c>
      <c r="AE57" s="140" t="str">
        <f t="shared" si="99"/>
        <v>NE</v>
      </c>
      <c r="AF57" s="140" t="str">
        <f t="shared" si="99"/>
        <v>NE</v>
      </c>
      <c r="AG57" s="109"/>
      <c r="AH57" s="141" t="str">
        <f t="shared" ref="AH57:AT61" si="100">IF(AH46="NE","NE",$D57*AH46)</f>
        <v>NE</v>
      </c>
      <c r="AI57" s="141" t="str">
        <f t="shared" si="100"/>
        <v>NE</v>
      </c>
      <c r="AJ57" s="141" t="str">
        <f t="shared" si="100"/>
        <v>NE</v>
      </c>
      <c r="AK57" s="141" t="str">
        <f t="shared" si="100"/>
        <v>NE</v>
      </c>
      <c r="AL57" s="141" t="str">
        <f t="shared" si="100"/>
        <v>NE</v>
      </c>
      <c r="AM57" s="141" t="str">
        <f t="shared" si="100"/>
        <v>NE</v>
      </c>
      <c r="AN57" s="141" t="str">
        <f t="shared" si="100"/>
        <v>NE</v>
      </c>
      <c r="AO57" s="141" t="str">
        <f t="shared" si="100"/>
        <v>NE</v>
      </c>
      <c r="AP57" s="141" t="str">
        <f t="shared" si="100"/>
        <v>NE</v>
      </c>
      <c r="AQ57" s="141" t="str">
        <f t="shared" si="100"/>
        <v>NE</v>
      </c>
      <c r="AR57" s="141" t="str">
        <f t="shared" si="100"/>
        <v>NE</v>
      </c>
      <c r="AS57" s="141" t="str">
        <f t="shared" si="100"/>
        <v>NE</v>
      </c>
      <c r="AT57" s="141" t="str">
        <f t="shared" si="100"/>
        <v>NE</v>
      </c>
      <c r="AU57" s="141" t="str">
        <f t="shared" si="85"/>
        <v>NE</v>
      </c>
      <c r="AV57" s="141" t="str">
        <f t="shared" si="85"/>
        <v>NE</v>
      </c>
      <c r="AW57" s="141" t="str">
        <f t="shared" si="85"/>
        <v>NE</v>
      </c>
      <c r="AX57" s="141" t="str">
        <f t="shared" si="85"/>
        <v>NE</v>
      </c>
      <c r="AY57" s="141" t="str">
        <f t="shared" si="85"/>
        <v>NE</v>
      </c>
      <c r="AZ57" s="141" t="str">
        <f t="shared" si="85"/>
        <v>NE</v>
      </c>
      <c r="BA57" s="141" t="str">
        <f t="shared" si="85"/>
        <v>NE</v>
      </c>
      <c r="BB57" s="141" t="str">
        <f t="shared" si="85"/>
        <v>NE</v>
      </c>
      <c r="BC57" s="141" t="str">
        <f t="shared" si="85"/>
        <v>NE</v>
      </c>
      <c r="BD57" s="141" t="str">
        <f t="shared" si="85"/>
        <v>NE</v>
      </c>
      <c r="BE57" s="141" t="str">
        <f t="shared" ref="BE57:BG57" si="101">IF(BE46="NE","NE",$D57*BE46)</f>
        <v>NE</v>
      </c>
      <c r="BF57" s="141" t="str">
        <f t="shared" si="101"/>
        <v>NE</v>
      </c>
      <c r="BG57" s="141" t="str">
        <f t="shared" si="101"/>
        <v>NE</v>
      </c>
      <c r="BM57" s="109">
        <v>3</v>
      </c>
      <c r="BN57" s="255">
        <f>AJ$62</f>
        <v>0</v>
      </c>
      <c r="BO57" s="258" t="e">
        <f t="shared" si="90"/>
        <v>#DIV/0!</v>
      </c>
      <c r="BP57" s="258" t="e">
        <f t="shared" si="91"/>
        <v>#DIV/0!</v>
      </c>
      <c r="BQ57" s="258" t="e">
        <f t="shared" si="92"/>
        <v>#DIV/0!</v>
      </c>
      <c r="BR57" s="258" t="e">
        <f t="shared" si="93"/>
        <v>#DIV/0!</v>
      </c>
      <c r="BS57" s="258" t="e">
        <f t="shared" si="94"/>
        <v>#DIV/0!</v>
      </c>
      <c r="BT57" s="258" t="e">
        <f t="shared" si="95"/>
        <v>#DIV/0!</v>
      </c>
      <c r="BU57" s="259" t="e">
        <f t="shared" si="96"/>
        <v>#DIV/0!</v>
      </c>
      <c r="BV57" s="109" t="str">
        <f>I$41</f>
        <v/>
      </c>
      <c r="BX57" s="270" t="s">
        <v>187</v>
      </c>
      <c r="BY57" s="253" t="str">
        <f t="shared" si="76"/>
        <v>NE</v>
      </c>
      <c r="BZ57" s="253" t="str">
        <f t="shared" si="77"/>
        <v>NE</v>
      </c>
      <c r="CA57" s="253" t="str">
        <f t="shared" si="77"/>
        <v>NE</v>
      </c>
      <c r="CB57" s="253" t="str">
        <f t="shared" si="77"/>
        <v>NE</v>
      </c>
      <c r="CC57" s="253" t="str">
        <f t="shared" si="77"/>
        <v>NE</v>
      </c>
      <c r="CD57" s="253" t="str">
        <f t="shared" si="77"/>
        <v>NE</v>
      </c>
      <c r="CE57" s="253" t="str">
        <f t="shared" si="77"/>
        <v>NE</v>
      </c>
      <c r="CF57" s="253" t="str">
        <f t="shared" si="77"/>
        <v>NE</v>
      </c>
      <c r="CG57" s="253" t="str">
        <f t="shared" si="77"/>
        <v>NE</v>
      </c>
      <c r="CH57" s="253" t="str">
        <f t="shared" si="77"/>
        <v>NE</v>
      </c>
      <c r="CI57" s="253" t="str">
        <f t="shared" si="77"/>
        <v>NE</v>
      </c>
      <c r="CJ57" s="253" t="str">
        <f t="shared" si="78"/>
        <v>NE</v>
      </c>
      <c r="CK57" s="253" t="str">
        <f t="shared" si="78"/>
        <v>NE</v>
      </c>
      <c r="CL57" s="253" t="str">
        <f t="shared" si="78"/>
        <v>NE</v>
      </c>
      <c r="CM57" s="253" t="str">
        <f t="shared" si="78"/>
        <v>NE</v>
      </c>
      <c r="CN57" s="253" t="str">
        <f t="shared" si="78"/>
        <v>NE</v>
      </c>
      <c r="CO57" s="253" t="str">
        <f t="shared" si="78"/>
        <v>NE</v>
      </c>
      <c r="CP57" s="253" t="str">
        <f t="shared" si="78"/>
        <v>NE</v>
      </c>
      <c r="CQ57" s="254" t="str">
        <f t="shared" si="78"/>
        <v>NE</v>
      </c>
      <c r="CR57" s="253" t="str">
        <f t="shared" si="78"/>
        <v>NE</v>
      </c>
      <c r="CS57" s="253" t="str">
        <f t="shared" si="78"/>
        <v>NE</v>
      </c>
      <c r="CT57" s="253" t="str">
        <f t="shared" si="79"/>
        <v>NE</v>
      </c>
      <c r="CU57" s="253" t="str">
        <f t="shared" si="79"/>
        <v>NE</v>
      </c>
      <c r="CV57" s="253" t="str">
        <f t="shared" si="97"/>
        <v>NE</v>
      </c>
      <c r="CW57" s="253" t="str">
        <f t="shared" si="98"/>
        <v>NE</v>
      </c>
      <c r="CX57" s="254" t="str">
        <f t="shared" si="82"/>
        <v>NE</v>
      </c>
    </row>
    <row r="58" spans="3:102" ht="36.950000000000003" customHeight="1" x14ac:dyDescent="0.25">
      <c r="D58" s="140" t="e">
        <f>$D47</f>
        <v>#DIV/0!</v>
      </c>
      <c r="E58" s="130" t="s">
        <v>6</v>
      </c>
      <c r="F58" s="119"/>
      <c r="G58" s="140" t="str">
        <f t="shared" si="83"/>
        <v>NE</v>
      </c>
      <c r="H58" s="140" t="str">
        <f t="shared" si="83"/>
        <v>NE</v>
      </c>
      <c r="I58" s="140" t="str">
        <f t="shared" si="83"/>
        <v>NE</v>
      </c>
      <c r="J58" s="140" t="str">
        <f t="shared" si="83"/>
        <v>NE</v>
      </c>
      <c r="K58" s="140" t="str">
        <f t="shared" si="83"/>
        <v>NE</v>
      </c>
      <c r="L58" s="140" t="str">
        <f t="shared" si="83"/>
        <v>NE</v>
      </c>
      <c r="M58" s="140" t="str">
        <f t="shared" si="83"/>
        <v>NE</v>
      </c>
      <c r="N58" s="140" t="str">
        <f t="shared" si="83"/>
        <v>NE</v>
      </c>
      <c r="O58" s="140" t="str">
        <f t="shared" si="83"/>
        <v>NE</v>
      </c>
      <c r="P58" s="140" t="str">
        <f t="shared" si="83"/>
        <v>NE</v>
      </c>
      <c r="Q58" s="140" t="str">
        <f t="shared" si="83"/>
        <v>NE</v>
      </c>
      <c r="R58" s="140" t="str">
        <f t="shared" si="83"/>
        <v>NE</v>
      </c>
      <c r="S58" s="140" t="str">
        <f t="shared" si="83"/>
        <v>NE</v>
      </c>
      <c r="T58" s="140" t="str">
        <f t="shared" si="83"/>
        <v>NE</v>
      </c>
      <c r="U58" s="140" t="str">
        <f t="shared" si="83"/>
        <v>NE</v>
      </c>
      <c r="V58" s="140" t="str">
        <f t="shared" si="83"/>
        <v>NE</v>
      </c>
      <c r="W58" s="140" t="str">
        <f t="shared" si="83"/>
        <v>NE</v>
      </c>
      <c r="X58" s="140" t="str">
        <f t="shared" si="83"/>
        <v>NE</v>
      </c>
      <c r="Y58" s="140" t="str">
        <f t="shared" si="83"/>
        <v>NE</v>
      </c>
      <c r="Z58" s="140" t="str">
        <f t="shared" si="83"/>
        <v>NE</v>
      </c>
      <c r="AA58" s="140" t="str">
        <f t="shared" si="83"/>
        <v>NE</v>
      </c>
      <c r="AB58" s="140" t="str">
        <f t="shared" si="83"/>
        <v>NE</v>
      </c>
      <c r="AC58" s="140" t="str">
        <f t="shared" si="83"/>
        <v>NE</v>
      </c>
      <c r="AD58" s="140" t="str">
        <f t="shared" ref="AD58:AF58" si="102">IF(AD47="NE","NE",$D58*IF(AD47="A",Seuil_max_A,IF(AD47="B",Seuil_max_B,IF(AD47="C",Seuil_max_C,IF(AD47="D",Seuil_max_D,0)))))</f>
        <v>NE</v>
      </c>
      <c r="AE58" s="140" t="str">
        <f t="shared" si="102"/>
        <v>NE</v>
      </c>
      <c r="AF58" s="140" t="str">
        <f t="shared" si="102"/>
        <v>NE</v>
      </c>
      <c r="AG58" s="109"/>
      <c r="AH58" s="141" t="str">
        <f t="shared" si="100"/>
        <v>NE</v>
      </c>
      <c r="AI58" s="141" t="str">
        <f t="shared" si="100"/>
        <v>NE</v>
      </c>
      <c r="AJ58" s="141" t="str">
        <f t="shared" si="100"/>
        <v>NE</v>
      </c>
      <c r="AK58" s="141" t="str">
        <f t="shared" si="100"/>
        <v>NE</v>
      </c>
      <c r="AL58" s="141" t="str">
        <f t="shared" si="100"/>
        <v>NE</v>
      </c>
      <c r="AM58" s="141" t="str">
        <f t="shared" si="100"/>
        <v>NE</v>
      </c>
      <c r="AN58" s="141" t="str">
        <f t="shared" si="100"/>
        <v>NE</v>
      </c>
      <c r="AO58" s="141" t="str">
        <f t="shared" si="100"/>
        <v>NE</v>
      </c>
      <c r="AP58" s="141" t="str">
        <f t="shared" si="100"/>
        <v>NE</v>
      </c>
      <c r="AQ58" s="141" t="str">
        <f t="shared" si="100"/>
        <v>NE</v>
      </c>
      <c r="AR58" s="141" t="str">
        <f t="shared" si="100"/>
        <v>NE</v>
      </c>
      <c r="AS58" s="141" t="str">
        <f t="shared" si="100"/>
        <v>NE</v>
      </c>
      <c r="AT58" s="141" t="str">
        <f t="shared" si="100"/>
        <v>NE</v>
      </c>
      <c r="AU58" s="141" t="str">
        <f t="shared" si="85"/>
        <v>NE</v>
      </c>
      <c r="AV58" s="141" t="str">
        <f t="shared" si="85"/>
        <v>NE</v>
      </c>
      <c r="AW58" s="141" t="str">
        <f t="shared" si="85"/>
        <v>NE</v>
      </c>
      <c r="AX58" s="141" t="str">
        <f t="shared" si="85"/>
        <v>NE</v>
      </c>
      <c r="AY58" s="141" t="str">
        <f t="shared" si="85"/>
        <v>NE</v>
      </c>
      <c r="AZ58" s="141" t="str">
        <f t="shared" si="85"/>
        <v>NE</v>
      </c>
      <c r="BA58" s="141" t="str">
        <f t="shared" si="85"/>
        <v>NE</v>
      </c>
      <c r="BB58" s="141" t="str">
        <f t="shared" si="85"/>
        <v>NE</v>
      </c>
      <c r="BC58" s="141" t="str">
        <f t="shared" si="85"/>
        <v>NE</v>
      </c>
      <c r="BD58" s="141" t="str">
        <f t="shared" si="85"/>
        <v>NE</v>
      </c>
      <c r="BE58" s="141" t="str">
        <f t="shared" ref="BE58:BG58" si="103">IF(BE47="NE","NE",$D58*BE47)</f>
        <v>NE</v>
      </c>
      <c r="BF58" s="141" t="str">
        <f t="shared" si="103"/>
        <v>NE</v>
      </c>
      <c r="BG58" s="141" t="str">
        <f t="shared" si="103"/>
        <v>NE</v>
      </c>
      <c r="BM58" s="109">
        <v>4</v>
      </c>
      <c r="BN58" s="255">
        <f>AK$62</f>
        <v>0</v>
      </c>
      <c r="BO58" s="258" t="e">
        <f t="shared" si="90"/>
        <v>#DIV/0!</v>
      </c>
      <c r="BP58" s="258" t="e">
        <f t="shared" si="91"/>
        <v>#DIV/0!</v>
      </c>
      <c r="BQ58" s="258" t="e">
        <f t="shared" si="92"/>
        <v>#DIV/0!</v>
      </c>
      <c r="BR58" s="258" t="e">
        <f t="shared" si="93"/>
        <v>#DIV/0!</v>
      </c>
      <c r="BS58" s="258" t="e">
        <f t="shared" si="94"/>
        <v>#DIV/0!</v>
      </c>
      <c r="BT58" s="258" t="e">
        <f t="shared" si="95"/>
        <v>#DIV/0!</v>
      </c>
      <c r="BU58" s="259" t="e">
        <f t="shared" si="96"/>
        <v>#DIV/0!</v>
      </c>
      <c r="BV58" s="109" t="str">
        <f>J$41</f>
        <v/>
      </c>
      <c r="BX58" s="270" t="s">
        <v>188</v>
      </c>
      <c r="BY58" s="253" t="str">
        <f t="shared" si="76"/>
        <v>NE</v>
      </c>
      <c r="BZ58" s="253" t="str">
        <f t="shared" si="77"/>
        <v>NE</v>
      </c>
      <c r="CA58" s="253" t="str">
        <f t="shared" si="77"/>
        <v>NE</v>
      </c>
      <c r="CB58" s="253" t="str">
        <f t="shared" si="77"/>
        <v>NE</v>
      </c>
      <c r="CC58" s="253" t="str">
        <f t="shared" si="77"/>
        <v>NE</v>
      </c>
      <c r="CD58" s="253" t="str">
        <f t="shared" si="77"/>
        <v>NE</v>
      </c>
      <c r="CE58" s="253" t="str">
        <f t="shared" si="77"/>
        <v>NE</v>
      </c>
      <c r="CF58" s="253" t="str">
        <f t="shared" si="77"/>
        <v>NE</v>
      </c>
      <c r="CG58" s="253" t="str">
        <f t="shared" si="77"/>
        <v>NE</v>
      </c>
      <c r="CH58" s="253" t="str">
        <f t="shared" si="77"/>
        <v>NE</v>
      </c>
      <c r="CI58" s="253" t="str">
        <f t="shared" si="77"/>
        <v>NE</v>
      </c>
      <c r="CJ58" s="253" t="str">
        <f t="shared" si="78"/>
        <v>NE</v>
      </c>
      <c r="CK58" s="253" t="str">
        <f t="shared" si="78"/>
        <v>NE</v>
      </c>
      <c r="CL58" s="253" t="str">
        <f t="shared" si="78"/>
        <v>NE</v>
      </c>
      <c r="CM58" s="253" t="str">
        <f t="shared" si="78"/>
        <v>NE</v>
      </c>
      <c r="CN58" s="253" t="str">
        <f t="shared" si="78"/>
        <v>NE</v>
      </c>
      <c r="CO58" s="253" t="str">
        <f t="shared" si="78"/>
        <v>NE</v>
      </c>
      <c r="CP58" s="253" t="str">
        <f t="shared" si="78"/>
        <v>NE</v>
      </c>
      <c r="CQ58" s="254" t="str">
        <f t="shared" si="78"/>
        <v>NE</v>
      </c>
      <c r="CR58" s="253" t="str">
        <f t="shared" si="78"/>
        <v>NE</v>
      </c>
      <c r="CS58" s="253" t="str">
        <f t="shared" si="78"/>
        <v>NE</v>
      </c>
      <c r="CT58" s="253" t="str">
        <f t="shared" si="79"/>
        <v>NE</v>
      </c>
      <c r="CU58" s="253" t="str">
        <f t="shared" si="79"/>
        <v>NE</v>
      </c>
      <c r="CV58" s="253" t="str">
        <f t="shared" si="97"/>
        <v>NE</v>
      </c>
      <c r="CW58" s="253" t="str">
        <f t="shared" si="98"/>
        <v>NE</v>
      </c>
      <c r="CX58" s="254" t="str">
        <f t="shared" si="82"/>
        <v>NE</v>
      </c>
    </row>
    <row r="59" spans="3:102" ht="36.950000000000003" customHeight="1" x14ac:dyDescent="0.25">
      <c r="D59" s="140" t="e">
        <f>$D48</f>
        <v>#DIV/0!</v>
      </c>
      <c r="E59" s="130" t="s">
        <v>7</v>
      </c>
      <c r="G59" s="140" t="str">
        <f t="shared" si="83"/>
        <v>NE</v>
      </c>
      <c r="H59" s="140" t="str">
        <f t="shared" si="83"/>
        <v>NE</v>
      </c>
      <c r="I59" s="140" t="str">
        <f t="shared" si="83"/>
        <v>NE</v>
      </c>
      <c r="J59" s="140" t="str">
        <f t="shared" si="83"/>
        <v>NE</v>
      </c>
      <c r="K59" s="140" t="str">
        <f t="shared" si="83"/>
        <v>NE</v>
      </c>
      <c r="L59" s="140" t="str">
        <f t="shared" si="83"/>
        <v>NE</v>
      </c>
      <c r="M59" s="140" t="str">
        <f t="shared" si="83"/>
        <v>NE</v>
      </c>
      <c r="N59" s="140" t="str">
        <f t="shared" si="83"/>
        <v>NE</v>
      </c>
      <c r="O59" s="140" t="str">
        <f t="shared" si="83"/>
        <v>NE</v>
      </c>
      <c r="P59" s="140" t="str">
        <f t="shared" si="83"/>
        <v>NE</v>
      </c>
      <c r="Q59" s="140" t="str">
        <f t="shared" si="83"/>
        <v>NE</v>
      </c>
      <c r="R59" s="140" t="str">
        <f t="shared" si="83"/>
        <v>NE</v>
      </c>
      <c r="S59" s="140" t="str">
        <f t="shared" si="83"/>
        <v>NE</v>
      </c>
      <c r="T59" s="140" t="str">
        <f t="shared" si="83"/>
        <v>NE</v>
      </c>
      <c r="U59" s="140" t="str">
        <f t="shared" si="83"/>
        <v>NE</v>
      </c>
      <c r="V59" s="140" t="str">
        <f t="shared" si="83"/>
        <v>NE</v>
      </c>
      <c r="W59" s="140" t="str">
        <f t="shared" si="83"/>
        <v>NE</v>
      </c>
      <c r="X59" s="140" t="str">
        <f t="shared" si="83"/>
        <v>NE</v>
      </c>
      <c r="Y59" s="140" t="str">
        <f t="shared" si="83"/>
        <v>NE</v>
      </c>
      <c r="Z59" s="140" t="str">
        <f t="shared" si="83"/>
        <v>NE</v>
      </c>
      <c r="AA59" s="140" t="str">
        <f t="shared" si="83"/>
        <v>NE</v>
      </c>
      <c r="AB59" s="140" t="str">
        <f t="shared" si="83"/>
        <v>NE</v>
      </c>
      <c r="AC59" s="140" t="str">
        <f t="shared" si="83"/>
        <v>NE</v>
      </c>
      <c r="AD59" s="140" t="str">
        <f t="shared" ref="AD59:AF59" si="104">IF(AD48="NE","NE",$D59*IF(AD48="A",Seuil_max_A,IF(AD48="B",Seuil_max_B,IF(AD48="C",Seuil_max_C,IF(AD48="D",Seuil_max_D,0)))))</f>
        <v>NE</v>
      </c>
      <c r="AE59" s="140" t="str">
        <f t="shared" si="104"/>
        <v>NE</v>
      </c>
      <c r="AF59" s="140" t="str">
        <f t="shared" si="104"/>
        <v>NE</v>
      </c>
      <c r="AG59" s="109"/>
      <c r="AH59" s="141" t="str">
        <f t="shared" si="100"/>
        <v>NE</v>
      </c>
      <c r="AI59" s="141" t="str">
        <f t="shared" si="100"/>
        <v>NE</v>
      </c>
      <c r="AJ59" s="141" t="str">
        <f t="shared" si="100"/>
        <v>NE</v>
      </c>
      <c r="AK59" s="141" t="str">
        <f t="shared" si="100"/>
        <v>NE</v>
      </c>
      <c r="AL59" s="141" t="str">
        <f t="shared" si="100"/>
        <v>NE</v>
      </c>
      <c r="AM59" s="141" t="str">
        <f t="shared" si="100"/>
        <v>NE</v>
      </c>
      <c r="AN59" s="141" t="str">
        <f t="shared" si="100"/>
        <v>NE</v>
      </c>
      <c r="AO59" s="141" t="str">
        <f t="shared" si="100"/>
        <v>NE</v>
      </c>
      <c r="AP59" s="141" t="str">
        <f t="shared" si="100"/>
        <v>NE</v>
      </c>
      <c r="AQ59" s="141" t="str">
        <f t="shared" si="100"/>
        <v>NE</v>
      </c>
      <c r="AR59" s="141" t="str">
        <f t="shared" si="100"/>
        <v>NE</v>
      </c>
      <c r="AS59" s="141" t="str">
        <f t="shared" si="100"/>
        <v>NE</v>
      </c>
      <c r="AT59" s="141" t="str">
        <f t="shared" si="100"/>
        <v>NE</v>
      </c>
      <c r="AU59" s="141" t="str">
        <f t="shared" si="85"/>
        <v>NE</v>
      </c>
      <c r="AV59" s="141" t="str">
        <f t="shared" si="85"/>
        <v>NE</v>
      </c>
      <c r="AW59" s="141" t="str">
        <f t="shared" si="85"/>
        <v>NE</v>
      </c>
      <c r="AX59" s="141" t="str">
        <f t="shared" si="85"/>
        <v>NE</v>
      </c>
      <c r="AY59" s="141" t="str">
        <f t="shared" si="85"/>
        <v>NE</v>
      </c>
      <c r="AZ59" s="141" t="str">
        <f t="shared" si="85"/>
        <v>NE</v>
      </c>
      <c r="BA59" s="141" t="str">
        <f t="shared" si="85"/>
        <v>NE</v>
      </c>
      <c r="BB59" s="141" t="str">
        <f t="shared" si="85"/>
        <v>NE</v>
      </c>
      <c r="BC59" s="141" t="str">
        <f t="shared" si="85"/>
        <v>NE</v>
      </c>
      <c r="BD59" s="141" t="str">
        <f t="shared" si="85"/>
        <v>NE</v>
      </c>
      <c r="BE59" s="141" t="str">
        <f t="shared" ref="BE59:BG59" si="105">IF(BE48="NE","NE",$D59*BE48)</f>
        <v>NE</v>
      </c>
      <c r="BF59" s="141" t="str">
        <f t="shared" si="105"/>
        <v>NE</v>
      </c>
      <c r="BG59" s="141" t="str">
        <f t="shared" si="105"/>
        <v>NE</v>
      </c>
      <c r="BM59" s="109">
        <v>5</v>
      </c>
      <c r="BN59" s="255">
        <f>AL$62</f>
        <v>0</v>
      </c>
      <c r="BO59" s="258" t="e">
        <f t="shared" si="90"/>
        <v>#DIV/0!</v>
      </c>
      <c r="BP59" s="258" t="e">
        <f t="shared" si="91"/>
        <v>#DIV/0!</v>
      </c>
      <c r="BQ59" s="258" t="e">
        <f t="shared" si="92"/>
        <v>#DIV/0!</v>
      </c>
      <c r="BR59" s="258" t="e">
        <f t="shared" si="93"/>
        <v>#DIV/0!</v>
      </c>
      <c r="BS59" s="258" t="e">
        <f t="shared" si="94"/>
        <v>#DIV/0!</v>
      </c>
      <c r="BT59" s="258" t="e">
        <f t="shared" si="95"/>
        <v>#DIV/0!</v>
      </c>
      <c r="BU59" s="259" t="e">
        <f t="shared" si="96"/>
        <v>#DIV/0!</v>
      </c>
      <c r="BV59" s="109" t="str">
        <f>K$41</f>
        <v/>
      </c>
      <c r="BX59" s="270" t="s">
        <v>189</v>
      </c>
      <c r="BY59" s="253" t="str">
        <f t="shared" si="76"/>
        <v>NE</v>
      </c>
      <c r="BZ59" s="253" t="str">
        <f t="shared" si="77"/>
        <v>NE</v>
      </c>
      <c r="CA59" s="253" t="str">
        <f t="shared" si="77"/>
        <v>NE</v>
      </c>
      <c r="CB59" s="253" t="str">
        <f t="shared" si="77"/>
        <v>NE</v>
      </c>
      <c r="CC59" s="253" t="str">
        <f t="shared" si="77"/>
        <v>NE</v>
      </c>
      <c r="CD59" s="253" t="str">
        <f t="shared" si="77"/>
        <v>NE</v>
      </c>
      <c r="CE59" s="253" t="str">
        <f t="shared" si="77"/>
        <v>NE</v>
      </c>
      <c r="CF59" s="253" t="str">
        <f t="shared" si="77"/>
        <v>NE</v>
      </c>
      <c r="CG59" s="253" t="str">
        <f t="shared" si="77"/>
        <v>NE</v>
      </c>
      <c r="CH59" s="253" t="str">
        <f t="shared" si="77"/>
        <v>NE</v>
      </c>
      <c r="CI59" s="253" t="str">
        <f t="shared" si="77"/>
        <v>NE</v>
      </c>
      <c r="CJ59" s="253" t="str">
        <f t="shared" si="78"/>
        <v>NE</v>
      </c>
      <c r="CK59" s="253" t="str">
        <f t="shared" si="78"/>
        <v>NE</v>
      </c>
      <c r="CL59" s="253" t="str">
        <f t="shared" si="78"/>
        <v>NE</v>
      </c>
      <c r="CM59" s="253" t="str">
        <f t="shared" si="78"/>
        <v>NE</v>
      </c>
      <c r="CN59" s="253" t="str">
        <f t="shared" si="78"/>
        <v>NE</v>
      </c>
      <c r="CO59" s="253" t="str">
        <f t="shared" si="78"/>
        <v>NE</v>
      </c>
      <c r="CP59" s="253" t="str">
        <f t="shared" si="78"/>
        <v>NE</v>
      </c>
      <c r="CQ59" s="254" t="str">
        <f t="shared" si="78"/>
        <v>NE</v>
      </c>
      <c r="CR59" s="253" t="str">
        <f t="shared" si="78"/>
        <v>NE</v>
      </c>
      <c r="CS59" s="253" t="str">
        <f t="shared" si="78"/>
        <v>NE</v>
      </c>
      <c r="CT59" s="253" t="str">
        <f t="shared" si="79"/>
        <v>NE</v>
      </c>
      <c r="CU59" s="253" t="str">
        <f t="shared" si="79"/>
        <v>NE</v>
      </c>
      <c r="CV59" s="253" t="str">
        <f t="shared" si="97"/>
        <v>NE</v>
      </c>
      <c r="CW59" s="253" t="str">
        <f t="shared" si="98"/>
        <v>NE</v>
      </c>
      <c r="CX59" s="254" t="str">
        <f t="shared" si="82"/>
        <v>NE</v>
      </c>
    </row>
    <row r="60" spans="3:102" ht="36.950000000000003" customHeight="1" x14ac:dyDescent="0.25">
      <c r="D60" s="140" t="e">
        <f>$D49</f>
        <v>#DIV/0!</v>
      </c>
      <c r="E60" s="135" t="s">
        <v>8</v>
      </c>
      <c r="G60" s="140" t="str">
        <f t="shared" si="83"/>
        <v>NE</v>
      </c>
      <c r="H60" s="140" t="str">
        <f t="shared" si="83"/>
        <v>NE</v>
      </c>
      <c r="I60" s="140" t="str">
        <f t="shared" si="83"/>
        <v>NE</v>
      </c>
      <c r="J60" s="140" t="str">
        <f t="shared" si="83"/>
        <v>NE</v>
      </c>
      <c r="K60" s="140" t="str">
        <f t="shared" si="83"/>
        <v>NE</v>
      </c>
      <c r="L60" s="140" t="str">
        <f t="shared" si="83"/>
        <v>NE</v>
      </c>
      <c r="M60" s="140" t="str">
        <f t="shared" si="83"/>
        <v>NE</v>
      </c>
      <c r="N60" s="140" t="str">
        <f t="shared" si="83"/>
        <v>NE</v>
      </c>
      <c r="O60" s="140" t="str">
        <f t="shared" si="83"/>
        <v>NE</v>
      </c>
      <c r="P60" s="140" t="str">
        <f t="shared" si="83"/>
        <v>NE</v>
      </c>
      <c r="Q60" s="140" t="str">
        <f t="shared" si="83"/>
        <v>NE</v>
      </c>
      <c r="R60" s="140" t="str">
        <f t="shared" si="83"/>
        <v>NE</v>
      </c>
      <c r="S60" s="140" t="str">
        <f t="shared" si="83"/>
        <v>NE</v>
      </c>
      <c r="T60" s="140" t="str">
        <f t="shared" si="83"/>
        <v>NE</v>
      </c>
      <c r="U60" s="140" t="str">
        <f t="shared" si="83"/>
        <v>NE</v>
      </c>
      <c r="V60" s="140" t="str">
        <f t="shared" si="83"/>
        <v>NE</v>
      </c>
      <c r="W60" s="140" t="str">
        <f t="shared" si="83"/>
        <v>NE</v>
      </c>
      <c r="X60" s="140" t="str">
        <f t="shared" si="83"/>
        <v>NE</v>
      </c>
      <c r="Y60" s="140" t="str">
        <f t="shared" si="83"/>
        <v>NE</v>
      </c>
      <c r="Z60" s="140" t="str">
        <f t="shared" si="83"/>
        <v>NE</v>
      </c>
      <c r="AA60" s="140" t="str">
        <f t="shared" si="83"/>
        <v>NE</v>
      </c>
      <c r="AB60" s="140" t="str">
        <f t="shared" si="83"/>
        <v>NE</v>
      </c>
      <c r="AC60" s="140" t="str">
        <f t="shared" si="83"/>
        <v>NE</v>
      </c>
      <c r="AD60" s="140" t="str">
        <f t="shared" ref="AD60:AF60" si="106">IF(AD49="NE","NE",$D60*IF(AD49="A",Seuil_max_A,IF(AD49="B",Seuil_max_B,IF(AD49="C",Seuil_max_C,IF(AD49="D",Seuil_max_D,0)))))</f>
        <v>NE</v>
      </c>
      <c r="AE60" s="140" t="str">
        <f t="shared" si="106"/>
        <v>NE</v>
      </c>
      <c r="AF60" s="140" t="str">
        <f t="shared" si="106"/>
        <v>NE</v>
      </c>
      <c r="AG60" s="109"/>
      <c r="AH60" s="141" t="str">
        <f t="shared" si="100"/>
        <v>NE</v>
      </c>
      <c r="AI60" s="141" t="str">
        <f t="shared" si="100"/>
        <v>NE</v>
      </c>
      <c r="AJ60" s="141" t="str">
        <f t="shared" si="100"/>
        <v>NE</v>
      </c>
      <c r="AK60" s="141" t="str">
        <f t="shared" si="100"/>
        <v>NE</v>
      </c>
      <c r="AL60" s="141" t="str">
        <f t="shared" si="100"/>
        <v>NE</v>
      </c>
      <c r="AM60" s="141" t="str">
        <f t="shared" si="100"/>
        <v>NE</v>
      </c>
      <c r="AN60" s="141" t="str">
        <f t="shared" si="100"/>
        <v>NE</v>
      </c>
      <c r="AO60" s="141" t="str">
        <f t="shared" si="100"/>
        <v>NE</v>
      </c>
      <c r="AP60" s="141" t="str">
        <f t="shared" si="100"/>
        <v>NE</v>
      </c>
      <c r="AQ60" s="141" t="str">
        <f t="shared" si="100"/>
        <v>NE</v>
      </c>
      <c r="AR60" s="141" t="str">
        <f t="shared" si="100"/>
        <v>NE</v>
      </c>
      <c r="AS60" s="141" t="str">
        <f t="shared" si="100"/>
        <v>NE</v>
      </c>
      <c r="AT60" s="141" t="str">
        <f t="shared" si="100"/>
        <v>NE</v>
      </c>
      <c r="AU60" s="141" t="str">
        <f t="shared" si="85"/>
        <v>NE</v>
      </c>
      <c r="AV60" s="141" t="str">
        <f t="shared" si="85"/>
        <v>NE</v>
      </c>
      <c r="AW60" s="141" t="str">
        <f t="shared" si="85"/>
        <v>NE</v>
      </c>
      <c r="AX60" s="141" t="str">
        <f t="shared" si="85"/>
        <v>NE</v>
      </c>
      <c r="AY60" s="141" t="str">
        <f t="shared" si="85"/>
        <v>NE</v>
      </c>
      <c r="AZ60" s="141" t="str">
        <f t="shared" si="85"/>
        <v>NE</v>
      </c>
      <c r="BA60" s="141" t="str">
        <f t="shared" si="85"/>
        <v>NE</v>
      </c>
      <c r="BB60" s="141" t="str">
        <f t="shared" si="85"/>
        <v>NE</v>
      </c>
      <c r="BC60" s="141" t="str">
        <f t="shared" si="85"/>
        <v>NE</v>
      </c>
      <c r="BD60" s="141" t="str">
        <f t="shared" si="85"/>
        <v>NE</v>
      </c>
      <c r="BE60" s="141" t="str">
        <f t="shared" ref="BE60:BG60" si="107">IF(BE49="NE","NE",$D60*BE49)</f>
        <v>NE</v>
      </c>
      <c r="BF60" s="141" t="str">
        <f t="shared" si="107"/>
        <v>NE</v>
      </c>
      <c r="BG60" s="141" t="str">
        <f t="shared" si="107"/>
        <v>NE</v>
      </c>
      <c r="BM60" s="109">
        <v>6</v>
      </c>
      <c r="BN60" s="255">
        <f>AM$62</f>
        <v>0</v>
      </c>
      <c r="BO60" s="258" t="e">
        <f t="shared" si="90"/>
        <v>#DIV/0!</v>
      </c>
      <c r="BP60" s="258" t="e">
        <f t="shared" si="91"/>
        <v>#DIV/0!</v>
      </c>
      <c r="BQ60" s="258" t="e">
        <f t="shared" si="92"/>
        <v>#DIV/0!</v>
      </c>
      <c r="BR60" s="258" t="e">
        <f t="shared" si="93"/>
        <v>#DIV/0!</v>
      </c>
      <c r="BS60" s="258" t="e">
        <f t="shared" si="94"/>
        <v>#DIV/0!</v>
      </c>
      <c r="BT60" s="258" t="e">
        <f t="shared" si="95"/>
        <v>#DIV/0!</v>
      </c>
      <c r="BU60" s="259" t="e">
        <f t="shared" si="96"/>
        <v>#DIV/0!</v>
      </c>
      <c r="BV60" s="109" t="str">
        <f>L$41</f>
        <v/>
      </c>
      <c r="BX60" s="270" t="s">
        <v>190</v>
      </c>
      <c r="BY60" s="253" t="str">
        <f t="shared" si="76"/>
        <v>NE</v>
      </c>
      <c r="BZ60" s="253" t="str">
        <f t="shared" si="77"/>
        <v>NE</v>
      </c>
      <c r="CA60" s="253" t="str">
        <f t="shared" si="77"/>
        <v>NE</v>
      </c>
      <c r="CB60" s="253" t="str">
        <f t="shared" si="77"/>
        <v>NE</v>
      </c>
      <c r="CC60" s="253" t="str">
        <f t="shared" si="77"/>
        <v>NE</v>
      </c>
      <c r="CD60" s="253" t="str">
        <f t="shared" si="77"/>
        <v>NE</v>
      </c>
      <c r="CE60" s="253" t="str">
        <f t="shared" si="77"/>
        <v>NE</v>
      </c>
      <c r="CF60" s="253" t="str">
        <f t="shared" si="77"/>
        <v>NE</v>
      </c>
      <c r="CG60" s="253" t="str">
        <f t="shared" si="77"/>
        <v>NE</v>
      </c>
      <c r="CH60" s="253" t="str">
        <f t="shared" si="77"/>
        <v>NE</v>
      </c>
      <c r="CI60" s="253" t="str">
        <f t="shared" si="77"/>
        <v>NE</v>
      </c>
      <c r="CJ60" s="253" t="str">
        <f t="shared" si="78"/>
        <v>NE</v>
      </c>
      <c r="CK60" s="253" t="str">
        <f t="shared" si="78"/>
        <v>NE</v>
      </c>
      <c r="CL60" s="253" t="str">
        <f t="shared" si="78"/>
        <v>NE</v>
      </c>
      <c r="CM60" s="253" t="str">
        <f t="shared" si="78"/>
        <v>NE</v>
      </c>
      <c r="CN60" s="253" t="str">
        <f t="shared" si="78"/>
        <v>NE</v>
      </c>
      <c r="CO60" s="253" t="str">
        <f t="shared" si="78"/>
        <v>NE</v>
      </c>
      <c r="CP60" s="253" t="str">
        <f t="shared" si="78"/>
        <v>NE</v>
      </c>
      <c r="CQ60" s="254" t="str">
        <f t="shared" si="78"/>
        <v>NE</v>
      </c>
      <c r="CR60" s="253" t="str">
        <f t="shared" si="78"/>
        <v>NE</v>
      </c>
      <c r="CS60" s="253" t="str">
        <f t="shared" si="78"/>
        <v>NE</v>
      </c>
      <c r="CT60" s="253" t="str">
        <f t="shared" si="79"/>
        <v>NE</v>
      </c>
      <c r="CU60" s="253" t="str">
        <f t="shared" si="79"/>
        <v>NE</v>
      </c>
      <c r="CV60" s="253" t="str">
        <f t="shared" si="97"/>
        <v>NE</v>
      </c>
      <c r="CW60" s="253" t="str">
        <f t="shared" si="98"/>
        <v>NE</v>
      </c>
      <c r="CX60" s="254" t="str">
        <f t="shared" si="82"/>
        <v>NE</v>
      </c>
    </row>
    <row r="61" spans="3:102" ht="36.950000000000003" customHeight="1" x14ac:dyDescent="0.25">
      <c r="D61" s="140" t="e">
        <f>$D50</f>
        <v>#DIV/0!</v>
      </c>
      <c r="E61" s="135" t="s">
        <v>10</v>
      </c>
      <c r="G61" s="140" t="str">
        <f t="shared" si="83"/>
        <v>NE</v>
      </c>
      <c r="H61" s="140" t="str">
        <f t="shared" si="83"/>
        <v>NE</v>
      </c>
      <c r="I61" s="140" t="str">
        <f t="shared" si="83"/>
        <v>NE</v>
      </c>
      <c r="J61" s="140" t="str">
        <f t="shared" si="83"/>
        <v>NE</v>
      </c>
      <c r="K61" s="140" t="str">
        <f t="shared" si="83"/>
        <v>NE</v>
      </c>
      <c r="L61" s="140" t="str">
        <f t="shared" si="83"/>
        <v>NE</v>
      </c>
      <c r="M61" s="140" t="str">
        <f t="shared" si="83"/>
        <v>NE</v>
      </c>
      <c r="N61" s="140" t="str">
        <f t="shared" si="83"/>
        <v>NE</v>
      </c>
      <c r="O61" s="140" t="str">
        <f t="shared" si="83"/>
        <v>NE</v>
      </c>
      <c r="P61" s="140" t="str">
        <f t="shared" si="83"/>
        <v>NE</v>
      </c>
      <c r="Q61" s="140" t="str">
        <f t="shared" si="83"/>
        <v>NE</v>
      </c>
      <c r="R61" s="140" t="str">
        <f t="shared" si="83"/>
        <v>NE</v>
      </c>
      <c r="S61" s="140" t="str">
        <f t="shared" si="83"/>
        <v>NE</v>
      </c>
      <c r="T61" s="140" t="str">
        <f t="shared" si="83"/>
        <v>NE</v>
      </c>
      <c r="U61" s="140" t="str">
        <f t="shared" si="83"/>
        <v>NE</v>
      </c>
      <c r="V61" s="140" t="str">
        <f t="shared" si="83"/>
        <v>NE</v>
      </c>
      <c r="W61" s="140" t="str">
        <f t="shared" si="83"/>
        <v>NE</v>
      </c>
      <c r="X61" s="140" t="str">
        <f t="shared" si="83"/>
        <v>NE</v>
      </c>
      <c r="Y61" s="140" t="str">
        <f t="shared" si="83"/>
        <v>NE</v>
      </c>
      <c r="Z61" s="140" t="str">
        <f t="shared" si="83"/>
        <v>NE</v>
      </c>
      <c r="AA61" s="140" t="str">
        <f t="shared" si="83"/>
        <v>NE</v>
      </c>
      <c r="AB61" s="140" t="str">
        <f t="shared" si="83"/>
        <v>NE</v>
      </c>
      <c r="AC61" s="140" t="str">
        <f t="shared" si="83"/>
        <v>NE</v>
      </c>
      <c r="AD61" s="140" t="str">
        <f t="shared" ref="AD61:AF61" si="108">IF(AD50="NE","NE",$D61*IF(AD50="A",Seuil_max_A,IF(AD50="B",Seuil_max_B,IF(AD50="C",Seuil_max_C,IF(AD50="D",Seuil_max_D,0)))))</f>
        <v>NE</v>
      </c>
      <c r="AE61" s="140" t="str">
        <f t="shared" si="108"/>
        <v>NE</v>
      </c>
      <c r="AF61" s="140" t="str">
        <f t="shared" si="108"/>
        <v>NE</v>
      </c>
      <c r="AG61" s="109"/>
      <c r="AH61" s="141" t="str">
        <f t="shared" si="100"/>
        <v>NE</v>
      </c>
      <c r="AI61" s="141" t="str">
        <f t="shared" si="100"/>
        <v>NE</v>
      </c>
      <c r="AJ61" s="141" t="str">
        <f t="shared" si="100"/>
        <v>NE</v>
      </c>
      <c r="AK61" s="141" t="str">
        <f t="shared" si="100"/>
        <v>NE</v>
      </c>
      <c r="AL61" s="141" t="str">
        <f t="shared" si="100"/>
        <v>NE</v>
      </c>
      <c r="AM61" s="141" t="str">
        <f t="shared" si="100"/>
        <v>NE</v>
      </c>
      <c r="AN61" s="141" t="str">
        <f t="shared" si="100"/>
        <v>NE</v>
      </c>
      <c r="AO61" s="141" t="str">
        <f t="shared" si="100"/>
        <v>NE</v>
      </c>
      <c r="AP61" s="141" t="str">
        <f t="shared" si="100"/>
        <v>NE</v>
      </c>
      <c r="AQ61" s="141" t="str">
        <f t="shared" si="100"/>
        <v>NE</v>
      </c>
      <c r="AR61" s="141" t="str">
        <f t="shared" si="100"/>
        <v>NE</v>
      </c>
      <c r="AS61" s="141" t="str">
        <f t="shared" si="100"/>
        <v>NE</v>
      </c>
      <c r="AT61" s="141" t="str">
        <f t="shared" si="100"/>
        <v>NE</v>
      </c>
      <c r="AU61" s="141" t="str">
        <f t="shared" si="85"/>
        <v>NE</v>
      </c>
      <c r="AV61" s="141" t="str">
        <f t="shared" si="85"/>
        <v>NE</v>
      </c>
      <c r="AW61" s="141" t="str">
        <f t="shared" si="85"/>
        <v>NE</v>
      </c>
      <c r="AX61" s="141" t="str">
        <f t="shared" si="85"/>
        <v>NE</v>
      </c>
      <c r="AY61" s="141" t="str">
        <f t="shared" si="85"/>
        <v>NE</v>
      </c>
      <c r="AZ61" s="141" t="str">
        <f t="shared" si="85"/>
        <v>NE</v>
      </c>
      <c r="BA61" s="141" t="str">
        <f t="shared" si="85"/>
        <v>NE</v>
      </c>
      <c r="BB61" s="141" t="str">
        <f t="shared" si="85"/>
        <v>NE</v>
      </c>
      <c r="BC61" s="141" t="str">
        <f t="shared" si="85"/>
        <v>NE</v>
      </c>
      <c r="BD61" s="141" t="str">
        <f t="shared" si="85"/>
        <v>NE</v>
      </c>
      <c r="BE61" s="141" t="str">
        <f t="shared" ref="BE61:BG61" si="109">IF(BE50="NE","NE",$D61*BE50)</f>
        <v>NE</v>
      </c>
      <c r="BF61" s="141" t="str">
        <f t="shared" si="109"/>
        <v>NE</v>
      </c>
      <c r="BG61" s="141" t="str">
        <f t="shared" si="109"/>
        <v>NE</v>
      </c>
      <c r="BM61" s="109">
        <v>7</v>
      </c>
      <c r="BN61" s="255">
        <f>AN$62</f>
        <v>0</v>
      </c>
      <c r="BO61" s="258" t="e">
        <f t="shared" si="90"/>
        <v>#DIV/0!</v>
      </c>
      <c r="BP61" s="258" t="e">
        <f t="shared" si="91"/>
        <v>#DIV/0!</v>
      </c>
      <c r="BQ61" s="258" t="e">
        <f t="shared" si="92"/>
        <v>#DIV/0!</v>
      </c>
      <c r="BR61" s="258" t="e">
        <f t="shared" si="93"/>
        <v>#DIV/0!</v>
      </c>
      <c r="BS61" s="258" t="e">
        <f t="shared" si="94"/>
        <v>#DIV/0!</v>
      </c>
      <c r="BT61" s="258" t="e">
        <f t="shared" si="95"/>
        <v>#DIV/0!</v>
      </c>
      <c r="BU61" s="259" t="e">
        <f t="shared" si="96"/>
        <v>#DIV/0!</v>
      </c>
      <c r="BV61" s="109" t="str">
        <f>M$41</f>
        <v/>
      </c>
      <c r="BX61" s="271" t="s">
        <v>82</v>
      </c>
      <c r="BY61" s="264" t="str">
        <f t="shared" ref="BY61:CU61" si="110">G44</f>
        <v>NE</v>
      </c>
      <c r="BZ61" s="264" t="str">
        <f t="shared" si="110"/>
        <v>NE</v>
      </c>
      <c r="CA61" s="264" t="str">
        <f t="shared" si="110"/>
        <v>NE</v>
      </c>
      <c r="CB61" s="264" t="str">
        <f t="shared" si="110"/>
        <v>NE</v>
      </c>
      <c r="CC61" s="264" t="str">
        <f t="shared" si="110"/>
        <v>NE</v>
      </c>
      <c r="CD61" s="264" t="str">
        <f t="shared" si="110"/>
        <v>NE</v>
      </c>
      <c r="CE61" s="264" t="str">
        <f t="shared" si="110"/>
        <v>NE</v>
      </c>
      <c r="CF61" s="264" t="str">
        <f t="shared" si="110"/>
        <v>NE</v>
      </c>
      <c r="CG61" s="264" t="str">
        <f t="shared" si="110"/>
        <v>NE</v>
      </c>
      <c r="CH61" s="264" t="str">
        <f t="shared" si="110"/>
        <v>NE</v>
      </c>
      <c r="CI61" s="264" t="str">
        <f t="shared" si="110"/>
        <v>NE</v>
      </c>
      <c r="CJ61" s="264" t="str">
        <f t="shared" si="110"/>
        <v>NE</v>
      </c>
      <c r="CK61" s="264" t="str">
        <f t="shared" si="110"/>
        <v>NE</v>
      </c>
      <c r="CL61" s="264" t="str">
        <f t="shared" si="110"/>
        <v>NE</v>
      </c>
      <c r="CM61" s="264" t="str">
        <f t="shared" si="110"/>
        <v>NE</v>
      </c>
      <c r="CN61" s="264" t="str">
        <f t="shared" si="110"/>
        <v>NE</v>
      </c>
      <c r="CO61" s="264" t="str">
        <f t="shared" si="110"/>
        <v>NE</v>
      </c>
      <c r="CP61" s="264" t="str">
        <f t="shared" si="110"/>
        <v>NE</v>
      </c>
      <c r="CQ61" s="265" t="str">
        <f t="shared" si="110"/>
        <v>NE</v>
      </c>
      <c r="CR61" s="264" t="str">
        <f t="shared" si="110"/>
        <v>NE</v>
      </c>
      <c r="CS61" s="264" t="str">
        <f t="shared" si="110"/>
        <v>NE</v>
      </c>
      <c r="CT61" s="264" t="str">
        <f t="shared" si="110"/>
        <v>NE</v>
      </c>
      <c r="CU61" s="264" t="str">
        <f t="shared" si="110"/>
        <v>NE</v>
      </c>
      <c r="CV61" s="264" t="str">
        <f t="shared" ref="CV61:CV67" si="111">AD44</f>
        <v>NE</v>
      </c>
      <c r="CW61" s="264" t="str">
        <f t="shared" ref="CW61:CW67" si="112">AE44</f>
        <v>NE</v>
      </c>
      <c r="CX61" s="265" t="str">
        <f t="shared" ref="CX61:CX67" si="113">AF44</f>
        <v>NE</v>
      </c>
    </row>
    <row r="62" spans="3:102" ht="36.950000000000003" customHeight="1" x14ac:dyDescent="0.25">
      <c r="D62" s="138" t="e">
        <f>SUM(D55:D61)</f>
        <v>#DIV/0!</v>
      </c>
      <c r="E62" s="123" t="s">
        <v>12</v>
      </c>
      <c r="G62" s="142">
        <f>MROUND(SUM(G55:G61),0.5)</f>
        <v>0</v>
      </c>
      <c r="H62" s="142">
        <f t="shared" ref="H62:AC62" si="114">MROUND(SUM(H55:H61),0.5)</f>
        <v>0</v>
      </c>
      <c r="I62" s="142">
        <f t="shared" si="114"/>
        <v>0</v>
      </c>
      <c r="J62" s="142">
        <f t="shared" si="114"/>
        <v>0</v>
      </c>
      <c r="K62" s="142">
        <f t="shared" si="114"/>
        <v>0</v>
      </c>
      <c r="L62" s="142">
        <f t="shared" si="114"/>
        <v>0</v>
      </c>
      <c r="M62" s="142">
        <f t="shared" si="114"/>
        <v>0</v>
      </c>
      <c r="N62" s="142">
        <f t="shared" si="114"/>
        <v>0</v>
      </c>
      <c r="O62" s="142">
        <f t="shared" si="114"/>
        <v>0</v>
      </c>
      <c r="P62" s="142">
        <f t="shared" si="114"/>
        <v>0</v>
      </c>
      <c r="Q62" s="142">
        <f t="shared" si="114"/>
        <v>0</v>
      </c>
      <c r="R62" s="142">
        <f t="shared" si="114"/>
        <v>0</v>
      </c>
      <c r="S62" s="142">
        <f t="shared" si="114"/>
        <v>0</v>
      </c>
      <c r="T62" s="142">
        <f t="shared" si="114"/>
        <v>0</v>
      </c>
      <c r="U62" s="142">
        <f t="shared" si="114"/>
        <v>0</v>
      </c>
      <c r="V62" s="142">
        <f t="shared" si="114"/>
        <v>0</v>
      </c>
      <c r="W62" s="142">
        <f t="shared" si="114"/>
        <v>0</v>
      </c>
      <c r="X62" s="142">
        <f t="shared" si="114"/>
        <v>0</v>
      </c>
      <c r="Y62" s="142">
        <f t="shared" si="114"/>
        <v>0</v>
      </c>
      <c r="Z62" s="142">
        <f t="shared" si="114"/>
        <v>0</v>
      </c>
      <c r="AA62" s="142">
        <f t="shared" si="114"/>
        <v>0</v>
      </c>
      <c r="AB62" s="142">
        <f t="shared" si="114"/>
        <v>0</v>
      </c>
      <c r="AC62" s="142">
        <f t="shared" si="114"/>
        <v>0</v>
      </c>
      <c r="AD62" s="142">
        <f t="shared" ref="AD62:AF62" si="115">MROUND(SUM(AD55:AD61),0.5)</f>
        <v>0</v>
      </c>
      <c r="AE62" s="142">
        <f t="shared" si="115"/>
        <v>0</v>
      </c>
      <c r="AF62" s="142">
        <f t="shared" si="115"/>
        <v>0</v>
      </c>
      <c r="AG62" s="109"/>
      <c r="AH62" s="249">
        <f>CEILING(SUM(AH55:AH61),0.5)</f>
        <v>0</v>
      </c>
      <c r="AI62" s="249">
        <f t="shared" ref="AI62:BD62" si="116">CEILING(SUM(AI55:AI61),0.5)</f>
        <v>0</v>
      </c>
      <c r="AJ62" s="249">
        <f t="shared" si="116"/>
        <v>0</v>
      </c>
      <c r="AK62" s="249">
        <f t="shared" si="116"/>
        <v>0</v>
      </c>
      <c r="AL62" s="249">
        <f t="shared" si="116"/>
        <v>0</v>
      </c>
      <c r="AM62" s="249">
        <f t="shared" si="116"/>
        <v>0</v>
      </c>
      <c r="AN62" s="249">
        <f t="shared" si="116"/>
        <v>0</v>
      </c>
      <c r="AO62" s="249">
        <f t="shared" si="116"/>
        <v>0</v>
      </c>
      <c r="AP62" s="249">
        <f t="shared" si="116"/>
        <v>0</v>
      </c>
      <c r="AQ62" s="249">
        <f t="shared" si="116"/>
        <v>0</v>
      </c>
      <c r="AR62" s="249">
        <f t="shared" si="116"/>
        <v>0</v>
      </c>
      <c r="AS62" s="249">
        <f t="shared" si="116"/>
        <v>0</v>
      </c>
      <c r="AT62" s="249">
        <f t="shared" si="116"/>
        <v>0</v>
      </c>
      <c r="AU62" s="249">
        <f t="shared" si="116"/>
        <v>0</v>
      </c>
      <c r="AV62" s="249">
        <f t="shared" si="116"/>
        <v>0</v>
      </c>
      <c r="AW62" s="249">
        <f t="shared" si="116"/>
        <v>0</v>
      </c>
      <c r="AX62" s="249">
        <f t="shared" si="116"/>
        <v>0</v>
      </c>
      <c r="AY62" s="249">
        <f t="shared" si="116"/>
        <v>0</v>
      </c>
      <c r="AZ62" s="249">
        <f t="shared" si="116"/>
        <v>0</v>
      </c>
      <c r="BA62" s="249">
        <f t="shared" si="116"/>
        <v>0</v>
      </c>
      <c r="BB62" s="249">
        <f t="shared" si="116"/>
        <v>0</v>
      </c>
      <c r="BC62" s="249">
        <f t="shared" si="116"/>
        <v>0</v>
      </c>
      <c r="BD62" s="249">
        <f t="shared" si="116"/>
        <v>0</v>
      </c>
      <c r="BE62" s="278">
        <f t="shared" ref="BE62:BG62" si="117">CEILING(SUM(BE55:BE61),0.5)</f>
        <v>0</v>
      </c>
      <c r="BF62" s="278">
        <f t="shared" si="117"/>
        <v>0</v>
      </c>
      <c r="BG62" s="278">
        <f t="shared" si="117"/>
        <v>0</v>
      </c>
      <c r="BH62" s="275">
        <f>AVERAGE(AH62:BG62)</f>
        <v>0</v>
      </c>
      <c r="BI62" s="275"/>
      <c r="BJ62" s="275"/>
      <c r="BM62" s="109">
        <v>8</v>
      </c>
      <c r="BN62" s="255">
        <f>AO$62</f>
        <v>0</v>
      </c>
      <c r="BO62" s="258" t="e">
        <f t="shared" si="90"/>
        <v>#DIV/0!</v>
      </c>
      <c r="BP62" s="258" t="e">
        <f t="shared" si="91"/>
        <v>#DIV/0!</v>
      </c>
      <c r="BQ62" s="258" t="e">
        <f t="shared" si="92"/>
        <v>#DIV/0!</v>
      </c>
      <c r="BR62" s="258" t="e">
        <f t="shared" si="93"/>
        <v>#DIV/0!</v>
      </c>
      <c r="BS62" s="258" t="e">
        <f t="shared" si="94"/>
        <v>#DIV/0!</v>
      </c>
      <c r="BT62" s="258" t="e">
        <f t="shared" si="95"/>
        <v>#DIV/0!</v>
      </c>
      <c r="BU62" s="259" t="e">
        <f t="shared" si="96"/>
        <v>#DIV/0!</v>
      </c>
      <c r="BV62" s="109" t="str">
        <f>N$41</f>
        <v/>
      </c>
      <c r="BX62" s="271" t="s">
        <v>83</v>
      </c>
      <c r="BY62" s="264" t="str">
        <f t="shared" ref="BY62:BY67" si="118">G45</f>
        <v>NE</v>
      </c>
      <c r="BZ62" s="264" t="str">
        <f t="shared" ref="BZ62:CI67" si="119">H45</f>
        <v>NE</v>
      </c>
      <c r="CA62" s="264" t="str">
        <f t="shared" si="119"/>
        <v>NE</v>
      </c>
      <c r="CB62" s="264" t="str">
        <f t="shared" si="119"/>
        <v>NE</v>
      </c>
      <c r="CC62" s="264" t="str">
        <f t="shared" si="119"/>
        <v>NE</v>
      </c>
      <c r="CD62" s="264" t="str">
        <f t="shared" si="119"/>
        <v>NE</v>
      </c>
      <c r="CE62" s="264" t="str">
        <f t="shared" si="119"/>
        <v>NE</v>
      </c>
      <c r="CF62" s="264" t="str">
        <f t="shared" si="119"/>
        <v>NE</v>
      </c>
      <c r="CG62" s="264" t="str">
        <f t="shared" si="119"/>
        <v>NE</v>
      </c>
      <c r="CH62" s="264" t="str">
        <f t="shared" si="119"/>
        <v>NE</v>
      </c>
      <c r="CI62" s="264" t="str">
        <f t="shared" si="119"/>
        <v>NE</v>
      </c>
      <c r="CJ62" s="264" t="str">
        <f t="shared" ref="CJ62:CS67" si="120">R45</f>
        <v>NE</v>
      </c>
      <c r="CK62" s="264" t="str">
        <f t="shared" si="120"/>
        <v>NE</v>
      </c>
      <c r="CL62" s="264" t="str">
        <f t="shared" si="120"/>
        <v>NE</v>
      </c>
      <c r="CM62" s="264" t="str">
        <f t="shared" si="120"/>
        <v>NE</v>
      </c>
      <c r="CN62" s="264" t="str">
        <f t="shared" si="120"/>
        <v>NE</v>
      </c>
      <c r="CO62" s="264" t="str">
        <f t="shared" si="120"/>
        <v>NE</v>
      </c>
      <c r="CP62" s="264" t="str">
        <f t="shared" si="120"/>
        <v>NE</v>
      </c>
      <c r="CQ62" s="265" t="str">
        <f t="shared" si="120"/>
        <v>NE</v>
      </c>
      <c r="CR62" s="264" t="str">
        <f t="shared" si="120"/>
        <v>NE</v>
      </c>
      <c r="CS62" s="264" t="str">
        <f t="shared" si="120"/>
        <v>NE</v>
      </c>
      <c r="CT62" s="264" t="str">
        <f t="shared" ref="CT62:CU67" si="121">AB45</f>
        <v>NE</v>
      </c>
      <c r="CU62" s="264" t="str">
        <f t="shared" si="121"/>
        <v>NE</v>
      </c>
      <c r="CV62" s="264" t="str">
        <f t="shared" si="111"/>
        <v>NE</v>
      </c>
      <c r="CW62" s="264" t="str">
        <f t="shared" si="112"/>
        <v>NE</v>
      </c>
      <c r="CX62" s="265" t="str">
        <f t="shared" si="113"/>
        <v>NE</v>
      </c>
    </row>
    <row r="63" spans="3:102" ht="36.950000000000003" customHeight="1" x14ac:dyDescent="0.25">
      <c r="AH63" s="109" t="str">
        <f t="shared" ref="AH63:BG63" si="122">IF(G1="","",G1)</f>
        <v/>
      </c>
      <c r="AI63" s="109" t="str">
        <f t="shared" si="122"/>
        <v/>
      </c>
      <c r="AJ63" s="109" t="str">
        <f t="shared" si="122"/>
        <v/>
      </c>
      <c r="AK63" s="109" t="str">
        <f t="shared" si="122"/>
        <v/>
      </c>
      <c r="AL63" s="109" t="str">
        <f t="shared" si="122"/>
        <v/>
      </c>
      <c r="AM63" s="109" t="str">
        <f t="shared" si="122"/>
        <v/>
      </c>
      <c r="AN63" s="109" t="str">
        <f t="shared" si="122"/>
        <v/>
      </c>
      <c r="AO63" s="109" t="str">
        <f t="shared" si="122"/>
        <v/>
      </c>
      <c r="AP63" s="109" t="str">
        <f t="shared" si="122"/>
        <v/>
      </c>
      <c r="AQ63" s="109" t="str">
        <f t="shared" si="122"/>
        <v/>
      </c>
      <c r="AR63" s="109" t="str">
        <f t="shared" si="122"/>
        <v/>
      </c>
      <c r="AS63" s="109" t="str">
        <f t="shared" si="122"/>
        <v/>
      </c>
      <c r="AT63" s="109" t="str">
        <f t="shared" si="122"/>
        <v/>
      </c>
      <c r="AU63" s="109" t="str">
        <f t="shared" si="122"/>
        <v/>
      </c>
      <c r="AV63" s="109" t="str">
        <f t="shared" si="122"/>
        <v/>
      </c>
      <c r="AW63" s="109" t="str">
        <f t="shared" si="122"/>
        <v/>
      </c>
      <c r="AX63" s="109" t="str">
        <f t="shared" si="122"/>
        <v/>
      </c>
      <c r="AY63" s="109" t="str">
        <f t="shared" si="122"/>
        <v/>
      </c>
      <c r="AZ63" s="109" t="str">
        <f t="shared" si="122"/>
        <v/>
      </c>
      <c r="BA63" s="109" t="str">
        <f t="shared" si="122"/>
        <v/>
      </c>
      <c r="BB63" s="109" t="str">
        <f t="shared" si="122"/>
        <v/>
      </c>
      <c r="BC63" s="109" t="str">
        <f t="shared" si="122"/>
        <v/>
      </c>
      <c r="BD63" s="109" t="str">
        <f t="shared" si="122"/>
        <v/>
      </c>
      <c r="BE63" s="109" t="str">
        <f t="shared" si="122"/>
        <v/>
      </c>
      <c r="BF63" s="109" t="str">
        <f t="shared" si="122"/>
        <v/>
      </c>
      <c r="BG63" s="109" t="str">
        <f t="shared" si="122"/>
        <v/>
      </c>
      <c r="BH63" s="276" t="s">
        <v>193</v>
      </c>
      <c r="BI63" s="298"/>
      <c r="BJ63" s="298"/>
      <c r="BM63" s="286">
        <v>9</v>
      </c>
      <c r="BN63" s="255">
        <f>AP$62</f>
        <v>0</v>
      </c>
      <c r="BO63" s="258" t="e">
        <f t="shared" si="90"/>
        <v>#DIV/0!</v>
      </c>
      <c r="BP63" s="258" t="e">
        <f t="shared" si="91"/>
        <v>#DIV/0!</v>
      </c>
      <c r="BQ63" s="258" t="e">
        <f t="shared" si="92"/>
        <v>#DIV/0!</v>
      </c>
      <c r="BR63" s="258" t="e">
        <f t="shared" si="93"/>
        <v>#DIV/0!</v>
      </c>
      <c r="BS63" s="258" t="e">
        <f t="shared" si="94"/>
        <v>#DIV/0!</v>
      </c>
      <c r="BT63" s="258" t="e">
        <f t="shared" si="95"/>
        <v>#DIV/0!</v>
      </c>
      <c r="BU63" s="259" t="e">
        <f t="shared" si="96"/>
        <v>#DIV/0!</v>
      </c>
      <c r="BV63" s="109" t="str">
        <f>O$41</f>
        <v/>
      </c>
      <c r="BX63" s="271" t="s">
        <v>84</v>
      </c>
      <c r="BY63" s="264" t="str">
        <f t="shared" si="118"/>
        <v>NE</v>
      </c>
      <c r="BZ63" s="264" t="str">
        <f t="shared" si="119"/>
        <v>NE</v>
      </c>
      <c r="CA63" s="264" t="str">
        <f t="shared" si="119"/>
        <v>NE</v>
      </c>
      <c r="CB63" s="264" t="str">
        <f t="shared" si="119"/>
        <v>NE</v>
      </c>
      <c r="CC63" s="264" t="str">
        <f t="shared" si="119"/>
        <v>NE</v>
      </c>
      <c r="CD63" s="264" t="str">
        <f t="shared" si="119"/>
        <v>NE</v>
      </c>
      <c r="CE63" s="264" t="str">
        <f t="shared" si="119"/>
        <v>NE</v>
      </c>
      <c r="CF63" s="264" t="str">
        <f t="shared" si="119"/>
        <v>NE</v>
      </c>
      <c r="CG63" s="264" t="str">
        <f t="shared" si="119"/>
        <v>NE</v>
      </c>
      <c r="CH63" s="264" t="str">
        <f t="shared" si="119"/>
        <v>NE</v>
      </c>
      <c r="CI63" s="264" t="str">
        <f t="shared" si="119"/>
        <v>NE</v>
      </c>
      <c r="CJ63" s="264" t="str">
        <f t="shared" si="120"/>
        <v>NE</v>
      </c>
      <c r="CK63" s="264" t="str">
        <f t="shared" si="120"/>
        <v>NE</v>
      </c>
      <c r="CL63" s="264" t="str">
        <f t="shared" si="120"/>
        <v>NE</v>
      </c>
      <c r="CM63" s="264" t="str">
        <f t="shared" si="120"/>
        <v>NE</v>
      </c>
      <c r="CN63" s="264" t="str">
        <f t="shared" si="120"/>
        <v>NE</v>
      </c>
      <c r="CO63" s="264" t="str">
        <f t="shared" si="120"/>
        <v>NE</v>
      </c>
      <c r="CP63" s="264" t="str">
        <f t="shared" si="120"/>
        <v>NE</v>
      </c>
      <c r="CQ63" s="265" t="str">
        <f t="shared" si="120"/>
        <v>NE</v>
      </c>
      <c r="CR63" s="264" t="str">
        <f t="shared" si="120"/>
        <v>NE</v>
      </c>
      <c r="CS63" s="264" t="str">
        <f t="shared" si="120"/>
        <v>NE</v>
      </c>
      <c r="CT63" s="264" t="str">
        <f t="shared" si="121"/>
        <v>NE</v>
      </c>
      <c r="CU63" s="264" t="str">
        <f t="shared" si="121"/>
        <v>NE</v>
      </c>
      <c r="CV63" s="264" t="str">
        <f t="shared" si="111"/>
        <v>NE</v>
      </c>
      <c r="CW63" s="264" t="str">
        <f t="shared" si="112"/>
        <v>NE</v>
      </c>
      <c r="CX63" s="265" t="str">
        <f t="shared" si="113"/>
        <v>NE</v>
      </c>
    </row>
    <row r="64" spans="3:102" ht="36.950000000000003" customHeight="1" x14ac:dyDescent="0.25">
      <c r="D64" s="143" t="s">
        <v>21</v>
      </c>
      <c r="E64" s="144">
        <f>ROUNDUP(AVERAGE(G51:AF51),1)</f>
        <v>0</v>
      </c>
      <c r="AG64" s="109"/>
      <c r="BM64" s="109">
        <v>10</v>
      </c>
      <c r="BN64" s="255">
        <f>AQ$62</f>
        <v>0</v>
      </c>
      <c r="BO64" s="258" t="e">
        <f t="shared" si="90"/>
        <v>#DIV/0!</v>
      </c>
      <c r="BP64" s="258" t="e">
        <f t="shared" si="91"/>
        <v>#DIV/0!</v>
      </c>
      <c r="BQ64" s="258" t="e">
        <f t="shared" si="92"/>
        <v>#DIV/0!</v>
      </c>
      <c r="BR64" s="258" t="e">
        <f t="shared" si="93"/>
        <v>#DIV/0!</v>
      </c>
      <c r="BS64" s="258" t="e">
        <f t="shared" si="94"/>
        <v>#DIV/0!</v>
      </c>
      <c r="BT64" s="258" t="e">
        <f t="shared" si="95"/>
        <v>#DIV/0!</v>
      </c>
      <c r="BU64" s="259" t="e">
        <f t="shared" si="96"/>
        <v>#DIV/0!</v>
      </c>
      <c r="BV64" s="109" t="str">
        <f>P$41</f>
        <v/>
      </c>
      <c r="BX64" s="271" t="s">
        <v>87</v>
      </c>
      <c r="BY64" s="264" t="str">
        <f t="shared" si="118"/>
        <v>NE</v>
      </c>
      <c r="BZ64" s="264" t="str">
        <f t="shared" si="119"/>
        <v>NE</v>
      </c>
      <c r="CA64" s="264" t="str">
        <f t="shared" si="119"/>
        <v>NE</v>
      </c>
      <c r="CB64" s="264" t="str">
        <f t="shared" si="119"/>
        <v>NE</v>
      </c>
      <c r="CC64" s="264" t="str">
        <f t="shared" si="119"/>
        <v>NE</v>
      </c>
      <c r="CD64" s="264" t="str">
        <f t="shared" si="119"/>
        <v>NE</v>
      </c>
      <c r="CE64" s="264" t="str">
        <f t="shared" si="119"/>
        <v>NE</v>
      </c>
      <c r="CF64" s="264" t="str">
        <f t="shared" si="119"/>
        <v>NE</v>
      </c>
      <c r="CG64" s="264" t="str">
        <f t="shared" si="119"/>
        <v>NE</v>
      </c>
      <c r="CH64" s="264" t="str">
        <f t="shared" si="119"/>
        <v>NE</v>
      </c>
      <c r="CI64" s="264" t="str">
        <f t="shared" si="119"/>
        <v>NE</v>
      </c>
      <c r="CJ64" s="264" t="str">
        <f t="shared" si="120"/>
        <v>NE</v>
      </c>
      <c r="CK64" s="264" t="str">
        <f t="shared" si="120"/>
        <v>NE</v>
      </c>
      <c r="CL64" s="264" t="str">
        <f t="shared" si="120"/>
        <v>NE</v>
      </c>
      <c r="CM64" s="264" t="str">
        <f t="shared" si="120"/>
        <v>NE</v>
      </c>
      <c r="CN64" s="264" t="str">
        <f t="shared" si="120"/>
        <v>NE</v>
      </c>
      <c r="CO64" s="264" t="str">
        <f t="shared" si="120"/>
        <v>NE</v>
      </c>
      <c r="CP64" s="264" t="str">
        <f t="shared" si="120"/>
        <v>NE</v>
      </c>
      <c r="CQ64" s="265" t="str">
        <f t="shared" si="120"/>
        <v>NE</v>
      </c>
      <c r="CR64" s="264" t="str">
        <f t="shared" si="120"/>
        <v>NE</v>
      </c>
      <c r="CS64" s="264" t="str">
        <f t="shared" si="120"/>
        <v>NE</v>
      </c>
      <c r="CT64" s="264" t="str">
        <f t="shared" si="121"/>
        <v>NE</v>
      </c>
      <c r="CU64" s="264" t="str">
        <f t="shared" si="121"/>
        <v>NE</v>
      </c>
      <c r="CV64" s="264" t="str">
        <f t="shared" si="111"/>
        <v>NE</v>
      </c>
      <c r="CW64" s="264" t="str">
        <f t="shared" si="112"/>
        <v>NE</v>
      </c>
      <c r="CX64" s="265" t="str">
        <f t="shared" si="113"/>
        <v>NE</v>
      </c>
    </row>
    <row r="65" spans="65:102" ht="36.950000000000003" customHeight="1" x14ac:dyDescent="0.25">
      <c r="BM65" s="109">
        <v>11</v>
      </c>
      <c r="BN65" s="255">
        <f>AR$62</f>
        <v>0</v>
      </c>
      <c r="BO65" s="258" t="e">
        <f t="shared" si="90"/>
        <v>#DIV/0!</v>
      </c>
      <c r="BP65" s="258" t="e">
        <f t="shared" si="91"/>
        <v>#DIV/0!</v>
      </c>
      <c r="BQ65" s="258" t="e">
        <f t="shared" si="92"/>
        <v>#DIV/0!</v>
      </c>
      <c r="BR65" s="258" t="e">
        <f t="shared" si="93"/>
        <v>#DIV/0!</v>
      </c>
      <c r="BS65" s="258" t="e">
        <f t="shared" si="94"/>
        <v>#DIV/0!</v>
      </c>
      <c r="BT65" s="258" t="e">
        <f t="shared" si="95"/>
        <v>#DIV/0!</v>
      </c>
      <c r="BU65" s="259" t="e">
        <f t="shared" si="96"/>
        <v>#DIV/0!</v>
      </c>
      <c r="BV65" s="109" t="str">
        <f>Q$41</f>
        <v/>
      </c>
      <c r="BX65" s="271" t="s">
        <v>86</v>
      </c>
      <c r="BY65" s="264" t="str">
        <f t="shared" si="118"/>
        <v>NE</v>
      </c>
      <c r="BZ65" s="264" t="str">
        <f t="shared" si="119"/>
        <v>NE</v>
      </c>
      <c r="CA65" s="264" t="str">
        <f t="shared" si="119"/>
        <v>NE</v>
      </c>
      <c r="CB65" s="264" t="str">
        <f t="shared" si="119"/>
        <v>NE</v>
      </c>
      <c r="CC65" s="264" t="str">
        <f t="shared" si="119"/>
        <v>NE</v>
      </c>
      <c r="CD65" s="264" t="str">
        <f t="shared" si="119"/>
        <v>NE</v>
      </c>
      <c r="CE65" s="264" t="str">
        <f t="shared" si="119"/>
        <v>NE</v>
      </c>
      <c r="CF65" s="264" t="str">
        <f t="shared" si="119"/>
        <v>NE</v>
      </c>
      <c r="CG65" s="264" t="str">
        <f t="shared" si="119"/>
        <v>NE</v>
      </c>
      <c r="CH65" s="264" t="str">
        <f t="shared" si="119"/>
        <v>NE</v>
      </c>
      <c r="CI65" s="264" t="str">
        <f t="shared" si="119"/>
        <v>NE</v>
      </c>
      <c r="CJ65" s="264" t="str">
        <f t="shared" si="120"/>
        <v>NE</v>
      </c>
      <c r="CK65" s="264" t="str">
        <f t="shared" si="120"/>
        <v>NE</v>
      </c>
      <c r="CL65" s="264" t="str">
        <f t="shared" si="120"/>
        <v>NE</v>
      </c>
      <c r="CM65" s="264" t="str">
        <f t="shared" si="120"/>
        <v>NE</v>
      </c>
      <c r="CN65" s="264" t="str">
        <f t="shared" si="120"/>
        <v>NE</v>
      </c>
      <c r="CO65" s="264" t="str">
        <f t="shared" si="120"/>
        <v>NE</v>
      </c>
      <c r="CP65" s="264" t="str">
        <f t="shared" si="120"/>
        <v>NE</v>
      </c>
      <c r="CQ65" s="265" t="str">
        <f t="shared" si="120"/>
        <v>NE</v>
      </c>
      <c r="CR65" s="264" t="str">
        <f t="shared" si="120"/>
        <v>NE</v>
      </c>
      <c r="CS65" s="264" t="str">
        <f t="shared" si="120"/>
        <v>NE</v>
      </c>
      <c r="CT65" s="264" t="str">
        <f t="shared" si="121"/>
        <v>NE</v>
      </c>
      <c r="CU65" s="264" t="str">
        <f t="shared" si="121"/>
        <v>NE</v>
      </c>
      <c r="CV65" s="264" t="str">
        <f t="shared" si="111"/>
        <v>NE</v>
      </c>
      <c r="CW65" s="264" t="str">
        <f t="shared" si="112"/>
        <v>NE</v>
      </c>
      <c r="CX65" s="265" t="str">
        <f t="shared" si="113"/>
        <v>NE</v>
      </c>
    </row>
    <row r="66" spans="65:102" ht="36.950000000000003" customHeight="1" x14ac:dyDescent="0.25">
      <c r="BM66" s="109">
        <v>12</v>
      </c>
      <c r="BN66" s="255">
        <f>AS$62</f>
        <v>0</v>
      </c>
      <c r="BO66" s="258" t="e">
        <f t="shared" si="90"/>
        <v>#DIV/0!</v>
      </c>
      <c r="BP66" s="258" t="e">
        <f t="shared" si="91"/>
        <v>#DIV/0!</v>
      </c>
      <c r="BQ66" s="258" t="e">
        <f t="shared" si="92"/>
        <v>#DIV/0!</v>
      </c>
      <c r="BR66" s="258" t="e">
        <f t="shared" si="93"/>
        <v>#DIV/0!</v>
      </c>
      <c r="BS66" s="258" t="e">
        <f t="shared" si="94"/>
        <v>#DIV/0!</v>
      </c>
      <c r="BT66" s="258" t="e">
        <f t="shared" si="95"/>
        <v>#DIV/0!</v>
      </c>
      <c r="BU66" s="259" t="e">
        <f t="shared" si="96"/>
        <v>#DIV/0!</v>
      </c>
      <c r="BV66" s="109" t="str">
        <f>R$41</f>
        <v/>
      </c>
      <c r="BX66" s="271" t="s">
        <v>88</v>
      </c>
      <c r="BY66" s="264" t="str">
        <f t="shared" si="118"/>
        <v>NE</v>
      </c>
      <c r="BZ66" s="264" t="str">
        <f t="shared" si="119"/>
        <v>NE</v>
      </c>
      <c r="CA66" s="264" t="str">
        <f t="shared" si="119"/>
        <v>NE</v>
      </c>
      <c r="CB66" s="264" t="str">
        <f t="shared" si="119"/>
        <v>NE</v>
      </c>
      <c r="CC66" s="264" t="str">
        <f t="shared" si="119"/>
        <v>NE</v>
      </c>
      <c r="CD66" s="264" t="str">
        <f t="shared" si="119"/>
        <v>NE</v>
      </c>
      <c r="CE66" s="264" t="str">
        <f t="shared" si="119"/>
        <v>NE</v>
      </c>
      <c r="CF66" s="264" t="str">
        <f t="shared" si="119"/>
        <v>NE</v>
      </c>
      <c r="CG66" s="264" t="str">
        <f t="shared" si="119"/>
        <v>NE</v>
      </c>
      <c r="CH66" s="264" t="str">
        <f t="shared" si="119"/>
        <v>NE</v>
      </c>
      <c r="CI66" s="264" t="str">
        <f t="shared" si="119"/>
        <v>NE</v>
      </c>
      <c r="CJ66" s="264" t="str">
        <f t="shared" si="120"/>
        <v>NE</v>
      </c>
      <c r="CK66" s="264" t="str">
        <f t="shared" si="120"/>
        <v>NE</v>
      </c>
      <c r="CL66" s="264" t="str">
        <f t="shared" si="120"/>
        <v>NE</v>
      </c>
      <c r="CM66" s="264" t="str">
        <f t="shared" si="120"/>
        <v>NE</v>
      </c>
      <c r="CN66" s="264" t="str">
        <f t="shared" si="120"/>
        <v>NE</v>
      </c>
      <c r="CO66" s="264" t="str">
        <f t="shared" si="120"/>
        <v>NE</v>
      </c>
      <c r="CP66" s="264" t="str">
        <f t="shared" si="120"/>
        <v>NE</v>
      </c>
      <c r="CQ66" s="265" t="str">
        <f t="shared" si="120"/>
        <v>NE</v>
      </c>
      <c r="CR66" s="264" t="str">
        <f t="shared" si="120"/>
        <v>NE</v>
      </c>
      <c r="CS66" s="264" t="str">
        <f t="shared" si="120"/>
        <v>NE</v>
      </c>
      <c r="CT66" s="264" t="str">
        <f t="shared" si="121"/>
        <v>NE</v>
      </c>
      <c r="CU66" s="264" t="str">
        <f t="shared" si="121"/>
        <v>NE</v>
      </c>
      <c r="CV66" s="264" t="str">
        <f t="shared" si="111"/>
        <v>NE</v>
      </c>
      <c r="CW66" s="264" t="str">
        <f t="shared" si="112"/>
        <v>NE</v>
      </c>
      <c r="CX66" s="265" t="str">
        <f t="shared" si="113"/>
        <v>NE</v>
      </c>
    </row>
    <row r="67" spans="65:102" ht="36.950000000000003" customHeight="1" x14ac:dyDescent="0.25">
      <c r="BM67" s="109">
        <v>13</v>
      </c>
      <c r="BN67" s="255">
        <f>AT$62</f>
        <v>0</v>
      </c>
      <c r="BO67" s="258" t="e">
        <f t="shared" si="90"/>
        <v>#DIV/0!</v>
      </c>
      <c r="BP67" s="258" t="e">
        <f t="shared" si="91"/>
        <v>#DIV/0!</v>
      </c>
      <c r="BQ67" s="258" t="e">
        <f t="shared" si="92"/>
        <v>#DIV/0!</v>
      </c>
      <c r="BR67" s="258" t="e">
        <f t="shared" si="93"/>
        <v>#DIV/0!</v>
      </c>
      <c r="BS67" s="258" t="e">
        <f t="shared" si="94"/>
        <v>#DIV/0!</v>
      </c>
      <c r="BT67" s="258" t="e">
        <f t="shared" si="95"/>
        <v>#DIV/0!</v>
      </c>
      <c r="BU67" s="259" t="e">
        <f t="shared" si="96"/>
        <v>#DIV/0!</v>
      </c>
      <c r="BV67" s="109" t="str">
        <f>S$41</f>
        <v/>
      </c>
      <c r="BX67" s="271" t="s">
        <v>85</v>
      </c>
      <c r="BY67" s="264" t="str">
        <f t="shared" si="118"/>
        <v>NE</v>
      </c>
      <c r="BZ67" s="264" t="str">
        <f t="shared" si="119"/>
        <v>NE</v>
      </c>
      <c r="CA67" s="264" t="str">
        <f t="shared" si="119"/>
        <v>NE</v>
      </c>
      <c r="CB67" s="264" t="str">
        <f t="shared" si="119"/>
        <v>NE</v>
      </c>
      <c r="CC67" s="264" t="str">
        <f t="shared" si="119"/>
        <v>NE</v>
      </c>
      <c r="CD67" s="264" t="str">
        <f t="shared" si="119"/>
        <v>NE</v>
      </c>
      <c r="CE67" s="264" t="str">
        <f t="shared" si="119"/>
        <v>NE</v>
      </c>
      <c r="CF67" s="264" t="str">
        <f t="shared" si="119"/>
        <v>NE</v>
      </c>
      <c r="CG67" s="264" t="str">
        <f t="shared" si="119"/>
        <v>NE</v>
      </c>
      <c r="CH67" s="264" t="str">
        <f t="shared" si="119"/>
        <v>NE</v>
      </c>
      <c r="CI67" s="264" t="str">
        <f t="shared" si="119"/>
        <v>NE</v>
      </c>
      <c r="CJ67" s="264" t="str">
        <f t="shared" si="120"/>
        <v>NE</v>
      </c>
      <c r="CK67" s="264" t="str">
        <f t="shared" si="120"/>
        <v>NE</v>
      </c>
      <c r="CL67" s="264" t="str">
        <f t="shared" si="120"/>
        <v>NE</v>
      </c>
      <c r="CM67" s="264" t="str">
        <f t="shared" si="120"/>
        <v>NE</v>
      </c>
      <c r="CN67" s="264" t="str">
        <f t="shared" si="120"/>
        <v>NE</v>
      </c>
      <c r="CO67" s="264" t="str">
        <f t="shared" si="120"/>
        <v>NE</v>
      </c>
      <c r="CP67" s="264" t="str">
        <f t="shared" si="120"/>
        <v>NE</v>
      </c>
      <c r="CQ67" s="265" t="str">
        <f t="shared" si="120"/>
        <v>NE</v>
      </c>
      <c r="CR67" s="264" t="str">
        <f t="shared" si="120"/>
        <v>NE</v>
      </c>
      <c r="CS67" s="264" t="str">
        <f t="shared" si="120"/>
        <v>NE</v>
      </c>
      <c r="CT67" s="264" t="str">
        <f t="shared" si="121"/>
        <v>NE</v>
      </c>
      <c r="CU67" s="264" t="str">
        <f t="shared" si="121"/>
        <v>NE</v>
      </c>
      <c r="CV67" s="264" t="str">
        <f t="shared" si="111"/>
        <v>NE</v>
      </c>
      <c r="CW67" s="264" t="str">
        <f t="shared" si="112"/>
        <v>NE</v>
      </c>
      <c r="CX67" s="265" t="str">
        <f t="shared" si="113"/>
        <v>NE</v>
      </c>
    </row>
    <row r="68" spans="65:102" ht="36.950000000000003" customHeight="1" x14ac:dyDescent="0.25">
      <c r="BM68" s="109">
        <v>14</v>
      </c>
      <c r="BN68" s="255">
        <f>AU$62</f>
        <v>0</v>
      </c>
      <c r="BO68" s="258" t="e">
        <f t="shared" si="90"/>
        <v>#DIV/0!</v>
      </c>
      <c r="BP68" s="258" t="e">
        <f t="shared" si="91"/>
        <v>#DIV/0!</v>
      </c>
      <c r="BQ68" s="258" t="e">
        <f t="shared" si="92"/>
        <v>#DIV/0!</v>
      </c>
      <c r="BR68" s="258" t="e">
        <f t="shared" si="93"/>
        <v>#DIV/0!</v>
      </c>
      <c r="BS68" s="258" t="e">
        <f t="shared" si="94"/>
        <v>#DIV/0!</v>
      </c>
      <c r="BT68" s="258" t="e">
        <f t="shared" si="95"/>
        <v>#DIV/0!</v>
      </c>
      <c r="BU68" s="259" t="e">
        <f t="shared" si="96"/>
        <v>#DIV/0!</v>
      </c>
      <c r="BV68" s="109" t="str">
        <f>T$41</f>
        <v/>
      </c>
      <c r="BX68" s="272" t="s">
        <v>89</v>
      </c>
      <c r="BY68" s="266" t="str">
        <f t="shared" ref="BY68:CU68" si="123">AH55</f>
        <v>NE</v>
      </c>
      <c r="BZ68" s="266" t="str">
        <f t="shared" si="123"/>
        <v>NE</v>
      </c>
      <c r="CA68" s="266" t="str">
        <f t="shared" si="123"/>
        <v>NE</v>
      </c>
      <c r="CB68" s="266" t="str">
        <f t="shared" si="123"/>
        <v>NE</v>
      </c>
      <c r="CC68" s="266" t="str">
        <f t="shared" si="123"/>
        <v>NE</v>
      </c>
      <c r="CD68" s="266" t="str">
        <f t="shared" si="123"/>
        <v>NE</v>
      </c>
      <c r="CE68" s="266" t="str">
        <f t="shared" si="123"/>
        <v>NE</v>
      </c>
      <c r="CF68" s="266" t="str">
        <f t="shared" si="123"/>
        <v>NE</v>
      </c>
      <c r="CG68" s="266" t="str">
        <f t="shared" si="123"/>
        <v>NE</v>
      </c>
      <c r="CH68" s="266" t="str">
        <f t="shared" si="123"/>
        <v>NE</v>
      </c>
      <c r="CI68" s="266" t="str">
        <f t="shared" si="123"/>
        <v>NE</v>
      </c>
      <c r="CJ68" s="266" t="str">
        <f t="shared" si="123"/>
        <v>NE</v>
      </c>
      <c r="CK68" s="266" t="str">
        <f t="shared" si="123"/>
        <v>NE</v>
      </c>
      <c r="CL68" s="266" t="str">
        <f t="shared" si="123"/>
        <v>NE</v>
      </c>
      <c r="CM68" s="266" t="str">
        <f t="shared" si="123"/>
        <v>NE</v>
      </c>
      <c r="CN68" s="266" t="str">
        <f t="shared" si="123"/>
        <v>NE</v>
      </c>
      <c r="CO68" s="266" t="str">
        <f t="shared" si="123"/>
        <v>NE</v>
      </c>
      <c r="CP68" s="266" t="str">
        <f t="shared" si="123"/>
        <v>NE</v>
      </c>
      <c r="CQ68" s="267" t="str">
        <f t="shared" si="123"/>
        <v>NE</v>
      </c>
      <c r="CR68" s="266" t="str">
        <f t="shared" si="123"/>
        <v>NE</v>
      </c>
      <c r="CS68" s="266" t="str">
        <f t="shared" si="123"/>
        <v>NE</v>
      </c>
      <c r="CT68" s="266" t="str">
        <f t="shared" si="123"/>
        <v>NE</v>
      </c>
      <c r="CU68" s="266" t="str">
        <f t="shared" si="123"/>
        <v>NE</v>
      </c>
      <c r="CV68" s="266" t="str">
        <f t="shared" ref="CV68:CV74" si="124">BE55</f>
        <v>NE</v>
      </c>
      <c r="CW68" s="266" t="str">
        <f t="shared" ref="CW68:CW74" si="125">BF55</f>
        <v>NE</v>
      </c>
      <c r="CX68" s="267" t="str">
        <f t="shared" ref="CX68:CX74" si="126">BG55</f>
        <v>NE</v>
      </c>
    </row>
    <row r="69" spans="65:102" ht="36.950000000000003" customHeight="1" x14ac:dyDescent="0.25">
      <c r="BM69" s="109">
        <v>15</v>
      </c>
      <c r="BN69" s="255">
        <f>AV$62</f>
        <v>0</v>
      </c>
      <c r="BO69" s="258" t="e">
        <f t="shared" si="90"/>
        <v>#DIV/0!</v>
      </c>
      <c r="BP69" s="258" t="e">
        <f t="shared" si="91"/>
        <v>#DIV/0!</v>
      </c>
      <c r="BQ69" s="258" t="e">
        <f t="shared" si="92"/>
        <v>#DIV/0!</v>
      </c>
      <c r="BR69" s="258" t="e">
        <f t="shared" si="93"/>
        <v>#DIV/0!</v>
      </c>
      <c r="BS69" s="258" t="e">
        <f t="shared" si="94"/>
        <v>#DIV/0!</v>
      </c>
      <c r="BT69" s="258" t="e">
        <f t="shared" si="95"/>
        <v>#DIV/0!</v>
      </c>
      <c r="BU69" s="259" t="e">
        <f t="shared" si="96"/>
        <v>#DIV/0!</v>
      </c>
      <c r="BV69" s="109" t="str">
        <f>U$41</f>
        <v/>
      </c>
      <c r="BX69" s="272" t="s">
        <v>90</v>
      </c>
      <c r="BY69" s="266" t="str">
        <f t="shared" ref="BY69:BY74" si="127">AH56</f>
        <v>NE</v>
      </c>
      <c r="BZ69" s="266" t="str">
        <f t="shared" ref="BZ69:CI74" si="128">AI56</f>
        <v>NE</v>
      </c>
      <c r="CA69" s="266" t="str">
        <f t="shared" si="128"/>
        <v>NE</v>
      </c>
      <c r="CB69" s="266" t="str">
        <f t="shared" si="128"/>
        <v>NE</v>
      </c>
      <c r="CC69" s="266" t="str">
        <f t="shared" si="128"/>
        <v>NE</v>
      </c>
      <c r="CD69" s="266" t="str">
        <f t="shared" si="128"/>
        <v>NE</v>
      </c>
      <c r="CE69" s="266" t="str">
        <f t="shared" si="128"/>
        <v>NE</v>
      </c>
      <c r="CF69" s="266" t="str">
        <f t="shared" si="128"/>
        <v>NE</v>
      </c>
      <c r="CG69" s="266" t="str">
        <f t="shared" si="128"/>
        <v>NE</v>
      </c>
      <c r="CH69" s="266" t="str">
        <f t="shared" si="128"/>
        <v>NE</v>
      </c>
      <c r="CI69" s="266" t="str">
        <f t="shared" si="128"/>
        <v>NE</v>
      </c>
      <c r="CJ69" s="266" t="str">
        <f t="shared" ref="CJ69:CS74" si="129">AS56</f>
        <v>NE</v>
      </c>
      <c r="CK69" s="266" t="str">
        <f t="shared" si="129"/>
        <v>NE</v>
      </c>
      <c r="CL69" s="266" t="str">
        <f t="shared" si="129"/>
        <v>NE</v>
      </c>
      <c r="CM69" s="266" t="str">
        <f t="shared" si="129"/>
        <v>NE</v>
      </c>
      <c r="CN69" s="266" t="str">
        <f t="shared" si="129"/>
        <v>NE</v>
      </c>
      <c r="CO69" s="266" t="str">
        <f t="shared" si="129"/>
        <v>NE</v>
      </c>
      <c r="CP69" s="266" t="str">
        <f t="shared" si="129"/>
        <v>NE</v>
      </c>
      <c r="CQ69" s="267" t="str">
        <f t="shared" si="129"/>
        <v>NE</v>
      </c>
      <c r="CR69" s="266" t="str">
        <f t="shared" si="129"/>
        <v>NE</v>
      </c>
      <c r="CS69" s="266" t="str">
        <f t="shared" si="129"/>
        <v>NE</v>
      </c>
      <c r="CT69" s="266" t="str">
        <f t="shared" ref="CT69:CU74" si="130">BC56</f>
        <v>NE</v>
      </c>
      <c r="CU69" s="266" t="str">
        <f t="shared" si="130"/>
        <v>NE</v>
      </c>
      <c r="CV69" s="266" t="str">
        <f t="shared" si="124"/>
        <v>NE</v>
      </c>
      <c r="CW69" s="266" t="str">
        <f t="shared" si="125"/>
        <v>NE</v>
      </c>
      <c r="CX69" s="267" t="str">
        <f t="shared" si="126"/>
        <v>NE</v>
      </c>
    </row>
    <row r="70" spans="65:102" ht="36.950000000000003" customHeight="1" x14ac:dyDescent="0.25">
      <c r="BM70" s="109">
        <v>16</v>
      </c>
      <c r="BN70" s="255">
        <f>AW$62</f>
        <v>0</v>
      </c>
      <c r="BO70" s="258" t="e">
        <f t="shared" si="90"/>
        <v>#DIV/0!</v>
      </c>
      <c r="BP70" s="258" t="e">
        <f t="shared" si="91"/>
        <v>#DIV/0!</v>
      </c>
      <c r="BQ70" s="258" t="e">
        <f t="shared" si="92"/>
        <v>#DIV/0!</v>
      </c>
      <c r="BR70" s="258" t="e">
        <f t="shared" si="93"/>
        <v>#DIV/0!</v>
      </c>
      <c r="BS70" s="258" t="e">
        <f t="shared" si="94"/>
        <v>#DIV/0!</v>
      </c>
      <c r="BT70" s="258" t="e">
        <f t="shared" si="95"/>
        <v>#DIV/0!</v>
      </c>
      <c r="BU70" s="259" t="e">
        <f t="shared" si="96"/>
        <v>#DIV/0!</v>
      </c>
      <c r="BV70" s="109" t="str">
        <f>V$41</f>
        <v/>
      </c>
      <c r="BX70" s="272" t="s">
        <v>91</v>
      </c>
      <c r="BY70" s="266" t="str">
        <f t="shared" si="127"/>
        <v>NE</v>
      </c>
      <c r="BZ70" s="266" t="str">
        <f t="shared" si="128"/>
        <v>NE</v>
      </c>
      <c r="CA70" s="266" t="str">
        <f t="shared" si="128"/>
        <v>NE</v>
      </c>
      <c r="CB70" s="266" t="str">
        <f t="shared" si="128"/>
        <v>NE</v>
      </c>
      <c r="CC70" s="266" t="str">
        <f t="shared" si="128"/>
        <v>NE</v>
      </c>
      <c r="CD70" s="266" t="str">
        <f t="shared" si="128"/>
        <v>NE</v>
      </c>
      <c r="CE70" s="266" t="str">
        <f t="shared" si="128"/>
        <v>NE</v>
      </c>
      <c r="CF70" s="266" t="str">
        <f t="shared" si="128"/>
        <v>NE</v>
      </c>
      <c r="CG70" s="266" t="str">
        <f t="shared" si="128"/>
        <v>NE</v>
      </c>
      <c r="CH70" s="266" t="str">
        <f t="shared" si="128"/>
        <v>NE</v>
      </c>
      <c r="CI70" s="266" t="str">
        <f t="shared" si="128"/>
        <v>NE</v>
      </c>
      <c r="CJ70" s="266" t="str">
        <f t="shared" si="129"/>
        <v>NE</v>
      </c>
      <c r="CK70" s="266" t="str">
        <f t="shared" si="129"/>
        <v>NE</v>
      </c>
      <c r="CL70" s="266" t="str">
        <f t="shared" si="129"/>
        <v>NE</v>
      </c>
      <c r="CM70" s="266" t="str">
        <f t="shared" si="129"/>
        <v>NE</v>
      </c>
      <c r="CN70" s="266" t="str">
        <f t="shared" si="129"/>
        <v>NE</v>
      </c>
      <c r="CO70" s="266" t="str">
        <f t="shared" si="129"/>
        <v>NE</v>
      </c>
      <c r="CP70" s="266" t="str">
        <f t="shared" si="129"/>
        <v>NE</v>
      </c>
      <c r="CQ70" s="267" t="str">
        <f t="shared" si="129"/>
        <v>NE</v>
      </c>
      <c r="CR70" s="266" t="str">
        <f t="shared" si="129"/>
        <v>NE</v>
      </c>
      <c r="CS70" s="266" t="str">
        <f t="shared" si="129"/>
        <v>NE</v>
      </c>
      <c r="CT70" s="266" t="str">
        <f t="shared" si="130"/>
        <v>NE</v>
      </c>
      <c r="CU70" s="266" t="str">
        <f t="shared" si="130"/>
        <v>NE</v>
      </c>
      <c r="CV70" s="266" t="str">
        <f t="shared" si="124"/>
        <v>NE</v>
      </c>
      <c r="CW70" s="266" t="str">
        <f t="shared" si="125"/>
        <v>NE</v>
      </c>
      <c r="CX70" s="267" t="str">
        <f t="shared" si="126"/>
        <v>NE</v>
      </c>
    </row>
    <row r="71" spans="65:102" ht="36.950000000000003" customHeight="1" x14ac:dyDescent="0.25">
      <c r="BM71" s="109">
        <v>17</v>
      </c>
      <c r="BN71" s="255">
        <f>AX$62</f>
        <v>0</v>
      </c>
      <c r="BO71" s="258" t="e">
        <f t="shared" si="90"/>
        <v>#DIV/0!</v>
      </c>
      <c r="BP71" s="258" t="e">
        <f t="shared" si="91"/>
        <v>#DIV/0!</v>
      </c>
      <c r="BQ71" s="258" t="e">
        <f t="shared" si="92"/>
        <v>#DIV/0!</v>
      </c>
      <c r="BR71" s="258" t="e">
        <f t="shared" si="93"/>
        <v>#DIV/0!</v>
      </c>
      <c r="BS71" s="258" t="e">
        <f t="shared" si="94"/>
        <v>#DIV/0!</v>
      </c>
      <c r="BT71" s="258" t="e">
        <f t="shared" si="95"/>
        <v>#DIV/0!</v>
      </c>
      <c r="BU71" s="259" t="e">
        <f t="shared" si="96"/>
        <v>#DIV/0!</v>
      </c>
      <c r="BV71" s="109" t="str">
        <f>W$41</f>
        <v/>
      </c>
      <c r="BX71" s="272" t="s">
        <v>92</v>
      </c>
      <c r="BY71" s="266" t="str">
        <f t="shared" si="127"/>
        <v>NE</v>
      </c>
      <c r="BZ71" s="266" t="str">
        <f t="shared" si="128"/>
        <v>NE</v>
      </c>
      <c r="CA71" s="266" t="str">
        <f t="shared" si="128"/>
        <v>NE</v>
      </c>
      <c r="CB71" s="266" t="str">
        <f t="shared" si="128"/>
        <v>NE</v>
      </c>
      <c r="CC71" s="266" t="str">
        <f t="shared" si="128"/>
        <v>NE</v>
      </c>
      <c r="CD71" s="266" t="str">
        <f t="shared" si="128"/>
        <v>NE</v>
      </c>
      <c r="CE71" s="266" t="str">
        <f t="shared" si="128"/>
        <v>NE</v>
      </c>
      <c r="CF71" s="266" t="str">
        <f t="shared" si="128"/>
        <v>NE</v>
      </c>
      <c r="CG71" s="266" t="str">
        <f t="shared" si="128"/>
        <v>NE</v>
      </c>
      <c r="CH71" s="266" t="str">
        <f t="shared" si="128"/>
        <v>NE</v>
      </c>
      <c r="CI71" s="266" t="str">
        <f t="shared" si="128"/>
        <v>NE</v>
      </c>
      <c r="CJ71" s="266" t="str">
        <f t="shared" si="129"/>
        <v>NE</v>
      </c>
      <c r="CK71" s="266" t="str">
        <f t="shared" si="129"/>
        <v>NE</v>
      </c>
      <c r="CL71" s="266" t="str">
        <f t="shared" si="129"/>
        <v>NE</v>
      </c>
      <c r="CM71" s="266" t="str">
        <f t="shared" si="129"/>
        <v>NE</v>
      </c>
      <c r="CN71" s="266" t="str">
        <f t="shared" si="129"/>
        <v>NE</v>
      </c>
      <c r="CO71" s="266" t="str">
        <f t="shared" si="129"/>
        <v>NE</v>
      </c>
      <c r="CP71" s="266" t="str">
        <f t="shared" si="129"/>
        <v>NE</v>
      </c>
      <c r="CQ71" s="267" t="str">
        <f t="shared" si="129"/>
        <v>NE</v>
      </c>
      <c r="CR71" s="266" t="str">
        <f t="shared" si="129"/>
        <v>NE</v>
      </c>
      <c r="CS71" s="266" t="str">
        <f t="shared" si="129"/>
        <v>NE</v>
      </c>
      <c r="CT71" s="266" t="str">
        <f t="shared" si="130"/>
        <v>NE</v>
      </c>
      <c r="CU71" s="266" t="str">
        <f t="shared" si="130"/>
        <v>NE</v>
      </c>
      <c r="CV71" s="266" t="str">
        <f t="shared" si="124"/>
        <v>NE</v>
      </c>
      <c r="CW71" s="266" t="str">
        <f t="shared" si="125"/>
        <v>NE</v>
      </c>
      <c r="CX71" s="267" t="str">
        <f t="shared" si="126"/>
        <v>NE</v>
      </c>
    </row>
    <row r="72" spans="65:102" ht="36.950000000000003" customHeight="1" x14ac:dyDescent="0.25">
      <c r="BM72" s="109">
        <v>18</v>
      </c>
      <c r="BN72" s="255">
        <f>AY$62</f>
        <v>0</v>
      </c>
      <c r="BO72" s="258" t="e">
        <f t="shared" si="90"/>
        <v>#DIV/0!</v>
      </c>
      <c r="BP72" s="258" t="e">
        <f t="shared" si="91"/>
        <v>#DIV/0!</v>
      </c>
      <c r="BQ72" s="258" t="e">
        <f t="shared" si="92"/>
        <v>#DIV/0!</v>
      </c>
      <c r="BR72" s="258" t="e">
        <f t="shared" si="93"/>
        <v>#DIV/0!</v>
      </c>
      <c r="BS72" s="258" t="e">
        <f t="shared" si="94"/>
        <v>#DIV/0!</v>
      </c>
      <c r="BT72" s="258" t="e">
        <f t="shared" si="95"/>
        <v>#DIV/0!</v>
      </c>
      <c r="BU72" s="259" t="e">
        <f t="shared" si="96"/>
        <v>#DIV/0!</v>
      </c>
      <c r="BV72" s="109" t="str">
        <f>X$41</f>
        <v/>
      </c>
      <c r="BX72" s="272" t="s">
        <v>93</v>
      </c>
      <c r="BY72" s="266" t="str">
        <f t="shared" si="127"/>
        <v>NE</v>
      </c>
      <c r="BZ72" s="266" t="str">
        <f t="shared" si="128"/>
        <v>NE</v>
      </c>
      <c r="CA72" s="266" t="str">
        <f t="shared" si="128"/>
        <v>NE</v>
      </c>
      <c r="CB72" s="266" t="str">
        <f t="shared" si="128"/>
        <v>NE</v>
      </c>
      <c r="CC72" s="266" t="str">
        <f t="shared" si="128"/>
        <v>NE</v>
      </c>
      <c r="CD72" s="266" t="str">
        <f t="shared" si="128"/>
        <v>NE</v>
      </c>
      <c r="CE72" s="266" t="str">
        <f t="shared" si="128"/>
        <v>NE</v>
      </c>
      <c r="CF72" s="266" t="str">
        <f t="shared" si="128"/>
        <v>NE</v>
      </c>
      <c r="CG72" s="266" t="str">
        <f t="shared" si="128"/>
        <v>NE</v>
      </c>
      <c r="CH72" s="266" t="str">
        <f t="shared" si="128"/>
        <v>NE</v>
      </c>
      <c r="CI72" s="266" t="str">
        <f t="shared" si="128"/>
        <v>NE</v>
      </c>
      <c r="CJ72" s="266" t="str">
        <f t="shared" si="129"/>
        <v>NE</v>
      </c>
      <c r="CK72" s="266" t="str">
        <f t="shared" si="129"/>
        <v>NE</v>
      </c>
      <c r="CL72" s="266" t="str">
        <f t="shared" si="129"/>
        <v>NE</v>
      </c>
      <c r="CM72" s="266" t="str">
        <f t="shared" si="129"/>
        <v>NE</v>
      </c>
      <c r="CN72" s="266" t="str">
        <f t="shared" si="129"/>
        <v>NE</v>
      </c>
      <c r="CO72" s="266" t="str">
        <f t="shared" si="129"/>
        <v>NE</v>
      </c>
      <c r="CP72" s="266" t="str">
        <f t="shared" si="129"/>
        <v>NE</v>
      </c>
      <c r="CQ72" s="267" t="str">
        <f t="shared" si="129"/>
        <v>NE</v>
      </c>
      <c r="CR72" s="266" t="str">
        <f t="shared" si="129"/>
        <v>NE</v>
      </c>
      <c r="CS72" s="266" t="str">
        <f t="shared" si="129"/>
        <v>NE</v>
      </c>
      <c r="CT72" s="266" t="str">
        <f t="shared" si="130"/>
        <v>NE</v>
      </c>
      <c r="CU72" s="266" t="str">
        <f t="shared" si="130"/>
        <v>NE</v>
      </c>
      <c r="CV72" s="266" t="str">
        <f t="shared" si="124"/>
        <v>NE</v>
      </c>
      <c r="CW72" s="266" t="str">
        <f t="shared" si="125"/>
        <v>NE</v>
      </c>
      <c r="CX72" s="267" t="str">
        <f t="shared" si="126"/>
        <v>NE</v>
      </c>
    </row>
    <row r="73" spans="65:102" ht="36.950000000000003" customHeight="1" thickBot="1" x14ac:dyDescent="0.3">
      <c r="BM73" s="310">
        <v>19</v>
      </c>
      <c r="BN73" s="256">
        <f>AZ$62</f>
        <v>0</v>
      </c>
      <c r="BO73" s="260" t="e">
        <f t="shared" si="90"/>
        <v>#DIV/0!</v>
      </c>
      <c r="BP73" s="260" t="e">
        <f t="shared" si="91"/>
        <v>#DIV/0!</v>
      </c>
      <c r="BQ73" s="260" t="e">
        <f t="shared" si="92"/>
        <v>#DIV/0!</v>
      </c>
      <c r="BR73" s="260" t="e">
        <f t="shared" si="93"/>
        <v>#DIV/0!</v>
      </c>
      <c r="BS73" s="260" t="e">
        <f t="shared" si="94"/>
        <v>#DIV/0!</v>
      </c>
      <c r="BT73" s="260" t="e">
        <f t="shared" si="95"/>
        <v>#DIV/0!</v>
      </c>
      <c r="BU73" s="261" t="e">
        <f t="shared" si="96"/>
        <v>#DIV/0!</v>
      </c>
      <c r="BV73" s="310" t="str">
        <f>Y$41</f>
        <v/>
      </c>
      <c r="BX73" s="272" t="s">
        <v>94</v>
      </c>
      <c r="BY73" s="266" t="str">
        <f t="shared" si="127"/>
        <v>NE</v>
      </c>
      <c r="BZ73" s="266" t="str">
        <f t="shared" si="128"/>
        <v>NE</v>
      </c>
      <c r="CA73" s="266" t="str">
        <f t="shared" si="128"/>
        <v>NE</v>
      </c>
      <c r="CB73" s="266" t="str">
        <f t="shared" si="128"/>
        <v>NE</v>
      </c>
      <c r="CC73" s="266" t="str">
        <f t="shared" si="128"/>
        <v>NE</v>
      </c>
      <c r="CD73" s="266" t="str">
        <f t="shared" si="128"/>
        <v>NE</v>
      </c>
      <c r="CE73" s="266" t="str">
        <f t="shared" si="128"/>
        <v>NE</v>
      </c>
      <c r="CF73" s="266" t="str">
        <f t="shared" si="128"/>
        <v>NE</v>
      </c>
      <c r="CG73" s="266" t="str">
        <f t="shared" si="128"/>
        <v>NE</v>
      </c>
      <c r="CH73" s="266" t="str">
        <f t="shared" si="128"/>
        <v>NE</v>
      </c>
      <c r="CI73" s="266" t="str">
        <f t="shared" si="128"/>
        <v>NE</v>
      </c>
      <c r="CJ73" s="266" t="str">
        <f t="shared" si="129"/>
        <v>NE</v>
      </c>
      <c r="CK73" s="266" t="str">
        <f t="shared" si="129"/>
        <v>NE</v>
      </c>
      <c r="CL73" s="266" t="str">
        <f t="shared" si="129"/>
        <v>NE</v>
      </c>
      <c r="CM73" s="266" t="str">
        <f t="shared" si="129"/>
        <v>NE</v>
      </c>
      <c r="CN73" s="266" t="str">
        <f t="shared" si="129"/>
        <v>NE</v>
      </c>
      <c r="CO73" s="266" t="str">
        <f t="shared" si="129"/>
        <v>NE</v>
      </c>
      <c r="CP73" s="266" t="str">
        <f t="shared" si="129"/>
        <v>NE</v>
      </c>
      <c r="CQ73" s="267" t="str">
        <f t="shared" si="129"/>
        <v>NE</v>
      </c>
      <c r="CR73" s="266" t="str">
        <f t="shared" si="129"/>
        <v>NE</v>
      </c>
      <c r="CS73" s="266" t="str">
        <f t="shared" si="129"/>
        <v>NE</v>
      </c>
      <c r="CT73" s="266" t="str">
        <f t="shared" si="130"/>
        <v>NE</v>
      </c>
      <c r="CU73" s="266" t="str">
        <f t="shared" si="130"/>
        <v>NE</v>
      </c>
      <c r="CV73" s="266" t="str">
        <f t="shared" si="124"/>
        <v>NE</v>
      </c>
      <c r="CW73" s="266" t="str">
        <f t="shared" si="125"/>
        <v>NE</v>
      </c>
      <c r="CX73" s="267" t="str">
        <f t="shared" si="126"/>
        <v>NE</v>
      </c>
    </row>
    <row r="74" spans="65:102" ht="36.950000000000003" customHeight="1" thickBot="1" x14ac:dyDescent="0.3">
      <c r="BM74" s="109">
        <v>20</v>
      </c>
      <c r="BN74" s="255">
        <f>BA$62</f>
        <v>0</v>
      </c>
      <c r="BO74" s="258" t="e">
        <f t="shared" si="90"/>
        <v>#DIV/0!</v>
      </c>
      <c r="BP74" s="258" t="e">
        <f t="shared" si="91"/>
        <v>#DIV/0!</v>
      </c>
      <c r="BQ74" s="258" t="e">
        <f t="shared" si="92"/>
        <v>#DIV/0!</v>
      </c>
      <c r="BR74" s="258" t="e">
        <f t="shared" si="93"/>
        <v>#DIV/0!</v>
      </c>
      <c r="BS74" s="258" t="e">
        <f t="shared" si="94"/>
        <v>#DIV/0!</v>
      </c>
      <c r="BT74" s="258" t="e">
        <f t="shared" si="95"/>
        <v>#DIV/0!</v>
      </c>
      <c r="BU74" s="259" t="e">
        <f t="shared" si="96"/>
        <v>#DIV/0!</v>
      </c>
      <c r="BV74" s="109" t="str">
        <f>Z$41</f>
        <v/>
      </c>
      <c r="BX74" s="272" t="s">
        <v>95</v>
      </c>
      <c r="BY74" s="268" t="str">
        <f t="shared" si="127"/>
        <v>NE</v>
      </c>
      <c r="BZ74" s="268" t="str">
        <f t="shared" si="128"/>
        <v>NE</v>
      </c>
      <c r="CA74" s="268" t="str">
        <f t="shared" si="128"/>
        <v>NE</v>
      </c>
      <c r="CB74" s="268" t="str">
        <f t="shared" si="128"/>
        <v>NE</v>
      </c>
      <c r="CC74" s="268" t="str">
        <f t="shared" si="128"/>
        <v>NE</v>
      </c>
      <c r="CD74" s="268" t="str">
        <f t="shared" si="128"/>
        <v>NE</v>
      </c>
      <c r="CE74" s="268" t="str">
        <f t="shared" si="128"/>
        <v>NE</v>
      </c>
      <c r="CF74" s="268" t="str">
        <f t="shared" si="128"/>
        <v>NE</v>
      </c>
      <c r="CG74" s="268" t="str">
        <f t="shared" si="128"/>
        <v>NE</v>
      </c>
      <c r="CH74" s="268" t="str">
        <f t="shared" si="128"/>
        <v>NE</v>
      </c>
      <c r="CI74" s="268" t="str">
        <f t="shared" si="128"/>
        <v>NE</v>
      </c>
      <c r="CJ74" s="268" t="str">
        <f t="shared" si="129"/>
        <v>NE</v>
      </c>
      <c r="CK74" s="268" t="str">
        <f t="shared" si="129"/>
        <v>NE</v>
      </c>
      <c r="CL74" s="268" t="str">
        <f t="shared" si="129"/>
        <v>NE</v>
      </c>
      <c r="CM74" s="268" t="str">
        <f t="shared" si="129"/>
        <v>NE</v>
      </c>
      <c r="CN74" s="268" t="str">
        <f t="shared" si="129"/>
        <v>NE</v>
      </c>
      <c r="CO74" s="268" t="str">
        <f t="shared" si="129"/>
        <v>NE</v>
      </c>
      <c r="CP74" s="268" t="str">
        <f t="shared" si="129"/>
        <v>NE</v>
      </c>
      <c r="CQ74" s="269" t="str">
        <f t="shared" si="129"/>
        <v>NE</v>
      </c>
      <c r="CR74" s="268" t="str">
        <f t="shared" si="129"/>
        <v>NE</v>
      </c>
      <c r="CS74" s="268" t="str">
        <f t="shared" si="129"/>
        <v>NE</v>
      </c>
      <c r="CT74" s="268" t="str">
        <f t="shared" si="130"/>
        <v>NE</v>
      </c>
      <c r="CU74" s="268" t="str">
        <f t="shared" si="130"/>
        <v>NE</v>
      </c>
      <c r="CV74" s="268" t="str">
        <f t="shared" si="124"/>
        <v>NE</v>
      </c>
      <c r="CW74" s="268" t="str">
        <f t="shared" si="125"/>
        <v>NE</v>
      </c>
      <c r="CX74" s="269" t="str">
        <f t="shared" si="126"/>
        <v>NE</v>
      </c>
    </row>
    <row r="75" spans="65:102" ht="36.950000000000003" customHeight="1" x14ac:dyDescent="0.25">
      <c r="BM75" s="109">
        <v>21</v>
      </c>
      <c r="BN75" s="255">
        <f>BB$62</f>
        <v>0</v>
      </c>
      <c r="BO75" s="258" t="e">
        <f t="shared" si="90"/>
        <v>#DIV/0!</v>
      </c>
      <c r="BP75" s="258" t="e">
        <f t="shared" si="91"/>
        <v>#DIV/0!</v>
      </c>
      <c r="BQ75" s="258" t="e">
        <f t="shared" si="92"/>
        <v>#DIV/0!</v>
      </c>
      <c r="BR75" s="258" t="e">
        <f t="shared" si="93"/>
        <v>#DIV/0!</v>
      </c>
      <c r="BS75" s="258" t="e">
        <f t="shared" si="94"/>
        <v>#DIV/0!</v>
      </c>
      <c r="BT75" s="258" t="e">
        <f t="shared" si="95"/>
        <v>#DIV/0!</v>
      </c>
      <c r="BU75" s="259" t="e">
        <f t="shared" si="96"/>
        <v>#DIV/0!</v>
      </c>
      <c r="BV75" s="109" t="str">
        <f>AA$41</f>
        <v/>
      </c>
      <c r="CG75" s="286"/>
      <c r="CQ75" s="311"/>
    </row>
    <row r="76" spans="65:102" ht="36.950000000000003" customHeight="1" x14ac:dyDescent="0.25">
      <c r="BM76" s="109">
        <v>22</v>
      </c>
      <c r="BN76" s="255">
        <f>BC$62</f>
        <v>0</v>
      </c>
      <c r="BO76" s="258" t="e">
        <f t="shared" si="90"/>
        <v>#DIV/0!</v>
      </c>
      <c r="BP76" s="258" t="e">
        <f t="shared" si="91"/>
        <v>#DIV/0!</v>
      </c>
      <c r="BQ76" s="258" t="e">
        <f t="shared" si="92"/>
        <v>#DIV/0!</v>
      </c>
      <c r="BR76" s="258" t="e">
        <f t="shared" si="93"/>
        <v>#DIV/0!</v>
      </c>
      <c r="BS76" s="258" t="e">
        <f t="shared" si="94"/>
        <v>#DIV/0!</v>
      </c>
      <c r="BT76" s="258" t="e">
        <f t="shared" si="95"/>
        <v>#DIV/0!</v>
      </c>
      <c r="BU76" s="259" t="e">
        <f t="shared" si="96"/>
        <v>#DIV/0!</v>
      </c>
      <c r="BV76" s="109" t="str">
        <f>AB$41</f>
        <v/>
      </c>
    </row>
    <row r="77" spans="65:102" ht="36.950000000000003" customHeight="1" x14ac:dyDescent="0.25">
      <c r="BM77" s="109">
        <v>23</v>
      </c>
      <c r="BN77" s="255">
        <f>BD$62</f>
        <v>0</v>
      </c>
      <c r="BO77" s="258" t="e">
        <f t="shared" si="90"/>
        <v>#DIV/0!</v>
      </c>
      <c r="BP77" s="258" t="e">
        <f t="shared" si="91"/>
        <v>#DIV/0!</v>
      </c>
      <c r="BQ77" s="258" t="e">
        <f t="shared" si="92"/>
        <v>#DIV/0!</v>
      </c>
      <c r="BR77" s="258" t="e">
        <f t="shared" si="93"/>
        <v>#DIV/0!</v>
      </c>
      <c r="BS77" s="258" t="e">
        <f t="shared" si="94"/>
        <v>#DIV/0!</v>
      </c>
      <c r="BT77" s="258" t="e">
        <f t="shared" si="95"/>
        <v>#DIV/0!</v>
      </c>
      <c r="BU77" s="259" t="e">
        <f t="shared" si="96"/>
        <v>#DIV/0!</v>
      </c>
      <c r="BV77" s="109" t="str">
        <f>AC$41</f>
        <v/>
      </c>
    </row>
    <row r="78" spans="65:102" ht="36.950000000000003" customHeight="1" x14ac:dyDescent="0.25">
      <c r="BM78" s="109">
        <v>24</v>
      </c>
      <c r="BN78" s="255">
        <f>BE$62</f>
        <v>0</v>
      </c>
      <c r="BO78" s="258" t="e">
        <f t="shared" si="90"/>
        <v>#DIV/0!</v>
      </c>
      <c r="BP78" s="258" t="e">
        <f t="shared" si="91"/>
        <v>#DIV/0!</v>
      </c>
      <c r="BQ78" s="258" t="e">
        <f t="shared" si="92"/>
        <v>#DIV/0!</v>
      </c>
      <c r="BR78" s="258" t="e">
        <f t="shared" si="93"/>
        <v>#DIV/0!</v>
      </c>
      <c r="BS78" s="258" t="e">
        <f t="shared" si="94"/>
        <v>#DIV/0!</v>
      </c>
      <c r="BT78" s="258" t="e">
        <f t="shared" si="95"/>
        <v>#DIV/0!</v>
      </c>
      <c r="BU78" s="259" t="e">
        <f t="shared" si="96"/>
        <v>#DIV/0!</v>
      </c>
      <c r="BV78" s="109" t="str">
        <f>AD$41</f>
        <v/>
      </c>
    </row>
    <row r="79" spans="65:102" ht="36.950000000000003" customHeight="1" x14ac:dyDescent="0.25">
      <c r="BM79" s="109">
        <v>25</v>
      </c>
      <c r="BN79" s="255">
        <f>BF62</f>
        <v>0</v>
      </c>
      <c r="BO79" s="258" t="e">
        <f t="shared" si="90"/>
        <v>#DIV/0!</v>
      </c>
      <c r="BP79" s="258" t="e">
        <f t="shared" si="91"/>
        <v>#DIV/0!</v>
      </c>
      <c r="BQ79" s="258" t="e">
        <f t="shared" si="92"/>
        <v>#DIV/0!</v>
      </c>
      <c r="BR79" s="258" t="e">
        <f t="shared" si="93"/>
        <v>#DIV/0!</v>
      </c>
      <c r="BS79" s="258" t="e">
        <f t="shared" si="94"/>
        <v>#DIV/0!</v>
      </c>
      <c r="BT79" s="258" t="e">
        <f t="shared" si="95"/>
        <v>#DIV/0!</v>
      </c>
      <c r="BU79" s="259" t="e">
        <f t="shared" si="96"/>
        <v>#DIV/0!</v>
      </c>
      <c r="BV79" s="109" t="str">
        <f>AE$41</f>
        <v/>
      </c>
    </row>
    <row r="80" spans="65:102" ht="36.950000000000003" customHeight="1" thickBot="1" x14ac:dyDescent="0.3">
      <c r="BM80" s="109">
        <v>26</v>
      </c>
      <c r="BN80" s="256">
        <f>BG$62</f>
        <v>0</v>
      </c>
      <c r="BO80" s="260" t="e">
        <f t="shared" si="90"/>
        <v>#DIV/0!</v>
      </c>
      <c r="BP80" s="260" t="e">
        <f t="shared" si="91"/>
        <v>#DIV/0!</v>
      </c>
      <c r="BQ80" s="260" t="e">
        <f t="shared" si="92"/>
        <v>#DIV/0!</v>
      </c>
      <c r="BR80" s="260" t="e">
        <f t="shared" si="93"/>
        <v>#DIV/0!</v>
      </c>
      <c r="BS80" s="260" t="e">
        <f t="shared" si="94"/>
        <v>#DIV/0!</v>
      </c>
      <c r="BT80" s="260" t="e">
        <f t="shared" si="95"/>
        <v>#DIV/0!</v>
      </c>
      <c r="BU80" s="261" t="e">
        <f t="shared" si="96"/>
        <v>#DIV/0!</v>
      </c>
      <c r="BV80" s="109" t="str">
        <f>AF$41</f>
        <v/>
      </c>
    </row>
    <row r="81" spans="67:77" ht="36.950000000000003" customHeight="1" x14ac:dyDescent="0.25">
      <c r="BO81" s="146"/>
    </row>
    <row r="82" spans="67:77" ht="36.950000000000003" customHeight="1" x14ac:dyDescent="0.25">
      <c r="BO82" s="146"/>
    </row>
    <row r="83" spans="67:77" ht="36.950000000000003" customHeight="1" x14ac:dyDescent="0.25">
      <c r="BO83" s="146"/>
    </row>
    <row r="84" spans="67:77" ht="36.950000000000003" customHeight="1" x14ac:dyDescent="0.25">
      <c r="BO84" s="146"/>
    </row>
    <row r="85" spans="67:77" ht="36.950000000000003" customHeight="1" x14ac:dyDescent="0.25">
      <c r="BO85" s="146"/>
    </row>
    <row r="86" spans="67:77" ht="36.950000000000003" customHeight="1" x14ac:dyDescent="0.25">
      <c r="BO86" s="146"/>
    </row>
    <row r="88" spans="67:77" ht="36.950000000000003" customHeight="1" x14ac:dyDescent="0.25">
      <c r="BO88" s="146"/>
      <c r="BP88" s="146"/>
      <c r="BQ88" s="146"/>
      <c r="BR88" s="146"/>
      <c r="BS88" s="146"/>
      <c r="BT88" s="146"/>
      <c r="BU88" s="146"/>
      <c r="BV88" s="146"/>
      <c r="BW88" s="146"/>
      <c r="BX88" s="146"/>
      <c r="BY88" s="146"/>
    </row>
    <row r="89" spans="67:77" ht="36.950000000000003" customHeight="1" x14ac:dyDescent="0.25">
      <c r="BO89" s="146"/>
      <c r="BP89" s="146"/>
      <c r="BQ89" s="146"/>
      <c r="BR89" s="146"/>
      <c r="BS89" s="146"/>
      <c r="BT89" s="146"/>
      <c r="BU89" s="146"/>
      <c r="BV89" s="146"/>
      <c r="BW89" s="146"/>
      <c r="BX89" s="146"/>
      <c r="BY89" s="146"/>
    </row>
    <row r="90" spans="67:77" ht="36.950000000000003" customHeight="1" x14ac:dyDescent="0.25">
      <c r="BO90" s="146"/>
      <c r="BP90" s="146"/>
      <c r="BQ90" s="146"/>
      <c r="BR90" s="146"/>
      <c r="BS90" s="146"/>
      <c r="BT90" s="146"/>
      <c r="BU90" s="146"/>
      <c r="BV90" s="146"/>
      <c r="BW90" s="146"/>
      <c r="BX90" s="146"/>
      <c r="BY90" s="146"/>
    </row>
    <row r="91" spans="67:77" ht="36.950000000000003" customHeight="1" x14ac:dyDescent="0.25"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</row>
    <row r="92" spans="67:77" ht="36.950000000000003" customHeight="1" x14ac:dyDescent="0.25">
      <c r="BO92" s="146"/>
      <c r="BP92" s="146"/>
      <c r="BQ92" s="146"/>
      <c r="BR92" s="146"/>
      <c r="BS92" s="146"/>
      <c r="BT92" s="146"/>
      <c r="BU92" s="146"/>
      <c r="BV92" s="146"/>
      <c r="BW92" s="146"/>
      <c r="BX92" s="146"/>
      <c r="BY92" s="146"/>
    </row>
    <row r="93" spans="67:77" ht="36.950000000000003" customHeight="1" x14ac:dyDescent="0.25">
      <c r="BO93" s="146"/>
      <c r="BP93" s="146"/>
      <c r="BQ93" s="146"/>
      <c r="BR93" s="146"/>
      <c r="BS93" s="146"/>
      <c r="BT93" s="146"/>
      <c r="BU93" s="146"/>
      <c r="BV93" s="146"/>
      <c r="BW93" s="146"/>
      <c r="BX93" s="146"/>
      <c r="BY93" s="146"/>
    </row>
    <row r="94" spans="67:77" ht="36.950000000000003" customHeight="1" x14ac:dyDescent="0.25">
      <c r="BO94" s="146"/>
      <c r="BP94" s="146"/>
      <c r="BQ94" s="146"/>
      <c r="BR94" s="146"/>
      <c r="BS94" s="146"/>
      <c r="BT94" s="146"/>
      <c r="BU94" s="146"/>
      <c r="BV94" s="146"/>
      <c r="BW94" s="146"/>
      <c r="BX94" s="146"/>
      <c r="BY94" s="146"/>
    </row>
    <row r="95" spans="67:77" ht="36.950000000000003" customHeight="1" x14ac:dyDescent="0.25">
      <c r="BO95" s="146"/>
      <c r="BP95" s="146"/>
      <c r="BQ95" s="146"/>
      <c r="BR95" s="146"/>
      <c r="BS95" s="146"/>
      <c r="BT95" s="146"/>
      <c r="BU95" s="146"/>
      <c r="BV95" s="146"/>
      <c r="BW95" s="146"/>
      <c r="BX95" s="146"/>
      <c r="BY95" s="146"/>
    </row>
    <row r="96" spans="67:77" ht="36.950000000000003" customHeight="1" x14ac:dyDescent="0.25">
      <c r="BO96" s="146"/>
      <c r="BP96" s="146"/>
      <c r="BQ96" s="146"/>
      <c r="BR96" s="146"/>
      <c r="BS96" s="146"/>
      <c r="BT96" s="146"/>
      <c r="BU96" s="146"/>
      <c r="BV96" s="146"/>
      <c r="BW96" s="146"/>
      <c r="BX96" s="146"/>
      <c r="BY96" s="146"/>
    </row>
    <row r="97" spans="67:77" ht="36.950000000000003" customHeight="1" x14ac:dyDescent="0.25">
      <c r="BO97" s="146"/>
      <c r="BP97" s="146"/>
      <c r="BQ97" s="146"/>
      <c r="BR97" s="146"/>
      <c r="BS97" s="146"/>
      <c r="BT97" s="146"/>
      <c r="BU97" s="146"/>
      <c r="BV97" s="146"/>
      <c r="BW97" s="146"/>
      <c r="BX97" s="146"/>
      <c r="BY97" s="146"/>
    </row>
    <row r="98" spans="67:77" ht="36.950000000000003" customHeight="1" x14ac:dyDescent="0.25">
      <c r="BO98" s="146"/>
      <c r="BP98" s="146"/>
      <c r="BQ98" s="146"/>
      <c r="BR98" s="146"/>
      <c r="BS98" s="146"/>
      <c r="BT98" s="146"/>
      <c r="BU98" s="146"/>
      <c r="BV98" s="146"/>
      <c r="BW98" s="146"/>
      <c r="BX98" s="146"/>
      <c r="BY98" s="146"/>
    </row>
    <row r="99" spans="67:77" ht="36.950000000000003" customHeight="1" x14ac:dyDescent="0.25"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</row>
    <row r="100" spans="67:77" ht="36.950000000000003" customHeight="1" x14ac:dyDescent="0.25">
      <c r="BO100" s="146"/>
      <c r="BP100" s="146"/>
      <c r="BQ100" s="146"/>
      <c r="BR100" s="146"/>
      <c r="BS100" s="146"/>
      <c r="BT100" s="146"/>
      <c r="BU100" s="146"/>
      <c r="BV100" s="146"/>
      <c r="BW100" s="146"/>
      <c r="BX100" s="146"/>
      <c r="BY100" s="146"/>
    </row>
    <row r="101" spans="67:77" ht="36.950000000000003" customHeight="1" x14ac:dyDescent="0.25">
      <c r="BO101" s="146"/>
      <c r="BP101" s="146"/>
      <c r="BQ101" s="146"/>
      <c r="BR101" s="146"/>
      <c r="BS101" s="146"/>
      <c r="BT101" s="146"/>
      <c r="BU101" s="146"/>
      <c r="BV101" s="146"/>
      <c r="BW101" s="146"/>
      <c r="BX101" s="146"/>
      <c r="BY101" s="146"/>
    </row>
    <row r="102" spans="67:77" ht="36.950000000000003" customHeight="1" x14ac:dyDescent="0.25"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</row>
    <row r="103" spans="67:77" ht="36.950000000000003" customHeight="1" x14ac:dyDescent="0.25">
      <c r="BO103" s="146"/>
      <c r="BP103" s="146"/>
      <c r="BQ103" s="146"/>
      <c r="BR103" s="146"/>
      <c r="BS103" s="146"/>
      <c r="BT103" s="146"/>
      <c r="BU103" s="146"/>
      <c r="BV103" s="146"/>
      <c r="BW103" s="146"/>
      <c r="BX103" s="146"/>
      <c r="BY103" s="146"/>
    </row>
    <row r="104" spans="67:77" ht="36.950000000000003" customHeight="1" x14ac:dyDescent="0.25">
      <c r="BO104" s="146"/>
      <c r="BP104" s="146"/>
      <c r="BQ104" s="146"/>
      <c r="BR104" s="146"/>
      <c r="BS104" s="146"/>
      <c r="BT104" s="146"/>
      <c r="BU104" s="146"/>
      <c r="BV104" s="146"/>
      <c r="BW104" s="146"/>
      <c r="BX104" s="146"/>
      <c r="BY104" s="146"/>
    </row>
    <row r="105" spans="67:77" ht="36.950000000000003" customHeight="1" x14ac:dyDescent="0.25">
      <c r="BO105" s="146"/>
      <c r="BP105" s="146"/>
      <c r="BQ105" s="146"/>
      <c r="BR105" s="146"/>
      <c r="BS105" s="146"/>
      <c r="BT105" s="146"/>
      <c r="BU105" s="146"/>
      <c r="BV105" s="146"/>
      <c r="BW105" s="146"/>
      <c r="BX105" s="146"/>
      <c r="BY105" s="146"/>
    </row>
    <row r="106" spans="67:77" ht="36.950000000000003" customHeight="1" x14ac:dyDescent="0.25">
      <c r="BO106" s="146"/>
      <c r="BP106" s="146"/>
      <c r="BQ106" s="146"/>
      <c r="BR106" s="146"/>
      <c r="BS106" s="146"/>
      <c r="BT106" s="146"/>
      <c r="BU106" s="146"/>
      <c r="BV106" s="146"/>
      <c r="BW106" s="146"/>
      <c r="BX106" s="146"/>
      <c r="BY106" s="146"/>
    </row>
    <row r="107" spans="67:77" ht="36.950000000000003" customHeight="1" x14ac:dyDescent="0.25">
      <c r="BO107" s="146"/>
      <c r="BP107" s="146"/>
      <c r="BQ107" s="146"/>
      <c r="BR107" s="146"/>
      <c r="BS107" s="146"/>
      <c r="BT107" s="146"/>
      <c r="BU107" s="146"/>
      <c r="BV107" s="146"/>
      <c r="BW107" s="146"/>
      <c r="BX107" s="146"/>
      <c r="BY107" s="146"/>
    </row>
    <row r="108" spans="67:77" ht="36.950000000000003" customHeight="1" x14ac:dyDescent="0.25">
      <c r="BO108" s="146"/>
      <c r="BP108" s="146"/>
      <c r="BQ108" s="146"/>
      <c r="BR108" s="146"/>
      <c r="BS108" s="146"/>
      <c r="BT108" s="146"/>
      <c r="BU108" s="146"/>
      <c r="BV108" s="146"/>
      <c r="BW108" s="146"/>
      <c r="BX108" s="146"/>
      <c r="BY108" s="146"/>
    </row>
    <row r="109" spans="67:77" ht="36.950000000000003" customHeight="1" x14ac:dyDescent="0.25">
      <c r="BO109" s="146"/>
      <c r="BP109" s="146"/>
      <c r="BQ109" s="146"/>
      <c r="BR109" s="146"/>
      <c r="BS109" s="146"/>
      <c r="BT109" s="146"/>
      <c r="BU109" s="146"/>
      <c r="BV109" s="146"/>
      <c r="BW109" s="146"/>
      <c r="BX109" s="146"/>
      <c r="BY109" s="146"/>
    </row>
    <row r="110" spans="67:77" ht="36.950000000000003" customHeight="1" x14ac:dyDescent="0.25">
      <c r="BO110" s="146"/>
      <c r="BP110" s="146"/>
      <c r="BQ110" s="146"/>
      <c r="BR110" s="146"/>
      <c r="BS110" s="146"/>
      <c r="BT110" s="146"/>
      <c r="BU110" s="146"/>
      <c r="BV110" s="146"/>
      <c r="BW110" s="146"/>
      <c r="BX110" s="146"/>
      <c r="BY110" s="146"/>
    </row>
    <row r="111" spans="67:77" ht="36.950000000000003" customHeight="1" x14ac:dyDescent="0.25">
      <c r="BO111" s="146"/>
      <c r="BP111" s="146"/>
      <c r="BQ111" s="146"/>
      <c r="BR111" s="146"/>
      <c r="BS111" s="146"/>
      <c r="BT111" s="146"/>
      <c r="BU111" s="146"/>
      <c r="BV111" s="146"/>
      <c r="BW111" s="146"/>
      <c r="BX111" s="146"/>
      <c r="BY111" s="146"/>
    </row>
    <row r="112" spans="67:77" ht="36.950000000000003" customHeight="1" x14ac:dyDescent="0.25">
      <c r="BO112" s="146"/>
      <c r="BP112" s="146"/>
      <c r="BQ112" s="146"/>
      <c r="BR112" s="146"/>
      <c r="BS112" s="146"/>
      <c r="BT112" s="146"/>
      <c r="BU112" s="146"/>
      <c r="BV112" s="146"/>
      <c r="BW112" s="146"/>
      <c r="BX112" s="146"/>
      <c r="BY112" s="146"/>
    </row>
    <row r="113" spans="67:77" ht="36.950000000000003" customHeight="1" x14ac:dyDescent="0.25">
      <c r="BO113" s="146"/>
      <c r="BP113" s="146"/>
      <c r="BQ113" s="146"/>
      <c r="BR113" s="146"/>
      <c r="BS113" s="146"/>
      <c r="BT113" s="146"/>
      <c r="BU113" s="146"/>
      <c r="BV113" s="146"/>
      <c r="BW113" s="146"/>
      <c r="BX113" s="146"/>
      <c r="BY113" s="146"/>
    </row>
    <row r="114" spans="67:77" ht="36.950000000000003" customHeight="1" x14ac:dyDescent="0.25">
      <c r="BO114" s="146"/>
      <c r="BP114" s="146"/>
      <c r="BQ114" s="146"/>
      <c r="BR114" s="146"/>
      <c r="BS114" s="146"/>
      <c r="BT114" s="146"/>
      <c r="BU114" s="146"/>
      <c r="BV114" s="146"/>
      <c r="BW114" s="146"/>
      <c r="BX114" s="146"/>
      <c r="BY114" s="146"/>
    </row>
    <row r="115" spans="67:77" ht="36.950000000000003" customHeight="1" x14ac:dyDescent="0.25">
      <c r="BO115" s="146"/>
      <c r="BP115" s="146"/>
      <c r="BQ115" s="146"/>
      <c r="BR115" s="146"/>
      <c r="BS115" s="146"/>
      <c r="BT115" s="146"/>
      <c r="BU115" s="146"/>
      <c r="BV115" s="146"/>
      <c r="BW115" s="146"/>
      <c r="BX115" s="146"/>
      <c r="BY115" s="146"/>
    </row>
    <row r="116" spans="67:77" ht="36.950000000000003" customHeight="1" x14ac:dyDescent="0.25">
      <c r="BO116" s="146"/>
      <c r="BP116" s="146"/>
      <c r="BQ116" s="146"/>
      <c r="BR116" s="146"/>
      <c r="BS116" s="146"/>
      <c r="BT116" s="146"/>
      <c r="BU116" s="146"/>
      <c r="BV116" s="146"/>
      <c r="BW116" s="146"/>
      <c r="BX116" s="146"/>
      <c r="BY116" s="146"/>
    </row>
    <row r="117" spans="67:77" ht="36.950000000000003" customHeight="1" x14ac:dyDescent="0.25">
      <c r="BO117" s="146"/>
      <c r="BP117" s="146"/>
      <c r="BQ117" s="146"/>
      <c r="BR117" s="146"/>
      <c r="BS117" s="146"/>
      <c r="BT117" s="146"/>
      <c r="BU117" s="146"/>
      <c r="BV117" s="146"/>
      <c r="BW117" s="146"/>
      <c r="BX117" s="146"/>
      <c r="BY117" s="146"/>
    </row>
    <row r="118" spans="67:77" ht="36.950000000000003" customHeight="1" x14ac:dyDescent="0.25">
      <c r="BO118" s="146"/>
      <c r="BP118" s="146"/>
      <c r="BQ118" s="146"/>
      <c r="BR118" s="146"/>
      <c r="BS118" s="146"/>
      <c r="BT118" s="146"/>
      <c r="BU118" s="146"/>
      <c r="BV118" s="146"/>
      <c r="BW118" s="146"/>
      <c r="BX118" s="146"/>
      <c r="BY118" s="146"/>
    </row>
    <row r="119" spans="67:77" ht="36.950000000000003" customHeight="1" x14ac:dyDescent="0.25">
      <c r="BO119" s="146"/>
      <c r="BP119" s="146"/>
      <c r="BQ119" s="146"/>
      <c r="BR119" s="146"/>
      <c r="BS119" s="146"/>
      <c r="BT119" s="146"/>
      <c r="BU119" s="146"/>
      <c r="BV119" s="146"/>
      <c r="BW119" s="146"/>
      <c r="BX119" s="146"/>
      <c r="BY119" s="146"/>
    </row>
    <row r="120" spans="67:77" ht="36.950000000000003" customHeight="1" x14ac:dyDescent="0.25">
      <c r="BO120" s="146"/>
      <c r="BP120" s="146"/>
      <c r="BQ120" s="146"/>
      <c r="BR120" s="146"/>
      <c r="BS120" s="146"/>
      <c r="BT120" s="146"/>
      <c r="BU120" s="146"/>
      <c r="BV120" s="146"/>
      <c r="BW120" s="146"/>
      <c r="BX120" s="146"/>
      <c r="BY120" s="146"/>
    </row>
    <row r="121" spans="67:77" ht="36.950000000000003" customHeight="1" x14ac:dyDescent="0.25">
      <c r="BO121" s="146"/>
      <c r="BP121" s="146"/>
      <c r="BQ121" s="146"/>
      <c r="BR121" s="146"/>
      <c r="BS121" s="146"/>
      <c r="BT121" s="146"/>
      <c r="BU121" s="146"/>
      <c r="BV121" s="146"/>
      <c r="BW121" s="146"/>
      <c r="BX121" s="146"/>
      <c r="BY121" s="146"/>
    </row>
    <row r="122" spans="67:77" ht="36.950000000000003" customHeight="1" x14ac:dyDescent="0.25">
      <c r="BO122" s="146"/>
      <c r="BP122" s="146"/>
      <c r="BQ122" s="146"/>
      <c r="BR122" s="146"/>
      <c r="BS122" s="146"/>
      <c r="BT122" s="146"/>
      <c r="BU122" s="146"/>
      <c r="BV122" s="146"/>
      <c r="BW122" s="146"/>
      <c r="BX122" s="146"/>
      <c r="BY122" s="146"/>
    </row>
    <row r="123" spans="67:77" ht="36.950000000000003" customHeight="1" x14ac:dyDescent="0.25">
      <c r="BO123" s="146"/>
      <c r="BP123" s="146"/>
      <c r="BQ123" s="146"/>
      <c r="BR123" s="146"/>
      <c r="BS123" s="146"/>
      <c r="BT123" s="146"/>
      <c r="BU123" s="146"/>
      <c r="BV123" s="146"/>
      <c r="BW123" s="146"/>
      <c r="BX123" s="146"/>
      <c r="BY123" s="146"/>
    </row>
    <row r="124" spans="67:77" ht="36.950000000000003" customHeight="1" x14ac:dyDescent="0.25">
      <c r="BO124" s="146"/>
      <c r="BP124" s="146"/>
      <c r="BQ124" s="146"/>
      <c r="BR124" s="146"/>
      <c r="BS124" s="146"/>
      <c r="BT124" s="146"/>
      <c r="BU124" s="146"/>
      <c r="BV124" s="146"/>
      <c r="BW124" s="146"/>
      <c r="BX124" s="146"/>
      <c r="BY124" s="146"/>
    </row>
    <row r="125" spans="67:77" ht="36.950000000000003" customHeight="1" x14ac:dyDescent="0.25">
      <c r="BO125" s="146"/>
      <c r="BP125" s="146"/>
      <c r="BQ125" s="146"/>
      <c r="BR125" s="146"/>
      <c r="BS125" s="146"/>
      <c r="BT125" s="146"/>
      <c r="BU125" s="146"/>
      <c r="BV125" s="146"/>
      <c r="BW125" s="146"/>
      <c r="BX125" s="146"/>
      <c r="BY125" s="146"/>
    </row>
    <row r="126" spans="67:77" ht="36.950000000000003" customHeight="1" x14ac:dyDescent="0.25">
      <c r="BO126" s="146"/>
      <c r="BP126" s="146"/>
      <c r="BQ126" s="146"/>
      <c r="BR126" s="146"/>
      <c r="BS126" s="146"/>
      <c r="BT126" s="146"/>
      <c r="BU126" s="146"/>
      <c r="BV126" s="146"/>
      <c r="BW126" s="146"/>
      <c r="BX126" s="146"/>
      <c r="BY126" s="146"/>
    </row>
    <row r="127" spans="67:77" ht="36.950000000000003" customHeight="1" x14ac:dyDescent="0.25">
      <c r="BO127" s="146"/>
      <c r="BP127" s="146"/>
      <c r="BQ127" s="146"/>
      <c r="BR127" s="146"/>
      <c r="BS127" s="146"/>
      <c r="BT127" s="146"/>
      <c r="BU127" s="146"/>
      <c r="BV127" s="146"/>
      <c r="BW127" s="146"/>
      <c r="BX127" s="146"/>
      <c r="BY127" s="146"/>
    </row>
    <row r="128" spans="67:77" ht="36.950000000000003" customHeight="1" x14ac:dyDescent="0.25">
      <c r="BO128" s="146"/>
      <c r="BP128" s="146"/>
      <c r="BQ128" s="146"/>
      <c r="BR128" s="146"/>
      <c r="BS128" s="146"/>
      <c r="BT128" s="146"/>
      <c r="BU128" s="146"/>
      <c r="BV128" s="146"/>
      <c r="BW128" s="146"/>
      <c r="BX128" s="146"/>
      <c r="BY128" s="146"/>
    </row>
    <row r="129" spans="67:77" ht="36.950000000000003" customHeight="1" x14ac:dyDescent="0.25">
      <c r="BO129" s="146"/>
      <c r="BP129" s="146"/>
      <c r="BQ129" s="146"/>
      <c r="BR129" s="146"/>
      <c r="BS129" s="146"/>
      <c r="BT129" s="146"/>
      <c r="BU129" s="146"/>
      <c r="BV129" s="146"/>
      <c r="BW129" s="146"/>
      <c r="BX129" s="146"/>
      <c r="BY129" s="146"/>
    </row>
    <row r="130" spans="67:77" ht="36.950000000000003" customHeight="1" x14ac:dyDescent="0.25">
      <c r="BO130" s="146"/>
      <c r="BP130" s="146"/>
      <c r="BQ130" s="146"/>
      <c r="BR130" s="146"/>
      <c r="BS130" s="146"/>
      <c r="BT130" s="146"/>
      <c r="BU130" s="146"/>
      <c r="BV130" s="146"/>
      <c r="BW130" s="146"/>
      <c r="BX130" s="146"/>
      <c r="BY130" s="146"/>
    </row>
    <row r="131" spans="67:77" ht="36.950000000000003" customHeight="1" x14ac:dyDescent="0.25">
      <c r="BO131" s="146"/>
      <c r="BP131" s="146"/>
      <c r="BQ131" s="146"/>
      <c r="BR131" s="146"/>
      <c r="BS131" s="146"/>
      <c r="BT131" s="146"/>
      <c r="BU131" s="146"/>
      <c r="BV131" s="146"/>
      <c r="BW131" s="146"/>
      <c r="BX131" s="146"/>
      <c r="BY131" s="146"/>
    </row>
    <row r="132" spans="67:77" ht="36.950000000000003" customHeight="1" x14ac:dyDescent="0.25">
      <c r="BO132" s="146"/>
      <c r="BP132" s="146"/>
      <c r="BQ132" s="146"/>
      <c r="BR132" s="146"/>
      <c r="BS132" s="146"/>
      <c r="BT132" s="146"/>
      <c r="BU132" s="146"/>
      <c r="BV132" s="146"/>
      <c r="BW132" s="146"/>
      <c r="BX132" s="146"/>
      <c r="BY132" s="146"/>
    </row>
    <row r="133" spans="67:77" ht="36.950000000000003" customHeight="1" x14ac:dyDescent="0.25">
      <c r="BO133" s="146"/>
      <c r="BP133" s="146"/>
      <c r="BQ133" s="146"/>
      <c r="BR133" s="146"/>
      <c r="BS133" s="146"/>
      <c r="BT133" s="146"/>
      <c r="BU133" s="146"/>
      <c r="BV133" s="146"/>
      <c r="BW133" s="146"/>
      <c r="BX133" s="146"/>
      <c r="BY133" s="146"/>
    </row>
    <row r="134" spans="67:77" ht="36.950000000000003" customHeight="1" x14ac:dyDescent="0.25">
      <c r="BO134" s="146"/>
      <c r="BP134" s="146"/>
      <c r="BQ134" s="146"/>
      <c r="BR134" s="146"/>
      <c r="BS134" s="146"/>
      <c r="BT134" s="146"/>
      <c r="BU134" s="146"/>
      <c r="BV134" s="146"/>
      <c r="BW134" s="146"/>
      <c r="BX134" s="146"/>
      <c r="BY134" s="146"/>
    </row>
    <row r="135" spans="67:77" ht="36.950000000000003" customHeight="1" x14ac:dyDescent="0.25">
      <c r="BO135" s="146"/>
      <c r="BP135" s="146"/>
      <c r="BQ135" s="146"/>
      <c r="BR135" s="146"/>
      <c r="BS135" s="146"/>
      <c r="BT135" s="146"/>
      <c r="BU135" s="146"/>
      <c r="BV135" s="146"/>
      <c r="BW135" s="146"/>
      <c r="BX135" s="146"/>
      <c r="BY135" s="146"/>
    </row>
    <row r="136" spans="67:77" ht="36.950000000000003" customHeight="1" x14ac:dyDescent="0.25">
      <c r="BO136" s="146"/>
      <c r="BP136" s="146"/>
      <c r="BQ136" s="146"/>
      <c r="BR136" s="146"/>
      <c r="BS136" s="146"/>
      <c r="BT136" s="146"/>
      <c r="BU136" s="146"/>
      <c r="BV136" s="146"/>
      <c r="BW136" s="146"/>
      <c r="BX136" s="146"/>
      <c r="BY136" s="146"/>
    </row>
    <row r="137" spans="67:77" ht="36.950000000000003" customHeight="1" x14ac:dyDescent="0.25">
      <c r="BO137" s="146"/>
      <c r="BP137" s="146"/>
      <c r="BQ137" s="146"/>
      <c r="BR137" s="146"/>
      <c r="BS137" s="146"/>
      <c r="BT137" s="146"/>
      <c r="BU137" s="146"/>
      <c r="BV137" s="146"/>
      <c r="BW137" s="146"/>
      <c r="BX137" s="146"/>
      <c r="BY137" s="146"/>
    </row>
    <row r="138" spans="67:77" ht="36.950000000000003" customHeight="1" x14ac:dyDescent="0.25">
      <c r="BO138" s="146"/>
      <c r="BP138" s="146"/>
      <c r="BQ138" s="146"/>
      <c r="BR138" s="146"/>
      <c r="BS138" s="146"/>
      <c r="BT138" s="146"/>
      <c r="BU138" s="146"/>
      <c r="BV138" s="146"/>
      <c r="BW138" s="146"/>
      <c r="BX138" s="146"/>
      <c r="BY138" s="146"/>
    </row>
    <row r="139" spans="67:77" ht="36.950000000000003" customHeight="1" x14ac:dyDescent="0.25">
      <c r="BO139" s="146"/>
      <c r="BP139" s="146"/>
      <c r="BQ139" s="146"/>
      <c r="BR139" s="146"/>
      <c r="BS139" s="146"/>
      <c r="BT139" s="146"/>
      <c r="BU139" s="146"/>
      <c r="BV139" s="146"/>
      <c r="BW139" s="146"/>
      <c r="BX139" s="146"/>
      <c r="BY139" s="146"/>
    </row>
    <row r="140" spans="67:77" ht="36.950000000000003" customHeight="1" x14ac:dyDescent="0.25">
      <c r="BO140" s="146"/>
      <c r="BP140" s="146"/>
      <c r="BQ140" s="146"/>
      <c r="BR140" s="146"/>
      <c r="BS140" s="146"/>
      <c r="BT140" s="146"/>
      <c r="BU140" s="146"/>
      <c r="BV140" s="146"/>
      <c r="BW140" s="146"/>
      <c r="BX140" s="146"/>
      <c r="BY140" s="146"/>
    </row>
    <row r="141" spans="67:77" ht="36.950000000000003" customHeight="1" x14ac:dyDescent="0.25">
      <c r="BO141" s="146"/>
      <c r="BP141" s="146"/>
      <c r="BQ141" s="146"/>
      <c r="BR141" s="146"/>
      <c r="BS141" s="146"/>
      <c r="BT141" s="146"/>
      <c r="BU141" s="146"/>
      <c r="BV141" s="146"/>
      <c r="BW141" s="146"/>
      <c r="BX141" s="146"/>
      <c r="BY141" s="146"/>
    </row>
    <row r="142" spans="67:77" ht="36.950000000000003" customHeight="1" x14ac:dyDescent="0.25">
      <c r="BO142" s="146"/>
      <c r="BP142" s="146"/>
      <c r="BQ142" s="146"/>
      <c r="BR142" s="146"/>
      <c r="BS142" s="146"/>
      <c r="BT142" s="146"/>
      <c r="BU142" s="146"/>
      <c r="BV142" s="146"/>
      <c r="BW142" s="146"/>
      <c r="BX142" s="146"/>
      <c r="BY142" s="146"/>
    </row>
    <row r="143" spans="67:77" ht="36.950000000000003" customHeight="1" x14ac:dyDescent="0.25">
      <c r="BO143" s="146"/>
      <c r="BP143" s="146"/>
      <c r="BQ143" s="146"/>
      <c r="BR143" s="146"/>
      <c r="BS143" s="146"/>
      <c r="BT143" s="146"/>
      <c r="BU143" s="146"/>
      <c r="BV143" s="146"/>
      <c r="BW143" s="146"/>
      <c r="BX143" s="146"/>
      <c r="BY143" s="146"/>
    </row>
    <row r="144" spans="67:77" ht="36.950000000000003" customHeight="1" x14ac:dyDescent="0.25">
      <c r="BO144" s="146"/>
      <c r="BP144" s="146"/>
      <c r="BQ144" s="146"/>
      <c r="BR144" s="146"/>
      <c r="BS144" s="146"/>
      <c r="BT144" s="146"/>
      <c r="BU144" s="146"/>
      <c r="BV144" s="146"/>
      <c r="BW144" s="146"/>
      <c r="BX144" s="146"/>
      <c r="BY144" s="146"/>
    </row>
    <row r="145" spans="67:77" ht="36.950000000000003" customHeight="1" x14ac:dyDescent="0.25">
      <c r="BO145" s="146"/>
      <c r="BP145" s="146"/>
      <c r="BQ145" s="146"/>
      <c r="BR145" s="146"/>
      <c r="BS145" s="146"/>
      <c r="BT145" s="146"/>
      <c r="BU145" s="146"/>
      <c r="BV145" s="146"/>
      <c r="BW145" s="146"/>
      <c r="BX145" s="146"/>
      <c r="BY145" s="146"/>
    </row>
    <row r="146" spans="67:77" ht="36.950000000000003" customHeight="1" x14ac:dyDescent="0.25">
      <c r="BO146" s="146"/>
      <c r="BP146" s="146"/>
      <c r="BQ146" s="146"/>
      <c r="BR146" s="146"/>
      <c r="BS146" s="146"/>
      <c r="BT146" s="146"/>
      <c r="BU146" s="146"/>
      <c r="BV146" s="146"/>
      <c r="BW146" s="146"/>
      <c r="BX146" s="146"/>
      <c r="BY146" s="146"/>
    </row>
    <row r="147" spans="67:77" ht="36.950000000000003" customHeight="1" x14ac:dyDescent="0.25">
      <c r="BO147" s="146"/>
      <c r="BP147" s="146"/>
      <c r="BQ147" s="146"/>
      <c r="BR147" s="146"/>
      <c r="BS147" s="146"/>
      <c r="BT147" s="146"/>
      <c r="BU147" s="146"/>
      <c r="BV147" s="146"/>
      <c r="BW147" s="146"/>
      <c r="BX147" s="146"/>
      <c r="BY147" s="146"/>
    </row>
    <row r="148" spans="67:77" ht="36.950000000000003" customHeight="1" x14ac:dyDescent="0.25">
      <c r="BO148" s="146"/>
      <c r="BP148" s="146"/>
      <c r="BQ148" s="146"/>
      <c r="BR148" s="146"/>
      <c r="BS148" s="146"/>
      <c r="BT148" s="146"/>
      <c r="BU148" s="146"/>
      <c r="BV148" s="146"/>
      <c r="BW148" s="146"/>
      <c r="BX148" s="146"/>
      <c r="BY148" s="146"/>
    </row>
    <row r="149" spans="67:77" ht="36.950000000000003" customHeight="1" x14ac:dyDescent="0.25">
      <c r="BO149" s="146"/>
      <c r="BP149" s="146"/>
      <c r="BQ149" s="146"/>
      <c r="BR149" s="146"/>
      <c r="BS149" s="146"/>
      <c r="BT149" s="146"/>
      <c r="BU149" s="146"/>
      <c r="BV149" s="146"/>
      <c r="BW149" s="146"/>
      <c r="BX149" s="146"/>
      <c r="BY149" s="146"/>
    </row>
    <row r="150" spans="67:77" ht="36.950000000000003" customHeight="1" x14ac:dyDescent="0.25">
      <c r="BO150" s="146"/>
      <c r="BP150" s="146"/>
      <c r="BQ150" s="146"/>
      <c r="BR150" s="146"/>
      <c r="BS150" s="146"/>
      <c r="BT150" s="146"/>
      <c r="BU150" s="146"/>
      <c r="BV150" s="146"/>
      <c r="BW150" s="146"/>
      <c r="BX150" s="146"/>
      <c r="BY150" s="146"/>
    </row>
    <row r="151" spans="67:77" ht="36.950000000000003" customHeight="1" x14ac:dyDescent="0.25">
      <c r="BO151" s="146"/>
      <c r="BP151" s="146"/>
      <c r="BQ151" s="146"/>
      <c r="BR151" s="146"/>
      <c r="BS151" s="146"/>
      <c r="BT151" s="146"/>
      <c r="BU151" s="146"/>
      <c r="BV151" s="146"/>
      <c r="BW151" s="146"/>
      <c r="BX151" s="146"/>
      <c r="BY151" s="146"/>
    </row>
    <row r="152" spans="67:77" ht="36.950000000000003" customHeight="1" x14ac:dyDescent="0.25">
      <c r="BO152" s="146"/>
      <c r="BP152" s="146"/>
      <c r="BQ152" s="146"/>
      <c r="BR152" s="146"/>
      <c r="BS152" s="146"/>
      <c r="BT152" s="146"/>
      <c r="BU152" s="146"/>
      <c r="BV152" s="146"/>
      <c r="BW152" s="146"/>
      <c r="BX152" s="146"/>
      <c r="BY152" s="146"/>
    </row>
    <row r="153" spans="67:77" ht="36.950000000000003" customHeight="1" x14ac:dyDescent="0.25">
      <c r="BO153" s="146"/>
      <c r="BP153" s="146"/>
      <c r="BQ153" s="146"/>
      <c r="BR153" s="146"/>
      <c r="BS153" s="146"/>
      <c r="BT153" s="146"/>
      <c r="BU153" s="146"/>
      <c r="BV153" s="146"/>
      <c r="BW153" s="146"/>
      <c r="BX153" s="146"/>
      <c r="BY153" s="146"/>
    </row>
    <row r="154" spans="67:77" ht="36.950000000000003" customHeight="1" x14ac:dyDescent="0.25">
      <c r="BO154" s="146"/>
      <c r="BP154" s="146"/>
      <c r="BQ154" s="146"/>
      <c r="BR154" s="146"/>
      <c r="BS154" s="146"/>
      <c r="BT154" s="146"/>
      <c r="BU154" s="146"/>
      <c r="BV154" s="146"/>
      <c r="BW154" s="146"/>
      <c r="BX154" s="146"/>
      <c r="BY154" s="146"/>
    </row>
    <row r="155" spans="67:77" ht="36.950000000000003" customHeight="1" x14ac:dyDescent="0.25">
      <c r="BO155" s="146"/>
      <c r="BP155" s="146"/>
      <c r="BQ155" s="146"/>
      <c r="BR155" s="146"/>
      <c r="BS155" s="146"/>
      <c r="BT155" s="146"/>
      <c r="BU155" s="146"/>
      <c r="BV155" s="146"/>
      <c r="BW155" s="146"/>
      <c r="BX155" s="146"/>
      <c r="BY155" s="146"/>
    </row>
    <row r="156" spans="67:77" ht="36.950000000000003" customHeight="1" x14ac:dyDescent="0.25">
      <c r="BO156" s="146"/>
      <c r="BP156" s="146"/>
      <c r="BQ156" s="146"/>
      <c r="BR156" s="146"/>
      <c r="BS156" s="146"/>
      <c r="BT156" s="146"/>
      <c r="BU156" s="146"/>
      <c r="BV156" s="146"/>
      <c r="BW156" s="146"/>
      <c r="BX156" s="146"/>
      <c r="BY156" s="146"/>
    </row>
    <row r="157" spans="67:77" ht="36.950000000000003" customHeight="1" x14ac:dyDescent="0.25">
      <c r="BO157" s="146"/>
      <c r="BP157" s="146"/>
      <c r="BQ157" s="146"/>
      <c r="BR157" s="146"/>
      <c r="BS157" s="146"/>
      <c r="BT157" s="146"/>
      <c r="BU157" s="146"/>
      <c r="BV157" s="146"/>
      <c r="BW157" s="146"/>
      <c r="BX157" s="146"/>
      <c r="BY157" s="146"/>
    </row>
    <row r="158" spans="67:77" ht="36.950000000000003" customHeight="1" x14ac:dyDescent="0.25">
      <c r="BO158" s="146"/>
      <c r="BP158" s="146"/>
      <c r="BQ158" s="146"/>
      <c r="BR158" s="146"/>
      <c r="BS158" s="146"/>
      <c r="BT158" s="146"/>
      <c r="BU158" s="146"/>
      <c r="BV158" s="146"/>
      <c r="BW158" s="146"/>
      <c r="BX158" s="146"/>
      <c r="BY158" s="146"/>
    </row>
    <row r="159" spans="67:77" ht="36.950000000000003" customHeight="1" x14ac:dyDescent="0.25">
      <c r="BO159" s="146"/>
      <c r="BP159" s="146"/>
      <c r="BQ159" s="146"/>
      <c r="BR159" s="146"/>
      <c r="BS159" s="146"/>
      <c r="BT159" s="146"/>
      <c r="BU159" s="146"/>
      <c r="BV159" s="146"/>
      <c r="BW159" s="146"/>
      <c r="BX159" s="146"/>
      <c r="BY159" s="146"/>
    </row>
    <row r="160" spans="67:77" ht="36.950000000000003" customHeight="1" x14ac:dyDescent="0.25">
      <c r="BO160" s="146"/>
      <c r="BP160" s="146"/>
      <c r="BQ160" s="146"/>
      <c r="BR160" s="146"/>
      <c r="BS160" s="146"/>
      <c r="BT160" s="146"/>
      <c r="BU160" s="146"/>
      <c r="BV160" s="146"/>
      <c r="BW160" s="146"/>
      <c r="BX160" s="146"/>
      <c r="BY160" s="146"/>
    </row>
    <row r="161" spans="67:77" ht="36.950000000000003" customHeight="1" x14ac:dyDescent="0.25">
      <c r="BO161" s="146"/>
      <c r="BP161" s="146"/>
      <c r="BQ161" s="146"/>
      <c r="BR161" s="146"/>
      <c r="BS161" s="146"/>
      <c r="BT161" s="146"/>
      <c r="BU161" s="146"/>
      <c r="BV161" s="146"/>
      <c r="BW161" s="146"/>
      <c r="BX161" s="146"/>
      <c r="BY161" s="146"/>
    </row>
    <row r="162" spans="67:77" ht="36.950000000000003" customHeight="1" x14ac:dyDescent="0.25">
      <c r="BO162" s="146"/>
      <c r="BP162" s="146"/>
      <c r="BQ162" s="146"/>
      <c r="BR162" s="146"/>
      <c r="BS162" s="146"/>
      <c r="BT162" s="146"/>
      <c r="BU162" s="146"/>
      <c r="BV162" s="146"/>
      <c r="BW162" s="146"/>
      <c r="BX162" s="146"/>
      <c r="BY162" s="146"/>
    </row>
    <row r="163" spans="67:77" ht="36.950000000000003" customHeight="1" x14ac:dyDescent="0.25">
      <c r="BO163" s="146"/>
      <c r="BP163" s="146"/>
      <c r="BQ163" s="146"/>
      <c r="BR163" s="146"/>
      <c r="BS163" s="146"/>
      <c r="BT163" s="146"/>
      <c r="BU163" s="146"/>
      <c r="BV163" s="146"/>
      <c r="BW163" s="146"/>
      <c r="BX163" s="146"/>
      <c r="BY163" s="146"/>
    </row>
    <row r="164" spans="67:77" ht="36.950000000000003" customHeight="1" x14ac:dyDescent="0.25">
      <c r="BO164" s="146"/>
      <c r="BP164" s="146"/>
      <c r="BQ164" s="146"/>
      <c r="BR164" s="146"/>
      <c r="BS164" s="146"/>
      <c r="BT164" s="146"/>
      <c r="BU164" s="146"/>
      <c r="BV164" s="146"/>
      <c r="BW164" s="146"/>
      <c r="BX164" s="146"/>
      <c r="BY164" s="146"/>
    </row>
    <row r="165" spans="67:77" ht="36.950000000000003" customHeight="1" x14ac:dyDescent="0.25">
      <c r="BO165" s="146"/>
      <c r="BP165" s="146"/>
      <c r="BQ165" s="146"/>
      <c r="BR165" s="146"/>
      <c r="BS165" s="146"/>
      <c r="BT165" s="146"/>
      <c r="BU165" s="146"/>
      <c r="BV165" s="146"/>
      <c r="BW165" s="146"/>
      <c r="BX165" s="146"/>
      <c r="BY165" s="146"/>
    </row>
    <row r="166" spans="67:77" ht="36.950000000000003" customHeight="1" x14ac:dyDescent="0.25">
      <c r="BO166" s="146"/>
      <c r="BP166" s="146"/>
      <c r="BQ166" s="146"/>
      <c r="BR166" s="146"/>
      <c r="BS166" s="146"/>
      <c r="BT166" s="146"/>
      <c r="BU166" s="146"/>
      <c r="BV166" s="146"/>
      <c r="BW166" s="146"/>
      <c r="BX166" s="146"/>
      <c r="BY166" s="146"/>
    </row>
    <row r="167" spans="67:77" ht="36.950000000000003" customHeight="1" x14ac:dyDescent="0.25">
      <c r="BO167" s="146"/>
      <c r="BP167" s="146"/>
      <c r="BQ167" s="146"/>
      <c r="BR167" s="146"/>
      <c r="BS167" s="146"/>
      <c r="BT167" s="146"/>
      <c r="BU167" s="146"/>
      <c r="BV167" s="146"/>
      <c r="BW167" s="146"/>
      <c r="BX167" s="146"/>
      <c r="BY167" s="146"/>
    </row>
    <row r="168" spans="67:77" ht="36.950000000000003" customHeight="1" x14ac:dyDescent="0.25">
      <c r="BO168" s="146"/>
      <c r="BP168" s="146"/>
      <c r="BQ168" s="146"/>
      <c r="BR168" s="146"/>
      <c r="BS168" s="146"/>
      <c r="BT168" s="146"/>
      <c r="BU168" s="146"/>
      <c r="BV168" s="146"/>
      <c r="BW168" s="146"/>
      <c r="BX168" s="146"/>
      <c r="BY168" s="146"/>
    </row>
    <row r="169" spans="67:77" ht="36.950000000000003" customHeight="1" x14ac:dyDescent="0.25">
      <c r="BO169" s="146"/>
      <c r="BP169" s="146"/>
      <c r="BQ169" s="146"/>
      <c r="BR169" s="146"/>
      <c r="BS169" s="146"/>
      <c r="BT169" s="146"/>
      <c r="BU169" s="146"/>
      <c r="BV169" s="146"/>
      <c r="BW169" s="146"/>
      <c r="BX169" s="146"/>
      <c r="BY169" s="146"/>
    </row>
    <row r="170" spans="67:77" ht="36.950000000000003" customHeight="1" x14ac:dyDescent="0.25">
      <c r="BO170" s="146"/>
      <c r="BP170" s="146"/>
      <c r="BQ170" s="146"/>
      <c r="BR170" s="146"/>
      <c r="BS170" s="146"/>
      <c r="BT170" s="146"/>
      <c r="BU170" s="146"/>
      <c r="BV170" s="146"/>
      <c r="BW170" s="146"/>
      <c r="BX170" s="146"/>
      <c r="BY170" s="146"/>
    </row>
    <row r="171" spans="67:77" ht="36.950000000000003" customHeight="1" x14ac:dyDescent="0.25">
      <c r="BO171" s="146"/>
      <c r="BP171" s="146"/>
      <c r="BQ171" s="146"/>
      <c r="BR171" s="146"/>
      <c r="BS171" s="146"/>
      <c r="BT171" s="146"/>
      <c r="BU171" s="146"/>
      <c r="BV171" s="146"/>
      <c r="BW171" s="146"/>
      <c r="BX171" s="146"/>
      <c r="BY171" s="146"/>
    </row>
    <row r="172" spans="67:77" ht="36.950000000000003" customHeight="1" x14ac:dyDescent="0.25">
      <c r="BO172" s="146"/>
      <c r="BP172" s="146"/>
      <c r="BQ172" s="146"/>
      <c r="BR172" s="146"/>
      <c r="BS172" s="146"/>
      <c r="BT172" s="146"/>
      <c r="BU172" s="146"/>
      <c r="BV172" s="146"/>
      <c r="BW172" s="146"/>
      <c r="BX172" s="146"/>
      <c r="BY172" s="146"/>
    </row>
    <row r="173" spans="67:77" ht="36.950000000000003" customHeight="1" x14ac:dyDescent="0.25">
      <c r="BO173" s="146"/>
      <c r="BP173" s="146"/>
      <c r="BQ173" s="146"/>
      <c r="BR173" s="146"/>
      <c r="BS173" s="146"/>
      <c r="BT173" s="146"/>
      <c r="BU173" s="146"/>
      <c r="BV173" s="146"/>
      <c r="BW173" s="146"/>
      <c r="BX173" s="146"/>
      <c r="BY173" s="146"/>
    </row>
    <row r="174" spans="67:77" ht="36.950000000000003" customHeight="1" x14ac:dyDescent="0.25">
      <c r="BO174" s="146"/>
      <c r="BP174" s="146"/>
      <c r="BQ174" s="146"/>
      <c r="BR174" s="146"/>
      <c r="BS174" s="146"/>
      <c r="BT174" s="146"/>
      <c r="BU174" s="146"/>
      <c r="BV174" s="146"/>
      <c r="BW174" s="146"/>
      <c r="BX174" s="146"/>
      <c r="BY174" s="146"/>
    </row>
    <row r="175" spans="67:77" ht="36.950000000000003" customHeight="1" x14ac:dyDescent="0.25">
      <c r="BO175" s="146"/>
      <c r="BP175" s="146"/>
      <c r="BQ175" s="146"/>
      <c r="BR175" s="146"/>
      <c r="BS175" s="146"/>
      <c r="BT175" s="146"/>
      <c r="BU175" s="146"/>
      <c r="BV175" s="146"/>
      <c r="BW175" s="146"/>
      <c r="BX175" s="146"/>
      <c r="BY175" s="146"/>
    </row>
    <row r="176" spans="67:77" ht="36.950000000000003" customHeight="1" x14ac:dyDescent="0.25">
      <c r="BO176" s="146"/>
      <c r="BP176" s="146"/>
      <c r="BQ176" s="146"/>
      <c r="BR176" s="146"/>
      <c r="BS176" s="146"/>
      <c r="BT176" s="146"/>
      <c r="BU176" s="146"/>
      <c r="BV176" s="146"/>
      <c r="BW176" s="146"/>
      <c r="BX176" s="146"/>
      <c r="BY176" s="146"/>
    </row>
    <row r="177" spans="67:77" ht="36.950000000000003" customHeight="1" x14ac:dyDescent="0.25">
      <c r="BO177" s="146"/>
      <c r="BP177" s="146"/>
      <c r="BQ177" s="146"/>
      <c r="BR177" s="146"/>
      <c r="BS177" s="146"/>
      <c r="BT177" s="146"/>
      <c r="BU177" s="146"/>
      <c r="BV177" s="146"/>
      <c r="BW177" s="146"/>
      <c r="BX177" s="146"/>
      <c r="BY177" s="146"/>
    </row>
    <row r="178" spans="67:77" ht="36.950000000000003" customHeight="1" x14ac:dyDescent="0.25">
      <c r="BO178" s="146"/>
      <c r="BP178" s="146"/>
      <c r="BQ178" s="146"/>
      <c r="BR178" s="146"/>
      <c r="BS178" s="146"/>
      <c r="BT178" s="146"/>
      <c r="BU178" s="146"/>
      <c r="BV178" s="146"/>
      <c r="BW178" s="146"/>
      <c r="BX178" s="146"/>
      <c r="BY178" s="146"/>
    </row>
    <row r="179" spans="67:77" ht="36.950000000000003" customHeight="1" x14ac:dyDescent="0.25">
      <c r="BO179" s="146"/>
      <c r="BP179" s="146"/>
      <c r="BQ179" s="146"/>
      <c r="BR179" s="146"/>
      <c r="BS179" s="146"/>
      <c r="BT179" s="146"/>
      <c r="BU179" s="146"/>
      <c r="BV179" s="146"/>
      <c r="BW179" s="146"/>
      <c r="BX179" s="146"/>
      <c r="BY179" s="146"/>
    </row>
    <row r="180" spans="67:77" ht="36.950000000000003" customHeight="1" x14ac:dyDescent="0.25">
      <c r="BO180" s="146"/>
      <c r="BP180" s="146"/>
      <c r="BQ180" s="146"/>
      <c r="BR180" s="146"/>
      <c r="BS180" s="146"/>
      <c r="BT180" s="146"/>
      <c r="BU180" s="146"/>
      <c r="BV180" s="146"/>
      <c r="BW180" s="146"/>
      <c r="BX180" s="146"/>
      <c r="BY180" s="146"/>
    </row>
    <row r="181" spans="67:77" ht="36.950000000000003" customHeight="1" x14ac:dyDescent="0.25">
      <c r="BO181" s="146"/>
      <c r="BP181" s="146"/>
      <c r="BQ181" s="146"/>
      <c r="BR181" s="146"/>
      <c r="BS181" s="146"/>
      <c r="BT181" s="146"/>
      <c r="BU181" s="146"/>
      <c r="BV181" s="146"/>
      <c r="BW181" s="146"/>
      <c r="BX181" s="146"/>
      <c r="BY181" s="146"/>
    </row>
  </sheetData>
  <dataConsolidate/>
  <mergeCells count="103">
    <mergeCell ref="AH1:BG1"/>
    <mergeCell ref="AD3:AD6"/>
    <mergeCell ref="AE3:AE6"/>
    <mergeCell ref="BF3:BF6"/>
    <mergeCell ref="BE3:BE6"/>
    <mergeCell ref="Q3:Q6"/>
    <mergeCell ref="AA3:AA6"/>
    <mergeCell ref="AB3:AB6"/>
    <mergeCell ref="AC3:AC6"/>
    <mergeCell ref="R3:R6"/>
    <mergeCell ref="S3:S6"/>
    <mergeCell ref="T3:T6"/>
    <mergeCell ref="U3:U6"/>
    <mergeCell ref="V3:V6"/>
    <mergeCell ref="W3:W6"/>
    <mergeCell ref="AR3:AR6"/>
    <mergeCell ref="AF3:AF6"/>
    <mergeCell ref="AH3:AH6"/>
    <mergeCell ref="AI3:AI6"/>
    <mergeCell ref="AQ3:AQ6"/>
    <mergeCell ref="BA3:BA6"/>
    <mergeCell ref="BB3:BB6"/>
    <mergeCell ref="A2:C2"/>
    <mergeCell ref="D2:E2"/>
    <mergeCell ref="G2:AF2"/>
    <mergeCell ref="AH2:BG2"/>
    <mergeCell ref="A3:C3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Z3:Z6"/>
    <mergeCell ref="BG3:BG6"/>
    <mergeCell ref="BC3:BC6"/>
    <mergeCell ref="BD3:BD6"/>
    <mergeCell ref="AJ3:AJ6"/>
    <mergeCell ref="AM3:AM6"/>
    <mergeCell ref="AN3:AN6"/>
    <mergeCell ref="AO3:AO6"/>
    <mergeCell ref="AP3:AP6"/>
    <mergeCell ref="A4:E4"/>
    <mergeCell ref="C6:D6"/>
    <mergeCell ref="C7:D7"/>
    <mergeCell ref="C8:D8"/>
    <mergeCell ref="AK3:AK6"/>
    <mergeCell ref="AL3:AL6"/>
    <mergeCell ref="X3:X6"/>
    <mergeCell ref="Y3:Y6"/>
    <mergeCell ref="AZ3:AZ6"/>
    <mergeCell ref="AS3:AS6"/>
    <mergeCell ref="AT3:AT6"/>
    <mergeCell ref="AU3:AU6"/>
    <mergeCell ref="AV3:AV6"/>
    <mergeCell ref="AW3:AW6"/>
    <mergeCell ref="AX3:AX6"/>
    <mergeCell ref="G54:AF54"/>
    <mergeCell ref="AH54:BG54"/>
    <mergeCell ref="C40:D40"/>
    <mergeCell ref="BK41:BM41"/>
    <mergeCell ref="G43:AF43"/>
    <mergeCell ref="AH43:BG43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BH2:BH6"/>
    <mergeCell ref="BI2:BI6"/>
    <mergeCell ref="BX52:CX52"/>
    <mergeCell ref="BN53:BU53"/>
    <mergeCell ref="C34:D34"/>
    <mergeCell ref="C35:D35"/>
    <mergeCell ref="C36:D36"/>
    <mergeCell ref="C37:D37"/>
    <mergeCell ref="C38:D38"/>
    <mergeCell ref="C39:D39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AY3:AY6"/>
  </mergeCells>
  <conditionalFormatting sqref="G7:AF40">
    <cfRule type="expression" dxfId="36" priority="3">
      <formula>OR(G$1="ABS",G$1="NR")</formula>
    </cfRule>
    <cfRule type="cellIs" dxfId="35" priority="35" operator="equal">
      <formula>""</formula>
    </cfRule>
    <cfRule type="cellIs" dxfId="34" priority="36" operator="equal">
      <formula>"A"</formula>
    </cfRule>
    <cfRule type="cellIs" dxfId="33" priority="37" operator="equal">
      <formula>"B"</formula>
    </cfRule>
    <cfRule type="cellIs" dxfId="32" priority="38" operator="equal">
      <formula>"C"</formula>
    </cfRule>
    <cfRule type="cellIs" dxfId="31" priority="39" operator="equal">
      <formula>"D"</formula>
    </cfRule>
    <cfRule type="cellIs" dxfId="30" priority="40" operator="equal">
      <formula>"E"</formula>
    </cfRule>
    <cfRule type="cellIs" dxfId="29" priority="41" operator="equal">
      <formula>"∅"</formula>
    </cfRule>
  </conditionalFormatting>
  <conditionalFormatting sqref="G44:AF50">
    <cfRule type="cellIs" dxfId="28" priority="34" operator="equal">
      <formula>"NE"</formula>
    </cfRule>
  </conditionalFormatting>
  <conditionalFormatting sqref="AH44:BG50">
    <cfRule type="cellIs" dxfId="27" priority="28" operator="equal">
      <formula>"NE"</formula>
    </cfRule>
    <cfRule type="cellIs" dxfId="26" priority="29" operator="greaterThan">
      <formula>0.75</formula>
    </cfRule>
    <cfRule type="cellIs" dxfId="25" priority="30" operator="greaterThan">
      <formula>0.5</formula>
    </cfRule>
    <cfRule type="cellIs" dxfId="24" priority="31" operator="greaterThan">
      <formula>0.25</formula>
    </cfRule>
    <cfRule type="cellIs" dxfId="23" priority="32" operator="greaterThan">
      <formula>0</formula>
    </cfRule>
    <cfRule type="cellIs" dxfId="22" priority="33" operator="equal">
      <formula>0</formula>
    </cfRule>
  </conditionalFormatting>
  <conditionalFormatting sqref="AH7:BG40">
    <cfRule type="expression" dxfId="21" priority="48">
      <formula>IF(G7="A",1,0)</formula>
    </cfRule>
    <cfRule type="expression" dxfId="20" priority="49">
      <formula>IF(G7="B",1,0)</formula>
    </cfRule>
    <cfRule type="expression" dxfId="19" priority="50">
      <formula>IF(G7="C",1,0)</formula>
    </cfRule>
    <cfRule type="expression" dxfId="18" priority="51">
      <formula>IF(G7="D",1,0)</formula>
    </cfRule>
    <cfRule type="expression" dxfId="17" priority="52">
      <formula>IF(G7="E",1,0)</formula>
    </cfRule>
    <cfRule type="expression" dxfId="16" priority="53">
      <formula>IF(G7="∅",1,0)</formula>
    </cfRule>
  </conditionalFormatting>
  <conditionalFormatting sqref="BH7:BH41">
    <cfRule type="expression" dxfId="15" priority="10">
      <formula>AND(E7&gt;0,BH7="")</formula>
    </cfRule>
    <cfRule type="expression" dxfId="14" priority="11">
      <formula>AND(E7&gt;0,BH7&lt;&gt;"",E7&gt;=BH7,BH7=0)</formula>
    </cfRule>
    <cfRule type="expression" dxfId="13" priority="12">
      <formula>AND(E7&gt;0,BH7&lt;&gt;"",E7&gt;=BH7,BH7/E7&lt;=Seuil_max_D)</formula>
    </cfRule>
    <cfRule type="expression" dxfId="12" priority="13">
      <formula>AND(E7&gt;0,BH7&lt;&gt;"",E7&gt;=BH7,BH7/E7&lt;=Seuil_max_C)</formula>
    </cfRule>
    <cfRule type="expression" dxfId="11" priority="14">
      <formula>AND(E7&gt;0,BH7&lt;&gt;"",E7&gt;=BH7,BH7/E7&lt;=Seuil_max_B)</formula>
    </cfRule>
    <cfRule type="expression" dxfId="10" priority="15">
      <formula>AND(E7&gt;0,BH7&lt;&gt;"",E7&gt;=BH7,BH7/E7&gt;Seuil_max_B)</formula>
    </cfRule>
  </conditionalFormatting>
  <conditionalFormatting sqref="BI7:BI41">
    <cfRule type="expression" dxfId="9" priority="4">
      <formula>AND($E7&gt;0,BI7="")</formula>
    </cfRule>
    <cfRule type="expression" dxfId="8" priority="5">
      <formula>AND(E7&gt;0,BI7&lt;&gt;"",BI7=0)</formula>
    </cfRule>
    <cfRule type="expression" dxfId="7" priority="6">
      <formula>AND(E7&lt;&gt;0,BI7&lt;&gt;"",BI7&lt;=Seuil_max_D)</formula>
    </cfRule>
    <cfRule type="expression" dxfId="6" priority="7">
      <formula>AND(E7&lt;&gt;0,BI7&lt;&gt;"",BI7&lt;=Seuil_max_C)</formula>
    </cfRule>
    <cfRule type="expression" dxfId="5" priority="8">
      <formula>AND(E7&lt;&gt;0,BI7&lt;&gt;"",BI7&lt;=Seuil_max_B)</formula>
    </cfRule>
    <cfRule type="expression" dxfId="4" priority="9">
      <formula>AND(E7&lt;&gt;0,BI7&lt;&gt;"",BI7&gt;Seuil_max_B)</formula>
    </cfRule>
  </conditionalFormatting>
  <conditionalFormatting sqref="AH7:BG41">
    <cfRule type="expression" dxfId="3" priority="1">
      <formula>OR(AH$63="ABS",AH$63="NR")</formula>
    </cfRule>
  </conditionalFormatting>
  <conditionalFormatting sqref="G1:AF1 G41:AF41 AH63:BG63 BV55:BV80">
    <cfRule type="containsText" dxfId="2" priority="16" operator="containsText" text="X">
      <formula>NOT(ISERROR(SEARCH("X",G1)))</formula>
    </cfRule>
    <cfRule type="containsText" dxfId="1" priority="17" operator="containsText" text="NR">
      <formula>NOT(ISERROR(SEARCH("NR",G1)))</formula>
    </cfRule>
    <cfRule type="containsText" dxfId="0" priority="18" operator="containsText" text="ABS">
      <formula>NOT(ISERROR(SEARCH("ABS",G1)))</formula>
    </cfRule>
  </conditionalFormatting>
  <dataValidations count="4">
    <dataValidation type="list" allowBlank="1" showInputMessage="1" showErrorMessage="1" sqref="D3" xr:uid="{70E8E02A-CB9E-A74D-8308-1C995328F868}">
      <formula1>"CCF,ÉVALUATION SOMMATIVE,ÉVALUATION FORMATIVE,ÉVALUATION DIAGNOSTIQUE,ECE"</formula1>
    </dataValidation>
    <dataValidation type="list" allowBlank="1" showInputMessage="1" showErrorMessage="1" sqref="D2:E2" xr:uid="{B6BA63C3-D351-4548-A383-7E7B41BF6506}">
      <formula1>"E32 : SCIENCES PHYSIQUES APPLIQUÉES,SCIENCES PHYSIQUES, PHYSIQUE - CHIMIE"</formula1>
    </dataValidation>
    <dataValidation type="list" allowBlank="1" showInputMessage="1" showErrorMessage="1" sqref="A2:C2" xr:uid="{851228DA-7BD0-1A4B-9479-088F316A21D2}">
      <formula1>"ACADÉMIE DE ROUEN - SESSION 2014,LYCÉE LE CORBUSIER"</formula1>
    </dataValidation>
    <dataValidation type="list" allowBlank="1" showInputMessage="1" showErrorMessage="1" errorTitle="Pondération" error="La pondération doit être comprise entre 0 et 5" promptTitle="Poids/Pondération" prompt="Veuillez insérer la pondération de la compétence" sqref="E7:E40" xr:uid="{6EBF7DAB-8BF8-AD42-9915-AAE047F37DDA}">
      <formula1>Poids</formula1>
    </dataValidation>
  </dataValidations>
  <pageMargins left="0.75" right="0.75" top="1" bottom="1" header="0.5" footer="0.5"/>
  <pageSetup paperSize="9" orientation="landscape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5A2B250-0577-A440-A98D-C9819121AE50}">
          <x14:formula1>
            <xm:f>Données!$I$3:$I$10</xm:f>
          </x14:formula1>
          <xm:sqref>B7:B40</xm:sqref>
        </x14:dataValidation>
        <x14:dataValidation type="list" allowBlank="1" showInputMessage="1" showErrorMessage="1" xr:uid="{BF7F7C1F-B744-6848-9F21-86DCB411A777}">
          <x14:formula1>
            <xm:f>Données!$B$3:$B$8</xm:f>
          </x14:formula1>
          <xm:sqref>G7:AF40</xm:sqref>
        </x14:dataValidation>
        <x14:dataValidation type="list" allowBlank="1" showInputMessage="1" error="Il faut indiquer en premier une compétence désignée" promptTitle="Compétences" prompt="Veuillez d'abord préciser la compétence" xr:uid="{E72255C9-60B4-3243-A00B-D073FDBD99A2}">
          <x14:formula1>
            <xm:f>OFFSET(Données!$K$3,0,MATCH(B7,Données!$I$3:$I$10,0)-1,32,1)</xm:f>
          </x14:formula1>
          <xm:sqref>C7:D40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S1</vt:lpstr>
      <vt:lpstr>S2</vt:lpstr>
      <vt:lpstr>Export-Eval</vt:lpstr>
      <vt:lpstr>-_-</vt:lpstr>
      <vt:lpstr>Éval-Modèle(Nouveau)</vt:lpstr>
      <vt:lpstr>Liste</vt:lpstr>
      <vt:lpstr>Données</vt:lpstr>
      <vt:lpstr>Feuil2</vt:lpstr>
      <vt:lpstr>Eval-Modèle(ANCIEN)</vt:lpstr>
      <vt:lpstr>Poids</vt:lpstr>
      <vt:lpstr>Seuil_max_A</vt:lpstr>
      <vt:lpstr>Seuil_max_B</vt:lpstr>
      <vt:lpstr>Seuil_max_C</vt:lpstr>
      <vt:lpstr>Seuil_max_D</vt:lpstr>
      <vt:lpstr>Seuil_min_E</vt:lpstr>
      <vt:lpstr>Seuil_mon_∅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Pierrick -</cp:lastModifiedBy>
  <cp:lastPrinted>2014-11-03T10:44:35Z</cp:lastPrinted>
  <dcterms:created xsi:type="dcterms:W3CDTF">2014-06-14T09:26:08Z</dcterms:created>
  <dcterms:modified xsi:type="dcterms:W3CDTF">2021-10-13T12:29:28Z</dcterms:modified>
</cp:coreProperties>
</file>