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D:\"/>
    </mc:Choice>
  </mc:AlternateContent>
  <xr:revisionPtr revIDLastSave="0" documentId="13_ncr:1_{6195C151-5E50-4061-9197-BB74F2D3465A}" xr6:coauthVersionLast="44" xr6:coauthVersionMax="44" xr10:uidLastSave="{00000000-0000-0000-0000-000000000000}"/>
  <bookViews>
    <workbookView xWindow="-120" yWindow="-120" windowWidth="19440" windowHeight="15000" tabRatio="710" firstSheet="1" activeTab="12" xr2:uid="{00000000-000D-0000-FFFF-FFFF00000000}"/>
  </bookViews>
  <sheets>
    <sheet name="Feuille de temps" sheetId="1" r:id="rId1"/>
    <sheet name="JUIN" sheetId="3" r:id="rId2"/>
    <sheet name="JUIL" sheetId="4" r:id="rId3"/>
    <sheet name="AOUT" sheetId="5" r:id="rId4"/>
    <sheet name="SEP" sheetId="6" r:id="rId5"/>
    <sheet name="OCT" sheetId="7" r:id="rId6"/>
    <sheet name="NOV" sheetId="8" r:id="rId7"/>
    <sheet name="DEC" sheetId="9" r:id="rId8"/>
    <sheet name="JANV" sheetId="10" r:id="rId9"/>
    <sheet name="FEV" sheetId="16" r:id="rId10"/>
    <sheet name="MAR" sheetId="11" r:id="rId11"/>
    <sheet name="AVR" sheetId="12" r:id="rId12"/>
    <sheet name="MAI2021" sheetId="13" r:id="rId13"/>
    <sheet name="Feuil16" sheetId="17" r:id="rId14"/>
  </sheets>
  <definedNames>
    <definedName name="HeuresSemaineTravail">'Feuille de temps'!$B$6</definedName>
    <definedName name="_xlnm.Print_Titles" localSheetId="0">'Feuille de temps'!$7:$7</definedName>
    <definedName name="TitreColonne1">FeuilleDeTemps[[#Headers],[Date(s)]]</definedName>
    <definedName name="ZoneTitreColonne1..E6.1">'Feuille de temps'!$B$5</definedName>
  </definedNames>
  <calcPr calcId="191029" iterateCount="16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4" i="3" l="1"/>
  <c r="E24" i="3" s="1"/>
  <c r="D23" i="3"/>
  <c r="E23" i="3" s="1"/>
  <c r="D22" i="3"/>
  <c r="E22" i="3" s="1"/>
  <c r="D21" i="3"/>
  <c r="E21" i="3" s="1"/>
  <c r="D20" i="3"/>
  <c r="E20" i="3" s="1"/>
  <c r="D19" i="3"/>
  <c r="E19" i="3" s="1"/>
  <c r="D18" i="3"/>
  <c r="E18" i="3" s="1"/>
  <c r="D17" i="3"/>
  <c r="E17" i="3" s="1"/>
  <c r="D16" i="3"/>
  <c r="E16" i="3" s="1"/>
  <c r="D15" i="3"/>
  <c r="E15" i="3" s="1"/>
  <c r="D14" i="3"/>
  <c r="E14" i="3" s="1"/>
  <c r="D13" i="3"/>
  <c r="E13" i="3" s="1"/>
  <c r="D12" i="3"/>
  <c r="E12" i="3" s="1"/>
  <c r="D11" i="3"/>
  <c r="E11" i="3" s="1"/>
  <c r="D10" i="3"/>
  <c r="E10" i="3" s="1"/>
  <c r="D9" i="3"/>
  <c r="E9" i="3" s="1"/>
  <c r="D8" i="3"/>
  <c r="E8" i="3" s="1"/>
  <c r="D7" i="3"/>
  <c r="E7" i="3" s="1"/>
  <c r="D6" i="3"/>
  <c r="E6" i="3" s="1"/>
  <c r="D5" i="3"/>
  <c r="B3" i="3" l="1"/>
  <c r="E5" i="3"/>
  <c r="D24" i="10"/>
  <c r="E24" i="10" s="1"/>
  <c r="D23" i="10"/>
  <c r="E23" i="10" s="1"/>
  <c r="D22" i="10"/>
  <c r="E22" i="10" s="1"/>
  <c r="D21" i="10"/>
  <c r="E21" i="10" s="1"/>
  <c r="D20" i="10"/>
  <c r="E20" i="10" s="1"/>
  <c r="D19" i="10"/>
  <c r="E19" i="10" s="1"/>
  <c r="D18" i="10"/>
  <c r="E18" i="10" s="1"/>
  <c r="D17" i="10"/>
  <c r="E17" i="10" s="1"/>
  <c r="D16" i="10"/>
  <c r="E16" i="10" s="1"/>
  <c r="D15" i="10"/>
  <c r="E15" i="10" s="1"/>
  <c r="D14" i="10"/>
  <c r="E14" i="10" s="1"/>
  <c r="D13" i="10"/>
  <c r="E13" i="10" s="1"/>
  <c r="D12" i="10"/>
  <c r="E12" i="10" s="1"/>
  <c r="D11" i="10"/>
  <c r="E11" i="10" s="1"/>
  <c r="D10" i="10"/>
  <c r="E10" i="10" s="1"/>
  <c r="D9" i="10"/>
  <c r="E9" i="10" s="1"/>
  <c r="D8" i="10"/>
  <c r="E8" i="10" s="1"/>
  <c r="D7" i="10"/>
  <c r="E7" i="10" s="1"/>
  <c r="D6" i="10"/>
  <c r="E6" i="10" s="1"/>
  <c r="D5" i="10"/>
  <c r="E5" i="10" s="1"/>
  <c r="B3" i="10"/>
  <c r="D3" i="10" s="1"/>
  <c r="D24" i="16"/>
  <c r="E24" i="16" s="1"/>
  <c r="D23" i="16"/>
  <c r="E23" i="16" s="1"/>
  <c r="D22" i="16"/>
  <c r="E22" i="16" s="1"/>
  <c r="D21" i="16"/>
  <c r="E21" i="16" s="1"/>
  <c r="D20" i="16"/>
  <c r="E20" i="16" s="1"/>
  <c r="D19" i="16"/>
  <c r="E19" i="16" s="1"/>
  <c r="D18" i="16"/>
  <c r="E18" i="16" s="1"/>
  <c r="D17" i="16"/>
  <c r="E17" i="16" s="1"/>
  <c r="D16" i="16"/>
  <c r="E16" i="16" s="1"/>
  <c r="D15" i="16"/>
  <c r="E15" i="16" s="1"/>
  <c r="D14" i="16"/>
  <c r="E14" i="16" s="1"/>
  <c r="D13" i="16"/>
  <c r="E13" i="16" s="1"/>
  <c r="D12" i="16"/>
  <c r="E12" i="16" s="1"/>
  <c r="D11" i="16"/>
  <c r="E11" i="16" s="1"/>
  <c r="D10" i="16"/>
  <c r="E10" i="16" s="1"/>
  <c r="D9" i="16"/>
  <c r="E9" i="16" s="1"/>
  <c r="D8" i="16"/>
  <c r="E8" i="16" s="1"/>
  <c r="D7" i="16"/>
  <c r="E7" i="16" s="1"/>
  <c r="D6" i="16"/>
  <c r="E6" i="16" s="1"/>
  <c r="D5" i="16"/>
  <c r="B3" i="16" s="1"/>
  <c r="D3" i="16" s="1"/>
  <c r="E24" i="11"/>
  <c r="D24" i="11"/>
  <c r="D23" i="11"/>
  <c r="E23" i="11" s="1"/>
  <c r="E22" i="11"/>
  <c r="D22" i="11"/>
  <c r="D21" i="11"/>
  <c r="E21" i="11" s="1"/>
  <c r="E20" i="11"/>
  <c r="D20" i="11"/>
  <c r="D19" i="11"/>
  <c r="E19" i="11" s="1"/>
  <c r="E18" i="11"/>
  <c r="D18" i="11"/>
  <c r="D17" i="11"/>
  <c r="E17" i="11" s="1"/>
  <c r="E16" i="11"/>
  <c r="D16" i="11"/>
  <c r="D15" i="11"/>
  <c r="E15" i="11" s="1"/>
  <c r="E14" i="11"/>
  <c r="D14" i="11"/>
  <c r="D13" i="11"/>
  <c r="E13" i="11" s="1"/>
  <c r="E12" i="11"/>
  <c r="D12" i="11"/>
  <c r="D11" i="11"/>
  <c r="E11" i="11" s="1"/>
  <c r="E10" i="11"/>
  <c r="D10" i="11"/>
  <c r="D9" i="11"/>
  <c r="E9" i="11" s="1"/>
  <c r="E8" i="11"/>
  <c r="D8" i="11"/>
  <c r="D7" i="11"/>
  <c r="E7" i="11" s="1"/>
  <c r="E6" i="11"/>
  <c r="D6" i="11"/>
  <c r="D5" i="11"/>
  <c r="B3" i="11" s="1"/>
  <c r="D3" i="11" s="1"/>
  <c r="D24" i="12"/>
  <c r="E24" i="12" s="1"/>
  <c r="D23" i="12"/>
  <c r="E23" i="12" s="1"/>
  <c r="D22" i="12"/>
  <c r="E22" i="12" s="1"/>
  <c r="D21" i="12"/>
  <c r="E21" i="12" s="1"/>
  <c r="D20" i="12"/>
  <c r="E20" i="12" s="1"/>
  <c r="D19" i="12"/>
  <c r="E19" i="12" s="1"/>
  <c r="D18" i="12"/>
  <c r="E18" i="12" s="1"/>
  <c r="D17" i="12"/>
  <c r="E17" i="12" s="1"/>
  <c r="D16" i="12"/>
  <c r="E16" i="12" s="1"/>
  <c r="D15" i="12"/>
  <c r="E15" i="12" s="1"/>
  <c r="D14" i="12"/>
  <c r="E14" i="12" s="1"/>
  <c r="D13" i="12"/>
  <c r="E13" i="12" s="1"/>
  <c r="D12" i="12"/>
  <c r="E12" i="12" s="1"/>
  <c r="D11" i="12"/>
  <c r="E11" i="12" s="1"/>
  <c r="D10" i="12"/>
  <c r="E10" i="12" s="1"/>
  <c r="D9" i="12"/>
  <c r="E9" i="12" s="1"/>
  <c r="D8" i="12"/>
  <c r="E8" i="12" s="1"/>
  <c r="D7" i="12"/>
  <c r="E7" i="12" s="1"/>
  <c r="D6" i="12"/>
  <c r="E6" i="12" s="1"/>
  <c r="D5" i="12"/>
  <c r="B3" i="12" s="1"/>
  <c r="D3" i="12" s="1"/>
  <c r="D24" i="13"/>
  <c r="E24" i="13" s="1"/>
  <c r="D23" i="13"/>
  <c r="E23" i="13" s="1"/>
  <c r="D22" i="13"/>
  <c r="E22" i="13" s="1"/>
  <c r="D21" i="13"/>
  <c r="E21" i="13" s="1"/>
  <c r="D20" i="13"/>
  <c r="E20" i="13" s="1"/>
  <c r="D19" i="13"/>
  <c r="E19" i="13" s="1"/>
  <c r="D18" i="13"/>
  <c r="E18" i="13" s="1"/>
  <c r="D17" i="13"/>
  <c r="E17" i="13" s="1"/>
  <c r="D16" i="13"/>
  <c r="E16" i="13" s="1"/>
  <c r="D15" i="13"/>
  <c r="E15" i="13" s="1"/>
  <c r="D14" i="13"/>
  <c r="E14" i="13" s="1"/>
  <c r="D13" i="13"/>
  <c r="E13" i="13" s="1"/>
  <c r="D12" i="13"/>
  <c r="E12" i="13" s="1"/>
  <c r="D11" i="13"/>
  <c r="E11" i="13" s="1"/>
  <c r="D10" i="13"/>
  <c r="E10" i="13" s="1"/>
  <c r="D9" i="13"/>
  <c r="E9" i="13" s="1"/>
  <c r="D8" i="13"/>
  <c r="E8" i="13" s="1"/>
  <c r="D7" i="13"/>
  <c r="E7" i="13" s="1"/>
  <c r="D6" i="13"/>
  <c r="E6" i="13" s="1"/>
  <c r="D5" i="13"/>
  <c r="B3" i="13" s="1"/>
  <c r="D3" i="13" s="1"/>
  <c r="D24" i="9"/>
  <c r="E24" i="9" s="1"/>
  <c r="D23" i="9"/>
  <c r="E23" i="9" s="1"/>
  <c r="D22" i="9"/>
  <c r="E22" i="9" s="1"/>
  <c r="D21" i="9"/>
  <c r="E21" i="9" s="1"/>
  <c r="D20" i="9"/>
  <c r="E20" i="9" s="1"/>
  <c r="D19" i="9"/>
  <c r="E19" i="9" s="1"/>
  <c r="D18" i="9"/>
  <c r="E18" i="9" s="1"/>
  <c r="D17" i="9"/>
  <c r="E17" i="9" s="1"/>
  <c r="D16" i="9"/>
  <c r="E16" i="9" s="1"/>
  <c r="D15" i="9"/>
  <c r="E15" i="9" s="1"/>
  <c r="D14" i="9"/>
  <c r="E14" i="9" s="1"/>
  <c r="D13" i="9"/>
  <c r="E13" i="9" s="1"/>
  <c r="D12" i="9"/>
  <c r="E12" i="9" s="1"/>
  <c r="D11" i="9"/>
  <c r="E11" i="9" s="1"/>
  <c r="D10" i="9"/>
  <c r="E10" i="9" s="1"/>
  <c r="D9" i="9"/>
  <c r="E9" i="9" s="1"/>
  <c r="D8" i="9"/>
  <c r="E8" i="9" s="1"/>
  <c r="D7" i="9"/>
  <c r="E7" i="9" s="1"/>
  <c r="D6" i="9"/>
  <c r="E6" i="9" s="1"/>
  <c r="D5" i="9"/>
  <c r="E5" i="9" s="1"/>
  <c r="B3" i="9"/>
  <c r="D3" i="9" s="1"/>
  <c r="D24" i="8"/>
  <c r="E24" i="8" s="1"/>
  <c r="D23" i="8"/>
  <c r="E23" i="8" s="1"/>
  <c r="D22" i="8"/>
  <c r="E22" i="8" s="1"/>
  <c r="D21" i="8"/>
  <c r="E21" i="8" s="1"/>
  <c r="D20" i="8"/>
  <c r="E20" i="8" s="1"/>
  <c r="D19" i="8"/>
  <c r="E19" i="8" s="1"/>
  <c r="D18" i="8"/>
  <c r="E18" i="8" s="1"/>
  <c r="D17" i="8"/>
  <c r="E17" i="8" s="1"/>
  <c r="D16" i="8"/>
  <c r="E16" i="8" s="1"/>
  <c r="D15" i="8"/>
  <c r="E15" i="8" s="1"/>
  <c r="D14" i="8"/>
  <c r="E14" i="8" s="1"/>
  <c r="D13" i="8"/>
  <c r="E13" i="8" s="1"/>
  <c r="D12" i="8"/>
  <c r="E12" i="8" s="1"/>
  <c r="D11" i="8"/>
  <c r="E11" i="8" s="1"/>
  <c r="D10" i="8"/>
  <c r="E10" i="8" s="1"/>
  <c r="D9" i="8"/>
  <c r="E9" i="8" s="1"/>
  <c r="D8" i="8"/>
  <c r="E8" i="8" s="1"/>
  <c r="D7" i="8"/>
  <c r="E7" i="8" s="1"/>
  <c r="D6" i="8"/>
  <c r="E6" i="8" s="1"/>
  <c r="D5" i="8"/>
  <c r="B3" i="8" s="1"/>
  <c r="D3" i="8" s="1"/>
  <c r="D24" i="7"/>
  <c r="E24" i="7" s="1"/>
  <c r="D23" i="7"/>
  <c r="E23" i="7" s="1"/>
  <c r="D22" i="7"/>
  <c r="E22" i="7" s="1"/>
  <c r="D21" i="7"/>
  <c r="E21" i="7" s="1"/>
  <c r="D20" i="7"/>
  <c r="E20" i="7" s="1"/>
  <c r="D19" i="7"/>
  <c r="E19" i="7" s="1"/>
  <c r="D18" i="7"/>
  <c r="E18" i="7" s="1"/>
  <c r="D17" i="7"/>
  <c r="E17" i="7" s="1"/>
  <c r="D16" i="7"/>
  <c r="E16" i="7" s="1"/>
  <c r="D15" i="7"/>
  <c r="E15" i="7" s="1"/>
  <c r="D14" i="7"/>
  <c r="E14" i="7" s="1"/>
  <c r="D13" i="7"/>
  <c r="E13" i="7" s="1"/>
  <c r="D12" i="7"/>
  <c r="E12" i="7" s="1"/>
  <c r="D11" i="7"/>
  <c r="E11" i="7" s="1"/>
  <c r="D10" i="7"/>
  <c r="E10" i="7" s="1"/>
  <c r="D9" i="7"/>
  <c r="E9" i="7" s="1"/>
  <c r="D8" i="7"/>
  <c r="E8" i="7" s="1"/>
  <c r="D7" i="7"/>
  <c r="E7" i="7" s="1"/>
  <c r="D6" i="7"/>
  <c r="E6" i="7" s="1"/>
  <c r="D5" i="7"/>
  <c r="E5" i="7" s="1"/>
  <c r="B3" i="7"/>
  <c r="D3" i="7" s="1"/>
  <c r="D24" i="6"/>
  <c r="E24" i="6" s="1"/>
  <c r="D23" i="6"/>
  <c r="E23" i="6" s="1"/>
  <c r="D22" i="6"/>
  <c r="E22" i="6" s="1"/>
  <c r="D21" i="6"/>
  <c r="E21" i="6" s="1"/>
  <c r="D20" i="6"/>
  <c r="E20" i="6" s="1"/>
  <c r="D19" i="6"/>
  <c r="E19" i="6" s="1"/>
  <c r="D18" i="6"/>
  <c r="E18" i="6" s="1"/>
  <c r="D17" i="6"/>
  <c r="E17" i="6" s="1"/>
  <c r="D16" i="6"/>
  <c r="E16" i="6" s="1"/>
  <c r="D15" i="6"/>
  <c r="E15" i="6" s="1"/>
  <c r="D14" i="6"/>
  <c r="E14" i="6" s="1"/>
  <c r="D13" i="6"/>
  <c r="E13" i="6" s="1"/>
  <c r="D12" i="6"/>
  <c r="E12" i="6" s="1"/>
  <c r="D11" i="6"/>
  <c r="E11" i="6" s="1"/>
  <c r="D10" i="6"/>
  <c r="E10" i="6" s="1"/>
  <c r="D9" i="6"/>
  <c r="E9" i="6" s="1"/>
  <c r="D8" i="6"/>
  <c r="E8" i="6" s="1"/>
  <c r="D7" i="6"/>
  <c r="E7" i="6" s="1"/>
  <c r="D6" i="6"/>
  <c r="E6" i="6" s="1"/>
  <c r="D5" i="6"/>
  <c r="B3" i="6" s="1"/>
  <c r="D3" i="6" s="1"/>
  <c r="D24" i="5"/>
  <c r="E24" i="5" s="1"/>
  <c r="D23" i="5"/>
  <c r="E23" i="5" s="1"/>
  <c r="D22" i="5"/>
  <c r="E22" i="5" s="1"/>
  <c r="D21" i="5"/>
  <c r="E21" i="5" s="1"/>
  <c r="D20" i="5"/>
  <c r="E20" i="5" s="1"/>
  <c r="D19" i="5"/>
  <c r="E19" i="5" s="1"/>
  <c r="D18" i="5"/>
  <c r="E18" i="5" s="1"/>
  <c r="D17" i="5"/>
  <c r="E17" i="5" s="1"/>
  <c r="D16" i="5"/>
  <c r="E16" i="5" s="1"/>
  <c r="D15" i="5"/>
  <c r="E15" i="5" s="1"/>
  <c r="D14" i="5"/>
  <c r="E14" i="5" s="1"/>
  <c r="D13" i="5"/>
  <c r="E13" i="5" s="1"/>
  <c r="D12" i="5"/>
  <c r="E12" i="5" s="1"/>
  <c r="D11" i="5"/>
  <c r="E11" i="5" s="1"/>
  <c r="D10" i="5"/>
  <c r="E10" i="5" s="1"/>
  <c r="D9" i="5"/>
  <c r="E9" i="5" s="1"/>
  <c r="D8" i="5"/>
  <c r="E8" i="5" s="1"/>
  <c r="D7" i="5"/>
  <c r="E7" i="5" s="1"/>
  <c r="D6" i="5"/>
  <c r="E6" i="5" s="1"/>
  <c r="D5" i="5"/>
  <c r="E5" i="5" s="1"/>
  <c r="B3" i="5"/>
  <c r="D3" i="5" s="1"/>
  <c r="D24" i="4"/>
  <c r="E24" i="4" s="1"/>
  <c r="D23" i="4"/>
  <c r="E23" i="4" s="1"/>
  <c r="D22" i="4"/>
  <c r="E22" i="4" s="1"/>
  <c r="D21" i="4"/>
  <c r="E21" i="4" s="1"/>
  <c r="D20" i="4"/>
  <c r="E20" i="4" s="1"/>
  <c r="D19" i="4"/>
  <c r="E19" i="4" s="1"/>
  <c r="D18" i="4"/>
  <c r="E18" i="4" s="1"/>
  <c r="D17" i="4"/>
  <c r="E17" i="4" s="1"/>
  <c r="D16" i="4"/>
  <c r="E16" i="4" s="1"/>
  <c r="D15" i="4"/>
  <c r="E15" i="4" s="1"/>
  <c r="D14" i="4"/>
  <c r="E14" i="4" s="1"/>
  <c r="D13" i="4"/>
  <c r="E13" i="4" s="1"/>
  <c r="D12" i="4"/>
  <c r="E12" i="4" s="1"/>
  <c r="D11" i="4"/>
  <c r="E11" i="4" s="1"/>
  <c r="D10" i="4"/>
  <c r="E10" i="4" s="1"/>
  <c r="D9" i="4"/>
  <c r="E9" i="4" s="1"/>
  <c r="D8" i="4"/>
  <c r="E8" i="4" s="1"/>
  <c r="D7" i="4"/>
  <c r="E7" i="4" s="1"/>
  <c r="D6" i="4"/>
  <c r="E6" i="4" s="1"/>
  <c r="D5" i="4"/>
  <c r="B3" i="4" s="1"/>
  <c r="D3" i="4" s="1"/>
  <c r="C6" i="1"/>
  <c r="E5" i="16" l="1"/>
  <c r="E5" i="11"/>
  <c r="E5" i="12"/>
  <c r="E5" i="13"/>
  <c r="E5" i="8"/>
  <c r="E5" i="6"/>
  <c r="E5" i="4"/>
  <c r="E8" i="1"/>
  <c r="E9" i="1"/>
  <c r="E10" i="1"/>
  <c r="E11" i="1"/>
  <c r="E12" i="1"/>
  <c r="C5" i="17" l="1"/>
  <c r="D6" i="1"/>
  <c r="E6" i="1" l="1"/>
</calcChain>
</file>

<file path=xl/sharedStrings.xml><?xml version="1.0" encoding="utf-8"?>
<sst xmlns="http://schemas.openxmlformats.org/spreadsheetml/2006/main" count="152" uniqueCount="31">
  <si>
    <t>Feuille de temps</t>
  </si>
  <si>
    <t>Détails de l’employé :</t>
  </si>
  <si>
    <t>Détails du responsable :</t>
  </si>
  <si>
    <t>Début de la période</t>
  </si>
  <si>
    <t>Total des heures 
de travail de la semaine</t>
  </si>
  <si>
    <t>Date(s)</t>
  </si>
  <si>
    <t>Date</t>
  </si>
  <si>
    <t>Nom</t>
  </si>
  <si>
    <t>Fin de la période</t>
  </si>
  <si>
    <t>Total des heures
de travail</t>
  </si>
  <si>
    <t>Heure d’arrivée</t>
  </si>
  <si>
    <t>E-mail</t>
  </si>
  <si>
    <t>Heures normales</t>
  </si>
  <si>
    <t>Téléphone</t>
  </si>
  <si>
    <t>Heures hors horaires</t>
  </si>
  <si>
    <t>Heure de départ</t>
  </si>
  <si>
    <t>Heures de travail</t>
  </si>
  <si>
    <t>Colonne1</t>
  </si>
  <si>
    <t>Colonne2</t>
  </si>
  <si>
    <t>JUILLET</t>
  </si>
  <si>
    <t>AOUT</t>
  </si>
  <si>
    <t>SEPTEMBRE</t>
  </si>
  <si>
    <t>OCTOBRE</t>
  </si>
  <si>
    <t>NOVEMBRE</t>
  </si>
  <si>
    <t>DECEMBRE</t>
  </si>
  <si>
    <t>JANVIER</t>
  </si>
  <si>
    <t>FEVRIER</t>
  </si>
  <si>
    <t>MARS</t>
  </si>
  <si>
    <t>AVRIL</t>
  </si>
  <si>
    <t>TOTAL HEURE SUPP</t>
  </si>
  <si>
    <t>JUIN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</si>
</sst>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s>
  <fonts count="20"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0"/>
      <color theme="1"/>
      <name val="Calibri"/>
      <family val="2"/>
      <scheme val="minor"/>
    </font>
  </fonts>
  <fills count="35">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s>
  <borders count="17">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59">
    <xf numFmtId="0" fontId="0" fillId="0" borderId="0" xfId="0">
      <alignment horizontal="left"/>
    </xf>
    <xf numFmtId="0" fontId="1" fillId="2" borderId="1" xfId="1">
      <alignment horizontal="left"/>
    </xf>
    <xf numFmtId="0" fontId="2" fillId="0" borderId="0" xfId="2">
      <alignment wrapText="1"/>
    </xf>
    <xf numFmtId="168" fontId="4" fillId="0" borderId="0" xfId="5">
      <alignment horizontal="left"/>
    </xf>
    <xf numFmtId="4" fontId="0" fillId="0" borderId="0" xfId="7" applyFont="1" applyFill="1" applyBorder="1">
      <alignment horizontal="left"/>
    </xf>
    <xf numFmtId="0" fontId="0" fillId="0" borderId="0" xfId="0" applyFont="1" applyFill="1" applyBorder="1">
      <alignment horizontal="left"/>
    </xf>
    <xf numFmtId="0" fontId="0" fillId="0" borderId="0" xfId="0" applyFont="1">
      <alignment horizontal="left"/>
    </xf>
    <xf numFmtId="167" fontId="0" fillId="0" borderId="0" xfId="9" applyFont="1">
      <alignment horizontal="left"/>
    </xf>
    <xf numFmtId="0" fontId="0" fillId="0" borderId="0" xfId="0" applyFill="1">
      <alignment horizontal="left"/>
    </xf>
    <xf numFmtId="166" fontId="3" fillId="0" borderId="0" xfId="6" applyNumberFormat="1" applyFont="1" applyAlignment="1">
      <alignment horizontal="left"/>
    </xf>
    <xf numFmtId="166" fontId="3" fillId="0" borderId="0" xfId="6" quotePrefix="1" applyNumberFormat="1" applyFont="1" applyAlignment="1">
      <alignment horizontal="left"/>
    </xf>
    <xf numFmtId="166" fontId="0" fillId="0" borderId="0" xfId="6" applyFont="1" applyFill="1" applyBorder="1">
      <alignment horizontal="left"/>
    </xf>
    <xf numFmtId="169" fontId="0" fillId="0" borderId="0" xfId="8" applyFont="1" applyFill="1" applyBorder="1">
      <alignment horizontal="left"/>
    </xf>
    <xf numFmtId="0" fontId="17" fillId="34" borderId="0" xfId="0" applyFont="1" applyFill="1">
      <alignment horizontal="left"/>
    </xf>
    <xf numFmtId="4" fontId="0" fillId="0" borderId="0" xfId="0" applyNumberFormat="1">
      <alignment horizontal="left"/>
    </xf>
    <xf numFmtId="169" fontId="0" fillId="34" borderId="0" xfId="8" applyFont="1" applyFill="1" applyBorder="1">
      <alignment horizontal="left"/>
    </xf>
    <xf numFmtId="4" fontId="0" fillId="34" borderId="0" xfId="7" applyFont="1" applyFill="1" applyBorder="1">
      <alignment horizontal="left"/>
    </xf>
    <xf numFmtId="166" fontId="0" fillId="34" borderId="8" xfId="6" applyFont="1" applyFill="1" applyBorder="1">
      <alignment horizontal="left"/>
    </xf>
    <xf numFmtId="169" fontId="0" fillId="34" borderId="9" xfId="8" applyFont="1" applyFill="1" applyBorder="1">
      <alignment horizontal="left"/>
    </xf>
    <xf numFmtId="4" fontId="0" fillId="34" borderId="9" xfId="7" applyFont="1" applyFill="1" applyBorder="1">
      <alignment horizontal="left"/>
    </xf>
    <xf numFmtId="4" fontId="0" fillId="34" borderId="9" xfId="0" applyNumberFormat="1" applyFill="1" applyBorder="1">
      <alignment horizontal="left"/>
    </xf>
    <xf numFmtId="0" fontId="0" fillId="34" borderId="10" xfId="0" applyFill="1" applyBorder="1">
      <alignment horizontal="left"/>
    </xf>
    <xf numFmtId="166" fontId="0" fillId="34" borderId="11" xfId="6" applyFont="1" applyFill="1" applyBorder="1">
      <alignment horizontal="left"/>
    </xf>
    <xf numFmtId="4" fontId="0" fillId="34" borderId="0" xfId="0" applyNumberFormat="1" applyFill="1" applyBorder="1">
      <alignment horizontal="left"/>
    </xf>
    <xf numFmtId="0" fontId="0" fillId="34" borderId="12" xfId="0" applyFill="1" applyBorder="1">
      <alignment horizontal="left"/>
    </xf>
    <xf numFmtId="166" fontId="0" fillId="34" borderId="13" xfId="6" applyFont="1" applyFill="1" applyBorder="1">
      <alignment horizontal="left"/>
    </xf>
    <xf numFmtId="169" fontId="0" fillId="34" borderId="14" xfId="8" applyFont="1" applyFill="1" applyBorder="1">
      <alignment horizontal="left"/>
    </xf>
    <xf numFmtId="4" fontId="0" fillId="34" borderId="14" xfId="7" applyFont="1" applyFill="1" applyBorder="1">
      <alignment horizontal="left"/>
    </xf>
    <xf numFmtId="4" fontId="0" fillId="34" borderId="14" xfId="0" applyNumberFormat="1" applyFill="1" applyBorder="1">
      <alignment horizontal="left"/>
    </xf>
    <xf numFmtId="0" fontId="0" fillId="34" borderId="15" xfId="0" applyFill="1" applyBorder="1">
      <alignment horizontal="left"/>
    </xf>
    <xf numFmtId="166" fontId="0" fillId="0" borderId="8" xfId="6" applyFont="1" applyBorder="1">
      <alignment horizontal="left"/>
    </xf>
    <xf numFmtId="169" fontId="0" fillId="0" borderId="9" xfId="8" applyFont="1" applyBorder="1">
      <alignment horizontal="left"/>
    </xf>
    <xf numFmtId="4" fontId="0" fillId="0" borderId="9" xfId="7" applyFont="1" applyBorder="1">
      <alignment horizontal="left"/>
    </xf>
    <xf numFmtId="4" fontId="0" fillId="0" borderId="9" xfId="0" applyNumberFormat="1" applyBorder="1">
      <alignment horizontal="left"/>
    </xf>
    <xf numFmtId="0" fontId="0" fillId="0" borderId="10" xfId="0" applyBorder="1">
      <alignment horizontal="left"/>
    </xf>
    <xf numFmtId="166" fontId="0" fillId="0" borderId="11" xfId="6" applyFont="1" applyBorder="1">
      <alignment horizontal="left"/>
    </xf>
    <xf numFmtId="169" fontId="0" fillId="0" borderId="0" xfId="8" applyFont="1" applyBorder="1">
      <alignment horizontal="left"/>
    </xf>
    <xf numFmtId="4" fontId="0" fillId="0" borderId="0" xfId="7" applyFont="1" applyBorder="1">
      <alignment horizontal="left"/>
    </xf>
    <xf numFmtId="4" fontId="0" fillId="0" borderId="0" xfId="0" applyNumberFormat="1" applyBorder="1">
      <alignment horizontal="left"/>
    </xf>
    <xf numFmtId="0" fontId="0" fillId="0" borderId="0" xfId="0" applyBorder="1">
      <alignment horizontal="left"/>
    </xf>
    <xf numFmtId="0" fontId="0" fillId="0" borderId="12" xfId="0" applyBorder="1">
      <alignment horizontal="left"/>
    </xf>
    <xf numFmtId="166" fontId="0" fillId="0" borderId="13" xfId="6" applyFont="1" applyBorder="1">
      <alignment horizontal="left"/>
    </xf>
    <xf numFmtId="169" fontId="0" fillId="0" borderId="14" xfId="8" applyFont="1" applyBorder="1">
      <alignment horizontal="left"/>
    </xf>
    <xf numFmtId="4" fontId="0" fillId="0" borderId="14" xfId="7" applyFont="1" applyBorder="1">
      <alignment horizontal="left"/>
    </xf>
    <xf numFmtId="4" fontId="0" fillId="0" borderId="14" xfId="0" applyNumberFormat="1" applyBorder="1">
      <alignment horizontal="left"/>
    </xf>
    <xf numFmtId="0" fontId="0" fillId="0" borderId="15" xfId="0" applyBorder="1">
      <alignment horizontal="left"/>
    </xf>
    <xf numFmtId="17" fontId="17" fillId="34" borderId="0" xfId="0" applyNumberFormat="1" applyFont="1" applyFill="1">
      <alignment horizontal="left"/>
    </xf>
    <xf numFmtId="0" fontId="19" fillId="0" borderId="0" xfId="0" applyFont="1">
      <alignment horizontal="left"/>
    </xf>
    <xf numFmtId="166" fontId="0" fillId="34" borderId="16" xfId="6" applyFont="1" applyFill="1" applyBorder="1">
      <alignment horizontal="left"/>
    </xf>
    <xf numFmtId="169" fontId="0" fillId="34" borderId="16" xfId="8" applyFont="1" applyFill="1" applyBorder="1">
      <alignment horizontal="left"/>
    </xf>
    <xf numFmtId="4" fontId="0" fillId="34" borderId="16" xfId="7" applyFont="1" applyFill="1" applyBorder="1">
      <alignment horizontal="left"/>
    </xf>
    <xf numFmtId="4" fontId="0" fillId="34" borderId="16" xfId="0" applyNumberFormat="1" applyFill="1" applyBorder="1">
      <alignment horizontal="left"/>
    </xf>
    <xf numFmtId="0" fontId="0" fillId="34" borderId="16" xfId="0" applyFill="1" applyBorder="1">
      <alignment horizontal="left"/>
    </xf>
    <xf numFmtId="166" fontId="0" fillId="0" borderId="16" xfId="6" applyFont="1" applyBorder="1">
      <alignment horizontal="left"/>
    </xf>
    <xf numFmtId="169" fontId="0" fillId="0" borderId="16" xfId="8" applyFont="1" applyBorder="1">
      <alignment horizontal="left"/>
    </xf>
    <xf numFmtId="4" fontId="0" fillId="0" borderId="16" xfId="7" applyFont="1" applyBorder="1">
      <alignment horizontal="left"/>
    </xf>
    <xf numFmtId="4" fontId="0" fillId="0" borderId="16" xfId="0" applyNumberFormat="1" applyBorder="1">
      <alignment horizontal="left"/>
    </xf>
    <xf numFmtId="0" fontId="0" fillId="0" borderId="16" xfId="0" applyBorder="1">
      <alignment horizontal="left"/>
    </xf>
    <xf numFmtId="168" fontId="4" fillId="0" borderId="0" xfId="5" applyNumberFormat="1">
      <alignment horizontal="left"/>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00000000}"/>
    <cellStyle name="Entrée" xfId="20" builtinId="20" customBuiltin="1"/>
    <cellStyle name="Heure" xfId="8" xr:uid="{00000000-0005-0000-0000-00000A000000}"/>
    <cellStyle name="Heures" xfId="7" xr:uid="{00000000-0005-0000-0000-000006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09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68">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border diagonalUp="0" diagonalDown="0">
        <left/>
        <right style="medium">
          <color indexed="64"/>
        </right>
        <vertical/>
      </border>
    </dxf>
    <dxf>
      <numFmt numFmtId="4" formatCode="#,##0.00"/>
    </dxf>
    <dxf>
      <numFmt numFmtId="4" formatCode="#,##0.00"/>
    </dxf>
    <dxf>
      <border diagonalUp="0" diagonalDown="0">
        <left style="medium">
          <color indexed="64"/>
        </left>
        <right/>
        <vertical/>
      </border>
    </dxf>
    <dxf>
      <border diagonalUp="0" diagonalDown="0">
        <left style="thin">
          <color indexed="64"/>
        </left>
        <right style="thin">
          <color indexed="64"/>
        </right>
        <top/>
        <bottom/>
        <vertical style="thin">
          <color indexed="64"/>
        </vertical>
        <horizontal style="thin">
          <color indexed="64"/>
        </horizontal>
      </border>
    </dxf>
    <dxf>
      <numFmt numFmtId="4" formatCode="#,##0.00"/>
      <protection locked="1" hidden="0"/>
    </dxf>
    <dxf>
      <numFmt numFmtId="0" formatCode="General"/>
      <protection locked="1" hidden="0"/>
    </dxf>
    <dxf>
      <numFmt numFmtId="0" formatCode="General"/>
      <protection locked="1" hidden="0"/>
    </dxf>
    <dxf>
      <numFmt numFmtId="0" formatCode="General"/>
      <protection locked="1" hidden="0"/>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67"/>
      <tableStyleElement type="headerRow" dxfId="66"/>
      <tableStyleElement type="firstRowStripe" dxfId="65"/>
      <tableStyleElement type="secondRowStripe" dxfId="6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B7:E12">
  <autoFilter ref="B7:E12" xr:uid="{00000000-0009-0000-0100-000001000000}"/>
  <tableColumns count="4">
    <tableColumn id="1" xr3:uid="{00000000-0010-0000-0000-000001000000}" name="Date(s)" totalsRowLabel="Total" totalsRowDxfId="63" dataCellStyle="Date"/>
    <tableColumn id="2" xr3:uid="{00000000-0010-0000-0000-000002000000}" name="Heure d’arrivée" totalsRowDxfId="62" dataCellStyle="Heure"/>
    <tableColumn id="5" xr3:uid="{00000000-0010-0000-0000-000005000000}" name="Heure de départ" totalsRowDxfId="61" dataCellStyle="Heure"/>
    <tableColumn id="6" xr3:uid="{00000000-0010-0000-0000-000006000000}" name="Heures de travail" totalsRowFunction="sum" totalsRowDxfId="60" dataCellStyle="Heures">
      <calculatedColumnFormula>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D0E6453-0AFB-4F46-9939-84C2DAA0B6A8}" name="FeuilleDeTemps53" displayName="FeuilleDeTemps53" ref="A4:F60" totalsRowCount="1" totalsRowDxfId="59">
  <autoFilter ref="A4:F59" xr:uid="{D5CC26F7-0016-415B-BA7B-32B2B85B086C}"/>
  <tableColumns count="6">
    <tableColumn id="1" xr3:uid="{DDC16BE3-E593-40CF-9AF9-B0ED1791466B}" name="Date(s)" dataDxfId="58" dataCellStyle="Date"/>
    <tableColumn id="2" xr3:uid="{A66DE554-3FDE-469A-91D4-8CE5428C08CA}" name="Heure d’arrivée" dataCellStyle="Heure"/>
    <tableColumn id="5" xr3:uid="{DB2C145B-D965-4BE3-88A9-46F9C96BB229}" name="Heure de départ" dataCellStyle="Heure"/>
    <tableColumn id="6" xr3:uid="{E7D90402-BB4F-4AB6-A8C2-51415963745E}" name="Heures de travail" dataDxfId="57" dataCellStyle="Heures">
      <calculatedColumnFormula>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calculatedColumnFormula>
    </tableColumn>
    <tableColumn id="3" xr3:uid="{A2B30357-563F-4D64-AE39-9A89A7D3A359}" name="Colonne1" dataDxfId="56">
      <calculatedColumnFormula>FeuilleDeTemps53[[#This Row],[Heures de travail]]-7.8</calculatedColumnFormula>
    </tableColumn>
    <tableColumn id="8" xr3:uid="{77802C14-B7A5-4632-8F5E-2B6DB9812A68}" name="Colonne2" dataDxfId="5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36D4B22-960C-46F7-926D-9D7385FC821F}" name="FeuilleDeTemps58" displayName="FeuilleDeTemps58" ref="A4:F60" totalsRowCount="1" totalsRowDxfId="54">
  <autoFilter ref="A4:F59" xr:uid="{1D9117E7-5A30-485C-B5DD-B660CEE343BA}"/>
  <tableColumns count="6">
    <tableColumn id="1" xr3:uid="{C0D153FF-7F28-42E1-BC79-BD7FFF993D43}" name="Date(s)" dataDxfId="53" dataCellStyle="Date"/>
    <tableColumn id="2" xr3:uid="{31161ABD-09A0-4B53-AD16-66B444DD386C}" name="Heure d’arrivée" dataCellStyle="Heure"/>
    <tableColumn id="5" xr3:uid="{04F53AA0-3BB9-43DD-881A-C79BE8E52879}" name="Heure de départ" dataCellStyle="Heure"/>
    <tableColumn id="6" xr3:uid="{37DFDE3C-E4C5-48B0-BF64-E39D376A74EA}" name="Heures de travail" dataDxfId="52" dataCellStyle="Heures">
      <calculatedColumnFormula>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calculatedColumnFormula>
    </tableColumn>
    <tableColumn id="3" xr3:uid="{0FD27608-AAA6-4DC9-B50B-DDE100A4D49B}" name="Colonne1" dataDxfId="51">
      <calculatedColumnFormula>FeuilleDeTemps58[[#This Row],[Heures de travail]]-7.8</calculatedColumnFormula>
    </tableColumn>
    <tableColumn id="8" xr3:uid="{A1A874D1-8677-4166-99F9-3280F75FC350}" name="Colonne2" dataDxfId="5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1E9F46C-A048-484B-B16A-E5EFD45CA7A1}" name="FeuilleDeTemps510" displayName="FeuilleDeTemps510" ref="A4:F60" totalsRowCount="1" totalsRowDxfId="49">
  <autoFilter ref="A4:F59" xr:uid="{2893A3AA-673A-45DF-9736-0CEE9190F336}"/>
  <tableColumns count="6">
    <tableColumn id="1" xr3:uid="{FD9588E4-95F6-4187-B115-66714CF08806}" name="Date(s)" dataDxfId="48" dataCellStyle="Date"/>
    <tableColumn id="2" xr3:uid="{1F258C0F-C306-461D-A44B-EFB0D793100B}" name="Heure d’arrivée" dataCellStyle="Heure"/>
    <tableColumn id="5" xr3:uid="{F9793713-2A64-4F1F-A914-D53F70ED3337}" name="Heure de départ" dataCellStyle="Heure"/>
    <tableColumn id="6" xr3:uid="{D567ECF1-A8DB-4315-9560-C44D5C841FB8}" name="Heures de travail" dataDxfId="47" dataCellStyle="Heures">
      <calculatedColumnFormula>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calculatedColumnFormula>
    </tableColumn>
    <tableColumn id="3" xr3:uid="{C6F67298-14AA-45B0-B383-7B5827D40E74}" name="Colonne1" dataDxfId="46">
      <calculatedColumnFormula>FeuilleDeTemps510[[#This Row],[Heures de travail]]-7.8</calculatedColumnFormula>
    </tableColumn>
    <tableColumn id="8" xr3:uid="{3B12843D-8E7E-42A9-AB1D-E9AF72F149A9}" name="Colonne2" dataDxfId="4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35DE8A6-BF35-4997-95AF-7A23B3D17D89}" name="FeuilleDeTemps511" displayName="FeuilleDeTemps511" ref="A4:F60" totalsRowCount="1" totalsRowDxfId="44">
  <autoFilter ref="A4:F59" xr:uid="{6344C532-C330-4350-8986-6007E05F79CC}"/>
  <tableColumns count="6">
    <tableColumn id="1" xr3:uid="{36A4146F-A4DB-49B4-AE70-BF30DE029983}" name="Date(s)" dataDxfId="43" dataCellStyle="Date"/>
    <tableColumn id="2" xr3:uid="{7437B751-3474-4628-9BA0-03018CE7CEDA}" name="Heure d’arrivée" dataCellStyle="Heure"/>
    <tableColumn id="5" xr3:uid="{1ED7A848-51D3-4078-8E5E-E2A9DFA674D8}" name="Heure de départ" dataCellStyle="Heure"/>
    <tableColumn id="6" xr3:uid="{3B28D430-9C33-4778-97D3-1F1819C9D4D2}" name="Heures de travail" dataDxfId="42" dataCellStyle="Heures">
      <calculatedColumnFormula>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calculatedColumnFormula>
    </tableColumn>
    <tableColumn id="3" xr3:uid="{4E98C958-90F4-4F0F-8FF1-28CB4E875A76}" name="Colonne1" dataDxfId="41">
      <calculatedColumnFormula>FeuilleDeTemps511[[#This Row],[Heures de travail]]-7.8</calculatedColumnFormula>
    </tableColumn>
    <tableColumn id="8" xr3:uid="{DC7BF75C-06A8-4D42-964A-7DDB48B77DA4}" name="Colonne2" dataDxfId="4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F4C94E6-1E87-4722-9586-F48E9B5028D4}" name="FeuilleDeTemps512" displayName="FeuilleDeTemps512" ref="A4:F60" totalsRowCount="1" totalsRowDxfId="39">
  <autoFilter ref="A4:F59" xr:uid="{E0FD96A7-6E0D-43C9-8BB0-CFD3D8B7E334}"/>
  <tableColumns count="6">
    <tableColumn id="1" xr3:uid="{F9F99ED9-42FA-4D3A-B1B7-C9A7C2AE2C07}" name="Date(s)" dataDxfId="38" dataCellStyle="Date"/>
    <tableColumn id="2" xr3:uid="{A1CB1323-87F3-4350-B11C-B661055506A7}" name="Heure d’arrivée" dataCellStyle="Heure"/>
    <tableColumn id="5" xr3:uid="{8D1D44D7-2643-4DE6-96E2-663CF61F38DD}" name="Heure de départ" dataCellStyle="Heure"/>
    <tableColumn id="6" xr3:uid="{6B0DF746-4B8B-47D1-A92A-5607A315C3DF}" name="Heures de travail" dataDxfId="37" dataCellStyle="Heures">
      <calculatedColumnFormula>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calculatedColumnFormula>
    </tableColumn>
    <tableColumn id="3" xr3:uid="{0CB33BED-1516-404D-854D-10EEC459C2CF}" name="Colonne1" dataDxfId="36">
      <calculatedColumnFormula>FeuilleDeTemps512[[#This Row],[Heures de travail]]-7.8</calculatedColumnFormula>
    </tableColumn>
    <tableColumn id="8" xr3:uid="{DFFEBF22-FE34-41B9-BBED-CB1D28B75E57}" name="Colonne2" dataDxfId="3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EACAC90-DD8B-42ED-8307-31573A6AF7A3}" name="FeuilleDeTemps513" displayName="FeuilleDeTemps513" ref="A4:F60" totalsRowCount="1" totalsRowDxfId="34">
  <autoFilter ref="A4:F59" xr:uid="{798C7514-F725-4551-BCD7-66632E07CDA9}"/>
  <tableColumns count="6">
    <tableColumn id="1" xr3:uid="{30338418-EC15-4427-AD82-338D76809D64}" name="Date(s)" dataDxfId="33" dataCellStyle="Date"/>
    <tableColumn id="2" xr3:uid="{D1D0D5A4-D64E-40E3-8CBF-EB796DD2287A}" name="Heure d’arrivée" dataCellStyle="Heure"/>
    <tableColumn id="5" xr3:uid="{1535D07F-C712-4A9E-BB51-54E0806DF66F}" name="Heure de départ" dataCellStyle="Heure"/>
    <tableColumn id="6" xr3:uid="{A5559CB4-D11F-4503-9E42-3237F4661E7B}" name="Heures de travail" dataDxfId="32" dataCellStyle="Heures">
      <calculatedColumnFormula>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calculatedColumnFormula>
    </tableColumn>
    <tableColumn id="3" xr3:uid="{047CE7A9-D789-44ED-A3EA-55527BF1DFF5}" name="Colonne1" dataDxfId="31">
      <calculatedColumnFormula>FeuilleDeTemps513[[#This Row],[Heures de travail]]-7.8</calculatedColumnFormula>
    </tableColumn>
    <tableColumn id="8" xr3:uid="{E78828A9-5B94-401C-9E5F-67FD529EC1FC}" name="Colonne2" dataDxfId="3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A73DF343-3551-4EEF-B619-1FAD2D752F58}" name="FeuilleDeTemps514" displayName="FeuilleDeTemps514" ref="A4:F60" totalsRowCount="1" totalsRowDxfId="29">
  <autoFilter ref="A4:F59" xr:uid="{8A42A57F-356C-4227-B488-F663D07E840D}"/>
  <tableColumns count="6">
    <tableColumn id="1" xr3:uid="{0796722C-47E1-4A46-BF37-1FED857E0ED6}" name="Date(s)" dataDxfId="28" dataCellStyle="Date"/>
    <tableColumn id="2" xr3:uid="{BF3FCAF6-C502-4CB7-B207-AEC37039FE8E}" name="Heure d’arrivée" dataCellStyle="Heure"/>
    <tableColumn id="5" xr3:uid="{91020133-1858-42BD-9BF3-14FACFC2D992}" name="Heure de départ" dataCellStyle="Heure"/>
    <tableColumn id="6" xr3:uid="{0FFDE885-9775-4B95-B357-6B7DB87042B6}" name="Heures de travail" dataDxfId="27" dataCellStyle="Heures">
      <calculatedColumnFormula>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calculatedColumnFormula>
    </tableColumn>
    <tableColumn id="3" xr3:uid="{65823913-660D-4DDE-8DD4-029E4DE759DC}" name="Colonne1" dataDxfId="26">
      <calculatedColumnFormula>FeuilleDeTemps514[[#This Row],[Heures de travail]]-7.8</calculatedColumnFormula>
    </tableColumn>
    <tableColumn id="8" xr3:uid="{3B81F883-0625-4A48-9F3E-AC17A946FECC}" name="Colonne2" dataDxfId="2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6A3CFC0-BF3E-4035-B21A-FEE03BDA271B}" name="FeuilleDeTemps519" displayName="FeuilleDeTemps519" ref="A4:F60" totalsRowCount="1" totalsRowDxfId="24">
  <autoFilter ref="A4:F59" xr:uid="{7B8D7453-79D1-4781-93CA-0A3729FC20F6}"/>
  <tableColumns count="6">
    <tableColumn id="1" xr3:uid="{D743B517-3D51-4E09-B671-2A24615B9EA9}" name="Date(s)" dataDxfId="23" dataCellStyle="Date"/>
    <tableColumn id="2" xr3:uid="{2777C56D-B50A-4BFB-8EA9-EE880C8B8585}" name="Heure d’arrivée" dataCellStyle="Heure"/>
    <tableColumn id="5" xr3:uid="{C0472234-5E55-4964-9861-9E8E78329A9E}" name="Heure de départ" dataCellStyle="Heure"/>
    <tableColumn id="6" xr3:uid="{CF394B0A-5DCE-47A0-9409-A7274920BAAA}" name="Heures de travail" dataDxfId="22" dataCellStyle="Heures">
      <calculatedColumnFormula>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calculatedColumnFormula>
    </tableColumn>
    <tableColumn id="3" xr3:uid="{FC9D74A1-CBA7-4D95-91B2-0C64521D8264}" name="Colonne1" dataDxfId="21">
      <calculatedColumnFormula>FeuilleDeTemps519[[#This Row],[Heures de travail]]-7.8</calculatedColumnFormula>
    </tableColumn>
    <tableColumn id="8" xr3:uid="{895291DA-2AB7-44C3-9E73-281D3E038D56}" name="Colonne2" dataDxfId="2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C3006D3-878B-4BA5-AFC7-EB74F1BEBB0A}" name="FeuilleDeTemps518" displayName="FeuilleDeTemps518" ref="A4:F60" totalsRowCount="1" totalsRowDxfId="19">
  <autoFilter ref="A4:F59" xr:uid="{F76F87E5-BB10-439C-BAFA-071C9D90DB8B}"/>
  <tableColumns count="6">
    <tableColumn id="1" xr3:uid="{27A0BF29-0A92-41DB-AA6D-EC6ED1D9B949}" name="Date(s)" dataDxfId="18" dataCellStyle="Date"/>
    <tableColumn id="2" xr3:uid="{C666DC4D-1A32-4228-871A-B58939446989}" name="Heure d’arrivée" dataCellStyle="Heure"/>
    <tableColumn id="5" xr3:uid="{B97ACDC5-B984-4C61-AFA4-72F5DB4160F0}" name="Heure de départ" dataCellStyle="Heure"/>
    <tableColumn id="6" xr3:uid="{A488A47C-F8AF-423A-8279-67693BF4BBF5}" name="Heures de travail" dataDxfId="17" dataCellStyle="Heures">
      <calculatedColumnFormula>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calculatedColumnFormula>
    </tableColumn>
    <tableColumn id="3" xr3:uid="{80F6DC9C-E45E-445F-BB19-FF55811C059A}" name="Colonne1" dataDxfId="16">
      <calculatedColumnFormula>FeuilleDeTemps518[[#This Row],[Heures de travail]]-7.8</calculatedColumnFormula>
    </tableColumn>
    <tableColumn id="8" xr3:uid="{0916FB1E-D257-4470-8F64-86B236BF6F96}" name="Colonne2" dataDxfId="1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18028D5-9AFE-4479-8538-E9C85A164FA5}" name="FeuilleDeTemps517" displayName="FeuilleDeTemps517" ref="A4:F60" totalsRowCount="1" totalsRowDxfId="14">
  <autoFilter ref="A4:F59" xr:uid="{2D4F941A-F7F6-4B1C-ADCF-EBE538BF0375}"/>
  <tableColumns count="6">
    <tableColumn id="1" xr3:uid="{605696BB-548D-4E73-A2A1-9C90B9906D4C}" name="Date(s)" dataDxfId="13" dataCellStyle="Date"/>
    <tableColumn id="2" xr3:uid="{020BF361-29F9-42A9-9FC7-CA9212F87963}" name="Heure d’arrivée" dataCellStyle="Heure"/>
    <tableColumn id="5" xr3:uid="{B50745F1-EDE6-4F2B-AD1F-442872AA1CAF}" name="Heure de départ" dataCellStyle="Heure"/>
    <tableColumn id="6" xr3:uid="{9B9BE925-17C6-45F1-A781-E4144038D1AE}" name="Heures de travail" dataDxfId="12" dataCellStyle="Heures">
      <calculatedColumnFormula>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calculatedColumnFormula>
    </tableColumn>
    <tableColumn id="3" xr3:uid="{6182675A-3A3B-41DE-BE59-413559EE9F94}" name="Colonne1" dataDxfId="11">
      <calculatedColumnFormula>FeuilleDeTemps517[[#This Row],[Heures de travail]]-7.8</calculatedColumnFormula>
    </tableColumn>
    <tableColumn id="8" xr3:uid="{2D481EFD-0B4B-49AD-8AFE-7E7453347C6D}" name="Colonne2" dataDxfId="1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9A647D0-7996-4A8D-9D84-B1C20C74A17D}" name="FeuilleDeTemps516" displayName="FeuilleDeTemps516" ref="A4:F60" totalsRowCount="1" totalsRowDxfId="9">
  <autoFilter ref="A4:F59" xr:uid="{5C8CFD19-14AD-4D47-9C12-20E7C589C867}"/>
  <tableColumns count="6">
    <tableColumn id="1" xr3:uid="{9721F4C1-670F-4723-B605-9D47D26E09CB}" name="Date(s)" dataDxfId="8" dataCellStyle="Date"/>
    <tableColumn id="2" xr3:uid="{BDE0C96E-AD21-49D0-AA4E-63014B36D0B4}" name="Heure d’arrivée" dataCellStyle="Heure"/>
    <tableColumn id="5" xr3:uid="{E6124D5E-4078-4B0D-B4A1-2B4D3B23E761}" name="Heure de départ" dataCellStyle="Heure"/>
    <tableColumn id="6" xr3:uid="{4CC0A1B1-276F-4CFF-80BE-353D773F4D36}" name="Heures de travail" dataDxfId="7" dataCellStyle="Heures">
      <calculatedColumnFormula>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calculatedColumnFormula>
    </tableColumn>
    <tableColumn id="3" xr3:uid="{BB20FE62-FD00-4801-8F25-5C9371CE26F4}" name="Colonne1" dataDxfId="6">
      <calculatedColumnFormula>FeuilleDeTemps516[[#This Row],[Heures de travail]]-7.8</calculatedColumnFormula>
    </tableColumn>
    <tableColumn id="8" xr3:uid="{3303BEEF-F2C8-45B4-9647-F3FA9A0D3380}" name="Colonne2" dataDxfId="5"/>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AA5E6DA-F727-401C-B138-515ED917BB83}" name="FeuilleDeTemps515" displayName="FeuilleDeTemps515" ref="A4:F60" totalsRowCount="1" totalsRowDxfId="4">
  <autoFilter ref="A4:F59" xr:uid="{B86C1131-037A-4766-9BF8-09CE970545DD}"/>
  <tableColumns count="6">
    <tableColumn id="1" xr3:uid="{2981A692-145A-44EC-8374-DD74D719276A}" name="Date(s)" dataDxfId="3" dataCellStyle="Date"/>
    <tableColumn id="2" xr3:uid="{24B806FE-1817-44DA-8309-806510D1DF70}" name="Heure d’arrivée" dataCellStyle="Heure"/>
    <tableColumn id="5" xr3:uid="{77B2616C-DDA9-4EE0-9361-7F6F9F56BDF2}" name="Heure de départ" dataCellStyle="Heure"/>
    <tableColumn id="6" xr3:uid="{56812C3D-B73E-41F8-BC7B-450E34EDA67B}" name="Heures de travail" dataDxfId="2" dataCellStyle="Heures">
      <calculatedColumnFormula>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calculatedColumnFormula>
    </tableColumn>
    <tableColumn id="3" xr3:uid="{B7FF5BE7-9499-4B61-AC48-62AF50945C43}" name="Colonne1" dataDxfId="1">
      <calculatedColumnFormula>FeuilleDeTemps515[[#This Row],[Heures de travail]]-7.8</calculatedColumnFormula>
    </tableColumn>
    <tableColumn id="8" xr3:uid="{9A58637F-AC8A-4C2D-93DE-D9EB1C3BBE43}" name="Colonne2" dataDxfId="0"/>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B1:H12"/>
  <sheetViews>
    <sheetView showGridLines="0" topLeftCell="D10" zoomScaleNormal="100" workbookViewId="0">
      <selection activeCell="D6" sqref="D6"/>
    </sheetView>
  </sheetViews>
  <sheetFormatPr baseColWidth="10" defaultColWidth="9.140625" defaultRowHeight="20.100000000000001" customHeight="1" x14ac:dyDescent="0.25"/>
  <cols>
    <col min="1" max="1" width="2.7109375" customWidth="1"/>
    <col min="2" max="2" width="32.85546875" bestFit="1" customWidth="1"/>
    <col min="3" max="3" width="21.85546875" bestFit="1" customWidth="1"/>
    <col min="4" max="4" width="21.28515625" customWidth="1"/>
    <col min="5" max="5" width="20.7109375" customWidth="1"/>
    <col min="6" max="6" width="19.140625" customWidth="1"/>
    <col min="7" max="7" width="18.7109375" customWidth="1"/>
    <col min="8" max="8" width="2.7109375" customWidth="1"/>
  </cols>
  <sheetData>
    <row r="1" spans="2:8" ht="35.1" customHeight="1" thickTop="1" x14ac:dyDescent="0.5">
      <c r="B1" s="1" t="s">
        <v>0</v>
      </c>
      <c r="C1" s="1"/>
      <c r="D1" s="1"/>
      <c r="E1" s="1"/>
      <c r="F1" s="1"/>
      <c r="G1" s="1"/>
      <c r="H1" s="1"/>
    </row>
    <row r="2" spans="2:8" ht="30" customHeight="1" x14ac:dyDescent="0.25">
      <c r="B2" s="6" t="s">
        <v>1</v>
      </c>
      <c r="C2" s="6" t="s">
        <v>7</v>
      </c>
      <c r="D2" s="8" t="s">
        <v>11</v>
      </c>
      <c r="E2" s="7" t="s">
        <v>13</v>
      </c>
    </row>
    <row r="3" spans="2:8" ht="30" customHeight="1" x14ac:dyDescent="0.25">
      <c r="B3" t="s">
        <v>2</v>
      </c>
      <c r="C3" t="s">
        <v>7</v>
      </c>
    </row>
    <row r="4" spans="2:8" ht="35.1" customHeight="1" x14ac:dyDescent="0.35">
      <c r="B4" s="9" t="s">
        <v>3</v>
      </c>
      <c r="C4" s="10" t="s">
        <v>8</v>
      </c>
    </row>
    <row r="5" spans="2:8" ht="45" customHeight="1" x14ac:dyDescent="0.25">
      <c r="B5" s="2" t="s">
        <v>4</v>
      </c>
      <c r="C5" s="2" t="s">
        <v>9</v>
      </c>
      <c r="D5" s="2" t="s">
        <v>12</v>
      </c>
      <c r="E5" s="2" t="s">
        <v>14</v>
      </c>
    </row>
    <row r="6" spans="2:8" ht="30" customHeight="1" x14ac:dyDescent="0.4">
      <c r="B6" s="3">
        <v>40</v>
      </c>
      <c r="C6" s="3">
        <f>SUBTOTAL(109,FeuilleDeTemps[Heures de travail])</f>
        <v>45</v>
      </c>
      <c r="D6" s="3">
        <f>IFERROR(IF(C6&lt;=HeuresSemaineTravail,C6,HeuresSemaineTravail),"")</f>
        <v>40</v>
      </c>
      <c r="E6" s="3">
        <f>IFERROR(C6-D6, "")</f>
        <v>5</v>
      </c>
    </row>
    <row r="7" spans="2:8" ht="39.950000000000003" customHeight="1" x14ac:dyDescent="0.25">
      <c r="B7" s="5" t="s">
        <v>5</v>
      </c>
      <c r="C7" s="5" t="s">
        <v>10</v>
      </c>
      <c r="D7" s="5" t="s">
        <v>15</v>
      </c>
      <c r="E7" s="5" t="s">
        <v>16</v>
      </c>
    </row>
    <row r="8" spans="2:8" ht="20.100000000000001" customHeight="1" x14ac:dyDescent="0.25">
      <c r="B8" s="11">
        <v>43952</v>
      </c>
      <c r="C8" s="12">
        <v>0.8125</v>
      </c>
      <c r="D8" s="12">
        <v>0.1875</v>
      </c>
      <c r="E8" s="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9</v>
      </c>
    </row>
    <row r="9" spans="2:8" ht="20.100000000000001" customHeight="1" x14ac:dyDescent="0.25">
      <c r="B9" s="11">
        <v>43953</v>
      </c>
      <c r="C9" s="12">
        <v>0.8125</v>
      </c>
      <c r="D9" s="12">
        <v>0.1875</v>
      </c>
      <c r="E9" s="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9</v>
      </c>
    </row>
    <row r="10" spans="2:8" ht="20.100000000000001" customHeight="1" x14ac:dyDescent="0.25">
      <c r="B10" s="11" t="s">
        <v>6</v>
      </c>
      <c r="C10" s="12">
        <v>0.8125</v>
      </c>
      <c r="D10" s="12">
        <v>0.1875</v>
      </c>
      <c r="E10" s="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9</v>
      </c>
    </row>
    <row r="11" spans="2:8" ht="20.100000000000001" customHeight="1" x14ac:dyDescent="0.25">
      <c r="B11" s="11" t="s">
        <v>6</v>
      </c>
      <c r="C11" s="12">
        <v>0.8125</v>
      </c>
      <c r="D11" s="12">
        <v>0.1875</v>
      </c>
      <c r="E11" s="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9</v>
      </c>
    </row>
    <row r="12" spans="2:8" ht="20.100000000000001" customHeight="1" x14ac:dyDescent="0.25">
      <c r="B12" s="11" t="s">
        <v>6</v>
      </c>
      <c r="C12" s="12">
        <v>0.8125</v>
      </c>
      <c r="D12" s="12">
        <v>0.1875</v>
      </c>
      <c r="E12" s="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9</v>
      </c>
    </row>
  </sheetData>
  <dataValidations count="23">
    <dataValidation allowBlank="1" showErrorMessage="1" sqref="C1:E1 D3:E4 A2:A1048576 B13:XFD1048576 F1:XFD12 B8:E12" xr:uid="{00000000-0002-0000-0000-000000000000}"/>
    <dataValidation allowBlank="1" showInputMessage="1" showErrorMessage="1" prompt="Cette feuille de calcul suit les heures ouvrées pendant une semaine de travail. Entrez la date et les heures dans le tableau FeuilleDeTemps. Le total d’heures, les heures normales et les heures supplémentaires sont calculés automatiquement." sqref="A1" xr:uid="{00000000-0002-0000-0000-000001000000}"/>
    <dataValidation allowBlank="1" showInputMessage="1" showErrorMessage="1" prompt="Le titre de cette feuille de calcul figure de cette cellule. Entrez les détails de l’employé et du responsable dans les cellules en dessous." sqref="B1" xr:uid="{00000000-0002-0000-0000-000002000000}"/>
    <dataValidation allowBlank="1" showInputMessage="1" showErrorMessage="1" prompt="Entrez le nom, l’adresse e-mail et le numéro de téléphone de l’employé dans les cellules à droite." sqref="B2" xr:uid="{00000000-0002-0000-0000-000003000000}"/>
    <dataValidation allowBlank="1" showInputMessage="1" showErrorMessage="1" prompt="Entrez le nom de l’employé dans cette cellule." sqref="C2" xr:uid="{00000000-0002-0000-0000-000004000000}"/>
    <dataValidation allowBlank="1" showInputMessage="1" showErrorMessage="1" prompt="Entrez l’adresse e-mail de l’employé dans cette cellule." sqref="D2" xr:uid="{00000000-0002-0000-0000-000005000000}"/>
    <dataValidation allowBlank="1" showInputMessage="1" showErrorMessage="1" prompt="Entrez le numéro de téléphone de l’employé dans cette cellule." sqref="E2" xr:uid="{00000000-0002-0000-0000-000006000000}"/>
    <dataValidation allowBlank="1" showInputMessage="1" showErrorMessage="1" prompt="Entrez le nom du responsable dans les cellules à droite." sqref="B3" xr:uid="{00000000-0002-0000-0000-000007000000}"/>
    <dataValidation allowBlank="1" showInputMessage="1" showErrorMessage="1" prompt="Entrez le nom du responsable dans cette cellule." sqref="C3" xr:uid="{00000000-0002-0000-0000-000008000000}"/>
    <dataValidation allowBlank="1" showInputMessage="1" showErrorMessage="1" prompt="Entrez la date de début de la période dans cette cellule." sqref="B4" xr:uid="{00000000-0002-0000-0000-000009000000}"/>
    <dataValidation allowBlank="1" showInputMessage="1" showErrorMessage="1" prompt="Entrez la date de fin de la période dans cette cellule." sqref="C4" xr:uid="{00000000-0002-0000-0000-00000A000000}"/>
    <dataValidation allowBlank="1" showInputMessage="1" showErrorMessage="1" prompt="Entrez le nombre total d’heures de travail de la semaine dans la cellule ci-dessous." sqref="B5" xr:uid="{00000000-0002-0000-0000-00000B000000}"/>
    <dataValidation allowBlank="1" showInputMessage="1" showErrorMessage="1" prompt="Le total des heures de travail est calculé automatiquement dans la cellule ci-dessous." sqref="C5" xr:uid="{00000000-0002-0000-0000-00000C000000}"/>
    <dataValidation allowBlank="1" showInputMessage="1" showErrorMessage="1" prompt="Le total des heures normales est calculé automatiquement dans la cellule ci-dessous." sqref="D5" xr:uid="{00000000-0002-0000-0000-00000D000000}"/>
    <dataValidation allowBlank="1" showInputMessage="1" showErrorMessage="1" prompt="Le total des heures hors horaires est calculé automatiquement dans la cellule ci-dessous." sqref="E5" xr:uid="{00000000-0002-0000-0000-00000E000000}"/>
    <dataValidation allowBlank="1" showInputMessage="1" showErrorMessage="1" prompt="Entrez le nombre total d’heures de travail de la semaine dans cette cellule." sqref="B6" xr:uid="{00000000-0002-0000-0000-00000F000000}"/>
    <dataValidation allowBlank="1" showInputMessage="1" showErrorMessage="1" prompt="Le total des heures de travail est calculé automatiquement dans cette cellule." sqref="C6" xr:uid="{00000000-0002-0000-0000-000010000000}"/>
    <dataValidation allowBlank="1" showInputMessage="1" showErrorMessage="1" prompt="Le total des heures normales est calculé automatiquement dans cette cellule." sqref="D6" xr:uid="{00000000-0002-0000-0000-000011000000}"/>
    <dataValidation allowBlank="1" showInputMessage="1" showErrorMessage="1" prompt="Les heures supplémentaires sont calculées automatiquement dans cette cellule." sqref="E6" xr:uid="{00000000-0002-0000-0000-000012000000}"/>
    <dataValidation allowBlank="1" showInputMessage="1" showErrorMessage="1" prompt="Entrez la date dans cette colonne sous ce titre. Utilisez les filtres de titre pour trouver des entrées spécifiques." sqref="B7" xr:uid="{00000000-0002-0000-0000-000013000000}"/>
    <dataValidation allowBlank="1" showInputMessage="1" showErrorMessage="1" prompt="Entrez l’heure d’arrivée dans cette colonne sous ce titre." sqref="C7" xr:uid="{00000000-0002-0000-0000-000014000000}"/>
    <dataValidation allowBlank="1" showInputMessage="1" showErrorMessage="1" prompt="Entrez l’heure de départ dans cette colonne sous ce titre." sqref="D7" xr:uid="{00000000-0002-0000-0000-000017000000}"/>
    <dataValidation allowBlank="1" showInputMessage="1" showErrorMessage="1" prompt="Les heures de travail sont automatiquement calculées dans cette colonne sous ce titre." sqref="E7" xr:uid="{00000000-0002-0000-0000-000018000000}"/>
  </dataValidations>
  <printOptions horizontalCentered="1"/>
  <pageMargins left="0.4" right="0.4" top="0.4" bottom="0.4" header="0.3" footer="0.3"/>
  <pageSetup paperSize="9" scale="99"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60016-9271-45AA-B35E-7A31F2683A80}">
  <dimension ref="A1:J63"/>
  <sheetViews>
    <sheetView workbookViewId="0">
      <selection activeCell="I5" sqref="I5"/>
    </sheetView>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30</v>
      </c>
    </row>
    <row r="2" spans="1:10" ht="78.75" x14ac:dyDescent="0.25">
      <c r="A2" s="2" t="s">
        <v>4</v>
      </c>
      <c r="B2" s="2" t="s">
        <v>9</v>
      </c>
      <c r="C2" s="2" t="s">
        <v>12</v>
      </c>
      <c r="D2" s="2" t="s">
        <v>14</v>
      </c>
    </row>
    <row r="3" spans="1:10" ht="26.25" x14ac:dyDescent="0.4">
      <c r="A3" s="3">
        <v>39</v>
      </c>
      <c r="B3" s="3">
        <f>SUBTOTAL(109,FeuilleDeTemps53[Heures de travail])</f>
        <v>55.333333333333321</v>
      </c>
      <c r="C3" s="3">
        <v>156</v>
      </c>
      <c r="D3" s="58"/>
      <c r="H3" s="14"/>
    </row>
    <row r="4" spans="1:10" x14ac:dyDescent="0.25">
      <c r="A4" s="5" t="s">
        <v>5</v>
      </c>
      <c r="B4" s="5" t="s">
        <v>10</v>
      </c>
      <c r="C4" s="5" t="s">
        <v>15</v>
      </c>
      <c r="D4" s="5" t="s">
        <v>16</v>
      </c>
      <c r="E4" t="s">
        <v>17</v>
      </c>
      <c r="F4" t="s">
        <v>18</v>
      </c>
    </row>
    <row r="5" spans="1:10" x14ac:dyDescent="0.25">
      <c r="A5" s="48">
        <v>43983</v>
      </c>
      <c r="B5" s="49">
        <v>0.81944444444444453</v>
      </c>
      <c r="C5" s="49">
        <v>0.20138888888888887</v>
      </c>
      <c r="D5"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9.1666666666666643</v>
      </c>
      <c r="E5" s="51">
        <f>FeuilleDeTemps53[[#This Row],[Heures de travail]]-7.8</f>
        <v>1.3666666666666645</v>
      </c>
      <c r="F5" s="52"/>
      <c r="I5" s="14"/>
    </row>
    <row r="6" spans="1:10" x14ac:dyDescent="0.25">
      <c r="A6" s="48">
        <v>43984</v>
      </c>
      <c r="B6" s="49">
        <v>0.81944444444444453</v>
      </c>
      <c r="C6" s="49">
        <v>0.20138888888888887</v>
      </c>
      <c r="D6"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9.1666666666666643</v>
      </c>
      <c r="E6" s="51">
        <f>FeuilleDeTemps53[[#This Row],[Heures de travail]]-7.8</f>
        <v>1.3666666666666645</v>
      </c>
      <c r="F6" s="52"/>
      <c r="J6" s="14"/>
    </row>
    <row r="7" spans="1:10" x14ac:dyDescent="0.25">
      <c r="A7" s="48">
        <v>43985</v>
      </c>
      <c r="B7" s="49">
        <v>0.81944444444444453</v>
      </c>
      <c r="C7" s="49">
        <v>0.20138888888888887</v>
      </c>
      <c r="D7"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9.1666666666666643</v>
      </c>
      <c r="E7" s="51">
        <f>FeuilleDeTemps53[[#This Row],[Heures de travail]]-7.8</f>
        <v>1.3666666666666645</v>
      </c>
      <c r="F7" s="52"/>
    </row>
    <row r="8" spans="1:10" x14ac:dyDescent="0.25">
      <c r="A8" s="48">
        <v>43986</v>
      </c>
      <c r="B8" s="49">
        <v>0.81944444444444453</v>
      </c>
      <c r="C8" s="49">
        <v>0.20138888888888887</v>
      </c>
      <c r="D8"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9.1666666666666643</v>
      </c>
      <c r="E8" s="51">
        <f>FeuilleDeTemps53[[#This Row],[Heures de travail]]-7.8</f>
        <v>1.3666666666666645</v>
      </c>
      <c r="F8" s="52"/>
    </row>
    <row r="9" spans="1:10" x14ac:dyDescent="0.25">
      <c r="A9" s="48">
        <v>43987</v>
      </c>
      <c r="B9" s="49">
        <v>0.81944444444444453</v>
      </c>
      <c r="C9" s="49">
        <v>0.20138888888888887</v>
      </c>
      <c r="D9"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9.1666666666666643</v>
      </c>
      <c r="E9" s="51">
        <f>FeuilleDeTemps53[[#This Row],[Heures de travail]]-7.8</f>
        <v>1.3666666666666645</v>
      </c>
      <c r="F9" s="52"/>
    </row>
    <row r="10" spans="1:10" x14ac:dyDescent="0.25">
      <c r="A10" s="53">
        <v>43990</v>
      </c>
      <c r="B10" s="54">
        <v>0.80555555555555547</v>
      </c>
      <c r="C10" s="54">
        <v>0.20138888888888887</v>
      </c>
      <c r="D10"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9.5</v>
      </c>
      <c r="E10" s="56">
        <f>FeuilleDeTemps53[[#This Row],[Heures de travail]]-7.8</f>
        <v>1.7000000000000002</v>
      </c>
      <c r="F10" s="57"/>
    </row>
    <row r="11" spans="1:10" x14ac:dyDescent="0.25">
      <c r="A11" s="53">
        <v>43991</v>
      </c>
      <c r="B11" s="54"/>
      <c r="C11" s="54"/>
      <c r="D11"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1" s="56" t="e">
        <f ca="1">FeuilleDeTemps53[[#This Row],[Heures de travail]](-7.8)</f>
        <v>#REF!</v>
      </c>
      <c r="F11" s="57"/>
    </row>
    <row r="12" spans="1:10" x14ac:dyDescent="0.25">
      <c r="A12" s="53">
        <v>43992</v>
      </c>
      <c r="B12" s="54"/>
      <c r="C12" s="54"/>
      <c r="D12"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2" s="56">
        <f>FeuilleDeTemps53[[#This Row],[Heures de travail]]-7.8</f>
        <v>-7.8</v>
      </c>
      <c r="F12" s="57"/>
    </row>
    <row r="13" spans="1:10" x14ac:dyDescent="0.25">
      <c r="A13" s="53">
        <v>43993</v>
      </c>
      <c r="B13" s="54"/>
      <c r="C13" s="54"/>
      <c r="D13"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3" s="56">
        <f>FeuilleDeTemps53[[#This Row],[Heures de travail]]-7.8</f>
        <v>-7.8</v>
      </c>
      <c r="F13" s="57"/>
    </row>
    <row r="14" spans="1:10" x14ac:dyDescent="0.25">
      <c r="A14" s="53">
        <v>43994</v>
      </c>
      <c r="B14" s="54"/>
      <c r="C14" s="54"/>
      <c r="D14"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4" s="56">
        <f>FeuilleDeTemps53[[#This Row],[Heures de travail]]-7.8</f>
        <v>-7.8</v>
      </c>
      <c r="F14" s="57"/>
    </row>
    <row r="15" spans="1:10" x14ac:dyDescent="0.25">
      <c r="A15" s="48">
        <v>43997</v>
      </c>
      <c r="B15" s="49"/>
      <c r="C15" s="49"/>
      <c r="D15"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5" s="51">
        <f>FeuilleDeTemps53[[#This Row],[Heures de travail]]-7.8</f>
        <v>-7.8</v>
      </c>
      <c r="F15" s="52"/>
    </row>
    <row r="16" spans="1:10" x14ac:dyDescent="0.25">
      <c r="A16" s="48">
        <v>43998</v>
      </c>
      <c r="B16" s="49"/>
      <c r="C16" s="49"/>
      <c r="D16"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6" s="51">
        <f>FeuilleDeTemps53[[#This Row],[Heures de travail]]-7.8</f>
        <v>-7.8</v>
      </c>
      <c r="F16" s="52"/>
    </row>
    <row r="17" spans="1:6" x14ac:dyDescent="0.25">
      <c r="A17" s="48">
        <v>43999</v>
      </c>
      <c r="B17" s="49"/>
      <c r="C17" s="49"/>
      <c r="D17"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7" s="51">
        <f>FeuilleDeTemps53[[#This Row],[Heures de travail]]-7.8</f>
        <v>-7.8</v>
      </c>
      <c r="F17" s="52"/>
    </row>
    <row r="18" spans="1:6" x14ac:dyDescent="0.25">
      <c r="A18" s="48">
        <v>44000</v>
      </c>
      <c r="B18" s="49"/>
      <c r="C18" s="49"/>
      <c r="D18"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8" s="51">
        <f>FeuilleDeTemps53[[#This Row],[Heures de travail]]-7.8</f>
        <v>-7.8</v>
      </c>
      <c r="F18" s="52"/>
    </row>
    <row r="19" spans="1:6" x14ac:dyDescent="0.25">
      <c r="A19" s="48">
        <v>44001</v>
      </c>
      <c r="B19" s="49"/>
      <c r="C19" s="49"/>
      <c r="D19" s="50">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19" s="51">
        <f>FeuilleDeTemps53[[#This Row],[Heures de travail]]-7.8</f>
        <v>-7.8</v>
      </c>
      <c r="F19" s="52"/>
    </row>
    <row r="20" spans="1:6" x14ac:dyDescent="0.25">
      <c r="A20" s="53">
        <v>43976</v>
      </c>
      <c r="B20" s="54"/>
      <c r="C20" s="54"/>
      <c r="D20"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20" s="56">
        <f>FeuilleDeTemps53[[#This Row],[Heures de travail]]-7.8</f>
        <v>-7.8</v>
      </c>
      <c r="F20" s="57"/>
    </row>
    <row r="21" spans="1:6" x14ac:dyDescent="0.25">
      <c r="A21" s="53">
        <v>43977</v>
      </c>
      <c r="B21" s="54"/>
      <c r="C21" s="54"/>
      <c r="D21"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21" s="56">
        <f>FeuilleDeTemps53[[#This Row],[Heures de travail]]-7.8</f>
        <v>-7.8</v>
      </c>
      <c r="F21" s="57"/>
    </row>
    <row r="22" spans="1:6" x14ac:dyDescent="0.25">
      <c r="A22" s="53">
        <v>43978</v>
      </c>
      <c r="B22" s="54"/>
      <c r="C22" s="54"/>
      <c r="D22"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22" s="56">
        <f>FeuilleDeTemps53[[#This Row],[Heures de travail]]-7.8</f>
        <v>-7.8</v>
      </c>
      <c r="F22" s="57"/>
    </row>
    <row r="23" spans="1:6" x14ac:dyDescent="0.25">
      <c r="A23" s="53">
        <v>43979</v>
      </c>
      <c r="B23" s="54"/>
      <c r="C23" s="54"/>
      <c r="D23"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23" s="56">
        <f>FeuilleDeTemps53[[#This Row],[Heures de travail]]-7.8</f>
        <v>-7.8</v>
      </c>
      <c r="F23" s="57"/>
    </row>
    <row r="24" spans="1:6" x14ac:dyDescent="0.25">
      <c r="A24" s="53">
        <v>43980</v>
      </c>
      <c r="B24" s="54"/>
      <c r="C24" s="54"/>
      <c r="D24" s="55">
        <f>IFERROR(IF(COUNT(FeuilleDeTemps53[[#This Row],[Heure d’arrivée]:[Heure de départ]])=4,(IF(FeuilleDeTemps53[[#This Row],[Heure de départ]]&lt;FeuilleDeTemps53[[#This Row],[Heure d’arrivée]],1,0)+FeuilleDeTemps53[[#This Row],[Heure de départ]])-#REF!+#REF!-FeuilleDeTemps53[[#This Row],[Heure d’arrivée]],IF(AND(LEN(FeuilleDeTemps53[[#This Row],[Heure d’arrivée]])&lt;&gt;0,LEN(FeuilleDeTemps53[[#This Row],[Heure de départ]])&lt;&gt;0),(IF(FeuilleDeTemps53[[#This Row],[Heure de départ]]&lt;FeuilleDeTemps53[[#This Row],[Heure d’arrivée]],1,0)+FeuilleDeTemps53[[#This Row],[Heure de départ]])-FeuilleDeTemps53[[#This Row],[Heure d’arrivée]],0))*24,0)</f>
        <v>0</v>
      </c>
      <c r="E24" s="56">
        <f>FeuilleDeTemps53[[#This Row],[Heures de travail]]-7.8</f>
        <v>-7.8</v>
      </c>
      <c r="F24" s="57"/>
    </row>
    <row r="62" spans="1:6" x14ac:dyDescent="0.25">
      <c r="A62" s="39"/>
      <c r="B62" s="39"/>
      <c r="C62" s="39"/>
      <c r="D62" s="39"/>
      <c r="E62" s="39"/>
      <c r="F62" s="39"/>
    </row>
    <row r="63" spans="1:6" x14ac:dyDescent="0.25">
      <c r="A63" s="39"/>
      <c r="B63" s="39"/>
      <c r="C63" s="39"/>
      <c r="D63" s="39"/>
      <c r="E63" s="39"/>
      <c r="F63" s="39"/>
    </row>
  </sheetData>
  <dataValidations count="13">
    <dataValidation allowBlank="1" showInputMessage="1" showErrorMessage="1" prompt="Entrez le nombre total d’heures de travail de la semaine dans la cellule ci-dessous." sqref="A2" xr:uid="{2BA6933C-3D98-4109-ADC8-DD0B8568B059}"/>
    <dataValidation allowBlank="1" showInputMessage="1" showErrorMessage="1" prompt="Le total des heures de travail est calculé automatiquement dans la cellule ci-dessous." sqref="B2" xr:uid="{9D69454E-63C0-484A-BA3D-E3D8B0AE0853}"/>
    <dataValidation allowBlank="1" showInputMessage="1" showErrorMessage="1" prompt="Le total des heures normales est calculé automatiquement dans la cellule ci-dessous." sqref="C2" xr:uid="{FE57CA6E-73B6-481F-BF06-17EAA5940C5F}"/>
    <dataValidation allowBlank="1" showInputMessage="1" showErrorMessage="1" prompt="Le total des heures hors horaires est calculé automatiquement dans la cellule ci-dessous." sqref="D2" xr:uid="{CA020C19-EAB2-4245-8D7D-CF0E8CC5B3B4}"/>
    <dataValidation allowBlank="1" showInputMessage="1" showErrorMessage="1" prompt="Entrez le nombre total d’heures de travail de la semaine dans cette cellule." sqref="A3" xr:uid="{D538581E-D557-4718-BB10-ABC4D46F0226}"/>
    <dataValidation allowBlank="1" showInputMessage="1" showErrorMessage="1" prompt="Le total des heures normales est calculé automatiquement dans cette cellule." sqref="C3" xr:uid="{47158F5E-E140-4492-BA68-A8BFFF7FB1A3}"/>
    <dataValidation allowBlank="1" showInputMessage="1" showErrorMessage="1" prompt="Les heures supplémentaires sont calculées automatiquement dans cette cellule." sqref="D3" xr:uid="{67984837-FCA0-4942-B7AA-14326F177081}"/>
    <dataValidation allowBlank="1" showInputMessage="1" showErrorMessage="1" prompt="Le total des heures de travail est calculé automatiquement dans cette cellule." sqref="B3" xr:uid="{831669B8-2A85-4D0F-9BB0-198FF11A12F9}"/>
    <dataValidation allowBlank="1" showErrorMessage="1" sqref="A5:D24" xr:uid="{05A1E855-50A4-4345-BE5C-55BF99325520}"/>
    <dataValidation allowBlank="1" showInputMessage="1" showErrorMessage="1" prompt="Entrez la date dans cette colonne sous ce titre. Utilisez les filtres de titre pour trouver des entrées spécifiques." sqref="A4" xr:uid="{D4705D4A-4C78-41D6-BFA6-D6A992231B1D}"/>
    <dataValidation allowBlank="1" showInputMessage="1" showErrorMessage="1" prompt="Entrez l’heure d’arrivée dans cette colonne sous ce titre." sqref="B4" xr:uid="{DEB41B72-9134-4A94-9A37-E1CA95E58586}"/>
    <dataValidation allowBlank="1" showInputMessage="1" showErrorMessage="1" prompt="Entrez l’heure de départ dans cette colonne sous ce titre." sqref="C4" xr:uid="{BDB6B081-D980-4141-A8CA-5DFF1847E718}"/>
    <dataValidation allowBlank="1" showInputMessage="1" showErrorMessage="1" prompt="Les heures de travail sont automatiquement calculées dans cette colonne sous ce titre." sqref="D4" xr:uid="{0201078A-F3F0-4FA5-AE6B-EABB7DDA29A6}"/>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9C542-176E-4B70-A0B2-16B9A0FED286}">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19</v>
      </c>
    </row>
    <row r="2" spans="1:10" ht="78.75" x14ac:dyDescent="0.25">
      <c r="A2" s="2" t="s">
        <v>4</v>
      </c>
      <c r="B2" s="2" t="s">
        <v>9</v>
      </c>
      <c r="C2" s="2" t="s">
        <v>12</v>
      </c>
      <c r="D2" s="2" t="s">
        <v>14</v>
      </c>
    </row>
    <row r="3" spans="1:10" ht="26.25" x14ac:dyDescent="0.4">
      <c r="A3" s="3">
        <v>39</v>
      </c>
      <c r="B3" s="3">
        <f>SUBTOTAL(109,FeuilleDeTemps58[Heures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5" s="20">
        <f>FeuilleDeTemps58[[#This Row],[Heures de travail]]-7.8</f>
        <v>-7.8</v>
      </c>
      <c r="F5" s="21"/>
      <c r="I5" s="14"/>
    </row>
    <row r="6" spans="1:10" x14ac:dyDescent="0.25">
      <c r="A6" s="22">
        <v>43956</v>
      </c>
      <c r="B6" s="15"/>
      <c r="C6" s="15"/>
      <c r="D6" s="16">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6" s="23">
        <f>FeuilleDeTemps58[[#This Row],[Heures de travail]]-7.8</f>
        <v>-7.8</v>
      </c>
      <c r="F6" s="24"/>
      <c r="J6" s="14"/>
    </row>
    <row r="7" spans="1:10" x14ac:dyDescent="0.25">
      <c r="A7" s="22">
        <v>43957</v>
      </c>
      <c r="B7" s="15"/>
      <c r="C7" s="15"/>
      <c r="D7" s="16">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7" s="23">
        <f>FeuilleDeTemps58[[#This Row],[Heures de travail]]-7.8</f>
        <v>-7.8</v>
      </c>
      <c r="F7" s="24"/>
    </row>
    <row r="8" spans="1:10" x14ac:dyDescent="0.25">
      <c r="A8" s="22">
        <v>43958</v>
      </c>
      <c r="B8" s="15"/>
      <c r="C8" s="15"/>
      <c r="D8" s="16">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8" s="23">
        <f>FeuilleDeTemps58[[#This Row],[Heures de travail]]-7.8</f>
        <v>-7.8</v>
      </c>
      <c r="F8" s="24"/>
    </row>
    <row r="9" spans="1:10" ht="15.75" thickBot="1" x14ac:dyDescent="0.3">
      <c r="A9" s="25">
        <v>43959</v>
      </c>
      <c r="B9" s="26"/>
      <c r="C9" s="26"/>
      <c r="D9" s="2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9" s="28">
        <f>FeuilleDeTemps58[[#This Row],[Heures de travail]]-7.8</f>
        <v>-7.8</v>
      </c>
      <c r="F9" s="29"/>
    </row>
    <row r="10" spans="1:10" x14ac:dyDescent="0.25">
      <c r="A10" s="30">
        <v>43962</v>
      </c>
      <c r="B10" s="31"/>
      <c r="C10" s="31"/>
      <c r="D10" s="32">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0" s="33">
        <f>FeuilleDeTemps58[[#This Row],[Heures de travail]]-7.8</f>
        <v>-7.8</v>
      </c>
      <c r="F10" s="34"/>
    </row>
    <row r="11" spans="1:10" x14ac:dyDescent="0.25">
      <c r="A11" s="35">
        <v>43963</v>
      </c>
      <c r="B11" s="36"/>
      <c r="C11" s="36"/>
      <c r="D11"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1" s="38">
        <f>FeuilleDeTemps58[[#This Row],[Heures de travail]]-7.8</f>
        <v>-7.8</v>
      </c>
      <c r="F11" s="40"/>
    </row>
    <row r="12" spans="1:10" x14ac:dyDescent="0.25">
      <c r="A12" s="35">
        <v>43964</v>
      </c>
      <c r="B12" s="36"/>
      <c r="C12" s="36"/>
      <c r="D12"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2" s="38">
        <f>FeuilleDeTemps58[[#This Row],[Heures de travail]]-7.8</f>
        <v>-7.8</v>
      </c>
      <c r="F12" s="40"/>
    </row>
    <row r="13" spans="1:10" x14ac:dyDescent="0.25">
      <c r="A13" s="35">
        <v>43965</v>
      </c>
      <c r="B13" s="36"/>
      <c r="C13" s="36"/>
      <c r="D13"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3" s="38">
        <f>FeuilleDeTemps58[[#This Row],[Heures de travail]]-7.8</f>
        <v>-7.8</v>
      </c>
      <c r="F13" s="40"/>
    </row>
    <row r="14" spans="1:10" ht="15.75" thickBot="1" x14ac:dyDescent="0.3">
      <c r="A14" s="41">
        <v>43966</v>
      </c>
      <c r="B14" s="42"/>
      <c r="C14" s="42"/>
      <c r="D14" s="43">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4" s="44">
        <f>FeuilleDeTemps58[[#This Row],[Heures de travail]]-7.8</f>
        <v>-7.8</v>
      </c>
      <c r="F14" s="45"/>
    </row>
    <row r="15" spans="1:10" x14ac:dyDescent="0.25">
      <c r="A15" s="30">
        <v>43969</v>
      </c>
      <c r="B15" s="31"/>
      <c r="C15" s="31"/>
      <c r="D15" s="32">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5" s="33">
        <f>FeuilleDeTemps58[[#This Row],[Heures de travail]]-7.8</f>
        <v>-7.8</v>
      </c>
      <c r="F15" s="34"/>
    </row>
    <row r="16" spans="1:10" x14ac:dyDescent="0.25">
      <c r="A16" s="35">
        <v>43970</v>
      </c>
      <c r="B16" s="36"/>
      <c r="C16" s="36"/>
      <c r="D16"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6" s="38">
        <f>FeuilleDeTemps58[[#This Row],[Heures de travail]]-7.8</f>
        <v>-7.8</v>
      </c>
      <c r="F16" s="40"/>
    </row>
    <row r="17" spans="1:6" x14ac:dyDescent="0.25">
      <c r="A17" s="35">
        <v>43971</v>
      </c>
      <c r="B17" s="36"/>
      <c r="C17" s="36"/>
      <c r="D17"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7" s="38">
        <f>FeuilleDeTemps58[[#This Row],[Heures de travail]]-7.8</f>
        <v>-7.8</v>
      </c>
      <c r="F17" s="40"/>
    </row>
    <row r="18" spans="1:6" x14ac:dyDescent="0.25">
      <c r="A18" s="35">
        <v>43972</v>
      </c>
      <c r="B18" s="36"/>
      <c r="C18" s="36"/>
      <c r="D18"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8" s="38">
        <f>FeuilleDeTemps58[[#This Row],[Heures de travail]]-7.8</f>
        <v>-7.8</v>
      </c>
      <c r="F18" s="40"/>
    </row>
    <row r="19" spans="1:6" ht="15.75" thickBot="1" x14ac:dyDescent="0.3">
      <c r="A19" s="41">
        <v>43973</v>
      </c>
      <c r="B19" s="42"/>
      <c r="C19" s="42"/>
      <c r="D19" s="43">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19" s="44">
        <f>FeuilleDeTemps58[[#This Row],[Heures de travail]]-7.8</f>
        <v>-7.8</v>
      </c>
      <c r="F19" s="45"/>
    </row>
    <row r="20" spans="1:6" x14ac:dyDescent="0.25">
      <c r="A20" s="30">
        <v>43976</v>
      </c>
      <c r="B20" s="31"/>
      <c r="C20" s="31"/>
      <c r="D20" s="32">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20" s="33">
        <f>FeuilleDeTemps58[[#This Row],[Heures de travail]]-7.8</f>
        <v>-7.8</v>
      </c>
      <c r="F20" s="34"/>
    </row>
    <row r="21" spans="1:6" x14ac:dyDescent="0.25">
      <c r="A21" s="35">
        <v>43977</v>
      </c>
      <c r="B21" s="36"/>
      <c r="C21" s="36"/>
      <c r="D21"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21" s="38">
        <f>FeuilleDeTemps58[[#This Row],[Heures de travail]]-7.8</f>
        <v>-7.8</v>
      </c>
      <c r="F21" s="40"/>
    </row>
    <row r="22" spans="1:6" x14ac:dyDescent="0.25">
      <c r="A22" s="35">
        <v>43978</v>
      </c>
      <c r="B22" s="36"/>
      <c r="C22" s="36"/>
      <c r="D22"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22" s="38">
        <f>FeuilleDeTemps58[[#This Row],[Heures de travail]]-7.8</f>
        <v>-7.8</v>
      </c>
      <c r="F22" s="40"/>
    </row>
    <row r="23" spans="1:6" x14ac:dyDescent="0.25">
      <c r="A23" s="35">
        <v>43979</v>
      </c>
      <c r="B23" s="36"/>
      <c r="C23" s="36"/>
      <c r="D23" s="37">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23" s="38">
        <f>FeuilleDeTemps58[[#This Row],[Heures de travail]]-7.8</f>
        <v>-7.8</v>
      </c>
      <c r="F23" s="40"/>
    </row>
    <row r="24" spans="1:6" ht="15.75" thickBot="1" x14ac:dyDescent="0.3">
      <c r="A24" s="41">
        <v>43980</v>
      </c>
      <c r="B24" s="42"/>
      <c r="C24" s="42"/>
      <c r="D24" s="43">
        <f>IFERROR(IF(COUNT(FeuilleDeTemps58[[#This Row],[Heure d’arrivée]:[Heure de départ]])=4,(IF(FeuilleDeTemps58[[#This Row],[Heure de départ]]&lt;FeuilleDeTemps58[[#This Row],[Heure d’arrivée]],1,0)+FeuilleDeTemps58[[#This Row],[Heure de départ]])-#REF!+#REF!-FeuilleDeTemps58[[#This Row],[Heure d’arrivée]],IF(AND(LEN(FeuilleDeTemps58[[#This Row],[Heure d’arrivée]])&lt;&gt;0,LEN(FeuilleDeTemps58[[#This Row],[Heure de départ]])&lt;&gt;0),(IF(FeuilleDeTemps58[[#This Row],[Heure de départ]]&lt;FeuilleDeTemps58[[#This Row],[Heure d’arrivée]],1,0)+FeuilleDeTemps58[[#This Row],[Heure de départ]])-FeuilleDeTemps58[[#This Row],[Heure d’arrivée]],0))*24,0)</f>
        <v>0</v>
      </c>
      <c r="E24" s="44">
        <f>FeuilleDeTemps58[[#This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865BCC44-28FA-43DD-89B9-59F2B353EEC1}"/>
    <dataValidation allowBlank="1" showInputMessage="1" showErrorMessage="1" prompt="Entrez le nombre total d’heures de travail de la semaine dans la cellule ci-dessous." sqref="A2" xr:uid="{7405D03A-D54C-49B1-889D-2829D84568EC}"/>
    <dataValidation allowBlank="1" showInputMessage="1" showErrorMessage="1" prompt="Le total des heures de travail est calculé automatiquement dans la cellule ci-dessous." sqref="B2" xr:uid="{762D7BDE-0AB2-4FD9-8234-41360AB3247C}"/>
    <dataValidation allowBlank="1" showInputMessage="1" showErrorMessage="1" prompt="Le total des heures normales est calculé automatiquement dans la cellule ci-dessous." sqref="C2" xr:uid="{20261417-A4DC-4D78-8AA1-5B041B37C73F}"/>
    <dataValidation allowBlank="1" showInputMessage="1" showErrorMessage="1" prompt="Le total des heures hors horaires est calculé automatiquement dans la cellule ci-dessous." sqref="D2" xr:uid="{472083A6-FC4E-45C1-B58E-C5C7C70DCB13}"/>
    <dataValidation allowBlank="1" showInputMessage="1" showErrorMessage="1" prompt="Entrez le nombre total d’heures de travail de la semaine dans cette cellule." sqref="A3" xr:uid="{A3AAE8BB-38FA-4809-822B-541D6128494A}"/>
    <dataValidation allowBlank="1" showInputMessage="1" showErrorMessage="1" prompt="Le total des heures normales est calculé automatiquement dans cette cellule." sqref="C3" xr:uid="{558D5D88-C001-42DE-AD16-2309229FE043}"/>
    <dataValidation allowBlank="1" showInputMessage="1" showErrorMessage="1" prompt="Les heures supplémentaires sont calculées automatiquement dans cette cellule." sqref="D3" xr:uid="{B99E45A1-4320-4855-9A37-D916A453DFFA}"/>
    <dataValidation allowBlank="1" showInputMessage="1" showErrorMessage="1" prompt="Le total des heures de travail est calculé automatiquement dans cette cellule." sqref="B3" xr:uid="{F65C1BFE-8326-43CC-89CF-7132D51461AB}"/>
    <dataValidation allowBlank="1" showInputMessage="1" showErrorMessage="1" prompt="Entrez la date dans cette colonne sous ce titre. Utilisez les filtres de titre pour trouver des entrées spécifiques." sqref="A4" xr:uid="{C93CA08E-CE5D-4A58-9FF3-94C7C8B287D6}"/>
    <dataValidation allowBlank="1" showInputMessage="1" showErrorMessage="1" prompt="Entrez l’heure d’arrivée dans cette colonne sous ce titre." sqref="B4" xr:uid="{A7631E1C-4207-4701-B5A8-0B4A813A7427}"/>
    <dataValidation allowBlank="1" showInputMessage="1" showErrorMessage="1" prompt="Entrez l’heure de départ dans cette colonne sous ce titre." sqref="C4" xr:uid="{9377EC2C-0B55-40C7-9062-81683E405FDA}"/>
    <dataValidation allowBlank="1" showInputMessage="1" showErrorMessage="1" prompt="Les heures de travail sont automatiquement calculées dans cette colonne sous ce titre." sqref="D4" xr:uid="{A5296B16-F5CE-42AD-92B8-D6BAB424D35D}"/>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6EFD9-1C31-4927-BBCB-0AF33F613444}">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20</v>
      </c>
    </row>
    <row r="2" spans="1:10" ht="78.75" x14ac:dyDescent="0.25">
      <c r="A2" s="2" t="s">
        <v>4</v>
      </c>
      <c r="B2" s="2" t="s">
        <v>9</v>
      </c>
      <c r="C2" s="2" t="s">
        <v>12</v>
      </c>
      <c r="D2" s="2" t="s">
        <v>14</v>
      </c>
    </row>
    <row r="3" spans="1:10" ht="26.25" x14ac:dyDescent="0.4">
      <c r="A3" s="3">
        <v>39</v>
      </c>
      <c r="B3" s="3">
        <f>SUBTOTAL(109,FeuilleDeTemps510[Heures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5" s="20">
        <f>FeuilleDeTemps510[[#This Row],[Heures de travail]]-7.8</f>
        <v>-7.8</v>
      </c>
      <c r="F5" s="21"/>
      <c r="I5" s="14"/>
    </row>
    <row r="6" spans="1:10" x14ac:dyDescent="0.25">
      <c r="A6" s="22">
        <v>43956</v>
      </c>
      <c r="B6" s="15"/>
      <c r="C6" s="15"/>
      <c r="D6" s="16">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6" s="23">
        <f>FeuilleDeTemps510[[#This Row],[Heures de travail]]-7.8</f>
        <v>-7.8</v>
      </c>
      <c r="F6" s="24"/>
      <c r="J6" s="14"/>
    </row>
    <row r="7" spans="1:10" x14ac:dyDescent="0.25">
      <c r="A7" s="22">
        <v>43957</v>
      </c>
      <c r="B7" s="15"/>
      <c r="C7" s="15"/>
      <c r="D7" s="16">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7" s="23">
        <f>FeuilleDeTemps510[[#This Row],[Heures de travail]]-7.8</f>
        <v>-7.8</v>
      </c>
      <c r="F7" s="24"/>
    </row>
    <row r="8" spans="1:10" x14ac:dyDescent="0.25">
      <c r="A8" s="22">
        <v>43958</v>
      </c>
      <c r="B8" s="15"/>
      <c r="C8" s="15"/>
      <c r="D8" s="16">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8" s="23">
        <f>FeuilleDeTemps510[[#This Row],[Heures de travail]]-7.8</f>
        <v>-7.8</v>
      </c>
      <c r="F8" s="24"/>
    </row>
    <row r="9" spans="1:10" ht="15.75" thickBot="1" x14ac:dyDescent="0.3">
      <c r="A9" s="25">
        <v>43959</v>
      </c>
      <c r="B9" s="26"/>
      <c r="C9" s="26"/>
      <c r="D9" s="2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9" s="28">
        <f>FeuilleDeTemps510[[#This Row],[Heures de travail]]-7.8</f>
        <v>-7.8</v>
      </c>
      <c r="F9" s="29"/>
    </row>
    <row r="10" spans="1:10" x14ac:dyDescent="0.25">
      <c r="A10" s="30">
        <v>43962</v>
      </c>
      <c r="B10" s="31"/>
      <c r="C10" s="31"/>
      <c r="D10" s="32">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0" s="33">
        <f>FeuilleDeTemps510[[#This Row],[Heures de travail]]-7.8</f>
        <v>-7.8</v>
      </c>
      <c r="F10" s="34"/>
    </row>
    <row r="11" spans="1:10" x14ac:dyDescent="0.25">
      <c r="A11" s="35">
        <v>43963</v>
      </c>
      <c r="B11" s="36"/>
      <c r="C11" s="36"/>
      <c r="D11"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1" s="38">
        <f>FeuilleDeTemps510[[#This Row],[Heures de travail]]-7.8</f>
        <v>-7.8</v>
      </c>
      <c r="F11" s="40"/>
    </row>
    <row r="12" spans="1:10" x14ac:dyDescent="0.25">
      <c r="A12" s="35">
        <v>43964</v>
      </c>
      <c r="B12" s="36"/>
      <c r="C12" s="36"/>
      <c r="D12"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2" s="38">
        <f>FeuilleDeTemps510[[#This Row],[Heures de travail]]-7.8</f>
        <v>-7.8</v>
      </c>
      <c r="F12" s="40"/>
    </row>
    <row r="13" spans="1:10" x14ac:dyDescent="0.25">
      <c r="A13" s="35">
        <v>43965</v>
      </c>
      <c r="B13" s="36"/>
      <c r="C13" s="36"/>
      <c r="D13"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3" s="38">
        <f>FeuilleDeTemps510[[#This Row],[Heures de travail]]-7.8</f>
        <v>-7.8</v>
      </c>
      <c r="F13" s="40"/>
    </row>
    <row r="14" spans="1:10" ht="15.75" thickBot="1" x14ac:dyDescent="0.3">
      <c r="A14" s="41">
        <v>43966</v>
      </c>
      <c r="B14" s="42"/>
      <c r="C14" s="42"/>
      <c r="D14" s="43">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4" s="44">
        <f>FeuilleDeTemps510[[#This Row],[Heures de travail]]-7.8</f>
        <v>-7.8</v>
      </c>
      <c r="F14" s="45"/>
    </row>
    <row r="15" spans="1:10" x14ac:dyDescent="0.25">
      <c r="A15" s="30">
        <v>43969</v>
      </c>
      <c r="B15" s="31"/>
      <c r="C15" s="31"/>
      <c r="D15" s="32">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5" s="33">
        <f>FeuilleDeTemps510[[#This Row],[Heures de travail]]-7.8</f>
        <v>-7.8</v>
      </c>
      <c r="F15" s="34"/>
    </row>
    <row r="16" spans="1:10" x14ac:dyDescent="0.25">
      <c r="A16" s="35">
        <v>43970</v>
      </c>
      <c r="B16" s="36"/>
      <c r="C16" s="36"/>
      <c r="D16"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6" s="38">
        <f>FeuilleDeTemps510[[#This Row],[Heures de travail]]-7.8</f>
        <v>-7.8</v>
      </c>
      <c r="F16" s="40"/>
    </row>
    <row r="17" spans="1:6" x14ac:dyDescent="0.25">
      <c r="A17" s="35">
        <v>43971</v>
      </c>
      <c r="B17" s="36"/>
      <c r="C17" s="36"/>
      <c r="D17"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7" s="38">
        <f>FeuilleDeTemps510[[#This Row],[Heures de travail]]-7.8</f>
        <v>-7.8</v>
      </c>
      <c r="F17" s="40"/>
    </row>
    <row r="18" spans="1:6" x14ac:dyDescent="0.25">
      <c r="A18" s="35">
        <v>43972</v>
      </c>
      <c r="B18" s="36"/>
      <c r="C18" s="36"/>
      <c r="D18"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8" s="38">
        <f>FeuilleDeTemps510[[#This Row],[Heures de travail]]-7.8</f>
        <v>-7.8</v>
      </c>
      <c r="F18" s="40"/>
    </row>
    <row r="19" spans="1:6" ht="15.75" thickBot="1" x14ac:dyDescent="0.3">
      <c r="A19" s="41">
        <v>43973</v>
      </c>
      <c r="B19" s="42"/>
      <c r="C19" s="42"/>
      <c r="D19" s="43">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19" s="44">
        <f>FeuilleDeTemps510[[#This Row],[Heures de travail]]-7.8</f>
        <v>-7.8</v>
      </c>
      <c r="F19" s="45"/>
    </row>
    <row r="20" spans="1:6" x14ac:dyDescent="0.25">
      <c r="A20" s="30">
        <v>43976</v>
      </c>
      <c r="B20" s="31"/>
      <c r="C20" s="31"/>
      <c r="D20" s="32">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20" s="33">
        <f>FeuilleDeTemps510[[#This Row],[Heures de travail]]-7.8</f>
        <v>-7.8</v>
      </c>
      <c r="F20" s="34"/>
    </row>
    <row r="21" spans="1:6" x14ac:dyDescent="0.25">
      <c r="A21" s="35">
        <v>43977</v>
      </c>
      <c r="B21" s="36"/>
      <c r="C21" s="36"/>
      <c r="D21"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21" s="38">
        <f>FeuilleDeTemps510[[#This Row],[Heures de travail]]-7.8</f>
        <v>-7.8</v>
      </c>
      <c r="F21" s="40"/>
    </row>
    <row r="22" spans="1:6" x14ac:dyDescent="0.25">
      <c r="A22" s="35">
        <v>43978</v>
      </c>
      <c r="B22" s="36"/>
      <c r="C22" s="36"/>
      <c r="D22"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22" s="38">
        <f>FeuilleDeTemps510[[#This Row],[Heures de travail]]-7.8</f>
        <v>-7.8</v>
      </c>
      <c r="F22" s="40"/>
    </row>
    <row r="23" spans="1:6" x14ac:dyDescent="0.25">
      <c r="A23" s="35">
        <v>43979</v>
      </c>
      <c r="B23" s="36"/>
      <c r="C23" s="36"/>
      <c r="D23" s="37">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23" s="38">
        <f>FeuilleDeTemps510[[#This Row],[Heures de travail]]-7.8</f>
        <v>-7.8</v>
      </c>
      <c r="F23" s="40"/>
    </row>
    <row r="24" spans="1:6" ht="15.75" thickBot="1" x14ac:dyDescent="0.3">
      <c r="A24" s="41">
        <v>43980</v>
      </c>
      <c r="B24" s="42"/>
      <c r="C24" s="42"/>
      <c r="D24" s="43">
        <f>IFERROR(IF(COUNT(FeuilleDeTemps510[[#This Row],[Heure d’arrivée]:[Heure de départ]])=4,(IF(FeuilleDeTemps510[[#This Row],[Heure de départ]]&lt;FeuilleDeTemps510[[#This Row],[Heure d’arrivée]],1,0)+FeuilleDeTemps510[[#This Row],[Heure de départ]])-#REF!+#REF!-FeuilleDeTemps510[[#This Row],[Heure d’arrivée]],IF(AND(LEN(FeuilleDeTemps510[[#This Row],[Heure d’arrivée]])&lt;&gt;0,LEN(FeuilleDeTemps510[[#This Row],[Heure de départ]])&lt;&gt;0),(IF(FeuilleDeTemps510[[#This Row],[Heure de départ]]&lt;FeuilleDeTemps510[[#This Row],[Heure d’arrivée]],1,0)+FeuilleDeTemps510[[#This Row],[Heure de départ]])-FeuilleDeTemps510[[#This Row],[Heure d’arrivée]],0))*24,0)</f>
        <v>0</v>
      </c>
      <c r="E24" s="44">
        <f>FeuilleDeTemps510[[#This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7A885D56-2956-4936-8F06-1E97E1D281F9}"/>
    <dataValidation allowBlank="1" showInputMessage="1" showErrorMessage="1" prompt="Entrez le nombre total d’heures de travail de la semaine dans la cellule ci-dessous." sqref="A2" xr:uid="{D5E0BBEA-9EB8-4987-8413-BCA7810B89C2}"/>
    <dataValidation allowBlank="1" showInputMessage="1" showErrorMessage="1" prompt="Le total des heures de travail est calculé automatiquement dans la cellule ci-dessous." sqref="B2" xr:uid="{E5DF40E7-B6D2-4804-AFE5-D64CB200D196}"/>
    <dataValidation allowBlank="1" showInputMessage="1" showErrorMessage="1" prompt="Le total des heures normales est calculé automatiquement dans la cellule ci-dessous." sqref="C2" xr:uid="{A388BC01-4B50-4C69-BD15-6EC9E2CE07C1}"/>
    <dataValidation allowBlank="1" showInputMessage="1" showErrorMessage="1" prompt="Le total des heures hors horaires est calculé automatiquement dans la cellule ci-dessous." sqref="D2" xr:uid="{766BB605-D246-4C0F-B6D9-D20C55EE3519}"/>
    <dataValidation allowBlank="1" showInputMessage="1" showErrorMessage="1" prompt="Entrez le nombre total d’heures de travail de la semaine dans cette cellule." sqref="A3" xr:uid="{076F63AD-077E-4142-AB24-F935DE81C77E}"/>
    <dataValidation allowBlank="1" showInputMessage="1" showErrorMessage="1" prompt="Le total des heures normales est calculé automatiquement dans cette cellule." sqref="C3" xr:uid="{B8279800-64FF-4CB4-9726-2A6E154F8372}"/>
    <dataValidation allowBlank="1" showInputMessage="1" showErrorMessage="1" prompt="Les heures supplémentaires sont calculées automatiquement dans cette cellule." sqref="D3" xr:uid="{3799C5AD-8E7B-462E-9A82-67773C3CE242}"/>
    <dataValidation allowBlank="1" showInputMessage="1" showErrorMessage="1" prompt="Le total des heures de travail est calculé automatiquement dans cette cellule." sqref="B3" xr:uid="{FC9776C7-62A1-42C5-B214-914527B3440E}"/>
    <dataValidation allowBlank="1" showInputMessage="1" showErrorMessage="1" prompt="Entrez la date dans cette colonne sous ce titre. Utilisez les filtres de titre pour trouver des entrées spécifiques." sqref="A4" xr:uid="{2A046A91-68FA-4132-AA75-31FE96AE3BC0}"/>
    <dataValidation allowBlank="1" showInputMessage="1" showErrorMessage="1" prompt="Entrez l’heure d’arrivée dans cette colonne sous ce titre." sqref="B4" xr:uid="{AA45CAD1-E593-49DA-B86B-6F8F860E668F}"/>
    <dataValidation allowBlank="1" showInputMessage="1" showErrorMessage="1" prompt="Entrez l’heure de départ dans cette colonne sous ce titre." sqref="C4" xr:uid="{76B6E5E5-87FB-4F33-931F-0307D2F8E157}"/>
    <dataValidation allowBlank="1" showInputMessage="1" showErrorMessage="1" prompt="Les heures de travail sont automatiquement calculées dans cette colonne sous ce titre." sqref="D4" xr:uid="{64254B2A-7555-4335-8B62-14D351689FDE}"/>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45320-2112-4F9F-B5DF-E03E46E768DE}">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21</v>
      </c>
    </row>
    <row r="2" spans="1:10" ht="78.75" x14ac:dyDescent="0.25">
      <c r="A2" s="2" t="s">
        <v>4</v>
      </c>
      <c r="B2" s="2" t="s">
        <v>9</v>
      </c>
      <c r="C2" s="2" t="s">
        <v>12</v>
      </c>
      <c r="D2" s="2" t="s">
        <v>14</v>
      </c>
    </row>
    <row r="3" spans="1:10" ht="26.25" x14ac:dyDescent="0.4">
      <c r="A3" s="3">
        <v>39</v>
      </c>
      <c r="B3" s="3">
        <f>SUBTOTAL(109,FeuilleDeTemps511[Heures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5" s="20">
        <f>FeuilleDeTemps511[[#This Row],[Heures de travail]]-7.8</f>
        <v>-7.8</v>
      </c>
      <c r="F5" s="21"/>
      <c r="I5" s="14"/>
    </row>
    <row r="6" spans="1:10" x14ac:dyDescent="0.25">
      <c r="A6" s="22">
        <v>43956</v>
      </c>
      <c r="B6" s="15"/>
      <c r="C6" s="15"/>
      <c r="D6" s="16">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6" s="23">
        <f>FeuilleDeTemps511[[#This Row],[Heures de travail]]-7.8</f>
        <v>-7.8</v>
      </c>
      <c r="F6" s="24"/>
      <c r="J6" s="14"/>
    </row>
    <row r="7" spans="1:10" x14ac:dyDescent="0.25">
      <c r="A7" s="22">
        <v>43957</v>
      </c>
      <c r="B7" s="15"/>
      <c r="C7" s="15"/>
      <c r="D7" s="16">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7" s="23">
        <f>FeuilleDeTemps511[[#This Row],[Heures de travail]]-7.8</f>
        <v>-7.8</v>
      </c>
      <c r="F7" s="24"/>
    </row>
    <row r="8" spans="1:10" x14ac:dyDescent="0.25">
      <c r="A8" s="22">
        <v>43958</v>
      </c>
      <c r="B8" s="15"/>
      <c r="C8" s="15"/>
      <c r="D8" s="16">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8" s="23">
        <f>FeuilleDeTemps511[[#This Row],[Heures de travail]]-7.8</f>
        <v>-7.8</v>
      </c>
      <c r="F8" s="24"/>
    </row>
    <row r="9" spans="1:10" ht="15.75" thickBot="1" x14ac:dyDescent="0.3">
      <c r="A9" s="25">
        <v>43959</v>
      </c>
      <c r="B9" s="26"/>
      <c r="C9" s="26"/>
      <c r="D9" s="2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9" s="28">
        <f>FeuilleDeTemps511[[#This Row],[Heures de travail]]-7.8</f>
        <v>-7.8</v>
      </c>
      <c r="F9" s="29"/>
    </row>
    <row r="10" spans="1:10" x14ac:dyDescent="0.25">
      <c r="A10" s="30">
        <v>43962</v>
      </c>
      <c r="B10" s="31"/>
      <c r="C10" s="31"/>
      <c r="D10" s="32">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0" s="33">
        <f>FeuilleDeTemps511[[#This Row],[Heures de travail]]-7.8</f>
        <v>-7.8</v>
      </c>
      <c r="F10" s="34"/>
    </row>
    <row r="11" spans="1:10" x14ac:dyDescent="0.25">
      <c r="A11" s="35">
        <v>43963</v>
      </c>
      <c r="B11" s="36"/>
      <c r="C11" s="36"/>
      <c r="D11"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1" s="38">
        <f>FeuilleDeTemps511[[#This Row],[Heures de travail]]-7.8</f>
        <v>-7.8</v>
      </c>
      <c r="F11" s="40"/>
    </row>
    <row r="12" spans="1:10" x14ac:dyDescent="0.25">
      <c r="A12" s="35">
        <v>43964</v>
      </c>
      <c r="B12" s="36"/>
      <c r="C12" s="36"/>
      <c r="D12"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2" s="38">
        <f>FeuilleDeTemps511[[#This Row],[Heures de travail]]-7.8</f>
        <v>-7.8</v>
      </c>
      <c r="F12" s="40"/>
    </row>
    <row r="13" spans="1:10" x14ac:dyDescent="0.25">
      <c r="A13" s="35">
        <v>43965</v>
      </c>
      <c r="B13" s="36"/>
      <c r="C13" s="36"/>
      <c r="D13"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3" s="38">
        <f>FeuilleDeTemps511[[#This Row],[Heures de travail]]-7.8</f>
        <v>-7.8</v>
      </c>
      <c r="F13" s="40"/>
    </row>
    <row r="14" spans="1:10" ht="15.75" thickBot="1" x14ac:dyDescent="0.3">
      <c r="A14" s="41">
        <v>43966</v>
      </c>
      <c r="B14" s="42"/>
      <c r="C14" s="42"/>
      <c r="D14" s="43">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4" s="44">
        <f>FeuilleDeTemps511[[#This Row],[Heures de travail]]-7.8</f>
        <v>-7.8</v>
      </c>
      <c r="F14" s="45"/>
    </row>
    <row r="15" spans="1:10" x14ac:dyDescent="0.25">
      <c r="A15" s="30">
        <v>43969</v>
      </c>
      <c r="B15" s="31"/>
      <c r="C15" s="31"/>
      <c r="D15" s="32">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5" s="33">
        <f>FeuilleDeTemps511[[#This Row],[Heures de travail]]-7.8</f>
        <v>-7.8</v>
      </c>
      <c r="F15" s="34"/>
    </row>
    <row r="16" spans="1:10" x14ac:dyDescent="0.25">
      <c r="A16" s="35">
        <v>43970</v>
      </c>
      <c r="B16" s="36"/>
      <c r="C16" s="36"/>
      <c r="D16"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6" s="38">
        <f>FeuilleDeTemps511[[#This Row],[Heures de travail]]-7.8</f>
        <v>-7.8</v>
      </c>
      <c r="F16" s="40"/>
    </row>
    <row r="17" spans="1:6" x14ac:dyDescent="0.25">
      <c r="A17" s="35">
        <v>43971</v>
      </c>
      <c r="B17" s="36"/>
      <c r="C17" s="36"/>
      <c r="D17"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7" s="38">
        <f>FeuilleDeTemps511[[#This Row],[Heures de travail]]-7.8</f>
        <v>-7.8</v>
      </c>
      <c r="F17" s="40"/>
    </row>
    <row r="18" spans="1:6" x14ac:dyDescent="0.25">
      <c r="A18" s="35">
        <v>43972</v>
      </c>
      <c r="B18" s="36"/>
      <c r="C18" s="36"/>
      <c r="D18"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8" s="38">
        <f>FeuilleDeTemps511[[#This Row],[Heures de travail]]-7.8</f>
        <v>-7.8</v>
      </c>
      <c r="F18" s="40"/>
    </row>
    <row r="19" spans="1:6" ht="15.75" thickBot="1" x14ac:dyDescent="0.3">
      <c r="A19" s="41">
        <v>43973</v>
      </c>
      <c r="B19" s="42"/>
      <c r="C19" s="42"/>
      <c r="D19" s="43">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19" s="44">
        <f>FeuilleDeTemps511[[#This Row],[Heures de travail]]-7.8</f>
        <v>-7.8</v>
      </c>
      <c r="F19" s="45"/>
    </row>
    <row r="20" spans="1:6" x14ac:dyDescent="0.25">
      <c r="A20" s="30">
        <v>43976</v>
      </c>
      <c r="B20" s="31"/>
      <c r="C20" s="31"/>
      <c r="D20" s="32">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20" s="33">
        <f>FeuilleDeTemps511[[#This Row],[Heures de travail]]-7.8</f>
        <v>-7.8</v>
      </c>
      <c r="F20" s="34"/>
    </row>
    <row r="21" spans="1:6" x14ac:dyDescent="0.25">
      <c r="A21" s="35">
        <v>43977</v>
      </c>
      <c r="B21" s="36"/>
      <c r="C21" s="36"/>
      <c r="D21"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21" s="38">
        <f>FeuilleDeTemps511[[#This Row],[Heures de travail]]-7.8</f>
        <v>-7.8</v>
      </c>
      <c r="F21" s="40"/>
    </row>
    <row r="22" spans="1:6" x14ac:dyDescent="0.25">
      <c r="A22" s="35">
        <v>43978</v>
      </c>
      <c r="B22" s="36"/>
      <c r="C22" s="36"/>
      <c r="D22"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22" s="38">
        <f>FeuilleDeTemps511[[#This Row],[Heures de travail]]-7.8</f>
        <v>-7.8</v>
      </c>
      <c r="F22" s="40"/>
    </row>
    <row r="23" spans="1:6" x14ac:dyDescent="0.25">
      <c r="A23" s="35">
        <v>43979</v>
      </c>
      <c r="B23" s="36"/>
      <c r="C23" s="36"/>
      <c r="D23" s="37">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23" s="38">
        <f>FeuilleDeTemps511[[#This Row],[Heures de travail]]-7.8</f>
        <v>-7.8</v>
      </c>
      <c r="F23" s="40"/>
    </row>
    <row r="24" spans="1:6" ht="15.75" thickBot="1" x14ac:dyDescent="0.3">
      <c r="A24" s="41">
        <v>43980</v>
      </c>
      <c r="B24" s="42"/>
      <c r="C24" s="42"/>
      <c r="D24" s="43">
        <f>IFERROR(IF(COUNT(FeuilleDeTemps511[[#This Row],[Heure d’arrivée]:[Heure de départ]])=4,(IF(FeuilleDeTemps511[[#This Row],[Heure de départ]]&lt;FeuilleDeTemps511[[#This Row],[Heure d’arrivée]],1,0)+FeuilleDeTemps511[[#This Row],[Heure de départ]])-#REF!+#REF!-FeuilleDeTemps511[[#This Row],[Heure d’arrivée]],IF(AND(LEN(FeuilleDeTemps511[[#This Row],[Heure d’arrivée]])&lt;&gt;0,LEN(FeuilleDeTemps511[[#This Row],[Heure de départ]])&lt;&gt;0),(IF(FeuilleDeTemps511[[#This Row],[Heure de départ]]&lt;FeuilleDeTemps511[[#This Row],[Heure d’arrivée]],1,0)+FeuilleDeTemps511[[#This Row],[Heure de départ]])-FeuilleDeTemps511[[#This Row],[Heure d’arrivée]],0))*24,0)</f>
        <v>0</v>
      </c>
      <c r="E24" s="44">
        <f>FeuilleDeTemps511[[#This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41225064-DF82-4BDC-A918-EF4C49DD30DE}"/>
    <dataValidation allowBlank="1" showInputMessage="1" showErrorMessage="1" prompt="Entrez le nombre total d’heures de travail de la semaine dans la cellule ci-dessous." sqref="A2" xr:uid="{8F44FE7C-2A33-4870-B85D-5B93905B4ED9}"/>
    <dataValidation allowBlank="1" showInputMessage="1" showErrorMessage="1" prompt="Le total des heures de travail est calculé automatiquement dans la cellule ci-dessous." sqref="B2" xr:uid="{F56FA967-AC40-4E15-8880-0693E4D65D4E}"/>
    <dataValidation allowBlank="1" showInputMessage="1" showErrorMessage="1" prompt="Le total des heures normales est calculé automatiquement dans la cellule ci-dessous." sqref="C2" xr:uid="{8D4C58EF-2577-4591-A24D-835F9A9A187E}"/>
    <dataValidation allowBlank="1" showInputMessage="1" showErrorMessage="1" prompt="Le total des heures hors horaires est calculé automatiquement dans la cellule ci-dessous." sqref="D2" xr:uid="{BCD2BBDE-BCFD-4042-86D9-8D9CCE0415B7}"/>
    <dataValidation allowBlank="1" showInputMessage="1" showErrorMessage="1" prompt="Entrez le nombre total d’heures de travail de la semaine dans cette cellule." sqref="A3" xr:uid="{0DC6C8EC-3456-4648-8715-964FB9D29080}"/>
    <dataValidation allowBlank="1" showInputMessage="1" showErrorMessage="1" prompt="Le total des heures normales est calculé automatiquement dans cette cellule." sqref="C3" xr:uid="{6C3CDB1B-0874-4D56-82B8-001BCA076C5F}"/>
    <dataValidation allowBlank="1" showInputMessage="1" showErrorMessage="1" prompt="Les heures supplémentaires sont calculées automatiquement dans cette cellule." sqref="D3" xr:uid="{E46BE0C0-A8CB-497D-A958-BBD0865D7A77}"/>
    <dataValidation allowBlank="1" showInputMessage="1" showErrorMessage="1" prompt="Le total des heures de travail est calculé automatiquement dans cette cellule." sqref="B3" xr:uid="{33173B21-AE9B-431D-B27F-468BB50249CA}"/>
    <dataValidation allowBlank="1" showInputMessage="1" showErrorMessage="1" prompt="Entrez la date dans cette colonne sous ce titre. Utilisez les filtres de titre pour trouver des entrées spécifiques." sqref="A4" xr:uid="{391C1733-0F6F-44A2-83C9-B86EC7061152}"/>
    <dataValidation allowBlank="1" showInputMessage="1" showErrorMessage="1" prompt="Entrez l’heure d’arrivée dans cette colonne sous ce titre." sqref="B4" xr:uid="{064FE833-94E7-4598-B314-6A15FF09E38B}"/>
    <dataValidation allowBlank="1" showInputMessage="1" showErrorMessage="1" prompt="Entrez l’heure de départ dans cette colonne sous ce titre." sqref="C4" xr:uid="{389C973F-F841-4094-A07C-F6D5C23347C7}"/>
    <dataValidation allowBlank="1" showInputMessage="1" showErrorMessage="1" prompt="Les heures de travail sont automatiquement calculées dans cette colonne sous ce titre." sqref="D4" xr:uid="{F3C813CB-AF22-4BC5-8529-520EF02A8171}"/>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0728D-4BD6-4570-BB12-1B9DB603E730}">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22</v>
      </c>
    </row>
    <row r="2" spans="1:10" ht="78.75" x14ac:dyDescent="0.25">
      <c r="A2" s="2" t="s">
        <v>4</v>
      </c>
      <c r="B2" s="2" t="s">
        <v>9</v>
      </c>
      <c r="C2" s="2" t="s">
        <v>12</v>
      </c>
      <c r="D2" s="2" t="s">
        <v>14</v>
      </c>
    </row>
    <row r="3" spans="1:10" ht="26.25" x14ac:dyDescent="0.4">
      <c r="A3" s="3">
        <v>39</v>
      </c>
      <c r="B3" s="3">
        <f>SUBTOTAL(109,FeuilleDeTemps512[Heures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5" s="20">
        <f>FeuilleDeTemps512[[#This Row],[Heures de travail]]-7.8</f>
        <v>-7.8</v>
      </c>
      <c r="F5" s="21"/>
      <c r="I5" s="14"/>
    </row>
    <row r="6" spans="1:10" x14ac:dyDescent="0.25">
      <c r="A6" s="22">
        <v>43956</v>
      </c>
      <c r="B6" s="15"/>
      <c r="C6" s="15"/>
      <c r="D6" s="16">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6" s="23">
        <f>FeuilleDeTemps512[[#This Row],[Heures de travail]]-7.8</f>
        <v>-7.8</v>
      </c>
      <c r="F6" s="24"/>
      <c r="J6" s="14"/>
    </row>
    <row r="7" spans="1:10" x14ac:dyDescent="0.25">
      <c r="A7" s="22">
        <v>43957</v>
      </c>
      <c r="B7" s="15"/>
      <c r="C7" s="15"/>
      <c r="D7" s="16">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7" s="23">
        <f>FeuilleDeTemps512[[#This Row],[Heures de travail]]-7.8</f>
        <v>-7.8</v>
      </c>
      <c r="F7" s="24"/>
    </row>
    <row r="8" spans="1:10" x14ac:dyDescent="0.25">
      <c r="A8" s="22">
        <v>43958</v>
      </c>
      <c r="B8" s="15"/>
      <c r="C8" s="15"/>
      <c r="D8" s="16">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8" s="23">
        <f>FeuilleDeTemps512[[#This Row],[Heures de travail]]-7.8</f>
        <v>-7.8</v>
      </c>
      <c r="F8" s="24"/>
    </row>
    <row r="9" spans="1:10" ht="15.75" thickBot="1" x14ac:dyDescent="0.3">
      <c r="A9" s="25">
        <v>43959</v>
      </c>
      <c r="B9" s="26"/>
      <c r="C9" s="26"/>
      <c r="D9" s="2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9" s="28">
        <f>FeuilleDeTemps512[[#This Row],[Heures de travail]]-7.8</f>
        <v>-7.8</v>
      </c>
      <c r="F9" s="29"/>
    </row>
    <row r="10" spans="1:10" x14ac:dyDescent="0.25">
      <c r="A10" s="30">
        <v>43962</v>
      </c>
      <c r="B10" s="31"/>
      <c r="C10" s="31"/>
      <c r="D10" s="32">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0" s="33">
        <f>FeuilleDeTemps512[[#This Row],[Heures de travail]]-7.8</f>
        <v>-7.8</v>
      </c>
      <c r="F10" s="34"/>
    </row>
    <row r="11" spans="1:10" x14ac:dyDescent="0.25">
      <c r="A11" s="35">
        <v>43963</v>
      </c>
      <c r="B11" s="36"/>
      <c r="C11" s="36"/>
      <c r="D11"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1" s="38">
        <f>FeuilleDeTemps512[[#This Row],[Heures de travail]]-7.8</f>
        <v>-7.8</v>
      </c>
      <c r="F11" s="40"/>
    </row>
    <row r="12" spans="1:10" x14ac:dyDescent="0.25">
      <c r="A12" s="35">
        <v>43964</v>
      </c>
      <c r="B12" s="36"/>
      <c r="C12" s="36"/>
      <c r="D12"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2" s="38">
        <f>FeuilleDeTemps512[[#This Row],[Heures de travail]]-7.8</f>
        <v>-7.8</v>
      </c>
      <c r="F12" s="40"/>
    </row>
    <row r="13" spans="1:10" x14ac:dyDescent="0.25">
      <c r="A13" s="35">
        <v>43965</v>
      </c>
      <c r="B13" s="36"/>
      <c r="C13" s="36"/>
      <c r="D13"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3" s="38">
        <f>FeuilleDeTemps512[[#This Row],[Heures de travail]]-7.8</f>
        <v>-7.8</v>
      </c>
      <c r="F13" s="40"/>
    </row>
    <row r="14" spans="1:10" ht="15.75" thickBot="1" x14ac:dyDescent="0.3">
      <c r="A14" s="41">
        <v>43966</v>
      </c>
      <c r="B14" s="42"/>
      <c r="C14" s="42"/>
      <c r="D14" s="43">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4" s="44">
        <f>FeuilleDeTemps512[[#This Row],[Heures de travail]]-7.8</f>
        <v>-7.8</v>
      </c>
      <c r="F14" s="45"/>
    </row>
    <row r="15" spans="1:10" x14ac:dyDescent="0.25">
      <c r="A15" s="30">
        <v>43969</v>
      </c>
      <c r="B15" s="31"/>
      <c r="C15" s="31"/>
      <c r="D15" s="32">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5" s="33">
        <f>FeuilleDeTemps512[[#This Row],[Heures de travail]]-7.8</f>
        <v>-7.8</v>
      </c>
      <c r="F15" s="34"/>
    </row>
    <row r="16" spans="1:10" x14ac:dyDescent="0.25">
      <c r="A16" s="35">
        <v>43970</v>
      </c>
      <c r="B16" s="36"/>
      <c r="C16" s="36"/>
      <c r="D16"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6" s="38">
        <f>FeuilleDeTemps512[[#This Row],[Heures de travail]]-7.8</f>
        <v>-7.8</v>
      </c>
      <c r="F16" s="40"/>
    </row>
    <row r="17" spans="1:6" x14ac:dyDescent="0.25">
      <c r="A17" s="35">
        <v>43971</v>
      </c>
      <c r="B17" s="36"/>
      <c r="C17" s="36"/>
      <c r="D17"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7" s="38">
        <f>FeuilleDeTemps512[[#This Row],[Heures de travail]]-7.8</f>
        <v>-7.8</v>
      </c>
      <c r="F17" s="40"/>
    </row>
    <row r="18" spans="1:6" x14ac:dyDescent="0.25">
      <c r="A18" s="35">
        <v>43972</v>
      </c>
      <c r="B18" s="36"/>
      <c r="C18" s="36"/>
      <c r="D18"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8" s="38">
        <f>FeuilleDeTemps512[[#This Row],[Heures de travail]]-7.8</f>
        <v>-7.8</v>
      </c>
      <c r="F18" s="40"/>
    </row>
    <row r="19" spans="1:6" ht="15.75" thickBot="1" x14ac:dyDescent="0.3">
      <c r="A19" s="41">
        <v>43973</v>
      </c>
      <c r="B19" s="42"/>
      <c r="C19" s="42"/>
      <c r="D19" s="43">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19" s="44">
        <f>FeuilleDeTemps512[[#This Row],[Heures de travail]]-7.8</f>
        <v>-7.8</v>
      </c>
      <c r="F19" s="45"/>
    </row>
    <row r="20" spans="1:6" x14ac:dyDescent="0.25">
      <c r="A20" s="30">
        <v>43976</v>
      </c>
      <c r="B20" s="31"/>
      <c r="C20" s="31"/>
      <c r="D20" s="32">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20" s="33">
        <f>FeuilleDeTemps512[[#This Row],[Heures de travail]]-7.8</f>
        <v>-7.8</v>
      </c>
      <c r="F20" s="34"/>
    </row>
    <row r="21" spans="1:6" x14ac:dyDescent="0.25">
      <c r="A21" s="35">
        <v>43977</v>
      </c>
      <c r="B21" s="36"/>
      <c r="C21" s="36"/>
      <c r="D21"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21" s="38">
        <f>FeuilleDeTemps512[[#This Row],[Heures de travail]]-7.8</f>
        <v>-7.8</v>
      </c>
      <c r="F21" s="40"/>
    </row>
    <row r="22" spans="1:6" x14ac:dyDescent="0.25">
      <c r="A22" s="35">
        <v>43978</v>
      </c>
      <c r="B22" s="36"/>
      <c r="C22" s="36"/>
      <c r="D22"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22" s="38">
        <f>FeuilleDeTemps512[[#This Row],[Heures de travail]]-7.8</f>
        <v>-7.8</v>
      </c>
      <c r="F22" s="40"/>
    </row>
    <row r="23" spans="1:6" x14ac:dyDescent="0.25">
      <c r="A23" s="35">
        <v>43979</v>
      </c>
      <c r="B23" s="36"/>
      <c r="C23" s="36"/>
      <c r="D23" s="37">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23" s="38">
        <f>FeuilleDeTemps512[[#This Row],[Heures de travail]]-7.8</f>
        <v>-7.8</v>
      </c>
      <c r="F23" s="40"/>
    </row>
    <row r="24" spans="1:6" ht="15.75" thickBot="1" x14ac:dyDescent="0.3">
      <c r="A24" s="41">
        <v>43980</v>
      </c>
      <c r="B24" s="42"/>
      <c r="C24" s="42"/>
      <c r="D24" s="43">
        <f>IFERROR(IF(COUNT(FeuilleDeTemps512[[#This Row],[Heure d’arrivée]:[Heure de départ]])=4,(IF(FeuilleDeTemps512[[#This Row],[Heure de départ]]&lt;FeuilleDeTemps512[[#This Row],[Heure d’arrivée]],1,0)+FeuilleDeTemps512[[#This Row],[Heure de départ]])-#REF!+#REF!-FeuilleDeTemps512[[#This Row],[Heure d’arrivée]],IF(AND(LEN(FeuilleDeTemps512[[#This Row],[Heure d’arrivée]])&lt;&gt;0,LEN(FeuilleDeTemps512[[#This Row],[Heure de départ]])&lt;&gt;0),(IF(FeuilleDeTemps512[[#This Row],[Heure de départ]]&lt;FeuilleDeTemps512[[#This Row],[Heure d’arrivée]],1,0)+FeuilleDeTemps512[[#This Row],[Heure de départ]])-FeuilleDeTemps512[[#This Row],[Heure d’arrivée]],0))*24,0)</f>
        <v>0</v>
      </c>
      <c r="E24" s="44">
        <f>FeuilleDeTemps512[[#This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E0D62D3E-3B12-46CD-9580-77EFFC1DFFC8}"/>
    <dataValidation allowBlank="1" showInputMessage="1" showErrorMessage="1" prompt="Entrez le nombre total d’heures de travail de la semaine dans la cellule ci-dessous." sqref="A2" xr:uid="{05CBC68A-A8E4-449A-9E1D-29B284EA173C}"/>
    <dataValidation allowBlank="1" showInputMessage="1" showErrorMessage="1" prompt="Le total des heures de travail est calculé automatiquement dans la cellule ci-dessous." sqref="B2" xr:uid="{F4BB9B4C-5CB8-497D-9DE9-2AB4D50BCED8}"/>
    <dataValidation allowBlank="1" showInputMessage="1" showErrorMessage="1" prompt="Le total des heures normales est calculé automatiquement dans la cellule ci-dessous." sqref="C2" xr:uid="{6782A5AC-4275-4B0F-8C31-290DABAF6C26}"/>
    <dataValidation allowBlank="1" showInputMessage="1" showErrorMessage="1" prompt="Le total des heures hors horaires est calculé automatiquement dans la cellule ci-dessous." sqref="D2" xr:uid="{5BB7AFCB-FF36-43AA-82C6-41E9A97B6DFD}"/>
    <dataValidation allowBlank="1" showInputMessage="1" showErrorMessage="1" prompt="Entrez le nombre total d’heures de travail de la semaine dans cette cellule." sqref="A3" xr:uid="{3D3E61FF-23C0-4506-892E-6B54FB08AA1D}"/>
    <dataValidation allowBlank="1" showInputMessage="1" showErrorMessage="1" prompt="Le total des heures normales est calculé automatiquement dans cette cellule." sqref="C3" xr:uid="{6FD13A8F-C078-412E-9166-B00E71D1AC04}"/>
    <dataValidation allowBlank="1" showInputMessage="1" showErrorMessage="1" prompt="Les heures supplémentaires sont calculées automatiquement dans cette cellule." sqref="D3" xr:uid="{0A7ABFE3-7AC9-4476-84B0-678F60D0C6F2}"/>
    <dataValidation allowBlank="1" showInputMessage="1" showErrorMessage="1" prompt="Le total des heures de travail est calculé automatiquement dans cette cellule." sqref="B3" xr:uid="{127EA3B3-E16D-4D86-80D8-14A2BD0598B7}"/>
    <dataValidation allowBlank="1" showInputMessage="1" showErrorMessage="1" prompt="Entrez la date dans cette colonne sous ce titre. Utilisez les filtres de titre pour trouver des entrées spécifiques." sqref="A4" xr:uid="{EC99ACD6-22B8-4EA0-94AD-588A8411DDB3}"/>
    <dataValidation allowBlank="1" showInputMessage="1" showErrorMessage="1" prompt="Entrez l’heure d’arrivée dans cette colonne sous ce titre." sqref="B4" xr:uid="{3C32DB18-655A-42B0-B777-E7431D01689E}"/>
    <dataValidation allowBlank="1" showInputMessage="1" showErrorMessage="1" prompt="Entrez l’heure de départ dans cette colonne sous ce titre." sqref="C4" xr:uid="{D994538F-DDB5-4DB3-835A-FD6FC72DF3DB}"/>
    <dataValidation allowBlank="1" showInputMessage="1" showErrorMessage="1" prompt="Les heures de travail sont automatiquement calculées dans cette colonne sous ce titre." sqref="D4" xr:uid="{269BAB4A-16E8-45CF-9A5A-E7E144CE7D1E}"/>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64785-B5B2-4AC4-B5C5-0FA2FC95F15F}">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23</v>
      </c>
    </row>
    <row r="2" spans="1:10" ht="78.75" x14ac:dyDescent="0.25">
      <c r="A2" s="2" t="s">
        <v>4</v>
      </c>
      <c r="B2" s="2" t="s">
        <v>9</v>
      </c>
      <c r="C2" s="2" t="s">
        <v>12</v>
      </c>
      <c r="D2" s="2" t="s">
        <v>14</v>
      </c>
    </row>
    <row r="3" spans="1:10" ht="26.25" x14ac:dyDescent="0.4">
      <c r="A3" s="3">
        <v>39</v>
      </c>
      <c r="B3" s="3">
        <f>SUBTOTAL(109,FeuilleDeTemps513[Heures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5" s="20">
        <f>FeuilleDeTemps513[[#This Row],[Heures de travail]]-7.8</f>
        <v>-7.8</v>
      </c>
      <c r="F5" s="21"/>
      <c r="I5" s="14"/>
    </row>
    <row r="6" spans="1:10" x14ac:dyDescent="0.25">
      <c r="A6" s="22">
        <v>43956</v>
      </c>
      <c r="B6" s="15"/>
      <c r="C6" s="15"/>
      <c r="D6" s="16">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6" s="23">
        <f>FeuilleDeTemps513[[#This Row],[Heures de travail]]-7.8</f>
        <v>-7.8</v>
      </c>
      <c r="F6" s="24"/>
      <c r="J6" s="14"/>
    </row>
    <row r="7" spans="1:10" x14ac:dyDescent="0.25">
      <c r="A7" s="22">
        <v>43957</v>
      </c>
      <c r="B7" s="15"/>
      <c r="C7" s="15"/>
      <c r="D7" s="16">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7" s="23">
        <f>FeuilleDeTemps513[[#This Row],[Heures de travail]]-7.8</f>
        <v>-7.8</v>
      </c>
      <c r="F7" s="24"/>
    </row>
    <row r="8" spans="1:10" x14ac:dyDescent="0.25">
      <c r="A8" s="22">
        <v>43958</v>
      </c>
      <c r="B8" s="15"/>
      <c r="C8" s="15"/>
      <c r="D8" s="16">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8" s="23">
        <f>FeuilleDeTemps513[[#This Row],[Heures de travail]]-7.8</f>
        <v>-7.8</v>
      </c>
      <c r="F8" s="24"/>
    </row>
    <row r="9" spans="1:10" ht="15.75" thickBot="1" x14ac:dyDescent="0.3">
      <c r="A9" s="25">
        <v>43959</v>
      </c>
      <c r="B9" s="26"/>
      <c r="C9" s="26"/>
      <c r="D9" s="2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9" s="28">
        <f>FeuilleDeTemps513[[#This Row],[Heures de travail]]-7.8</f>
        <v>-7.8</v>
      </c>
      <c r="F9" s="29"/>
    </row>
    <row r="10" spans="1:10" x14ac:dyDescent="0.25">
      <c r="A10" s="30">
        <v>43962</v>
      </c>
      <c r="B10" s="31"/>
      <c r="C10" s="31"/>
      <c r="D10" s="32">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0" s="33">
        <f>FeuilleDeTemps513[[#This Row],[Heures de travail]]-7.8</f>
        <v>-7.8</v>
      </c>
      <c r="F10" s="34"/>
    </row>
    <row r="11" spans="1:10" x14ac:dyDescent="0.25">
      <c r="A11" s="35">
        <v>43963</v>
      </c>
      <c r="B11" s="36"/>
      <c r="C11" s="36"/>
      <c r="D11"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1" s="38">
        <f>FeuilleDeTemps513[[#This Row],[Heures de travail]]-7.8</f>
        <v>-7.8</v>
      </c>
      <c r="F11" s="40"/>
    </row>
    <row r="12" spans="1:10" x14ac:dyDescent="0.25">
      <c r="A12" s="35">
        <v>43964</v>
      </c>
      <c r="B12" s="36"/>
      <c r="C12" s="36"/>
      <c r="D12"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2" s="38">
        <f>FeuilleDeTemps513[[#This Row],[Heures de travail]]-7.8</f>
        <v>-7.8</v>
      </c>
      <c r="F12" s="40"/>
    </row>
    <row r="13" spans="1:10" x14ac:dyDescent="0.25">
      <c r="A13" s="35">
        <v>43965</v>
      </c>
      <c r="B13" s="36"/>
      <c r="C13" s="36"/>
      <c r="D13"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3" s="38">
        <f>FeuilleDeTemps513[[#This Row],[Heures de travail]]-7.8</f>
        <v>-7.8</v>
      </c>
      <c r="F13" s="40"/>
    </row>
    <row r="14" spans="1:10" ht="15.75" thickBot="1" x14ac:dyDescent="0.3">
      <c r="A14" s="41">
        <v>43966</v>
      </c>
      <c r="B14" s="42"/>
      <c r="C14" s="42"/>
      <c r="D14" s="43">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4" s="44">
        <f>FeuilleDeTemps513[[#This Row],[Heures de travail]]-7.8</f>
        <v>-7.8</v>
      </c>
      <c r="F14" s="45"/>
    </row>
    <row r="15" spans="1:10" x14ac:dyDescent="0.25">
      <c r="A15" s="30">
        <v>43969</v>
      </c>
      <c r="B15" s="31"/>
      <c r="C15" s="31"/>
      <c r="D15" s="32">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5" s="33">
        <f>FeuilleDeTemps513[[#This Row],[Heures de travail]]-7.8</f>
        <v>-7.8</v>
      </c>
      <c r="F15" s="34"/>
    </row>
    <row r="16" spans="1:10" x14ac:dyDescent="0.25">
      <c r="A16" s="35">
        <v>43970</v>
      </c>
      <c r="B16" s="36"/>
      <c r="C16" s="36"/>
      <c r="D16"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6" s="38">
        <f>FeuilleDeTemps513[[#This Row],[Heures de travail]]-7.8</f>
        <v>-7.8</v>
      </c>
      <c r="F16" s="40"/>
    </row>
    <row r="17" spans="1:6" x14ac:dyDescent="0.25">
      <c r="A17" s="35">
        <v>43971</v>
      </c>
      <c r="B17" s="36"/>
      <c r="C17" s="36"/>
      <c r="D17"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7" s="38">
        <f>FeuilleDeTemps513[[#This Row],[Heures de travail]]-7.8</f>
        <v>-7.8</v>
      </c>
      <c r="F17" s="40"/>
    </row>
    <row r="18" spans="1:6" x14ac:dyDescent="0.25">
      <c r="A18" s="35">
        <v>43972</v>
      </c>
      <c r="B18" s="36"/>
      <c r="C18" s="36"/>
      <c r="D18"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8" s="38">
        <f>FeuilleDeTemps513[[#This Row],[Heures de travail]]-7.8</f>
        <v>-7.8</v>
      </c>
      <c r="F18" s="40"/>
    </row>
    <row r="19" spans="1:6" ht="15.75" thickBot="1" x14ac:dyDescent="0.3">
      <c r="A19" s="41">
        <v>43973</v>
      </c>
      <c r="B19" s="42"/>
      <c r="C19" s="42"/>
      <c r="D19" s="43">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19" s="44">
        <f>FeuilleDeTemps513[[#This Row],[Heures de travail]]-7.8</f>
        <v>-7.8</v>
      </c>
      <c r="F19" s="45"/>
    </row>
    <row r="20" spans="1:6" x14ac:dyDescent="0.25">
      <c r="A20" s="30">
        <v>43976</v>
      </c>
      <c r="B20" s="31"/>
      <c r="C20" s="31"/>
      <c r="D20" s="32">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20" s="33">
        <f>FeuilleDeTemps513[[#This Row],[Heures de travail]]-7.8</f>
        <v>-7.8</v>
      </c>
      <c r="F20" s="34"/>
    </row>
    <row r="21" spans="1:6" x14ac:dyDescent="0.25">
      <c r="A21" s="35">
        <v>43977</v>
      </c>
      <c r="B21" s="36"/>
      <c r="C21" s="36"/>
      <c r="D21"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21" s="38">
        <f>FeuilleDeTemps513[[#This Row],[Heures de travail]]-7.8</f>
        <v>-7.8</v>
      </c>
      <c r="F21" s="40"/>
    </row>
    <row r="22" spans="1:6" x14ac:dyDescent="0.25">
      <c r="A22" s="35">
        <v>43978</v>
      </c>
      <c r="B22" s="36"/>
      <c r="C22" s="36"/>
      <c r="D22"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22" s="38">
        <f>FeuilleDeTemps513[[#This Row],[Heures de travail]]-7.8</f>
        <v>-7.8</v>
      </c>
      <c r="F22" s="40"/>
    </row>
    <row r="23" spans="1:6" x14ac:dyDescent="0.25">
      <c r="A23" s="35">
        <v>43979</v>
      </c>
      <c r="B23" s="36"/>
      <c r="C23" s="36"/>
      <c r="D23" s="37">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23" s="38">
        <f>FeuilleDeTemps513[[#This Row],[Heures de travail]]-7.8</f>
        <v>-7.8</v>
      </c>
      <c r="F23" s="40"/>
    </row>
    <row r="24" spans="1:6" ht="15.75" thickBot="1" x14ac:dyDescent="0.3">
      <c r="A24" s="41">
        <v>43980</v>
      </c>
      <c r="B24" s="42"/>
      <c r="C24" s="42"/>
      <c r="D24" s="43">
        <f>IFERROR(IF(COUNT(FeuilleDeTemps513[[#This Row],[Heure d’arrivée]:[Heure de départ]])=4,(IF(FeuilleDeTemps513[[#This Row],[Heure de départ]]&lt;FeuilleDeTemps513[[#This Row],[Heure d’arrivée]],1,0)+FeuilleDeTemps513[[#This Row],[Heure de départ]])-#REF!+#REF!-FeuilleDeTemps513[[#This Row],[Heure d’arrivée]],IF(AND(LEN(FeuilleDeTemps513[[#This Row],[Heure d’arrivée]])&lt;&gt;0,LEN(FeuilleDeTemps513[[#This Row],[Heure de départ]])&lt;&gt;0),(IF(FeuilleDeTemps513[[#This Row],[Heure de départ]]&lt;FeuilleDeTemps513[[#This Row],[Heure d’arrivée]],1,0)+FeuilleDeTemps513[[#This Row],[Heure de départ]])-FeuilleDeTemps513[[#This Row],[Heure d’arrivée]],0))*24,0)</f>
        <v>0</v>
      </c>
      <c r="E24" s="44">
        <f>FeuilleDeTemps513[[#This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8C47DAC2-83EB-45A3-BA67-173802EFFAC2}"/>
    <dataValidation allowBlank="1" showInputMessage="1" showErrorMessage="1" prompt="Entrez le nombre total d’heures de travail de la semaine dans la cellule ci-dessous." sqref="A2" xr:uid="{3E2B7EE6-FAFA-4797-B3FF-5E7A5D6BCD1A}"/>
    <dataValidation allowBlank="1" showInputMessage="1" showErrorMessage="1" prompt="Le total des heures de travail est calculé automatiquement dans la cellule ci-dessous." sqref="B2" xr:uid="{7B44A985-93E7-48FE-91FD-C1C4D8FF8D84}"/>
    <dataValidation allowBlank="1" showInputMessage="1" showErrorMessage="1" prompt="Le total des heures normales est calculé automatiquement dans la cellule ci-dessous." sqref="C2" xr:uid="{ECABF575-B261-4DBC-96AE-F5EBC9039180}"/>
    <dataValidation allowBlank="1" showInputMessage="1" showErrorMessage="1" prompt="Le total des heures hors horaires est calculé automatiquement dans la cellule ci-dessous." sqref="D2" xr:uid="{AC5CA3EC-6C8D-48C6-9899-CEF576614663}"/>
    <dataValidation allowBlank="1" showInputMessage="1" showErrorMessage="1" prompt="Entrez le nombre total d’heures de travail de la semaine dans cette cellule." sqref="A3" xr:uid="{460179A0-940E-47B1-8107-0F1B34C00085}"/>
    <dataValidation allowBlank="1" showInputMessage="1" showErrorMessage="1" prompt="Le total des heures normales est calculé automatiquement dans cette cellule." sqref="C3" xr:uid="{34B5E8CD-8D62-4849-8897-88101066E86E}"/>
    <dataValidation allowBlank="1" showInputMessage="1" showErrorMessage="1" prompt="Les heures supplémentaires sont calculées automatiquement dans cette cellule." sqref="D3" xr:uid="{A361C0DB-C11F-49DF-8BE6-73D834DBEC42}"/>
    <dataValidation allowBlank="1" showInputMessage="1" showErrorMessage="1" prompt="Le total des heures de travail est calculé automatiquement dans cette cellule." sqref="B3" xr:uid="{8568BCE2-9253-4A2A-BD39-CCD4137B171A}"/>
    <dataValidation allowBlank="1" showInputMessage="1" showErrorMessage="1" prompt="Entrez la date dans cette colonne sous ce titre. Utilisez les filtres de titre pour trouver des entrées spécifiques." sqref="A4" xr:uid="{C5725625-21C3-434A-9CC8-CE9E1365D694}"/>
    <dataValidation allowBlank="1" showInputMessage="1" showErrorMessage="1" prompt="Entrez l’heure d’arrivée dans cette colonne sous ce titre." sqref="B4" xr:uid="{00EF40D9-FD28-41A3-8F28-DAF3CDEFF3A0}"/>
    <dataValidation allowBlank="1" showInputMessage="1" showErrorMessage="1" prompt="Entrez l’heure de départ dans cette colonne sous ce titre." sqref="C4" xr:uid="{C8031FE7-EF7D-49E0-8CD7-7750810D9425}"/>
    <dataValidation allowBlank="1" showInputMessage="1" showErrorMessage="1" prompt="Les heures de travail sont automatiquement calculées dans cette colonne sous ce titre." sqref="D4" xr:uid="{41154E36-8A5A-427B-92BA-F08D4982712C}"/>
  </dataValidations>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088B9-82A7-47E6-99F5-6351FA664196}">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24</v>
      </c>
    </row>
    <row r="2" spans="1:10" ht="78.75" x14ac:dyDescent="0.25">
      <c r="A2" s="2" t="s">
        <v>4</v>
      </c>
      <c r="B2" s="2" t="s">
        <v>9</v>
      </c>
      <c r="C2" s="2" t="s">
        <v>12</v>
      </c>
      <c r="D2" s="2" t="s">
        <v>14</v>
      </c>
    </row>
    <row r="3" spans="1:10" ht="26.25" x14ac:dyDescent="0.4">
      <c r="A3" s="3">
        <v>39</v>
      </c>
      <c r="B3" s="3">
        <f>SUBTOTAL(109,FeuilleDeTemps514[Heures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5" s="20">
        <f>FeuilleDeTemps514[[#This Row],[Heures de travail]]-7.8</f>
        <v>-7.8</v>
      </c>
      <c r="F5" s="21"/>
      <c r="I5" s="14"/>
    </row>
    <row r="6" spans="1:10" x14ac:dyDescent="0.25">
      <c r="A6" s="22">
        <v>43956</v>
      </c>
      <c r="B6" s="15"/>
      <c r="C6" s="15"/>
      <c r="D6" s="16">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6" s="23">
        <f>FeuilleDeTemps514[[#This Row],[Heures de travail]]-7.8</f>
        <v>-7.8</v>
      </c>
      <c r="F6" s="24"/>
      <c r="J6" s="14"/>
    </row>
    <row r="7" spans="1:10" x14ac:dyDescent="0.25">
      <c r="A7" s="22">
        <v>43957</v>
      </c>
      <c r="B7" s="15"/>
      <c r="C7" s="15"/>
      <c r="D7" s="16">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7" s="23">
        <f>FeuilleDeTemps514[[#This Row],[Heures de travail]]-7.8</f>
        <v>-7.8</v>
      </c>
      <c r="F7" s="24"/>
    </row>
    <row r="8" spans="1:10" x14ac:dyDescent="0.25">
      <c r="A8" s="22">
        <v>43958</v>
      </c>
      <c r="B8" s="15"/>
      <c r="C8" s="15"/>
      <c r="D8" s="16">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8" s="23">
        <f>FeuilleDeTemps514[[#This Row],[Heures de travail]]-7.8</f>
        <v>-7.8</v>
      </c>
      <c r="F8" s="24"/>
    </row>
    <row r="9" spans="1:10" ht="15.75" thickBot="1" x14ac:dyDescent="0.3">
      <c r="A9" s="25">
        <v>43959</v>
      </c>
      <c r="B9" s="26"/>
      <c r="C9" s="26"/>
      <c r="D9" s="2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9" s="28">
        <f>FeuilleDeTemps514[[#This Row],[Heures de travail]]-7.8</f>
        <v>-7.8</v>
      </c>
      <c r="F9" s="29"/>
    </row>
    <row r="10" spans="1:10" x14ac:dyDescent="0.25">
      <c r="A10" s="30">
        <v>43962</v>
      </c>
      <c r="B10" s="31"/>
      <c r="C10" s="31"/>
      <c r="D10" s="32">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0" s="33">
        <f>FeuilleDeTemps514[[#This Row],[Heures de travail]]-7.8</f>
        <v>-7.8</v>
      </c>
      <c r="F10" s="34"/>
    </row>
    <row r="11" spans="1:10" x14ac:dyDescent="0.25">
      <c r="A11" s="35">
        <v>43963</v>
      </c>
      <c r="B11" s="36"/>
      <c r="C11" s="36"/>
      <c r="D11"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1" s="38">
        <f>FeuilleDeTemps514[[#This Row],[Heures de travail]]-7.8</f>
        <v>-7.8</v>
      </c>
      <c r="F11" s="40"/>
    </row>
    <row r="12" spans="1:10" x14ac:dyDescent="0.25">
      <c r="A12" s="35">
        <v>43964</v>
      </c>
      <c r="B12" s="36"/>
      <c r="C12" s="36"/>
      <c r="D12"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2" s="38">
        <f>FeuilleDeTemps514[[#This Row],[Heures de travail]]-7.8</f>
        <v>-7.8</v>
      </c>
      <c r="F12" s="40"/>
    </row>
    <row r="13" spans="1:10" x14ac:dyDescent="0.25">
      <c r="A13" s="35">
        <v>43965</v>
      </c>
      <c r="B13" s="36"/>
      <c r="C13" s="36"/>
      <c r="D13"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3" s="38">
        <f>FeuilleDeTemps514[[#This Row],[Heures de travail]]-7.8</f>
        <v>-7.8</v>
      </c>
      <c r="F13" s="40"/>
    </row>
    <row r="14" spans="1:10" ht="15.75" thickBot="1" x14ac:dyDescent="0.3">
      <c r="A14" s="41">
        <v>43966</v>
      </c>
      <c r="B14" s="42"/>
      <c r="C14" s="42"/>
      <c r="D14" s="43">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4" s="44">
        <f>FeuilleDeTemps514[[#This Row],[Heures de travail]]-7.8</f>
        <v>-7.8</v>
      </c>
      <c r="F14" s="45"/>
    </row>
    <row r="15" spans="1:10" x14ac:dyDescent="0.25">
      <c r="A15" s="30">
        <v>43969</v>
      </c>
      <c r="B15" s="31"/>
      <c r="C15" s="31"/>
      <c r="D15" s="32">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5" s="33">
        <f>FeuilleDeTemps514[[#This Row],[Heures de travail]]-7.8</f>
        <v>-7.8</v>
      </c>
      <c r="F15" s="34"/>
    </row>
    <row r="16" spans="1:10" x14ac:dyDescent="0.25">
      <c r="A16" s="35">
        <v>43970</v>
      </c>
      <c r="B16" s="36"/>
      <c r="C16" s="36"/>
      <c r="D16"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6" s="38">
        <f>FeuilleDeTemps514[[#This Row],[Heures de travail]]-7.8</f>
        <v>-7.8</v>
      </c>
      <c r="F16" s="40"/>
    </row>
    <row r="17" spans="1:6" x14ac:dyDescent="0.25">
      <c r="A17" s="35">
        <v>43971</v>
      </c>
      <c r="B17" s="36"/>
      <c r="C17" s="36"/>
      <c r="D17"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7" s="38">
        <f>FeuilleDeTemps514[[#This Row],[Heures de travail]]-7.8</f>
        <v>-7.8</v>
      </c>
      <c r="F17" s="40"/>
    </row>
    <row r="18" spans="1:6" x14ac:dyDescent="0.25">
      <c r="A18" s="35">
        <v>43972</v>
      </c>
      <c r="B18" s="36"/>
      <c r="C18" s="36"/>
      <c r="D18"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8" s="38">
        <f>FeuilleDeTemps514[[#This Row],[Heures de travail]]-7.8</f>
        <v>-7.8</v>
      </c>
      <c r="F18" s="40"/>
    </row>
    <row r="19" spans="1:6" ht="15.75" thickBot="1" x14ac:dyDescent="0.3">
      <c r="A19" s="41">
        <v>43973</v>
      </c>
      <c r="B19" s="42"/>
      <c r="C19" s="42"/>
      <c r="D19" s="43">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19" s="44">
        <f>FeuilleDeTemps514[[#This Row],[Heures de travail]]-7.8</f>
        <v>-7.8</v>
      </c>
      <c r="F19" s="45"/>
    </row>
    <row r="20" spans="1:6" x14ac:dyDescent="0.25">
      <c r="A20" s="30">
        <v>43976</v>
      </c>
      <c r="B20" s="31"/>
      <c r="C20" s="31"/>
      <c r="D20" s="32">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20" s="33">
        <f>FeuilleDeTemps514[[#This Row],[Heures de travail]]-7.8</f>
        <v>-7.8</v>
      </c>
      <c r="F20" s="34"/>
    </row>
    <row r="21" spans="1:6" x14ac:dyDescent="0.25">
      <c r="A21" s="35">
        <v>43977</v>
      </c>
      <c r="B21" s="36"/>
      <c r="C21" s="36"/>
      <c r="D21"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21" s="38">
        <f>FeuilleDeTemps514[[#This Row],[Heures de travail]]-7.8</f>
        <v>-7.8</v>
      </c>
      <c r="F21" s="40"/>
    </row>
    <row r="22" spans="1:6" x14ac:dyDescent="0.25">
      <c r="A22" s="35">
        <v>43978</v>
      </c>
      <c r="B22" s="36"/>
      <c r="C22" s="36"/>
      <c r="D22"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22" s="38">
        <f>FeuilleDeTemps514[[#This Row],[Heures de travail]]-7.8</f>
        <v>-7.8</v>
      </c>
      <c r="F22" s="40"/>
    </row>
    <row r="23" spans="1:6" x14ac:dyDescent="0.25">
      <c r="A23" s="35">
        <v>43979</v>
      </c>
      <c r="B23" s="36"/>
      <c r="C23" s="36"/>
      <c r="D23" s="37">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23" s="38">
        <f>FeuilleDeTemps514[[#This Row],[Heures de travail]]-7.8</f>
        <v>-7.8</v>
      </c>
      <c r="F23" s="40"/>
    </row>
    <row r="24" spans="1:6" ht="15.75" thickBot="1" x14ac:dyDescent="0.3">
      <c r="A24" s="41">
        <v>43980</v>
      </c>
      <c r="B24" s="42"/>
      <c r="C24" s="42"/>
      <c r="D24" s="43">
        <f>IFERROR(IF(COUNT(FeuilleDeTemps514[[#This Row],[Heure d’arrivée]:[Heure de départ]])=4,(IF(FeuilleDeTemps514[[#This Row],[Heure de départ]]&lt;FeuilleDeTemps514[[#This Row],[Heure d’arrivée]],1,0)+FeuilleDeTemps514[[#This Row],[Heure de départ]])-#REF!+#REF!-FeuilleDeTemps514[[#This Row],[Heure d’arrivée]],IF(AND(LEN(FeuilleDeTemps514[[#This Row],[Heure d’arrivée]])&lt;&gt;0,LEN(FeuilleDeTemps514[[#This Row],[Heure de départ]])&lt;&gt;0),(IF(FeuilleDeTemps514[[#This Row],[Heure de départ]]&lt;FeuilleDeTemps514[[#This Row],[Heure d’arrivée]],1,0)+FeuilleDeTemps514[[#This Row],[Heure de départ]])-FeuilleDeTemps514[[#This Row],[Heure d’arrivée]],0))*24,0)</f>
        <v>0</v>
      </c>
      <c r="E24" s="44">
        <f>FeuilleDeTemps514[[#This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8EE29F4D-E27D-43D8-B08A-53E10116BF27}"/>
    <dataValidation allowBlank="1" showInputMessage="1" showErrorMessage="1" prompt="Entrez le nombre total d’heures de travail de la semaine dans la cellule ci-dessous." sqref="A2" xr:uid="{AC17FE22-8B4D-40F3-9303-E3E6D13D4767}"/>
    <dataValidation allowBlank="1" showInputMessage="1" showErrorMessage="1" prompt="Le total des heures de travail est calculé automatiquement dans la cellule ci-dessous." sqref="B2" xr:uid="{72E6E29F-469F-49D4-92B1-05D9C156C001}"/>
    <dataValidation allowBlank="1" showInputMessage="1" showErrorMessage="1" prompt="Le total des heures normales est calculé automatiquement dans la cellule ci-dessous." sqref="C2" xr:uid="{24AE3B8D-A235-47E1-A75E-A527A2B7162B}"/>
    <dataValidation allowBlank="1" showInputMessage="1" showErrorMessage="1" prompt="Le total des heures hors horaires est calculé automatiquement dans la cellule ci-dessous." sqref="D2" xr:uid="{C0267926-8601-4448-9246-54488360200D}"/>
    <dataValidation allowBlank="1" showInputMessage="1" showErrorMessage="1" prompt="Entrez le nombre total d’heures de travail de la semaine dans cette cellule." sqref="A3" xr:uid="{8186D077-6D41-4CCF-9C7E-9631E9EB0560}"/>
    <dataValidation allowBlank="1" showInputMessage="1" showErrorMessage="1" prompt="Le total des heures normales est calculé automatiquement dans cette cellule." sqref="C3" xr:uid="{D6ED6017-9696-4313-A654-135B5F19620F}"/>
    <dataValidation allowBlank="1" showInputMessage="1" showErrorMessage="1" prompt="Les heures supplémentaires sont calculées automatiquement dans cette cellule." sqref="D3" xr:uid="{379AAF5E-96F8-4577-95E6-12E5F1F5999B}"/>
    <dataValidation allowBlank="1" showInputMessage="1" showErrorMessage="1" prompt="Le total des heures de travail est calculé automatiquement dans cette cellule." sqref="B3" xr:uid="{731C8A65-F2CC-4686-9B57-18F3FFFE9420}"/>
    <dataValidation allowBlank="1" showInputMessage="1" showErrorMessage="1" prompt="Entrez la date dans cette colonne sous ce titre. Utilisez les filtres de titre pour trouver des entrées spécifiques." sqref="A4" xr:uid="{BC3F07AC-1AD8-4B6D-8B2C-6E5B5F8D8FB0}"/>
    <dataValidation allowBlank="1" showInputMessage="1" showErrorMessage="1" prompt="Entrez l’heure d’arrivée dans cette colonne sous ce titre." sqref="B4" xr:uid="{C5B95E82-F5E2-4A80-983C-735D4E4FB529}"/>
    <dataValidation allowBlank="1" showInputMessage="1" showErrorMessage="1" prompt="Entrez l’heure de départ dans cette colonne sous ce titre." sqref="C4" xr:uid="{DD7CB0BD-E9F0-45B7-B81B-B1FB1296E94C}"/>
    <dataValidation allowBlank="1" showInputMessage="1" showErrorMessage="1" prompt="Les heures de travail sont automatiquement calculées dans cette colonne sous ce titre." sqref="D4" xr:uid="{74D4BD51-CFE9-48B6-8AD4-855A9C4E6C1E}"/>
  </dataValidation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81CAA-0E88-4FA3-8252-3C76B5CCF9D3}">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25</v>
      </c>
    </row>
    <row r="2" spans="1:10" ht="78.75" x14ac:dyDescent="0.25">
      <c r="A2" s="2" t="s">
        <v>4</v>
      </c>
      <c r="B2" s="2" t="s">
        <v>9</v>
      </c>
      <c r="C2" s="2" t="s">
        <v>12</v>
      </c>
      <c r="D2" s="2" t="s">
        <v>14</v>
      </c>
    </row>
    <row r="3" spans="1:10" ht="26.25" x14ac:dyDescent="0.4">
      <c r="A3" s="3">
        <v>39</v>
      </c>
      <c r="B3" s="3">
        <f>SUBTOTAL(109,FeuilleDeTemps519[Heures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5" s="20">
        <f>FeuilleDeTemps519[[#This Row],[Heures de travail]]-7.8</f>
        <v>-7.8</v>
      </c>
      <c r="F5" s="21"/>
      <c r="I5" s="14"/>
    </row>
    <row r="6" spans="1:10" x14ac:dyDescent="0.25">
      <c r="A6" s="22">
        <v>43956</v>
      </c>
      <c r="B6" s="15"/>
      <c r="C6" s="15"/>
      <c r="D6" s="16">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6" s="23">
        <f>FeuilleDeTemps519[[#This Row],[Heures de travail]]-7.8</f>
        <v>-7.8</v>
      </c>
      <c r="F6" s="24"/>
      <c r="J6" s="14"/>
    </row>
    <row r="7" spans="1:10" x14ac:dyDescent="0.25">
      <c r="A7" s="22">
        <v>43957</v>
      </c>
      <c r="B7" s="15"/>
      <c r="C7" s="15"/>
      <c r="D7" s="16">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7" s="23">
        <f>FeuilleDeTemps519[[#This Row],[Heures de travail]]-7.8</f>
        <v>-7.8</v>
      </c>
      <c r="F7" s="24"/>
    </row>
    <row r="8" spans="1:10" x14ac:dyDescent="0.25">
      <c r="A8" s="22">
        <v>43958</v>
      </c>
      <c r="B8" s="15"/>
      <c r="C8" s="15"/>
      <c r="D8" s="16">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8" s="23">
        <f>FeuilleDeTemps519[[#This Row],[Heures de travail]]-7.8</f>
        <v>-7.8</v>
      </c>
      <c r="F8" s="24"/>
    </row>
    <row r="9" spans="1:10" ht="15.75" thickBot="1" x14ac:dyDescent="0.3">
      <c r="A9" s="25">
        <v>43959</v>
      </c>
      <c r="B9" s="26"/>
      <c r="C9" s="26"/>
      <c r="D9" s="2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9" s="28">
        <f>FeuilleDeTemps519[[#This Row],[Heures de travail]]-7.8</f>
        <v>-7.8</v>
      </c>
      <c r="F9" s="29"/>
    </row>
    <row r="10" spans="1:10" x14ac:dyDescent="0.25">
      <c r="A10" s="30">
        <v>43962</v>
      </c>
      <c r="B10" s="31"/>
      <c r="C10" s="31"/>
      <c r="D10" s="32">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0" s="33">
        <f>FeuilleDeTemps519[[#This Row],[Heures de travail]]-7.8</f>
        <v>-7.8</v>
      </c>
      <c r="F10" s="34"/>
    </row>
    <row r="11" spans="1:10" x14ac:dyDescent="0.25">
      <c r="A11" s="35">
        <v>43963</v>
      </c>
      <c r="B11" s="36"/>
      <c r="C11" s="36"/>
      <c r="D11"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1" s="38">
        <f>FeuilleDeTemps519[[#This Row],[Heures de travail]]-7.8</f>
        <v>-7.8</v>
      </c>
      <c r="F11" s="40"/>
    </row>
    <row r="12" spans="1:10" x14ac:dyDescent="0.25">
      <c r="A12" s="35">
        <v>43964</v>
      </c>
      <c r="B12" s="36"/>
      <c r="C12" s="36"/>
      <c r="D12"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2" s="38">
        <f>FeuilleDeTemps519[[#This Row],[Heures de travail]]-7.8</f>
        <v>-7.8</v>
      </c>
      <c r="F12" s="40"/>
    </row>
    <row r="13" spans="1:10" x14ac:dyDescent="0.25">
      <c r="A13" s="35">
        <v>43965</v>
      </c>
      <c r="B13" s="36"/>
      <c r="C13" s="36"/>
      <c r="D13"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3" s="38">
        <f>FeuilleDeTemps519[[#This Row],[Heures de travail]]-7.8</f>
        <v>-7.8</v>
      </c>
      <c r="F13" s="40"/>
    </row>
    <row r="14" spans="1:10" ht="15.75" thickBot="1" x14ac:dyDescent="0.3">
      <c r="A14" s="41">
        <v>43966</v>
      </c>
      <c r="B14" s="42"/>
      <c r="C14" s="42"/>
      <c r="D14" s="43">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4" s="44">
        <f>FeuilleDeTemps519[[#This Row],[Heures de travail]]-7.8</f>
        <v>-7.8</v>
      </c>
      <c r="F14" s="45"/>
    </row>
    <row r="15" spans="1:10" x14ac:dyDescent="0.25">
      <c r="A15" s="30">
        <v>43969</v>
      </c>
      <c r="B15" s="31"/>
      <c r="C15" s="31"/>
      <c r="D15" s="32">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5" s="33">
        <f>FeuilleDeTemps519[[#This Row],[Heures de travail]]-7.8</f>
        <v>-7.8</v>
      </c>
      <c r="F15" s="34"/>
    </row>
    <row r="16" spans="1:10" x14ac:dyDescent="0.25">
      <c r="A16" s="35">
        <v>43970</v>
      </c>
      <c r="B16" s="36"/>
      <c r="C16" s="36"/>
      <c r="D16"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6" s="38">
        <f>FeuilleDeTemps519[[#This Row],[Heures de travail]]-7.8</f>
        <v>-7.8</v>
      </c>
      <c r="F16" s="40"/>
    </row>
    <row r="17" spans="1:6" x14ac:dyDescent="0.25">
      <c r="A17" s="35">
        <v>43971</v>
      </c>
      <c r="B17" s="36"/>
      <c r="C17" s="36"/>
      <c r="D17"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7" s="38">
        <f>FeuilleDeTemps519[[#This Row],[Heures de travail]]-7.8</f>
        <v>-7.8</v>
      </c>
      <c r="F17" s="40"/>
    </row>
    <row r="18" spans="1:6" x14ac:dyDescent="0.25">
      <c r="A18" s="35">
        <v>43972</v>
      </c>
      <c r="B18" s="36"/>
      <c r="C18" s="36"/>
      <c r="D18"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8" s="38">
        <f>FeuilleDeTemps519[[#This Row],[Heures de travail]]-7.8</f>
        <v>-7.8</v>
      </c>
      <c r="F18" s="40"/>
    </row>
    <row r="19" spans="1:6" ht="15.75" thickBot="1" x14ac:dyDescent="0.3">
      <c r="A19" s="41">
        <v>43973</v>
      </c>
      <c r="B19" s="42"/>
      <c r="C19" s="42"/>
      <c r="D19" s="43">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19" s="44">
        <f>FeuilleDeTemps519[[#This Row],[Heures de travail]]-7.8</f>
        <v>-7.8</v>
      </c>
      <c r="F19" s="45"/>
    </row>
    <row r="20" spans="1:6" x14ac:dyDescent="0.25">
      <c r="A20" s="30">
        <v>43976</v>
      </c>
      <c r="B20" s="31"/>
      <c r="C20" s="31"/>
      <c r="D20" s="32">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20" s="33">
        <f>FeuilleDeTemps519[[#This Row],[Heures de travail]]-7.8</f>
        <v>-7.8</v>
      </c>
      <c r="F20" s="34"/>
    </row>
    <row r="21" spans="1:6" x14ac:dyDescent="0.25">
      <c r="A21" s="35">
        <v>43977</v>
      </c>
      <c r="B21" s="36"/>
      <c r="C21" s="36"/>
      <c r="D21"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21" s="38">
        <f>FeuilleDeTemps519[[#This Row],[Heures de travail]]-7.8</f>
        <v>-7.8</v>
      </c>
      <c r="F21" s="40"/>
    </row>
    <row r="22" spans="1:6" x14ac:dyDescent="0.25">
      <c r="A22" s="35">
        <v>43978</v>
      </c>
      <c r="B22" s="36"/>
      <c r="C22" s="36"/>
      <c r="D22"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22" s="38">
        <f>FeuilleDeTemps519[[#This Row],[Heures de travail]]-7.8</f>
        <v>-7.8</v>
      </c>
      <c r="F22" s="40"/>
    </row>
    <row r="23" spans="1:6" x14ac:dyDescent="0.25">
      <c r="A23" s="35">
        <v>43979</v>
      </c>
      <c r="B23" s="36"/>
      <c r="C23" s="36"/>
      <c r="D23" s="37">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23" s="38">
        <f>FeuilleDeTemps519[[#This Row],[Heures de travail]]-7.8</f>
        <v>-7.8</v>
      </c>
      <c r="F23" s="40"/>
    </row>
    <row r="24" spans="1:6" ht="15.75" thickBot="1" x14ac:dyDescent="0.3">
      <c r="A24" s="41">
        <v>43980</v>
      </c>
      <c r="B24" s="42"/>
      <c r="C24" s="42"/>
      <c r="D24" s="43">
        <f>IFERROR(IF(COUNT(FeuilleDeTemps519[[#This Row],[Heure d’arrivée]:[Heure de départ]])=4,(IF(FeuilleDeTemps519[[#This Row],[Heure de départ]]&lt;FeuilleDeTemps519[[#This Row],[Heure d’arrivée]],1,0)+FeuilleDeTemps519[[#This Row],[Heure de départ]])-#REF!+#REF!-FeuilleDeTemps519[[#This Row],[Heure d’arrivée]],IF(AND(LEN(FeuilleDeTemps519[[#This Row],[Heure d’arrivée]])&lt;&gt;0,LEN(FeuilleDeTemps519[[#This Row],[Heure de départ]])&lt;&gt;0),(IF(FeuilleDeTemps519[[#This Row],[Heure de départ]]&lt;FeuilleDeTemps519[[#This Row],[Heure d’arrivée]],1,0)+FeuilleDeTemps519[[#This Row],[Heure de départ]])-FeuilleDeTemps519[[#This Row],[Heure d’arrivée]],0))*24,0)</f>
        <v>0</v>
      </c>
      <c r="E24" s="44">
        <f>FeuilleDeTemps519[[#This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06264D63-8F6F-44C7-9D51-6527E04E93E0}"/>
    <dataValidation allowBlank="1" showInputMessage="1" showErrorMessage="1" prompt="Entrez le nombre total d’heures de travail de la semaine dans la cellule ci-dessous." sqref="A2" xr:uid="{3147A5F0-04F2-43F5-B12F-1209924901D4}"/>
    <dataValidation allowBlank="1" showInputMessage="1" showErrorMessage="1" prompt="Le total des heures de travail est calculé automatiquement dans la cellule ci-dessous." sqref="B2" xr:uid="{C85D6B6A-1686-4D43-8D13-277B81F27457}"/>
    <dataValidation allowBlank="1" showInputMessage="1" showErrorMessage="1" prompt="Le total des heures normales est calculé automatiquement dans la cellule ci-dessous." sqref="C2" xr:uid="{E8E68E33-AB03-41EE-A4F5-F4AE88CF2A29}"/>
    <dataValidation allowBlank="1" showInputMessage="1" showErrorMessage="1" prompt="Le total des heures hors horaires est calculé automatiquement dans la cellule ci-dessous." sqref="D2" xr:uid="{F732AC22-CFE5-414B-A912-C85EE831DCE6}"/>
    <dataValidation allowBlank="1" showInputMessage="1" showErrorMessage="1" prompt="Entrez le nombre total d’heures de travail de la semaine dans cette cellule." sqref="A3" xr:uid="{421DE1BE-3C69-4312-9B06-7896954DC578}"/>
    <dataValidation allowBlank="1" showInputMessage="1" showErrorMessage="1" prompt="Le total des heures normales est calculé automatiquement dans cette cellule." sqref="C3" xr:uid="{1F98327A-9961-4D14-A553-0454724C6CFB}"/>
    <dataValidation allowBlank="1" showInputMessage="1" showErrorMessage="1" prompt="Les heures supplémentaires sont calculées automatiquement dans cette cellule." sqref="D3" xr:uid="{ACF48162-DD1C-430B-9140-8E5E90DAA2B2}"/>
    <dataValidation allowBlank="1" showInputMessage="1" showErrorMessage="1" prompt="Le total des heures de travail est calculé automatiquement dans cette cellule." sqref="B3" xr:uid="{45A6A3E3-CCE0-4C2B-8E72-9E3C00D5AA6B}"/>
    <dataValidation allowBlank="1" showInputMessage="1" showErrorMessage="1" prompt="Entrez la date dans cette colonne sous ce titre. Utilisez les filtres de titre pour trouver des entrées spécifiques." sqref="A4" xr:uid="{5C5A1283-E614-4E60-BEBA-9803D503BBC6}"/>
    <dataValidation allowBlank="1" showInputMessage="1" showErrorMessage="1" prompt="Entrez l’heure d’arrivée dans cette colonne sous ce titre." sqref="B4" xr:uid="{9D26468A-BB60-4F66-9ED5-31B27B31C4F3}"/>
    <dataValidation allowBlank="1" showInputMessage="1" showErrorMessage="1" prompt="Entrez l’heure de départ dans cette colonne sous ce titre." sqref="C4" xr:uid="{114BF9C1-E53D-4CEB-9371-4D72A4F8DAE8}"/>
    <dataValidation allowBlank="1" showInputMessage="1" showErrorMessage="1" prompt="Les heures de travail sont automatiquement calculées dans cette colonne sous ce titre." sqref="D4" xr:uid="{FA3C85C1-7685-4667-9038-64EEE150C590}"/>
  </dataValidations>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2AAB7-E2C4-43F6-B808-F46F9322C548}">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26</v>
      </c>
    </row>
    <row r="2" spans="1:10" ht="78.75" x14ac:dyDescent="0.25">
      <c r="A2" s="2" t="s">
        <v>4</v>
      </c>
      <c r="B2" s="2" t="s">
        <v>9</v>
      </c>
      <c r="C2" s="2" t="s">
        <v>12</v>
      </c>
      <c r="D2" s="2" t="s">
        <v>14</v>
      </c>
    </row>
    <row r="3" spans="1:10" ht="26.25" x14ac:dyDescent="0.4">
      <c r="A3" s="3">
        <v>39</v>
      </c>
      <c r="B3" s="3">
        <f>SUBTOTAL(109,FeuilleDeTemps518[Heures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5" s="20">
        <f>FeuilleDeTemps518[[#This Row],[Heures de travail]]-7.8</f>
        <v>-7.8</v>
      </c>
      <c r="F5" s="21"/>
      <c r="I5" s="14"/>
    </row>
    <row r="6" spans="1:10" x14ac:dyDescent="0.25">
      <c r="A6" s="22">
        <v>43956</v>
      </c>
      <c r="B6" s="15"/>
      <c r="C6" s="15"/>
      <c r="D6" s="16">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6" s="23">
        <f>FeuilleDeTemps518[[#This Row],[Heures de travail]]-7.8</f>
        <v>-7.8</v>
      </c>
      <c r="F6" s="24"/>
      <c r="J6" s="14"/>
    </row>
    <row r="7" spans="1:10" x14ac:dyDescent="0.25">
      <c r="A7" s="22">
        <v>43957</v>
      </c>
      <c r="B7" s="15"/>
      <c r="C7" s="15"/>
      <c r="D7" s="16">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7" s="23">
        <f>FeuilleDeTemps518[[#This Row],[Heures de travail]]-7.8</f>
        <v>-7.8</v>
      </c>
      <c r="F7" s="24"/>
    </row>
    <row r="8" spans="1:10" x14ac:dyDescent="0.25">
      <c r="A8" s="22">
        <v>43958</v>
      </c>
      <c r="B8" s="15"/>
      <c r="C8" s="15"/>
      <c r="D8" s="16">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8" s="23">
        <f>FeuilleDeTemps518[[#This Row],[Heures de travail]]-7.8</f>
        <v>-7.8</v>
      </c>
      <c r="F8" s="24"/>
    </row>
    <row r="9" spans="1:10" ht="15.75" thickBot="1" x14ac:dyDescent="0.3">
      <c r="A9" s="25">
        <v>43959</v>
      </c>
      <c r="B9" s="26"/>
      <c r="C9" s="26"/>
      <c r="D9" s="2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9" s="28">
        <f>FeuilleDeTemps518[[#This Row],[Heures de travail]]-7.8</f>
        <v>-7.8</v>
      </c>
      <c r="F9" s="29"/>
    </row>
    <row r="10" spans="1:10" x14ac:dyDescent="0.25">
      <c r="A10" s="30">
        <v>43962</v>
      </c>
      <c r="B10" s="31"/>
      <c r="C10" s="31"/>
      <c r="D10" s="32">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0" s="33">
        <f>FeuilleDeTemps518[[#This Row],[Heures de travail]]-7.8</f>
        <v>-7.8</v>
      </c>
      <c r="F10" s="34"/>
    </row>
    <row r="11" spans="1:10" x14ac:dyDescent="0.25">
      <c r="A11" s="35">
        <v>43963</v>
      </c>
      <c r="B11" s="36"/>
      <c r="C11" s="36"/>
      <c r="D11"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1" s="38">
        <f>FeuilleDeTemps518[[#This Row],[Heures de travail]]-7.8</f>
        <v>-7.8</v>
      </c>
      <c r="F11" s="40"/>
    </row>
    <row r="12" spans="1:10" x14ac:dyDescent="0.25">
      <c r="A12" s="35">
        <v>43964</v>
      </c>
      <c r="B12" s="36"/>
      <c r="C12" s="36"/>
      <c r="D12"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2" s="38">
        <f>FeuilleDeTemps518[[#This Row],[Heures de travail]]-7.8</f>
        <v>-7.8</v>
      </c>
      <c r="F12" s="40"/>
    </row>
    <row r="13" spans="1:10" x14ac:dyDescent="0.25">
      <c r="A13" s="35">
        <v>43965</v>
      </c>
      <c r="B13" s="36"/>
      <c r="C13" s="36"/>
      <c r="D13"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3" s="38">
        <f>FeuilleDeTemps518[[#This Row],[Heures de travail]]-7.8</f>
        <v>-7.8</v>
      </c>
      <c r="F13" s="40"/>
    </row>
    <row r="14" spans="1:10" ht="15.75" thickBot="1" x14ac:dyDescent="0.3">
      <c r="A14" s="41">
        <v>43966</v>
      </c>
      <c r="B14" s="42"/>
      <c r="C14" s="42"/>
      <c r="D14" s="43">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4" s="44">
        <f>FeuilleDeTemps518[[#This Row],[Heures de travail]]-7.8</f>
        <v>-7.8</v>
      </c>
      <c r="F14" s="45"/>
    </row>
    <row r="15" spans="1:10" x14ac:dyDescent="0.25">
      <c r="A15" s="30">
        <v>43969</v>
      </c>
      <c r="B15" s="31"/>
      <c r="C15" s="31"/>
      <c r="D15" s="32">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5" s="33">
        <f>FeuilleDeTemps518[[#This Row],[Heures de travail]]-7.8</f>
        <v>-7.8</v>
      </c>
      <c r="F15" s="34"/>
    </row>
    <row r="16" spans="1:10" x14ac:dyDescent="0.25">
      <c r="A16" s="35">
        <v>43970</v>
      </c>
      <c r="B16" s="36"/>
      <c r="C16" s="36"/>
      <c r="D16"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6" s="38">
        <f>FeuilleDeTemps518[[#This Row],[Heures de travail]]-7.8</f>
        <v>-7.8</v>
      </c>
      <c r="F16" s="40"/>
    </row>
    <row r="17" spans="1:6" x14ac:dyDescent="0.25">
      <c r="A17" s="35">
        <v>43971</v>
      </c>
      <c r="B17" s="36"/>
      <c r="C17" s="36"/>
      <c r="D17"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7" s="38">
        <f>FeuilleDeTemps518[[#This Row],[Heures de travail]]-7.8</f>
        <v>-7.8</v>
      </c>
      <c r="F17" s="40"/>
    </row>
    <row r="18" spans="1:6" x14ac:dyDescent="0.25">
      <c r="A18" s="35">
        <v>43972</v>
      </c>
      <c r="B18" s="36"/>
      <c r="C18" s="36"/>
      <c r="D18"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8" s="38">
        <f>FeuilleDeTemps518[[#This Row],[Heures de travail]]-7.8</f>
        <v>-7.8</v>
      </c>
      <c r="F18" s="40"/>
    </row>
    <row r="19" spans="1:6" ht="15.75" thickBot="1" x14ac:dyDescent="0.3">
      <c r="A19" s="41">
        <v>43973</v>
      </c>
      <c r="B19" s="42"/>
      <c r="C19" s="42"/>
      <c r="D19" s="43">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19" s="44">
        <f>FeuilleDeTemps518[[#This Row],[Heures de travail]]-7.8</f>
        <v>-7.8</v>
      </c>
      <c r="F19" s="45"/>
    </row>
    <row r="20" spans="1:6" x14ac:dyDescent="0.25">
      <c r="A20" s="30">
        <v>43976</v>
      </c>
      <c r="B20" s="31"/>
      <c r="C20" s="31"/>
      <c r="D20" s="32">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20" s="33">
        <f>FeuilleDeTemps518[[#This Row],[Heures de travail]]-7.8</f>
        <v>-7.8</v>
      </c>
      <c r="F20" s="34"/>
    </row>
    <row r="21" spans="1:6" x14ac:dyDescent="0.25">
      <c r="A21" s="35">
        <v>43977</v>
      </c>
      <c r="B21" s="36"/>
      <c r="C21" s="36"/>
      <c r="D21"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21" s="38">
        <f>FeuilleDeTemps518[[#This Row],[Heures de travail]]-7.8</f>
        <v>-7.8</v>
      </c>
      <c r="F21" s="40"/>
    </row>
    <row r="22" spans="1:6" x14ac:dyDescent="0.25">
      <c r="A22" s="35">
        <v>43978</v>
      </c>
      <c r="B22" s="36"/>
      <c r="C22" s="36"/>
      <c r="D22"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22" s="38">
        <f>FeuilleDeTemps518[[#This Row],[Heures de travail]]-7.8</f>
        <v>-7.8</v>
      </c>
      <c r="F22" s="40"/>
    </row>
    <row r="23" spans="1:6" x14ac:dyDescent="0.25">
      <c r="A23" s="35">
        <v>43979</v>
      </c>
      <c r="B23" s="36"/>
      <c r="C23" s="36"/>
      <c r="D23" s="37">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23" s="38">
        <f>FeuilleDeTemps518[[#This Row],[Heures de travail]]-7.8</f>
        <v>-7.8</v>
      </c>
      <c r="F23" s="40"/>
    </row>
    <row r="24" spans="1:6" ht="15.75" thickBot="1" x14ac:dyDescent="0.3">
      <c r="A24" s="41">
        <v>43980</v>
      </c>
      <c r="B24" s="42"/>
      <c r="C24" s="42"/>
      <c r="D24" s="43">
        <f>IFERROR(IF(COUNT(FeuilleDeTemps518[[#This Row],[Heure d’arrivée]:[Heure de départ]])=4,(IF(FeuilleDeTemps518[[#This Row],[Heure de départ]]&lt;FeuilleDeTemps518[[#This Row],[Heure d’arrivée]],1,0)+FeuilleDeTemps518[[#This Row],[Heure de départ]])-#REF!+#REF!-FeuilleDeTemps518[[#This Row],[Heure d’arrivée]],IF(AND(LEN(FeuilleDeTemps518[[#This Row],[Heure d’arrivée]])&lt;&gt;0,LEN(FeuilleDeTemps518[[#This Row],[Heure de départ]])&lt;&gt;0),(IF(FeuilleDeTemps518[[#This Row],[Heure de départ]]&lt;FeuilleDeTemps518[[#This Row],[Heure d’arrivée]],1,0)+FeuilleDeTemps518[[#This Row],[Heure de départ]])-FeuilleDeTemps518[[#This Row],[Heure d’arrivée]],0))*24,0)</f>
        <v>0</v>
      </c>
      <c r="E24" s="44">
        <f>FeuilleDeTemps518[[#This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038D771F-0657-4AEF-A373-770789E53D7D}"/>
    <dataValidation allowBlank="1" showInputMessage="1" showErrorMessage="1" prompt="Entrez le nombre total d’heures de travail de la semaine dans la cellule ci-dessous." sqref="A2" xr:uid="{49153486-1A9C-4295-84EF-F1332F156F64}"/>
    <dataValidation allowBlank="1" showInputMessage="1" showErrorMessage="1" prompt="Le total des heures de travail est calculé automatiquement dans la cellule ci-dessous." sqref="B2" xr:uid="{5F467E5A-A69B-4342-AAD8-9F31CA637FB1}"/>
    <dataValidation allowBlank="1" showInputMessage="1" showErrorMessage="1" prompt="Le total des heures normales est calculé automatiquement dans la cellule ci-dessous." sqref="C2" xr:uid="{1391B048-6445-40C9-AD91-0DDB32809BD5}"/>
    <dataValidation allowBlank="1" showInputMessage="1" showErrorMessage="1" prompt="Le total des heures hors horaires est calculé automatiquement dans la cellule ci-dessous." sqref="D2" xr:uid="{1219B5E3-87CC-4C22-873A-C786A962CAE9}"/>
    <dataValidation allowBlank="1" showInputMessage="1" showErrorMessage="1" prompt="Entrez le nombre total d’heures de travail de la semaine dans cette cellule." sqref="A3" xr:uid="{39B3179F-996D-4AB5-8DCF-7EDAB5BC2E66}"/>
    <dataValidation allowBlank="1" showInputMessage="1" showErrorMessage="1" prompt="Le total des heures normales est calculé automatiquement dans cette cellule." sqref="C3" xr:uid="{68CD6B91-6F7D-488F-A4AB-F71AE4B6EE40}"/>
    <dataValidation allowBlank="1" showInputMessage="1" showErrorMessage="1" prompt="Les heures supplémentaires sont calculées automatiquement dans cette cellule." sqref="D3" xr:uid="{5D57411C-AB65-4E7A-94C0-0C743819564F}"/>
    <dataValidation allowBlank="1" showInputMessage="1" showErrorMessage="1" prompt="Le total des heures de travail est calculé automatiquement dans cette cellule." sqref="B3" xr:uid="{C2B4C462-7B28-4C03-B2DB-D10625041F80}"/>
    <dataValidation allowBlank="1" showInputMessage="1" showErrorMessage="1" prompt="Entrez la date dans cette colonne sous ce titre. Utilisez les filtres de titre pour trouver des entrées spécifiques." sqref="A4" xr:uid="{C9BDF63E-B6F7-44A4-A273-D3F6641FA5B0}"/>
    <dataValidation allowBlank="1" showInputMessage="1" showErrorMessage="1" prompt="Entrez l’heure d’arrivée dans cette colonne sous ce titre." sqref="B4" xr:uid="{BC80D738-95CF-4655-B195-A4665561D84C}"/>
    <dataValidation allowBlank="1" showInputMessage="1" showErrorMessage="1" prompt="Entrez l’heure de départ dans cette colonne sous ce titre." sqref="C4" xr:uid="{98C97DD5-5248-4E36-BDD7-7657E77F85CF}"/>
    <dataValidation allowBlank="1" showInputMessage="1" showErrorMessage="1" prompt="Les heures de travail sont automatiquement calculées dans cette colonne sous ce titre." sqref="D4" xr:uid="{2C61B81D-077F-40F2-A7B3-FA027753EE5A}"/>
  </dataValidations>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30586-67E5-4FDF-B706-2524EE302953}">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27</v>
      </c>
    </row>
    <row r="2" spans="1:10" ht="78.75" x14ac:dyDescent="0.25">
      <c r="A2" s="2" t="s">
        <v>4</v>
      </c>
      <c r="B2" s="2" t="s">
        <v>9</v>
      </c>
      <c r="C2" s="2" t="s">
        <v>12</v>
      </c>
      <c r="D2" s="2" t="s">
        <v>14</v>
      </c>
    </row>
    <row r="3" spans="1:10" ht="26.25" x14ac:dyDescent="0.4">
      <c r="A3" s="3">
        <v>39</v>
      </c>
      <c r="B3" s="3">
        <f>SUBTOTAL(109,FeuilleDeTemps517[Heures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5" s="20">
        <f>FeuilleDeTemps517[[#This Row],[Heures de travail]]-7.8</f>
        <v>-7.8</v>
      </c>
      <c r="F5" s="21"/>
      <c r="I5" s="14"/>
    </row>
    <row r="6" spans="1:10" x14ac:dyDescent="0.25">
      <c r="A6" s="22">
        <v>43956</v>
      </c>
      <c r="B6" s="15"/>
      <c r="C6" s="15"/>
      <c r="D6" s="16">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6" s="23">
        <f>FeuilleDeTemps517[[#This Row],[Heures de travail]]-7.8</f>
        <v>-7.8</v>
      </c>
      <c r="F6" s="24"/>
      <c r="J6" s="14"/>
    </row>
    <row r="7" spans="1:10" x14ac:dyDescent="0.25">
      <c r="A7" s="22">
        <v>43957</v>
      </c>
      <c r="B7" s="15"/>
      <c r="C7" s="15"/>
      <c r="D7" s="16">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7" s="23">
        <f>FeuilleDeTemps517[[#This Row],[Heures de travail]]-7.8</f>
        <v>-7.8</v>
      </c>
      <c r="F7" s="24"/>
    </row>
    <row r="8" spans="1:10" x14ac:dyDescent="0.25">
      <c r="A8" s="22">
        <v>43958</v>
      </c>
      <c r="B8" s="15"/>
      <c r="C8" s="15"/>
      <c r="D8" s="16">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8" s="23">
        <f>FeuilleDeTemps517[[#This Row],[Heures de travail]]-7.8</f>
        <v>-7.8</v>
      </c>
      <c r="F8" s="24"/>
    </row>
    <row r="9" spans="1:10" ht="15.75" thickBot="1" x14ac:dyDescent="0.3">
      <c r="A9" s="25">
        <v>43959</v>
      </c>
      <c r="B9" s="26"/>
      <c r="C9" s="26"/>
      <c r="D9" s="2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9" s="28">
        <f>FeuilleDeTemps517[[#This Row],[Heures de travail]]-7.8</f>
        <v>-7.8</v>
      </c>
      <c r="F9" s="29"/>
    </row>
    <row r="10" spans="1:10" x14ac:dyDescent="0.25">
      <c r="A10" s="30">
        <v>43962</v>
      </c>
      <c r="B10" s="31"/>
      <c r="C10" s="31"/>
      <c r="D10" s="32">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0" s="33">
        <f>FeuilleDeTemps517[[#This Row],[Heures de travail]]-7.8</f>
        <v>-7.8</v>
      </c>
      <c r="F10" s="34"/>
    </row>
    <row r="11" spans="1:10" x14ac:dyDescent="0.25">
      <c r="A11" s="35">
        <v>43963</v>
      </c>
      <c r="B11" s="36"/>
      <c r="C11" s="36"/>
      <c r="D11"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1" s="38">
        <f>FeuilleDeTemps517[[#This Row],[Heures de travail]]-7.8</f>
        <v>-7.8</v>
      </c>
      <c r="F11" s="40"/>
    </row>
    <row r="12" spans="1:10" x14ac:dyDescent="0.25">
      <c r="A12" s="35">
        <v>43964</v>
      </c>
      <c r="B12" s="36"/>
      <c r="C12" s="36"/>
      <c r="D12"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2" s="38">
        <f>FeuilleDeTemps517[[#This Row],[Heures de travail]]-7.8</f>
        <v>-7.8</v>
      </c>
      <c r="F12" s="40"/>
    </row>
    <row r="13" spans="1:10" x14ac:dyDescent="0.25">
      <c r="A13" s="35">
        <v>43965</v>
      </c>
      <c r="B13" s="36"/>
      <c r="C13" s="36"/>
      <c r="D13"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3" s="38">
        <f>FeuilleDeTemps517[[#This Row],[Heures de travail]]-7.8</f>
        <v>-7.8</v>
      </c>
      <c r="F13" s="40"/>
    </row>
    <row r="14" spans="1:10" ht="15.75" thickBot="1" x14ac:dyDescent="0.3">
      <c r="A14" s="41">
        <v>43966</v>
      </c>
      <c r="B14" s="42"/>
      <c r="C14" s="42"/>
      <c r="D14" s="43">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4" s="44">
        <f>FeuilleDeTemps517[[#This Row],[Heures de travail]]-7.8</f>
        <v>-7.8</v>
      </c>
      <c r="F14" s="45"/>
    </row>
    <row r="15" spans="1:10" x14ac:dyDescent="0.25">
      <c r="A15" s="30">
        <v>43969</v>
      </c>
      <c r="B15" s="31"/>
      <c r="C15" s="31"/>
      <c r="D15" s="32">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5" s="33">
        <f>FeuilleDeTemps517[[#This Row],[Heures de travail]]-7.8</f>
        <v>-7.8</v>
      </c>
      <c r="F15" s="34"/>
    </row>
    <row r="16" spans="1:10" x14ac:dyDescent="0.25">
      <c r="A16" s="35">
        <v>43970</v>
      </c>
      <c r="B16" s="36"/>
      <c r="C16" s="36"/>
      <c r="D16"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6" s="38">
        <f>FeuilleDeTemps517[[#This Row],[Heures de travail]]-7.8</f>
        <v>-7.8</v>
      </c>
      <c r="F16" s="40"/>
    </row>
    <row r="17" spans="1:6" x14ac:dyDescent="0.25">
      <c r="A17" s="35">
        <v>43971</v>
      </c>
      <c r="B17" s="36"/>
      <c r="C17" s="36"/>
      <c r="D17"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7" s="38">
        <f>FeuilleDeTemps517[[#This Row],[Heures de travail]]-7.8</f>
        <v>-7.8</v>
      </c>
      <c r="F17" s="40"/>
    </row>
    <row r="18" spans="1:6" x14ac:dyDescent="0.25">
      <c r="A18" s="35">
        <v>43972</v>
      </c>
      <c r="B18" s="36"/>
      <c r="C18" s="36"/>
      <c r="D18"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8" s="38">
        <f>FeuilleDeTemps517[[#This Row],[Heures de travail]]-7.8</f>
        <v>-7.8</v>
      </c>
      <c r="F18" s="40"/>
    </row>
    <row r="19" spans="1:6" ht="15.75" thickBot="1" x14ac:dyDescent="0.3">
      <c r="A19" s="41">
        <v>43973</v>
      </c>
      <c r="B19" s="42"/>
      <c r="C19" s="42"/>
      <c r="D19" s="43">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19" s="44">
        <f>FeuilleDeTemps517[[#This Row],[Heures de travail]]-7.8</f>
        <v>-7.8</v>
      </c>
      <c r="F19" s="45"/>
    </row>
    <row r="20" spans="1:6" x14ac:dyDescent="0.25">
      <c r="A20" s="30">
        <v>43976</v>
      </c>
      <c r="B20" s="31"/>
      <c r="C20" s="31"/>
      <c r="D20" s="32">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20" s="33">
        <f>FeuilleDeTemps517[[#This Row],[Heures de travail]]-7.8</f>
        <v>-7.8</v>
      </c>
      <c r="F20" s="34"/>
    </row>
    <row r="21" spans="1:6" x14ac:dyDescent="0.25">
      <c r="A21" s="35">
        <v>43977</v>
      </c>
      <c r="B21" s="36"/>
      <c r="C21" s="36"/>
      <c r="D21"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21" s="38">
        <f>FeuilleDeTemps517[[#This Row],[Heures de travail]]-7.8</f>
        <v>-7.8</v>
      </c>
      <c r="F21" s="40"/>
    </row>
    <row r="22" spans="1:6" x14ac:dyDescent="0.25">
      <c r="A22" s="35">
        <v>43978</v>
      </c>
      <c r="B22" s="36"/>
      <c r="C22" s="36"/>
      <c r="D22"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22" s="38">
        <f>FeuilleDeTemps517[[#This Row],[Heures de travail]]-7.8</f>
        <v>-7.8</v>
      </c>
      <c r="F22" s="40"/>
    </row>
    <row r="23" spans="1:6" x14ac:dyDescent="0.25">
      <c r="A23" s="35">
        <v>43979</v>
      </c>
      <c r="B23" s="36"/>
      <c r="C23" s="36"/>
      <c r="D23" s="37">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23" s="38">
        <f>FeuilleDeTemps517[[#This Row],[Heures de travail]]-7.8</f>
        <v>-7.8</v>
      </c>
      <c r="F23" s="40"/>
    </row>
    <row r="24" spans="1:6" ht="15.75" thickBot="1" x14ac:dyDescent="0.3">
      <c r="A24" s="41">
        <v>43980</v>
      </c>
      <c r="B24" s="42"/>
      <c r="C24" s="42"/>
      <c r="D24" s="43">
        <f>IFERROR(IF(COUNT(FeuilleDeTemps517[[#This Row],[Heure d’arrivée]:[Heure de départ]])=4,(IF(FeuilleDeTemps517[[#This Row],[Heure de départ]]&lt;FeuilleDeTemps517[[#This Row],[Heure d’arrivée]],1,0)+FeuilleDeTemps517[[#This Row],[Heure de départ]])-#REF!+#REF!-FeuilleDeTemps517[[#This Row],[Heure d’arrivée]],IF(AND(LEN(FeuilleDeTemps517[[#This Row],[Heure d’arrivée]])&lt;&gt;0,LEN(FeuilleDeTemps517[[#This Row],[Heure de départ]])&lt;&gt;0),(IF(FeuilleDeTemps517[[#This Row],[Heure de départ]]&lt;FeuilleDeTemps517[[#This Row],[Heure d’arrivée]],1,0)+FeuilleDeTemps517[[#This Row],[Heure de départ]])-FeuilleDeTemps517[[#This Row],[Heure d’arrivée]],0))*24,0)</f>
        <v>0</v>
      </c>
      <c r="E24" s="44">
        <f>FeuilleDeTemps517[[#This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F628F07A-2FF3-4718-9196-B87A8B3208A2}"/>
    <dataValidation allowBlank="1" showInputMessage="1" showErrorMessage="1" prompt="Entrez le nombre total d’heures de travail de la semaine dans la cellule ci-dessous." sqref="A2" xr:uid="{8CB7F618-6595-4E31-AABD-2E72F2AD9160}"/>
    <dataValidation allowBlank="1" showInputMessage="1" showErrorMessage="1" prompt="Le total des heures de travail est calculé automatiquement dans la cellule ci-dessous." sqref="B2" xr:uid="{D2D4D1DF-2FC8-493D-A1A3-22027D48B12F}"/>
    <dataValidation allowBlank="1" showInputMessage="1" showErrorMessage="1" prompt="Le total des heures normales est calculé automatiquement dans la cellule ci-dessous." sqref="C2" xr:uid="{F605EE2C-C65B-48B1-A86C-F06486194F77}"/>
    <dataValidation allowBlank="1" showInputMessage="1" showErrorMessage="1" prompt="Le total des heures hors horaires est calculé automatiquement dans la cellule ci-dessous." sqref="D2" xr:uid="{44071A3F-124E-4ACF-8CE4-ADE0C6BC4EAB}"/>
    <dataValidation allowBlank="1" showInputMessage="1" showErrorMessage="1" prompt="Entrez le nombre total d’heures de travail de la semaine dans cette cellule." sqref="A3" xr:uid="{4A83CD18-5F94-485E-BD97-AAD4752A0A58}"/>
    <dataValidation allowBlank="1" showInputMessage="1" showErrorMessage="1" prompt="Le total des heures normales est calculé automatiquement dans cette cellule." sqref="C3" xr:uid="{8898663D-2BF5-470B-9B0D-3C9E8A2FFF19}"/>
    <dataValidation allowBlank="1" showInputMessage="1" showErrorMessage="1" prompt="Les heures supplémentaires sont calculées automatiquement dans cette cellule." sqref="D3" xr:uid="{0406C3F2-29F8-4F08-9356-A330F596CB63}"/>
    <dataValidation allowBlank="1" showInputMessage="1" showErrorMessage="1" prompt="Le total des heures de travail est calculé automatiquement dans cette cellule." sqref="B3" xr:uid="{B7C4657C-F42C-4D04-B3CB-2A6DCB73F295}"/>
    <dataValidation allowBlank="1" showInputMessage="1" showErrorMessage="1" prompt="Entrez la date dans cette colonne sous ce titre. Utilisez les filtres de titre pour trouver des entrées spécifiques." sqref="A4" xr:uid="{4CBCF06E-08F2-4C91-880B-A8AADCB55AE7}"/>
    <dataValidation allowBlank="1" showInputMessage="1" showErrorMessage="1" prompt="Entrez l’heure d’arrivée dans cette colonne sous ce titre." sqref="B4" xr:uid="{5347DA74-FB99-417A-A037-5A3F7B25EFDE}"/>
    <dataValidation allowBlank="1" showInputMessage="1" showErrorMessage="1" prompt="Entrez l’heure de départ dans cette colonne sous ce titre." sqref="C4" xr:uid="{FB1E4D15-D89E-41CE-B89A-F68E98B2810E}"/>
    <dataValidation allowBlank="1" showInputMessage="1" showErrorMessage="1" prompt="Les heures de travail sont automatiquement calculées dans cette colonne sous ce titre." sqref="D4" xr:uid="{C511CBBC-5E2A-46E2-A922-7F1BEE5D93D0}"/>
  </dataValidations>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B6DAC-F451-4E7B-8FB5-BCCE6C923502}">
  <dimension ref="A1:J63"/>
  <sheetViews>
    <sheetView workbookViewId="0"/>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13" t="s">
        <v>28</v>
      </c>
    </row>
    <row r="2" spans="1:10" ht="78.75" x14ac:dyDescent="0.25">
      <c r="A2" s="2" t="s">
        <v>4</v>
      </c>
      <c r="B2" s="2" t="s">
        <v>9</v>
      </c>
      <c r="C2" s="2" t="s">
        <v>12</v>
      </c>
      <c r="D2" s="2" t="s">
        <v>14</v>
      </c>
    </row>
    <row r="3" spans="1:10" ht="26.25" x14ac:dyDescent="0.4">
      <c r="A3" s="3">
        <v>39</v>
      </c>
      <c r="B3" s="3">
        <f>SUBTOTAL(109,FeuilleDeTemps516[Heures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5" s="20">
        <f>FeuilleDeTemps516[[#This Row],[Heures de travail]]-7.8</f>
        <v>-7.8</v>
      </c>
      <c r="F5" s="21"/>
      <c r="I5" s="14"/>
    </row>
    <row r="6" spans="1:10" x14ac:dyDescent="0.25">
      <c r="A6" s="22">
        <v>43956</v>
      </c>
      <c r="B6" s="15"/>
      <c r="C6" s="15"/>
      <c r="D6" s="16">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6" s="23">
        <f>FeuilleDeTemps516[[#This Row],[Heures de travail]]-7.8</f>
        <v>-7.8</v>
      </c>
      <c r="F6" s="24"/>
      <c r="J6" s="14"/>
    </row>
    <row r="7" spans="1:10" x14ac:dyDescent="0.25">
      <c r="A7" s="22">
        <v>43957</v>
      </c>
      <c r="B7" s="15"/>
      <c r="C7" s="15"/>
      <c r="D7" s="16">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7" s="23">
        <f>FeuilleDeTemps516[[#This Row],[Heures de travail]]-7.8</f>
        <v>-7.8</v>
      </c>
      <c r="F7" s="24"/>
    </row>
    <row r="8" spans="1:10" x14ac:dyDescent="0.25">
      <c r="A8" s="22">
        <v>43958</v>
      </c>
      <c r="B8" s="15"/>
      <c r="C8" s="15"/>
      <c r="D8" s="16">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8" s="23">
        <f>FeuilleDeTemps516[[#This Row],[Heures de travail]]-7.8</f>
        <v>-7.8</v>
      </c>
      <c r="F8" s="24"/>
    </row>
    <row r="9" spans="1:10" ht="15.75" thickBot="1" x14ac:dyDescent="0.3">
      <c r="A9" s="25">
        <v>43959</v>
      </c>
      <c r="B9" s="26"/>
      <c r="C9" s="26"/>
      <c r="D9" s="2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9" s="28">
        <f>FeuilleDeTemps516[[#This Row],[Heures de travail]]-7.8</f>
        <v>-7.8</v>
      </c>
      <c r="F9" s="29"/>
    </row>
    <row r="10" spans="1:10" x14ac:dyDescent="0.25">
      <c r="A10" s="30">
        <v>43962</v>
      </c>
      <c r="B10" s="31"/>
      <c r="C10" s="31"/>
      <c r="D10" s="32">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0" s="33">
        <f>FeuilleDeTemps516[[#This Row],[Heures de travail]]-7.8</f>
        <v>-7.8</v>
      </c>
      <c r="F10" s="34"/>
    </row>
    <row r="11" spans="1:10" x14ac:dyDescent="0.25">
      <c r="A11" s="35">
        <v>43963</v>
      </c>
      <c r="B11" s="36"/>
      <c r="C11" s="36"/>
      <c r="D11"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1" s="38">
        <f>FeuilleDeTemps516[[#This Row],[Heures de travail]]-7.8</f>
        <v>-7.8</v>
      </c>
      <c r="F11" s="40"/>
    </row>
    <row r="12" spans="1:10" x14ac:dyDescent="0.25">
      <c r="A12" s="35">
        <v>43964</v>
      </c>
      <c r="B12" s="36"/>
      <c r="C12" s="36"/>
      <c r="D12"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2" s="38">
        <f>FeuilleDeTemps516[[#This Row],[Heures de travail]]-7.8</f>
        <v>-7.8</v>
      </c>
      <c r="F12" s="40"/>
    </row>
    <row r="13" spans="1:10" x14ac:dyDescent="0.25">
      <c r="A13" s="35">
        <v>43965</v>
      </c>
      <c r="B13" s="36"/>
      <c r="C13" s="36"/>
      <c r="D13"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3" s="38">
        <f>FeuilleDeTemps516[[#This Row],[Heures de travail]]-7.8</f>
        <v>-7.8</v>
      </c>
      <c r="F13" s="40"/>
    </row>
    <row r="14" spans="1:10" ht="15.75" thickBot="1" x14ac:dyDescent="0.3">
      <c r="A14" s="41">
        <v>43966</v>
      </c>
      <c r="B14" s="42"/>
      <c r="C14" s="42"/>
      <c r="D14" s="43">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4" s="44">
        <f>FeuilleDeTemps516[[#This Row],[Heures de travail]]-7.8</f>
        <v>-7.8</v>
      </c>
      <c r="F14" s="45"/>
    </row>
    <row r="15" spans="1:10" x14ac:dyDescent="0.25">
      <c r="A15" s="30">
        <v>43969</v>
      </c>
      <c r="B15" s="31"/>
      <c r="C15" s="31"/>
      <c r="D15" s="32">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5" s="33">
        <f>FeuilleDeTemps516[[#This Row],[Heures de travail]]-7.8</f>
        <v>-7.8</v>
      </c>
      <c r="F15" s="34"/>
    </row>
    <row r="16" spans="1:10" x14ac:dyDescent="0.25">
      <c r="A16" s="35">
        <v>43970</v>
      </c>
      <c r="B16" s="36"/>
      <c r="C16" s="36"/>
      <c r="D16"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6" s="38">
        <f>FeuilleDeTemps516[[#This Row],[Heures de travail]]-7.8</f>
        <v>-7.8</v>
      </c>
      <c r="F16" s="40"/>
    </row>
    <row r="17" spans="1:6" x14ac:dyDescent="0.25">
      <c r="A17" s="35">
        <v>43971</v>
      </c>
      <c r="B17" s="36"/>
      <c r="C17" s="36"/>
      <c r="D17"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7" s="38">
        <f>FeuilleDeTemps516[[#This Row],[Heures de travail]]-7.8</f>
        <v>-7.8</v>
      </c>
      <c r="F17" s="40"/>
    </row>
    <row r="18" spans="1:6" x14ac:dyDescent="0.25">
      <c r="A18" s="35">
        <v>43972</v>
      </c>
      <c r="B18" s="36"/>
      <c r="C18" s="36"/>
      <c r="D18"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8" s="38">
        <f>FeuilleDeTemps516[[#This Row],[Heures de travail]]-7.8</f>
        <v>-7.8</v>
      </c>
      <c r="F18" s="40"/>
    </row>
    <row r="19" spans="1:6" ht="15.75" thickBot="1" x14ac:dyDescent="0.3">
      <c r="A19" s="41">
        <v>43973</v>
      </c>
      <c r="B19" s="42"/>
      <c r="C19" s="42"/>
      <c r="D19" s="43">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19" s="44">
        <f>FeuilleDeTemps516[[#This Row],[Heures de travail]]-7.8</f>
        <v>-7.8</v>
      </c>
      <c r="F19" s="45"/>
    </row>
    <row r="20" spans="1:6" x14ac:dyDescent="0.25">
      <c r="A20" s="30">
        <v>43976</v>
      </c>
      <c r="B20" s="31"/>
      <c r="C20" s="31"/>
      <c r="D20" s="32">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20" s="33">
        <f>FeuilleDeTemps516[[#This Row],[Heures de travail]]-7.8</f>
        <v>-7.8</v>
      </c>
      <c r="F20" s="34"/>
    </row>
    <row r="21" spans="1:6" x14ac:dyDescent="0.25">
      <c r="A21" s="35">
        <v>43977</v>
      </c>
      <c r="B21" s="36"/>
      <c r="C21" s="36"/>
      <c r="D21"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21" s="38">
        <f>FeuilleDeTemps516[[#This Row],[Heures de travail]]-7.8</f>
        <v>-7.8</v>
      </c>
      <c r="F21" s="40"/>
    </row>
    <row r="22" spans="1:6" x14ac:dyDescent="0.25">
      <c r="A22" s="35">
        <v>43978</v>
      </c>
      <c r="B22" s="36"/>
      <c r="C22" s="36"/>
      <c r="D22"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22" s="38">
        <f>FeuilleDeTemps516[[#This Row],[Heures de travail]]-7.8</f>
        <v>-7.8</v>
      </c>
      <c r="F22" s="40"/>
    </row>
    <row r="23" spans="1:6" x14ac:dyDescent="0.25">
      <c r="A23" s="35">
        <v>43979</v>
      </c>
      <c r="B23" s="36"/>
      <c r="C23" s="36"/>
      <c r="D23" s="37">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23" s="38">
        <f>FeuilleDeTemps516[[#This Row],[Heures de travail]]-7.8</f>
        <v>-7.8</v>
      </c>
      <c r="F23" s="40"/>
    </row>
    <row r="24" spans="1:6" ht="15.75" thickBot="1" x14ac:dyDescent="0.3">
      <c r="A24" s="41">
        <v>43980</v>
      </c>
      <c r="B24" s="42"/>
      <c r="C24" s="42"/>
      <c r="D24" s="43">
        <f>IFERROR(IF(COUNT(FeuilleDeTemps516[[#This Row],[Heure d’arrivée]:[Heure de départ]])=4,(IF(FeuilleDeTemps516[[#This Row],[Heure de départ]]&lt;FeuilleDeTemps516[[#This Row],[Heure d’arrivée]],1,0)+FeuilleDeTemps516[[#This Row],[Heure de départ]])-#REF!+#REF!-FeuilleDeTemps516[[#This Row],[Heure d’arrivée]],IF(AND(LEN(FeuilleDeTemps516[[#This Row],[Heure d’arrivée]])&lt;&gt;0,LEN(FeuilleDeTemps516[[#This Row],[Heure de départ]])&lt;&gt;0),(IF(FeuilleDeTemps516[[#This Row],[Heure de départ]]&lt;FeuilleDeTemps516[[#This Row],[Heure d’arrivée]],1,0)+FeuilleDeTemps516[[#This Row],[Heure de départ]])-FeuilleDeTemps516[[#This Row],[Heure d’arrivée]],0))*24,0)</f>
        <v>0</v>
      </c>
      <c r="E24" s="44">
        <f>FeuilleDeTemps516[[#This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D818DA64-F91E-4721-9308-779ADE0C5239}"/>
    <dataValidation allowBlank="1" showInputMessage="1" showErrorMessage="1" prompt="Entrez le nombre total d’heures de travail de la semaine dans la cellule ci-dessous." sqref="A2" xr:uid="{FFF3E0BD-1D0C-4D8C-B22E-E2608E19B988}"/>
    <dataValidation allowBlank="1" showInputMessage="1" showErrorMessage="1" prompt="Le total des heures de travail est calculé automatiquement dans la cellule ci-dessous." sqref="B2" xr:uid="{DBB5FCCD-089A-405D-B259-F08C0D89FEA9}"/>
    <dataValidation allowBlank="1" showInputMessage="1" showErrorMessage="1" prompt="Le total des heures normales est calculé automatiquement dans la cellule ci-dessous." sqref="C2" xr:uid="{7BFC48FC-A255-4902-B671-1A7026E2A8F1}"/>
    <dataValidation allowBlank="1" showInputMessage="1" showErrorMessage="1" prompt="Le total des heures hors horaires est calculé automatiquement dans la cellule ci-dessous." sqref="D2" xr:uid="{EC561ECF-A2C2-4B6C-AC3F-81592B228C17}"/>
    <dataValidation allowBlank="1" showInputMessage="1" showErrorMessage="1" prompt="Entrez le nombre total d’heures de travail de la semaine dans cette cellule." sqref="A3" xr:uid="{AE6ECDA5-4D00-4378-BD0B-B56971125525}"/>
    <dataValidation allowBlank="1" showInputMessage="1" showErrorMessage="1" prompt="Le total des heures normales est calculé automatiquement dans cette cellule." sqref="C3" xr:uid="{2CFE9C5D-C076-45F2-829C-2DA400E35CEC}"/>
    <dataValidation allowBlank="1" showInputMessage="1" showErrorMessage="1" prompt="Les heures supplémentaires sont calculées automatiquement dans cette cellule." sqref="D3" xr:uid="{7293488D-5E6E-435E-9511-45F4EA3D8DA7}"/>
    <dataValidation allowBlank="1" showInputMessage="1" showErrorMessage="1" prompt="Le total des heures de travail est calculé automatiquement dans cette cellule." sqref="B3" xr:uid="{BE6FF72A-C652-40BA-88EA-018D483B83B7}"/>
    <dataValidation allowBlank="1" showInputMessage="1" showErrorMessage="1" prompt="Entrez la date dans cette colonne sous ce titre. Utilisez les filtres de titre pour trouver des entrées spécifiques." sqref="A4" xr:uid="{6A3FBBB9-2B4B-4ABB-9CCF-1CDD115BCD7F}"/>
    <dataValidation allowBlank="1" showInputMessage="1" showErrorMessage="1" prompt="Entrez l’heure d’arrivée dans cette colonne sous ce titre." sqref="B4" xr:uid="{805510DF-574D-489E-BDAE-D5753189B79E}"/>
    <dataValidation allowBlank="1" showInputMessage="1" showErrorMessage="1" prompt="Entrez l’heure de départ dans cette colonne sous ce titre." sqref="C4" xr:uid="{6D8B3D38-0DAA-492D-878B-3BE81F7B061A}"/>
    <dataValidation allowBlank="1" showInputMessage="1" showErrorMessage="1" prompt="Les heures de travail sont automatiquement calculées dans cette colonne sous ce titre." sqref="D4" xr:uid="{10B27A97-8721-48A5-A323-64F1B9126851}"/>
  </dataValidation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A8874-23F3-4EFA-B706-F972DE97FFD2}">
  <dimension ref="A1:J63"/>
  <sheetViews>
    <sheetView tabSelected="1" workbookViewId="0">
      <selection activeCell="B9" sqref="B9"/>
    </sheetView>
  </sheetViews>
  <sheetFormatPr baseColWidth="10" defaultRowHeight="15" x14ac:dyDescent="0.25"/>
  <cols>
    <col min="2" max="2" width="17.140625" bestFit="1" customWidth="1"/>
    <col min="3" max="3" width="17.7109375" bestFit="1" customWidth="1"/>
    <col min="4" max="4" width="18.42578125" bestFit="1" customWidth="1"/>
  </cols>
  <sheetData>
    <row r="1" spans="1:10" x14ac:dyDescent="0.25">
      <c r="A1" s="46">
        <v>44317</v>
      </c>
    </row>
    <row r="2" spans="1:10" ht="78.75" x14ac:dyDescent="0.25">
      <c r="A2" s="2" t="s">
        <v>4</v>
      </c>
      <c r="B2" s="2" t="s">
        <v>9</v>
      </c>
      <c r="C2" s="2" t="s">
        <v>12</v>
      </c>
      <c r="D2" s="2" t="s">
        <v>14</v>
      </c>
    </row>
    <row r="3" spans="1:10" ht="26.25" x14ac:dyDescent="0.4">
      <c r="A3" s="3">
        <v>39</v>
      </c>
      <c r="B3" s="3">
        <f>SUBTOTAL(109,FeuilleDeTemps515[Heures de travail])</f>
        <v>0</v>
      </c>
      <c r="C3" s="3">
        <v>156</v>
      </c>
      <c r="D3" s="3">
        <f>IFERROR(B3-C3, "")</f>
        <v>-156</v>
      </c>
    </row>
    <row r="4" spans="1:10" ht="15.75" thickBot="1" x14ac:dyDescent="0.3">
      <c r="A4" s="5" t="s">
        <v>5</v>
      </c>
      <c r="B4" s="5" t="s">
        <v>10</v>
      </c>
      <c r="C4" s="5" t="s">
        <v>15</v>
      </c>
      <c r="D4" s="5" t="s">
        <v>16</v>
      </c>
      <c r="E4" t="s">
        <v>17</v>
      </c>
      <c r="F4" t="s">
        <v>18</v>
      </c>
    </row>
    <row r="5" spans="1:10" x14ac:dyDescent="0.25">
      <c r="A5" s="17">
        <v>43955</v>
      </c>
      <c r="B5" s="18"/>
      <c r="C5" s="18"/>
      <c r="D5" s="19">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5" s="20">
        <f>FeuilleDeTemps515[[#This Row],[Heures de travail]]-7.8</f>
        <v>-7.8</v>
      </c>
      <c r="F5" s="21"/>
      <c r="I5" s="14"/>
    </row>
    <row r="6" spans="1:10" x14ac:dyDescent="0.25">
      <c r="A6" s="22">
        <v>43956</v>
      </c>
      <c r="B6" s="15"/>
      <c r="C6" s="15"/>
      <c r="D6" s="16">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6" s="23">
        <f>FeuilleDeTemps515[[#This Row],[Heures de travail]]-7.8</f>
        <v>-7.8</v>
      </c>
      <c r="F6" s="24"/>
      <c r="J6" s="14"/>
    </row>
    <row r="7" spans="1:10" x14ac:dyDescent="0.25">
      <c r="A7" s="22">
        <v>43957</v>
      </c>
      <c r="B7" s="15"/>
      <c r="C7" s="15"/>
      <c r="D7" s="16">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7" s="23">
        <f>FeuilleDeTemps515[[#This Row],[Heures de travail]]-7.8</f>
        <v>-7.8</v>
      </c>
      <c r="F7" s="24"/>
    </row>
    <row r="8" spans="1:10" x14ac:dyDescent="0.25">
      <c r="A8" s="22">
        <v>43958</v>
      </c>
      <c r="B8" s="15"/>
      <c r="C8" s="15"/>
      <c r="D8" s="16">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8" s="23">
        <f>FeuilleDeTemps515[[#This Row],[Heures de travail]]-7.8</f>
        <v>-7.8</v>
      </c>
      <c r="F8" s="24"/>
    </row>
    <row r="9" spans="1:10" ht="15.75" thickBot="1" x14ac:dyDescent="0.3">
      <c r="A9" s="25">
        <v>43959</v>
      </c>
      <c r="B9" s="26"/>
      <c r="C9" s="26"/>
      <c r="D9" s="2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9" s="28">
        <f>FeuilleDeTemps515[[#This Row],[Heures de travail]]-7.8</f>
        <v>-7.8</v>
      </c>
      <c r="F9" s="29"/>
    </row>
    <row r="10" spans="1:10" x14ac:dyDescent="0.25">
      <c r="A10" s="30">
        <v>43962</v>
      </c>
      <c r="B10" s="31"/>
      <c r="C10" s="31"/>
      <c r="D10" s="32">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0" s="33">
        <f>FeuilleDeTemps515[[#This Row],[Heures de travail]]-7.8</f>
        <v>-7.8</v>
      </c>
      <c r="F10" s="34"/>
    </row>
    <row r="11" spans="1:10" x14ac:dyDescent="0.25">
      <c r="A11" s="35">
        <v>43963</v>
      </c>
      <c r="B11" s="36"/>
      <c r="C11" s="36"/>
      <c r="D11"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1" s="38">
        <f>FeuilleDeTemps515[[#This Row],[Heures de travail]]-7.8</f>
        <v>-7.8</v>
      </c>
      <c r="F11" s="40"/>
    </row>
    <row r="12" spans="1:10" x14ac:dyDescent="0.25">
      <c r="A12" s="35">
        <v>43964</v>
      </c>
      <c r="B12" s="36"/>
      <c r="C12" s="36"/>
      <c r="D12"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2" s="38">
        <f>FeuilleDeTemps515[[#This Row],[Heures de travail]]-7.8</f>
        <v>-7.8</v>
      </c>
      <c r="F12" s="40"/>
    </row>
    <row r="13" spans="1:10" x14ac:dyDescent="0.25">
      <c r="A13" s="35">
        <v>43965</v>
      </c>
      <c r="B13" s="36"/>
      <c r="C13" s="36"/>
      <c r="D13"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3" s="38">
        <f>FeuilleDeTemps515[[#This Row],[Heures de travail]]-7.8</f>
        <v>-7.8</v>
      </c>
      <c r="F13" s="40"/>
    </row>
    <row r="14" spans="1:10" ht="15.75" thickBot="1" x14ac:dyDescent="0.3">
      <c r="A14" s="41">
        <v>43966</v>
      </c>
      <c r="B14" s="42"/>
      <c r="C14" s="42"/>
      <c r="D14" s="43">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4" s="44">
        <f>FeuilleDeTemps515[[#This Row],[Heures de travail]]-7.8</f>
        <v>-7.8</v>
      </c>
      <c r="F14" s="45"/>
    </row>
    <row r="15" spans="1:10" x14ac:dyDescent="0.25">
      <c r="A15" s="30">
        <v>43969</v>
      </c>
      <c r="B15" s="31"/>
      <c r="C15" s="31"/>
      <c r="D15" s="32">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5" s="33">
        <f>FeuilleDeTemps515[[#This Row],[Heures de travail]]-7.8</f>
        <v>-7.8</v>
      </c>
      <c r="F15" s="34"/>
    </row>
    <row r="16" spans="1:10" x14ac:dyDescent="0.25">
      <c r="A16" s="35">
        <v>43970</v>
      </c>
      <c r="B16" s="36"/>
      <c r="C16" s="36"/>
      <c r="D16"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6" s="38">
        <f>FeuilleDeTemps515[[#This Row],[Heures de travail]]-7.8</f>
        <v>-7.8</v>
      </c>
      <c r="F16" s="40"/>
    </row>
    <row r="17" spans="1:6" x14ac:dyDescent="0.25">
      <c r="A17" s="35">
        <v>43971</v>
      </c>
      <c r="B17" s="36"/>
      <c r="C17" s="36"/>
      <c r="D17"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7" s="38">
        <f>FeuilleDeTemps515[[#This Row],[Heures de travail]]-7.8</f>
        <v>-7.8</v>
      </c>
      <c r="F17" s="40"/>
    </row>
    <row r="18" spans="1:6" x14ac:dyDescent="0.25">
      <c r="A18" s="35">
        <v>43972</v>
      </c>
      <c r="B18" s="36"/>
      <c r="C18" s="36"/>
      <c r="D18"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8" s="38">
        <f>FeuilleDeTemps515[[#This Row],[Heures de travail]]-7.8</f>
        <v>-7.8</v>
      </c>
      <c r="F18" s="40"/>
    </row>
    <row r="19" spans="1:6" ht="15.75" thickBot="1" x14ac:dyDescent="0.3">
      <c r="A19" s="41">
        <v>43973</v>
      </c>
      <c r="B19" s="42"/>
      <c r="C19" s="42"/>
      <c r="D19" s="43">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19" s="44">
        <f>FeuilleDeTemps515[[#This Row],[Heures de travail]]-7.8</f>
        <v>-7.8</v>
      </c>
      <c r="F19" s="45"/>
    </row>
    <row r="20" spans="1:6" x14ac:dyDescent="0.25">
      <c r="A20" s="30">
        <v>43976</v>
      </c>
      <c r="B20" s="31"/>
      <c r="C20" s="31"/>
      <c r="D20" s="32">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20" s="33">
        <f>FeuilleDeTemps515[[#This Row],[Heures de travail]]-7.8</f>
        <v>-7.8</v>
      </c>
      <c r="F20" s="34"/>
    </row>
    <row r="21" spans="1:6" x14ac:dyDescent="0.25">
      <c r="A21" s="35">
        <v>43977</v>
      </c>
      <c r="B21" s="36"/>
      <c r="C21" s="36"/>
      <c r="D21"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21" s="38">
        <f>FeuilleDeTemps515[[#This Row],[Heures de travail]]-7.8</f>
        <v>-7.8</v>
      </c>
      <c r="F21" s="40"/>
    </row>
    <row r="22" spans="1:6" x14ac:dyDescent="0.25">
      <c r="A22" s="35">
        <v>43978</v>
      </c>
      <c r="B22" s="36"/>
      <c r="C22" s="36"/>
      <c r="D22"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22" s="38">
        <f>FeuilleDeTemps515[[#This Row],[Heures de travail]]-7.8</f>
        <v>-7.8</v>
      </c>
      <c r="F22" s="40"/>
    </row>
    <row r="23" spans="1:6" x14ac:dyDescent="0.25">
      <c r="A23" s="35">
        <v>43979</v>
      </c>
      <c r="B23" s="36"/>
      <c r="C23" s="36"/>
      <c r="D23" s="37">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23" s="38">
        <f>FeuilleDeTemps515[[#This Row],[Heures de travail]]-7.8</f>
        <v>-7.8</v>
      </c>
      <c r="F23" s="40"/>
    </row>
    <row r="24" spans="1:6" ht="15.75" thickBot="1" x14ac:dyDescent="0.3">
      <c r="A24" s="41">
        <v>43980</v>
      </c>
      <c r="B24" s="42"/>
      <c r="C24" s="42"/>
      <c r="D24" s="43">
        <f>IFERROR(IF(COUNT(FeuilleDeTemps515[[#This Row],[Heure d’arrivée]:[Heure de départ]])=4,(IF(FeuilleDeTemps515[[#This Row],[Heure de départ]]&lt;FeuilleDeTemps515[[#This Row],[Heure d’arrivée]],1,0)+FeuilleDeTemps515[[#This Row],[Heure de départ]])-#REF!+#REF!-FeuilleDeTemps515[[#This Row],[Heure d’arrivée]],IF(AND(LEN(FeuilleDeTemps515[[#This Row],[Heure d’arrivée]])&lt;&gt;0,LEN(FeuilleDeTemps515[[#This Row],[Heure de départ]])&lt;&gt;0),(IF(FeuilleDeTemps515[[#This Row],[Heure de départ]]&lt;FeuilleDeTemps515[[#This Row],[Heure d’arrivée]],1,0)+FeuilleDeTemps515[[#This Row],[Heure de départ]])-FeuilleDeTemps515[[#This Row],[Heure d’arrivée]],0))*24,0)</f>
        <v>0</v>
      </c>
      <c r="E24" s="44">
        <f>FeuilleDeTemps515[[#This Row],[Heures de travail]]-7.8</f>
        <v>-7.8</v>
      </c>
      <c r="F24" s="45"/>
    </row>
    <row r="62" spans="1:6" x14ac:dyDescent="0.25">
      <c r="A62" s="39"/>
      <c r="B62" s="39"/>
      <c r="C62" s="39"/>
      <c r="D62" s="39"/>
      <c r="E62" s="39"/>
      <c r="F62" s="39"/>
    </row>
    <row r="63" spans="1:6" x14ac:dyDescent="0.25">
      <c r="A63" s="39"/>
      <c r="B63" s="39"/>
      <c r="C63" s="39"/>
      <c r="D63" s="39"/>
      <c r="E63" s="39"/>
      <c r="F63" s="39"/>
    </row>
  </sheetData>
  <dataValidations count="13">
    <dataValidation allowBlank="1" showErrorMessage="1" sqref="A5:D24" xr:uid="{E4C5F99B-AFD6-4143-AB44-858DE55E72F9}"/>
    <dataValidation allowBlank="1" showInputMessage="1" showErrorMessage="1" prompt="Entrez le nombre total d’heures de travail de la semaine dans la cellule ci-dessous." sqref="A2" xr:uid="{89BB7B4A-729C-4038-B4BB-63F842786B9E}"/>
    <dataValidation allowBlank="1" showInputMessage="1" showErrorMessage="1" prompt="Le total des heures de travail est calculé automatiquement dans la cellule ci-dessous." sqref="B2" xr:uid="{0C2A8755-0B79-4534-BFC3-794FDFCB4EDF}"/>
    <dataValidation allowBlank="1" showInputMessage="1" showErrorMessage="1" prompt="Le total des heures normales est calculé automatiquement dans la cellule ci-dessous." sqref="C2" xr:uid="{83CA5793-0EB9-4CF3-8FDD-672AB7A98EFD}"/>
    <dataValidation allowBlank="1" showInputMessage="1" showErrorMessage="1" prompt="Le total des heures hors horaires est calculé automatiquement dans la cellule ci-dessous." sqref="D2" xr:uid="{18109A27-07BF-4365-A87B-A10097776F35}"/>
    <dataValidation allowBlank="1" showInputMessage="1" showErrorMessage="1" prompt="Entrez le nombre total d’heures de travail de la semaine dans cette cellule." sqref="A3" xr:uid="{E6D66100-1EED-414F-9A3B-E8BF1A4FD03D}"/>
    <dataValidation allowBlank="1" showInputMessage="1" showErrorMessage="1" prompt="Le total des heures normales est calculé automatiquement dans cette cellule." sqref="C3" xr:uid="{44451ED2-37DB-4289-9B32-6CABE244EAEB}"/>
    <dataValidation allowBlank="1" showInputMessage="1" showErrorMessage="1" prompt="Les heures supplémentaires sont calculées automatiquement dans cette cellule." sqref="D3" xr:uid="{E1726A6D-1D52-4C2F-A05E-EABCE2AB24BB}"/>
    <dataValidation allowBlank="1" showInputMessage="1" showErrorMessage="1" prompt="Le total des heures de travail est calculé automatiquement dans cette cellule." sqref="B3" xr:uid="{CF11AC92-000E-4628-8F17-602D31D7850F}"/>
    <dataValidation allowBlank="1" showInputMessage="1" showErrorMessage="1" prompt="Entrez la date dans cette colonne sous ce titre. Utilisez les filtres de titre pour trouver des entrées spécifiques." sqref="A4" xr:uid="{EC07B256-E60A-4009-B830-B5723C8B9E05}"/>
    <dataValidation allowBlank="1" showInputMessage="1" showErrorMessage="1" prompt="Entrez l’heure d’arrivée dans cette colonne sous ce titre." sqref="B4" xr:uid="{154EE4F7-3666-415D-89E2-9AF33B25B850}"/>
    <dataValidation allowBlank="1" showInputMessage="1" showErrorMessage="1" prompt="Entrez l’heure de départ dans cette colonne sous ce titre." sqref="C4" xr:uid="{620D40C8-1A30-410B-A077-4B18573451FC}"/>
    <dataValidation allowBlank="1" showInputMessage="1" showErrorMessage="1" prompt="Les heures de travail sont automatiquement calculées dans cette colonne sous ce titre." sqref="D4" xr:uid="{FE2D2627-2959-45C1-82A5-DA02BA025F18}"/>
  </dataValidations>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65F4-AA35-4987-B65B-51D34B4F8941}">
  <dimension ref="C4:D5"/>
  <sheetViews>
    <sheetView workbookViewId="0">
      <selection activeCell="E24" sqref="E24"/>
    </sheetView>
  </sheetViews>
  <sheetFormatPr baseColWidth="10" defaultRowHeight="15" x14ac:dyDescent="0.25"/>
  <sheetData>
    <row r="4" spans="3:4" ht="26.25" x14ac:dyDescent="0.4">
      <c r="C4" s="47" t="s">
        <v>29</v>
      </c>
      <c r="D4" s="47"/>
    </row>
    <row r="5" spans="3:4" ht="26.25" x14ac:dyDescent="0.4">
      <c r="C5" s="47" t="e">
        <f>'MAI2021'!D3+AVR!D3+MAR!D3+FEV!D3+JANV!D3+JANV!D3+DEC!D3+NOV!D3+OCT!D3+SEP!D3+AOUT!D3+JUIN!D3+#REF!+#REF!</f>
        <v>#REF!</v>
      </c>
      <c r="D5" s="4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vt:i4>
      </vt:variant>
    </vt:vector>
  </HeadingPairs>
  <TitlesOfParts>
    <vt:vector size="18" baseType="lpstr">
      <vt:lpstr>Feuille de temps</vt:lpstr>
      <vt:lpstr>JUIN</vt:lpstr>
      <vt:lpstr>JUIL</vt:lpstr>
      <vt:lpstr>AOUT</vt:lpstr>
      <vt:lpstr>SEP</vt:lpstr>
      <vt:lpstr>OCT</vt:lpstr>
      <vt:lpstr>NOV</vt:lpstr>
      <vt:lpstr>DEC</vt:lpstr>
      <vt:lpstr>JANV</vt:lpstr>
      <vt:lpstr>FEV</vt:lpstr>
      <vt:lpstr>MAR</vt:lpstr>
      <vt:lpstr>AVR</vt:lpstr>
      <vt:lpstr>MAI2021</vt:lpstr>
      <vt:lpstr>Feuil16</vt:lpstr>
      <vt:lpstr>HeuresSemaineTravail</vt:lpstr>
      <vt:lpstr>'Feuille de temps'!Impression_des_titres</vt:lpstr>
      <vt:lpstr>TitreColonne1</vt:lpstr>
      <vt:lpstr>ZoneTitreColonne1..E6.1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2017-02-03T07:21:43Z</dcterms:created>
  <dcterms:modified xsi:type="dcterms:W3CDTF">2020-06-08T23:58:28Z</dcterms:modified>
</cp:coreProperties>
</file>