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rdonnier cours excel\"/>
    </mc:Choice>
  </mc:AlternateContent>
  <xr:revisionPtr revIDLastSave="0" documentId="13_ncr:1_{8F4CB781-3A90-4152-88AE-4BF69A261914}" xr6:coauthVersionLast="47" xr6:coauthVersionMax="47" xr10:uidLastSave="{00000000-0000-0000-0000-000000000000}"/>
  <bookViews>
    <workbookView xWindow="-120" yWindow="-120" windowWidth="29040" windowHeight="17640" activeTab="1" xr2:uid="{FFF7533C-DAA4-44B3-855D-B984F6862E1A}"/>
  </bookViews>
  <sheets>
    <sheet name="4.6 Données" sheetId="1" r:id="rId1"/>
    <sheet name="4.6 Cal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" i="2" l="1"/>
  <c r="E2" i="2"/>
  <c r="H2" i="2" s="1"/>
  <c r="H8" i="2"/>
  <c r="G3" i="2"/>
  <c r="G4" i="2"/>
  <c r="G5" i="2"/>
  <c r="G6" i="2"/>
  <c r="G7" i="2"/>
  <c r="G8" i="2"/>
  <c r="G9" i="2"/>
  <c r="G10" i="2"/>
  <c r="G11" i="2"/>
  <c r="G12" i="2"/>
  <c r="G2" i="2"/>
  <c r="E3" i="2"/>
  <c r="H3" i="2" s="1"/>
  <c r="E4" i="2"/>
  <c r="H4" i="2" s="1"/>
  <c r="E5" i="2"/>
  <c r="H5" i="2" s="1"/>
  <c r="E6" i="2"/>
  <c r="H6" i="2" s="1"/>
  <c r="E7" i="2"/>
  <c r="H7" i="2" s="1"/>
  <c r="E8" i="2"/>
  <c r="E9" i="2"/>
  <c r="H9" i="2" s="1"/>
  <c r="E10" i="2"/>
  <c r="H10" i="2" s="1"/>
  <c r="E11" i="2"/>
  <c r="H11" i="2" s="1"/>
  <c r="E12" i="2"/>
  <c r="H12" i="2" s="1"/>
  <c r="C3" i="2"/>
  <c r="C4" i="2"/>
  <c r="C5" i="2"/>
  <c r="C6" i="2"/>
  <c r="C7" i="2"/>
  <c r="C8" i="2"/>
  <c r="C9" i="2"/>
  <c r="C10" i="2"/>
  <c r="C11" i="2"/>
  <c r="C12" i="2"/>
  <c r="B3" i="2"/>
  <c r="B4" i="2"/>
  <c r="B5" i="2"/>
  <c r="B6" i="2"/>
  <c r="B7" i="2"/>
  <c r="B8" i="2"/>
  <c r="B9" i="2"/>
  <c r="B10" i="2"/>
  <c r="B11" i="2"/>
  <c r="B12" i="2"/>
  <c r="C2" i="2"/>
  <c r="B2" i="2"/>
</calcChain>
</file>

<file path=xl/sharedStrings.xml><?xml version="1.0" encoding="utf-8"?>
<sst xmlns="http://schemas.openxmlformats.org/spreadsheetml/2006/main" count="39" uniqueCount="35">
  <si>
    <t>Code article</t>
  </si>
  <si>
    <t>Livellé article</t>
  </si>
  <si>
    <t>Groupe article</t>
  </si>
  <si>
    <t>PV1</t>
  </si>
  <si>
    <t>PV2</t>
  </si>
  <si>
    <t>Taux de TVA</t>
  </si>
  <si>
    <t>Code Pays Fabrication</t>
  </si>
  <si>
    <t>Blook14</t>
  </si>
  <si>
    <t>bas15</t>
  </si>
  <si>
    <t>bas12</t>
  </si>
  <si>
    <t>@cond45</t>
  </si>
  <si>
    <t>=bas12</t>
  </si>
  <si>
    <t>Doo1</t>
  </si>
  <si>
    <t>Roo1</t>
  </si>
  <si>
    <t>Coo1</t>
  </si>
  <si>
    <t xml:space="preserve">Legende </t>
  </si>
  <si>
    <t>Résistances</t>
  </si>
  <si>
    <t>Diodes</t>
  </si>
  <si>
    <t>Codensateurs</t>
  </si>
  <si>
    <t>Code Pays</t>
  </si>
  <si>
    <t>Belgique</t>
  </si>
  <si>
    <t>France</t>
  </si>
  <si>
    <t>Italie</t>
  </si>
  <si>
    <t>Allemangne</t>
  </si>
  <si>
    <t>Objectif annuel CA</t>
  </si>
  <si>
    <t>Code Article</t>
  </si>
  <si>
    <t>Libellé Article</t>
  </si>
  <si>
    <t>Groupe Article</t>
  </si>
  <si>
    <t>Quantité vendue</t>
  </si>
  <si>
    <t>PV Utilisé</t>
  </si>
  <si>
    <t>Valeur de vente CA</t>
  </si>
  <si>
    <t>D001</t>
  </si>
  <si>
    <t>R001</t>
  </si>
  <si>
    <t>C001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</si>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</sst>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3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49" fontId="0" fillId="0" borderId="1" xfId="0" applyNumberFormat="1" applyBorder="1"/>
    <xf numFmtId="9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49" fontId="0" fillId="0" borderId="2" xfId="0" applyNumberFormat="1" applyBorder="1"/>
    <xf numFmtId="0" fontId="0" fillId="0" borderId="0" xfId="0" applyAlignment="1">
      <alignment horizontal="right"/>
    </xf>
    <xf numFmtId="44" fontId="0" fillId="0" borderId="1" xfId="1" applyFont="1" applyBorder="1"/>
    <xf numFmtId="0" fontId="0" fillId="0" borderId="3" xfId="0" applyBorder="1"/>
    <xf numFmtId="44" fontId="0" fillId="0" borderId="3" xfId="1" applyFont="1" applyBorder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right"/>
    </xf>
    <xf numFmtId="44" fontId="0" fillId="0" borderId="8" xfId="1" applyFont="1" applyBorder="1"/>
    <xf numFmtId="0" fontId="0" fillId="0" borderId="9" xfId="0" applyBorder="1" applyAlignment="1">
      <alignment horizontal="right"/>
    </xf>
    <xf numFmtId="44" fontId="0" fillId="0" borderId="10" xfId="1" applyFont="1" applyBorder="1"/>
    <xf numFmtId="0" fontId="0" fillId="0" borderId="11" xfId="0" applyBorder="1" applyAlignment="1">
      <alignment horizontal="right"/>
    </xf>
    <xf numFmtId="0" fontId="0" fillId="0" borderId="12" xfId="0" applyBorder="1"/>
    <xf numFmtId="44" fontId="0" fillId="0" borderId="12" xfId="1" applyFont="1" applyBorder="1"/>
    <xf numFmtId="44" fontId="0" fillId="0" borderId="13" xfId="1" applyFont="1" applyBorder="1"/>
    <xf numFmtId="0" fontId="4" fillId="0" borderId="0" xfId="0" applyFont="1"/>
    <xf numFmtId="44" fontId="4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13</xdr:row>
      <xdr:rowOff>114300</xdr:rowOff>
    </xdr:from>
    <xdr:to>
      <xdr:col>9</xdr:col>
      <xdr:colOff>257176</xdr:colOff>
      <xdr:row>17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BFF7A76-484C-F6BB-6E95-B6285D29EC7A}"/>
            </a:ext>
          </a:extLst>
        </xdr:cNvPr>
        <xdr:cNvSpPr txBox="1"/>
      </xdr:nvSpPr>
      <xdr:spPr>
        <a:xfrm>
          <a:off x="200026" y="2781300"/>
          <a:ext cx="764857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=SIERREUR(Si(et(C2="R001";D2&gt;=10000;RECHERCHEV(c2;'4,6 Données'!$A$2:$H$6;6;0);RECHERCHEV(A2;'4,6 Données'!$A$2:$H$6;5;0)))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C1D98-EACB-4A67-8050-6479089431D6}">
  <dimension ref="A1:H13"/>
  <sheetViews>
    <sheetView workbookViewId="0">
      <selection activeCell="I28" sqref="I28"/>
    </sheetView>
  </sheetViews>
  <sheetFormatPr baseColWidth="10" defaultRowHeight="15" x14ac:dyDescent="0.25"/>
  <cols>
    <col min="1" max="1" width="6.5703125" bestFit="1" customWidth="1"/>
    <col min="2" max="2" width="13.140625" style="2" bestFit="1" customWidth="1"/>
    <col min="3" max="3" width="7.7109375" bestFit="1" customWidth="1"/>
    <col min="4" max="4" width="11.7109375" bestFit="1" customWidth="1"/>
    <col min="5" max="6" width="5" bestFit="1" customWidth="1"/>
    <col min="7" max="7" width="7.85546875" bestFit="1" customWidth="1"/>
    <col min="8" max="8" width="10.85546875" bestFit="1" customWidth="1"/>
  </cols>
  <sheetData>
    <row r="1" spans="1:8" s="1" customFormat="1" ht="30" x14ac:dyDescent="0.25">
      <c r="A1" s="4" t="s">
        <v>0</v>
      </c>
      <c r="B1" s="5" t="s">
        <v>1</v>
      </c>
      <c r="C1" s="4" t="s">
        <v>2</v>
      </c>
      <c r="D1" s="4" t="s">
        <v>24</v>
      </c>
      <c r="E1" s="4" t="s">
        <v>3</v>
      </c>
      <c r="F1" s="4" t="s">
        <v>4</v>
      </c>
      <c r="G1" s="4" t="s">
        <v>5</v>
      </c>
      <c r="H1" s="4" t="s">
        <v>6</v>
      </c>
    </row>
    <row r="2" spans="1:8" x14ac:dyDescent="0.25">
      <c r="A2" s="6">
        <v>1256</v>
      </c>
      <c r="B2" s="7" t="s">
        <v>7</v>
      </c>
      <c r="C2" s="6" t="s">
        <v>31</v>
      </c>
      <c r="D2" s="6">
        <v>7000000</v>
      </c>
      <c r="E2" s="6">
        <v>4.34</v>
      </c>
      <c r="F2" s="6">
        <v>4.3</v>
      </c>
      <c r="G2" s="8">
        <v>0.06</v>
      </c>
      <c r="H2" s="6">
        <v>180</v>
      </c>
    </row>
    <row r="3" spans="1:8" x14ac:dyDescent="0.25">
      <c r="A3" s="6">
        <v>1456</v>
      </c>
      <c r="B3" s="7" t="s">
        <v>8</v>
      </c>
      <c r="C3" s="6" t="s">
        <v>32</v>
      </c>
      <c r="D3" s="6">
        <v>4000000</v>
      </c>
      <c r="E3" s="6">
        <v>1.23</v>
      </c>
      <c r="F3" s="6">
        <v>1.19</v>
      </c>
      <c r="G3" s="8">
        <v>0.21</v>
      </c>
      <c r="H3" s="6">
        <v>170</v>
      </c>
    </row>
    <row r="4" spans="1:8" x14ac:dyDescent="0.25">
      <c r="A4" s="6">
        <v>2565</v>
      </c>
      <c r="B4" s="7" t="s">
        <v>9</v>
      </c>
      <c r="C4" s="6" t="s">
        <v>32</v>
      </c>
      <c r="D4" s="6">
        <v>5000000</v>
      </c>
      <c r="E4" s="6">
        <v>21.5</v>
      </c>
      <c r="F4" s="6">
        <v>20</v>
      </c>
      <c r="G4" s="8">
        <v>0.21</v>
      </c>
      <c r="H4" s="6">
        <v>170</v>
      </c>
    </row>
    <row r="5" spans="1:8" x14ac:dyDescent="0.25">
      <c r="A5" s="6">
        <v>2589</v>
      </c>
      <c r="B5" s="7" t="s">
        <v>10</v>
      </c>
      <c r="C5" s="6" t="s">
        <v>33</v>
      </c>
      <c r="D5" s="6">
        <v>25000000</v>
      </c>
      <c r="E5" s="6">
        <v>7.5</v>
      </c>
      <c r="F5" s="6">
        <v>6.5</v>
      </c>
      <c r="G5" s="8">
        <v>0.21</v>
      </c>
      <c r="H5" s="6">
        <v>200</v>
      </c>
    </row>
    <row r="6" spans="1:8" x14ac:dyDescent="0.25">
      <c r="A6" s="6">
        <v>3698</v>
      </c>
      <c r="B6" s="7" t="s">
        <v>11</v>
      </c>
      <c r="C6" s="6" t="s">
        <v>32</v>
      </c>
      <c r="D6" s="6">
        <v>1000000</v>
      </c>
      <c r="E6" s="6">
        <v>4.12</v>
      </c>
      <c r="F6" s="6">
        <v>3.78</v>
      </c>
      <c r="G6" s="8">
        <v>0.21</v>
      </c>
      <c r="H6" s="6">
        <v>190</v>
      </c>
    </row>
    <row r="9" spans="1:8" x14ac:dyDescent="0.25">
      <c r="A9" s="9" t="s">
        <v>15</v>
      </c>
      <c r="B9" s="10"/>
      <c r="C9" s="9" t="s">
        <v>19</v>
      </c>
      <c r="D9" s="9"/>
    </row>
    <row r="10" spans="1:8" x14ac:dyDescent="0.25">
      <c r="A10" s="6" t="s">
        <v>13</v>
      </c>
      <c r="B10" s="11" t="s">
        <v>16</v>
      </c>
      <c r="C10" s="6">
        <v>170</v>
      </c>
      <c r="D10" s="6" t="s">
        <v>20</v>
      </c>
    </row>
    <row r="11" spans="1:8" x14ac:dyDescent="0.25">
      <c r="A11" s="6" t="s">
        <v>12</v>
      </c>
      <c r="B11" s="11" t="s">
        <v>17</v>
      </c>
      <c r="C11" s="6">
        <v>180</v>
      </c>
      <c r="D11" s="6" t="s">
        <v>21</v>
      </c>
    </row>
    <row r="12" spans="1:8" x14ac:dyDescent="0.25">
      <c r="A12" s="6" t="s">
        <v>14</v>
      </c>
      <c r="B12" s="11" t="s">
        <v>18</v>
      </c>
      <c r="C12" s="6">
        <v>190</v>
      </c>
      <c r="D12" s="6" t="s">
        <v>22</v>
      </c>
    </row>
    <row r="13" spans="1:8" x14ac:dyDescent="0.25">
      <c r="C13" s="6">
        <v>200</v>
      </c>
      <c r="D13" s="6" t="s">
        <v>23</v>
      </c>
    </row>
  </sheetData>
  <mergeCells count="2">
    <mergeCell ref="A9:B9"/>
    <mergeCell ref="C9:D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AAA98-B678-4EFD-845C-87AFB149E04D}">
  <dimension ref="A1:H13"/>
  <sheetViews>
    <sheetView tabSelected="1" workbookViewId="0">
      <selection activeCell="F33" sqref="F33"/>
    </sheetView>
  </sheetViews>
  <sheetFormatPr baseColWidth="10" defaultRowHeight="15" x14ac:dyDescent="0.25"/>
  <cols>
    <col min="1" max="1" width="11.42578125" style="12"/>
    <col min="7" max="7" width="20.85546875" customWidth="1"/>
    <col min="8" max="8" width="14.42578125" bestFit="1" customWidth="1"/>
  </cols>
  <sheetData>
    <row r="1" spans="1:8" s="3" customFormat="1" ht="30.75" thickBot="1" x14ac:dyDescent="0.3">
      <c r="A1" s="16" t="s">
        <v>25</v>
      </c>
      <c r="B1" s="17" t="s">
        <v>26</v>
      </c>
      <c r="C1" s="17" t="s">
        <v>27</v>
      </c>
      <c r="D1" s="17" t="s">
        <v>28</v>
      </c>
      <c r="E1" s="17" t="s">
        <v>29</v>
      </c>
      <c r="F1" s="17" t="s">
        <v>19</v>
      </c>
      <c r="G1" s="17" t="s">
        <v>24</v>
      </c>
      <c r="H1" s="18" t="s">
        <v>30</v>
      </c>
    </row>
    <row r="2" spans="1:8" x14ac:dyDescent="0.25">
      <c r="A2" s="19">
        <v>2565</v>
      </c>
      <c r="B2" s="14" t="str">
        <f>IFERROR(VLOOKUP(A2,'4.6 Données'!$A$2:$H$6,2,0)," ")</f>
        <v>bas12</v>
      </c>
      <c r="C2" s="14" t="str">
        <f>IFERROR(VLOOKUP(A2,'4.6 Données'!$A$2:$H$6,3,0)," ")</f>
        <v>R001</v>
      </c>
      <c r="D2" s="14">
        <v>5000</v>
      </c>
      <c r="E2" s="15">
        <f>IFERROR(VLOOKUP(A2,'4.6 Données'!$A$2:$H$6,5,0)," ")</f>
        <v>21.5</v>
      </c>
      <c r="F2" s="14">
        <v>170</v>
      </c>
      <c r="G2" s="15">
        <f>IFERROR(VLOOKUP(A2,'4.6 Données'!$A$2:$H$6,4,0)," ")</f>
        <v>5000000</v>
      </c>
      <c r="H2" s="20">
        <f>IFERROR(D2*E2," ")</f>
        <v>107500</v>
      </c>
    </row>
    <row r="3" spans="1:8" x14ac:dyDescent="0.25">
      <c r="A3" s="21">
        <v>1256</v>
      </c>
      <c r="B3" s="6" t="str">
        <f>IFERROR(VLOOKUP(A3,'4.6 Données'!$A$2:$H$6,2,0)," ")</f>
        <v>Blook14</v>
      </c>
      <c r="C3" s="6" t="str">
        <f>IFERROR(VLOOKUP(A3,'4.6 Données'!$A$2:$H$6,3,0)," ")</f>
        <v>D001</v>
      </c>
      <c r="D3" s="6">
        <v>2500</v>
      </c>
      <c r="E3" s="13">
        <f>IFERROR(VLOOKUP(A3,'4.6 Données'!$A$2:$H$6,5,0)," ")</f>
        <v>4.34</v>
      </c>
      <c r="F3" s="6">
        <v>180</v>
      </c>
      <c r="G3" s="13">
        <f>IFERROR(VLOOKUP(A3,'4.6 Données'!$A$2:$H$6,4,0)," ")</f>
        <v>7000000</v>
      </c>
      <c r="H3" s="22">
        <f t="shared" ref="H3:H12" si="0">IFERROR(D3*E3," ")</f>
        <v>10850</v>
      </c>
    </row>
    <row r="4" spans="1:8" x14ac:dyDescent="0.25">
      <c r="A4" s="21">
        <v>3698</v>
      </c>
      <c r="B4" s="6" t="str">
        <f>IFERROR(VLOOKUP(A4,'4.6 Données'!$A$2:$H$6,2,0)," ")</f>
        <v>=bas12</v>
      </c>
      <c r="C4" s="6" t="str">
        <f>IFERROR(VLOOKUP(A4,'4.6 Données'!$A$2:$H$6,3,0)," ")</f>
        <v>R001</v>
      </c>
      <c r="D4" s="6">
        <v>12000</v>
      </c>
      <c r="E4" s="13">
        <f>IFERROR(VLOOKUP(A4,'4.6 Données'!$A$2:$H$6,5,0)," ")</f>
        <v>4.12</v>
      </c>
      <c r="F4" s="6">
        <v>190</v>
      </c>
      <c r="G4" s="13">
        <f>IFERROR(VLOOKUP(A4,'4.6 Données'!$A$2:$H$6,4,0)," ")</f>
        <v>1000000</v>
      </c>
      <c r="H4" s="22">
        <f t="shared" si="0"/>
        <v>49440</v>
      </c>
    </row>
    <row r="5" spans="1:8" x14ac:dyDescent="0.25">
      <c r="A5" s="21">
        <v>2589</v>
      </c>
      <c r="B5" s="6" t="str">
        <f>IFERROR(VLOOKUP(A5,'4.6 Données'!$A$2:$H$6,2,0)," ")</f>
        <v>@cond45</v>
      </c>
      <c r="C5" s="6" t="str">
        <f>IFERROR(VLOOKUP(A5,'4.6 Données'!$A$2:$H$6,3,0)," ")</f>
        <v>C001</v>
      </c>
      <c r="D5" s="6">
        <v>10000</v>
      </c>
      <c r="E5" s="13">
        <f>IFERROR(VLOOKUP(A5,'4.6 Données'!$A$2:$H$6,5,0)," ")</f>
        <v>7.5</v>
      </c>
      <c r="F5" s="6">
        <v>200</v>
      </c>
      <c r="G5" s="13">
        <f>IFERROR(VLOOKUP(A5,'4.6 Données'!$A$2:$H$6,4,0)," ")</f>
        <v>25000000</v>
      </c>
      <c r="H5" s="22">
        <f t="shared" si="0"/>
        <v>75000</v>
      </c>
    </row>
    <row r="6" spans="1:8" x14ac:dyDescent="0.25">
      <c r="A6" s="21">
        <v>1456</v>
      </c>
      <c r="B6" s="6" t="str">
        <f>IFERROR(VLOOKUP(A6,'4.6 Données'!$A$2:$H$6,2,0)," ")</f>
        <v>bas15</v>
      </c>
      <c r="C6" s="6" t="str">
        <f>IFERROR(VLOOKUP(A6,'4.6 Données'!$A$2:$H$6,3,0)," ")</f>
        <v>R001</v>
      </c>
      <c r="D6" s="6">
        <v>7500</v>
      </c>
      <c r="E6" s="13">
        <f>IFERROR(VLOOKUP(A6,'4.6 Données'!$A$2:$H$6,5,0)," ")</f>
        <v>1.23</v>
      </c>
      <c r="F6" s="6">
        <v>170</v>
      </c>
      <c r="G6" s="13">
        <f>IFERROR(VLOOKUP(A6,'4.6 Données'!$A$2:$H$6,4,0)," ")</f>
        <v>4000000</v>
      </c>
      <c r="H6" s="22">
        <f t="shared" si="0"/>
        <v>9225</v>
      </c>
    </row>
    <row r="7" spans="1:8" x14ac:dyDescent="0.25">
      <c r="A7" s="21">
        <v>2565</v>
      </c>
      <c r="B7" s="6" t="str">
        <f>IFERROR(VLOOKUP(A7,'4.6 Données'!$A$2:$H$6,2,0)," ")</f>
        <v>bas12</v>
      </c>
      <c r="C7" s="6" t="str">
        <f>IFERROR(VLOOKUP(A7,'4.6 Données'!$A$2:$H$6,3,0)," ")</f>
        <v>R001</v>
      </c>
      <c r="D7" s="6">
        <v>8000</v>
      </c>
      <c r="E7" s="13">
        <f>IFERROR(VLOOKUP(A7,'4.6 Données'!$A$2:$H$6,5,0)," ")</f>
        <v>21.5</v>
      </c>
      <c r="F7" s="6">
        <v>170</v>
      </c>
      <c r="G7" s="13">
        <f>IFERROR(VLOOKUP(A7,'4.6 Données'!$A$2:$H$6,4,0)," ")</f>
        <v>5000000</v>
      </c>
      <c r="H7" s="22">
        <f t="shared" si="0"/>
        <v>172000</v>
      </c>
    </row>
    <row r="8" spans="1:8" x14ac:dyDescent="0.25">
      <c r="A8" s="21">
        <v>3695</v>
      </c>
      <c r="B8" s="6" t="str">
        <f>IFERROR(VLOOKUP(A8,'4.6 Données'!$A$2:$H$6,2,0)," ")</f>
        <v xml:space="preserve"> </v>
      </c>
      <c r="C8" s="6" t="str">
        <f>IFERROR(VLOOKUP(A8,'4.6 Données'!$A$2:$H$6,3,0)," ")</f>
        <v xml:space="preserve"> </v>
      </c>
      <c r="D8" s="6">
        <v>6000</v>
      </c>
      <c r="E8" s="13" t="str">
        <f>IFERROR(VLOOKUP(A8,'4.6 Données'!$A$2:$H$6,5,0)," ")</f>
        <v xml:space="preserve"> </v>
      </c>
      <c r="F8" s="6"/>
      <c r="G8" s="13" t="str">
        <f>IFERROR(VLOOKUP(A8,'4.6 Données'!$A$2:$H$6,4,0)," ")</f>
        <v xml:space="preserve"> </v>
      </c>
      <c r="H8" s="22" t="str">
        <f t="shared" si="0"/>
        <v xml:space="preserve"> </v>
      </c>
    </row>
    <row r="9" spans="1:8" x14ac:dyDescent="0.25">
      <c r="A9" s="21"/>
      <c r="B9" s="6" t="str">
        <f>IFERROR(VLOOKUP(A9,'4.6 Données'!$A$2:$H$6,2,0)," ")</f>
        <v xml:space="preserve"> </v>
      </c>
      <c r="C9" s="6" t="str">
        <f>IFERROR(VLOOKUP(A9,'4.6 Données'!$A$2:$H$6,3,0)," ")</f>
        <v xml:space="preserve"> </v>
      </c>
      <c r="D9" s="6"/>
      <c r="E9" s="13" t="str">
        <f>IFERROR(VLOOKUP(A9,'4.6 Données'!$A$2:$H$6,5,0)," ")</f>
        <v xml:space="preserve"> </v>
      </c>
      <c r="F9" s="6"/>
      <c r="G9" s="13" t="str">
        <f>IFERROR(VLOOKUP(A9,'4.6 Données'!$A$2:$H$6,4,0)," ")</f>
        <v xml:space="preserve"> </v>
      </c>
      <c r="H9" s="22" t="str">
        <f t="shared" si="0"/>
        <v xml:space="preserve"> </v>
      </c>
    </row>
    <row r="10" spans="1:8" x14ac:dyDescent="0.25">
      <c r="A10" s="21"/>
      <c r="B10" s="6" t="str">
        <f>IFERROR(VLOOKUP(A10,'4.6 Données'!$A$2:$H$6,2,0)," ")</f>
        <v xml:space="preserve"> </v>
      </c>
      <c r="C10" s="6" t="str">
        <f>IFERROR(VLOOKUP(A10,'4.6 Données'!$A$2:$H$6,3,0)," ")</f>
        <v xml:space="preserve"> </v>
      </c>
      <c r="D10" s="6"/>
      <c r="E10" s="13" t="str">
        <f>IFERROR(VLOOKUP(A10,'4.6 Données'!$A$2:$H$6,5,0)," ")</f>
        <v xml:space="preserve"> </v>
      </c>
      <c r="F10" s="6"/>
      <c r="G10" s="13" t="str">
        <f>IFERROR(VLOOKUP(A10,'4.6 Données'!$A$2:$H$6,4,0)," ")</f>
        <v xml:space="preserve"> </v>
      </c>
      <c r="H10" s="22" t="str">
        <f t="shared" si="0"/>
        <v xml:space="preserve"> </v>
      </c>
    </row>
    <row r="11" spans="1:8" x14ac:dyDescent="0.25">
      <c r="A11" s="21"/>
      <c r="B11" s="6" t="str">
        <f>IFERROR(VLOOKUP(A11,'4.6 Données'!$A$2:$H$6,2,0)," ")</f>
        <v xml:space="preserve"> </v>
      </c>
      <c r="C11" s="6" t="str">
        <f>IFERROR(VLOOKUP(A11,'4.6 Données'!$A$2:$H$6,3,0)," ")</f>
        <v xml:space="preserve"> </v>
      </c>
      <c r="D11" s="6"/>
      <c r="E11" s="13" t="str">
        <f>IFERROR(VLOOKUP(A11,'4.6 Données'!$A$2:$H$6,5,0)," ")</f>
        <v xml:space="preserve"> </v>
      </c>
      <c r="F11" s="6"/>
      <c r="G11" s="13" t="str">
        <f>IFERROR(VLOOKUP(A11,'4.6 Données'!$A$2:$H$6,4,0)," ")</f>
        <v xml:space="preserve"> </v>
      </c>
      <c r="H11" s="22" t="str">
        <f t="shared" si="0"/>
        <v xml:space="preserve"> </v>
      </c>
    </row>
    <row r="12" spans="1:8" ht="15.75" thickBot="1" x14ac:dyDescent="0.3">
      <c r="A12" s="23"/>
      <c r="B12" s="24" t="str">
        <f>IFERROR(VLOOKUP(A12,'4.6 Données'!$A$2:$H$6,2,0)," ")</f>
        <v xml:space="preserve"> </v>
      </c>
      <c r="C12" s="24" t="str">
        <f>IFERROR(VLOOKUP(A12,'4.6 Données'!$A$2:$H$6,3,0)," ")</f>
        <v xml:space="preserve"> </v>
      </c>
      <c r="D12" s="24"/>
      <c r="E12" s="25" t="str">
        <f>IFERROR(VLOOKUP(A12,'4.6 Données'!$A$2:$H$6,5,0)," ")</f>
        <v xml:space="preserve"> </v>
      </c>
      <c r="F12" s="24"/>
      <c r="G12" s="25" t="str">
        <f>IFERROR(VLOOKUP(A12,'4.6 Données'!$A$2:$H$6,4,0)," ")</f>
        <v xml:space="preserve"> </v>
      </c>
      <c r="H12" s="26" t="str">
        <f t="shared" si="0"/>
        <v xml:space="preserve"> </v>
      </c>
    </row>
    <row r="13" spans="1:8" ht="15.75" x14ac:dyDescent="0.25">
      <c r="G13" s="27" t="s">
        <v>34</v>
      </c>
      <c r="H13" s="28">
        <f>SUM(H2:H12)</f>
        <v>424015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4.6 Données</vt:lpstr>
      <vt:lpstr>4.6 Calc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Droogmans</dc:creator>
  <cp:lastModifiedBy>Philippe Droogmans</cp:lastModifiedBy>
  <dcterms:created xsi:type="dcterms:W3CDTF">2023-12-26T16:58:56Z</dcterms:created>
  <dcterms:modified xsi:type="dcterms:W3CDTF">2023-12-26T18:08:58Z</dcterms:modified>
</cp:coreProperties>
</file>