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52851\Desktop\"/>
    </mc:Choice>
  </mc:AlternateContent>
  <bookViews>
    <workbookView xWindow="0" yWindow="0" windowWidth="21600" windowHeight="972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132" i="1" l="1"/>
  <c r="AN132" i="1"/>
  <c r="AM132" i="1"/>
  <c r="AL132" i="1"/>
  <c r="AK132" i="1"/>
  <c r="AJ132" i="1"/>
  <c r="AI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R132" i="1"/>
  <c r="Q132" i="1"/>
  <c r="P132" i="1"/>
  <c r="N132" i="1"/>
  <c r="M132" i="1"/>
  <c r="K132" i="1"/>
  <c r="J132" i="1"/>
  <c r="I132" i="1"/>
  <c r="H132" i="1"/>
  <c r="G132" i="1"/>
  <c r="F132" i="1"/>
  <c r="L132" i="1" s="1"/>
  <c r="E132" i="1"/>
  <c r="D132" i="1"/>
  <c r="C132" i="1"/>
  <c r="B132" i="1"/>
  <c r="AP121" i="1"/>
  <c r="AN121" i="1"/>
  <c r="AL121" i="1"/>
  <c r="AK121" i="1"/>
  <c r="AJ121" i="1"/>
  <c r="AI121" i="1"/>
  <c r="AG121" i="1"/>
  <c r="AF121" i="1"/>
  <c r="AE121" i="1"/>
  <c r="AD121" i="1"/>
  <c r="AC121" i="1"/>
  <c r="AB121" i="1"/>
  <c r="AA121" i="1"/>
  <c r="Z121" i="1"/>
  <c r="Y121" i="1"/>
  <c r="X121" i="1"/>
  <c r="W121" i="1"/>
  <c r="V121" i="1"/>
  <c r="U121" i="1"/>
  <c r="T121" i="1"/>
  <c r="R121" i="1"/>
  <c r="Q121" i="1"/>
  <c r="P121" i="1"/>
  <c r="N121" i="1"/>
  <c r="M121" i="1"/>
  <c r="O121" i="1" s="1"/>
  <c r="K121" i="1"/>
  <c r="J121" i="1"/>
  <c r="I121" i="1"/>
  <c r="H121" i="1"/>
  <c r="G121" i="1"/>
  <c r="F121" i="1"/>
  <c r="L121" i="1" s="1"/>
  <c r="E121" i="1"/>
  <c r="D121" i="1"/>
  <c r="C121" i="1"/>
  <c r="B121" i="1"/>
  <c r="AP120" i="1"/>
  <c r="AN120" i="1"/>
  <c r="AM120" i="1"/>
  <c r="AL120" i="1"/>
  <c r="AK120" i="1"/>
  <c r="AJ120" i="1"/>
  <c r="AI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R120" i="1"/>
  <c r="Q120" i="1"/>
  <c r="P120" i="1"/>
  <c r="N120" i="1"/>
  <c r="M120" i="1"/>
  <c r="O120" i="1" s="1"/>
  <c r="K120" i="1"/>
  <c r="J120" i="1"/>
  <c r="I120" i="1"/>
  <c r="H120" i="1"/>
  <c r="G120" i="1"/>
  <c r="F120" i="1"/>
  <c r="L120" i="1" s="1"/>
  <c r="E120" i="1"/>
  <c r="D120" i="1"/>
  <c r="C120" i="1"/>
  <c r="B120" i="1"/>
  <c r="AP119" i="1"/>
  <c r="AN119" i="1"/>
  <c r="AM119" i="1"/>
  <c r="AL119" i="1"/>
  <c r="AK119" i="1"/>
  <c r="AJ119" i="1"/>
  <c r="AI119" i="1"/>
  <c r="AG119" i="1"/>
  <c r="AF119" i="1"/>
  <c r="AE119" i="1"/>
  <c r="AD119" i="1"/>
  <c r="AC119" i="1"/>
  <c r="AB119" i="1"/>
  <c r="AA119" i="1"/>
  <c r="Z119" i="1"/>
  <c r="Y119" i="1"/>
  <c r="X119" i="1"/>
  <c r="W119" i="1"/>
  <c r="V119" i="1"/>
  <c r="U119" i="1"/>
  <c r="T119" i="1"/>
  <c r="R119" i="1"/>
  <c r="Q119" i="1"/>
  <c r="P119" i="1"/>
  <c r="N119" i="1"/>
  <c r="M119" i="1"/>
  <c r="O119" i="1" s="1"/>
  <c r="K119" i="1"/>
  <c r="J119" i="1"/>
  <c r="I119" i="1"/>
  <c r="H119" i="1"/>
  <c r="G119" i="1"/>
  <c r="F119" i="1"/>
  <c r="L119" i="1" s="1"/>
  <c r="E119" i="1"/>
  <c r="D119" i="1"/>
  <c r="C119" i="1"/>
  <c r="B119" i="1"/>
  <c r="AP118" i="1"/>
  <c r="AN118" i="1"/>
  <c r="AL118" i="1"/>
  <c r="AK118" i="1"/>
  <c r="AJ118" i="1"/>
  <c r="AI118" i="1"/>
  <c r="AG118" i="1"/>
  <c r="AF118" i="1"/>
  <c r="AE118" i="1"/>
  <c r="AD118" i="1"/>
  <c r="AC118" i="1"/>
  <c r="AB118" i="1"/>
  <c r="AA118" i="1"/>
  <c r="Z118" i="1"/>
  <c r="Y118" i="1"/>
  <c r="X118" i="1"/>
  <c r="W118" i="1"/>
  <c r="V118" i="1"/>
  <c r="U118" i="1"/>
  <c r="T118" i="1"/>
  <c r="R118" i="1"/>
  <c r="Q118" i="1"/>
  <c r="P118" i="1"/>
  <c r="N118" i="1"/>
  <c r="M118" i="1"/>
  <c r="K118" i="1"/>
  <c r="J118" i="1"/>
  <c r="I118" i="1"/>
  <c r="H118" i="1"/>
  <c r="G118" i="1"/>
  <c r="F118" i="1"/>
  <c r="L118" i="1" s="1"/>
  <c r="E118" i="1"/>
  <c r="D118" i="1"/>
  <c r="C118" i="1"/>
  <c r="B118" i="1"/>
  <c r="AP117" i="1"/>
  <c r="AN117" i="1"/>
  <c r="AL117" i="1"/>
  <c r="AK117" i="1"/>
  <c r="AJ117" i="1"/>
  <c r="AI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R117" i="1"/>
  <c r="Q117" i="1"/>
  <c r="P117" i="1"/>
  <c r="N117" i="1"/>
  <c r="M117" i="1"/>
  <c r="O117" i="1" s="1"/>
  <c r="K117" i="1"/>
  <c r="J117" i="1"/>
  <c r="I117" i="1"/>
  <c r="H117" i="1"/>
  <c r="G117" i="1"/>
  <c r="F117" i="1"/>
  <c r="L117" i="1" s="1"/>
  <c r="E117" i="1"/>
  <c r="D117" i="1"/>
  <c r="C117" i="1"/>
  <c r="B117" i="1"/>
  <c r="AP116" i="1"/>
  <c r="AN116" i="1"/>
  <c r="AL116" i="1"/>
  <c r="AK116" i="1"/>
  <c r="AJ116" i="1"/>
  <c r="AI116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R116" i="1"/>
  <c r="Q116" i="1"/>
  <c r="P116" i="1"/>
  <c r="N116" i="1"/>
  <c r="M116" i="1"/>
  <c r="K116" i="1"/>
  <c r="J116" i="1"/>
  <c r="I116" i="1"/>
  <c r="H116" i="1"/>
  <c r="G116" i="1"/>
  <c r="F116" i="1"/>
  <c r="L116" i="1" s="1"/>
  <c r="E116" i="1"/>
  <c r="D116" i="1"/>
  <c r="C116" i="1"/>
  <c r="B116" i="1"/>
  <c r="AP115" i="1"/>
  <c r="AN115" i="1"/>
  <c r="AL115" i="1"/>
  <c r="AK115" i="1"/>
  <c r="AJ115" i="1"/>
  <c r="AI115" i="1"/>
  <c r="AG115" i="1"/>
  <c r="AF115" i="1"/>
  <c r="AE115" i="1"/>
  <c r="AD115" i="1"/>
  <c r="AC115" i="1"/>
  <c r="AB115" i="1"/>
  <c r="AA115" i="1"/>
  <c r="Z115" i="1"/>
  <c r="Y115" i="1"/>
  <c r="X115" i="1"/>
  <c r="W115" i="1"/>
  <c r="V115" i="1"/>
  <c r="U115" i="1"/>
  <c r="T115" i="1"/>
  <c r="R115" i="1"/>
  <c r="Q115" i="1"/>
  <c r="P115" i="1"/>
  <c r="N115" i="1"/>
  <c r="M115" i="1"/>
  <c r="O115" i="1" s="1"/>
  <c r="K115" i="1"/>
  <c r="J115" i="1"/>
  <c r="I115" i="1"/>
  <c r="H115" i="1"/>
  <c r="G115" i="1"/>
  <c r="F115" i="1"/>
  <c r="L115" i="1" s="1"/>
  <c r="E115" i="1"/>
  <c r="D115" i="1"/>
  <c r="C115" i="1"/>
  <c r="B115" i="1"/>
  <c r="AP114" i="1"/>
  <c r="AN114" i="1"/>
  <c r="AM114" i="1"/>
  <c r="AL114" i="1"/>
  <c r="AK114" i="1"/>
  <c r="AJ114" i="1"/>
  <c r="AI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R114" i="1"/>
  <c r="Q114" i="1"/>
  <c r="P114" i="1"/>
  <c r="N114" i="1"/>
  <c r="M114" i="1"/>
  <c r="O114" i="1" s="1"/>
  <c r="K114" i="1"/>
  <c r="J114" i="1"/>
  <c r="I114" i="1"/>
  <c r="H114" i="1"/>
  <c r="G114" i="1"/>
  <c r="F114" i="1"/>
  <c r="L114" i="1" s="1"/>
  <c r="E114" i="1"/>
  <c r="D114" i="1"/>
  <c r="C114" i="1"/>
  <c r="B114" i="1"/>
  <c r="AP113" i="1"/>
  <c r="AN113" i="1"/>
  <c r="AL113" i="1"/>
  <c r="AK113" i="1"/>
  <c r="AJ113" i="1"/>
  <c r="AI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R113" i="1"/>
  <c r="Q113" i="1"/>
  <c r="P113" i="1"/>
  <c r="N113" i="1"/>
  <c r="M113" i="1"/>
  <c r="K113" i="1"/>
  <c r="J113" i="1"/>
  <c r="I113" i="1"/>
  <c r="H113" i="1"/>
  <c r="G113" i="1"/>
  <c r="F113" i="1"/>
  <c r="L113" i="1" s="1"/>
  <c r="E113" i="1"/>
  <c r="D113" i="1"/>
  <c r="C113" i="1"/>
  <c r="B113" i="1"/>
  <c r="AP112" i="1"/>
  <c r="AN112" i="1"/>
  <c r="AL112" i="1"/>
  <c r="AK112" i="1"/>
  <c r="AJ112" i="1"/>
  <c r="AI112" i="1"/>
  <c r="AG112" i="1"/>
  <c r="AF112" i="1"/>
  <c r="AE112" i="1"/>
  <c r="AD112" i="1"/>
  <c r="AC112" i="1"/>
  <c r="AB112" i="1"/>
  <c r="AA112" i="1"/>
  <c r="Z112" i="1"/>
  <c r="Y112" i="1"/>
  <c r="X112" i="1"/>
  <c r="W112" i="1"/>
  <c r="V112" i="1"/>
  <c r="U112" i="1"/>
  <c r="T112" i="1"/>
  <c r="R112" i="1"/>
  <c r="Q112" i="1"/>
  <c r="P112" i="1"/>
  <c r="N112" i="1"/>
  <c r="M112" i="1"/>
  <c r="O112" i="1" s="1"/>
  <c r="K112" i="1"/>
  <c r="J112" i="1"/>
  <c r="I112" i="1"/>
  <c r="H112" i="1"/>
  <c r="G112" i="1"/>
  <c r="F112" i="1"/>
  <c r="L112" i="1" s="1"/>
  <c r="E112" i="1"/>
  <c r="D112" i="1"/>
  <c r="C112" i="1"/>
  <c r="B112" i="1"/>
  <c r="AP111" i="1"/>
  <c r="AN111" i="1"/>
  <c r="AL111" i="1"/>
  <c r="AK111" i="1"/>
  <c r="AJ111" i="1"/>
  <c r="AI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R111" i="1"/>
  <c r="Q111" i="1"/>
  <c r="P111" i="1"/>
  <c r="N111" i="1"/>
  <c r="M111" i="1"/>
  <c r="K111" i="1"/>
  <c r="J111" i="1"/>
  <c r="I111" i="1"/>
  <c r="H111" i="1"/>
  <c r="G111" i="1"/>
  <c r="F111" i="1"/>
  <c r="L111" i="1" s="1"/>
  <c r="E111" i="1"/>
  <c r="D111" i="1"/>
  <c r="C111" i="1"/>
  <c r="B111" i="1"/>
  <c r="AP110" i="1"/>
  <c r="AN110" i="1"/>
  <c r="AL110" i="1"/>
  <c r="AK110" i="1"/>
  <c r="AJ110" i="1"/>
  <c r="AI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U110" i="1"/>
  <c r="T110" i="1"/>
  <c r="R110" i="1"/>
  <c r="Q110" i="1"/>
  <c r="P110" i="1"/>
  <c r="N110" i="1"/>
  <c r="M110" i="1"/>
  <c r="O110" i="1" s="1"/>
  <c r="K110" i="1"/>
  <c r="J110" i="1"/>
  <c r="I110" i="1"/>
  <c r="H110" i="1"/>
  <c r="G110" i="1"/>
  <c r="F110" i="1"/>
  <c r="E110" i="1"/>
  <c r="D110" i="1"/>
  <c r="C110" i="1"/>
  <c r="B110" i="1"/>
  <c r="AP109" i="1"/>
  <c r="AN109" i="1"/>
  <c r="AM109" i="1"/>
  <c r="AL109" i="1"/>
  <c r="AK109" i="1"/>
  <c r="AJ109" i="1"/>
  <c r="AI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R109" i="1"/>
  <c r="Q109" i="1"/>
  <c r="P109" i="1"/>
  <c r="N109" i="1"/>
  <c r="M109" i="1"/>
  <c r="O109" i="1" s="1"/>
  <c r="K109" i="1"/>
  <c r="J109" i="1"/>
  <c r="I109" i="1"/>
  <c r="H109" i="1"/>
  <c r="G109" i="1"/>
  <c r="F109" i="1"/>
  <c r="L109" i="1" s="1"/>
  <c r="E109" i="1"/>
  <c r="D109" i="1"/>
  <c r="C109" i="1"/>
  <c r="B109" i="1"/>
  <c r="AP108" i="1"/>
  <c r="AN108" i="1"/>
  <c r="AL108" i="1"/>
  <c r="AK108" i="1"/>
  <c r="AJ108" i="1"/>
  <c r="AI108" i="1"/>
  <c r="AG108" i="1"/>
  <c r="AF108" i="1"/>
  <c r="AE108" i="1"/>
  <c r="AD108" i="1"/>
  <c r="AC108" i="1"/>
  <c r="AB108" i="1"/>
  <c r="AA108" i="1"/>
  <c r="Z108" i="1"/>
  <c r="Y108" i="1"/>
  <c r="X108" i="1"/>
  <c r="W108" i="1"/>
  <c r="V108" i="1"/>
  <c r="U108" i="1"/>
  <c r="T108" i="1"/>
  <c r="R108" i="1"/>
  <c r="Q108" i="1"/>
  <c r="P108" i="1"/>
  <c r="N108" i="1"/>
  <c r="M108" i="1"/>
  <c r="K108" i="1"/>
  <c r="J108" i="1"/>
  <c r="I108" i="1"/>
  <c r="H108" i="1"/>
  <c r="G108" i="1"/>
  <c r="F108" i="1"/>
  <c r="O108" i="1" s="1"/>
  <c r="E108" i="1"/>
  <c r="D108" i="1"/>
  <c r="C108" i="1"/>
  <c r="B108" i="1"/>
  <c r="AP107" i="1"/>
  <c r="AN107" i="1"/>
  <c r="AL107" i="1"/>
  <c r="AK107" i="1"/>
  <c r="AJ107" i="1"/>
  <c r="AI10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R107" i="1"/>
  <c r="Q107" i="1"/>
  <c r="P107" i="1"/>
  <c r="N107" i="1"/>
  <c r="M107" i="1"/>
  <c r="O107" i="1" s="1"/>
  <c r="K107" i="1"/>
  <c r="J107" i="1"/>
  <c r="I107" i="1"/>
  <c r="H107" i="1"/>
  <c r="G107" i="1"/>
  <c r="F107" i="1"/>
  <c r="L107" i="1" s="1"/>
  <c r="E107" i="1"/>
  <c r="D107" i="1"/>
  <c r="C107" i="1"/>
  <c r="B107" i="1"/>
  <c r="AP106" i="1"/>
  <c r="AN106" i="1"/>
  <c r="AL106" i="1"/>
  <c r="AK106" i="1"/>
  <c r="AJ106" i="1"/>
  <c r="AI106" i="1"/>
  <c r="AG106" i="1"/>
  <c r="AF106" i="1"/>
  <c r="AE106" i="1"/>
  <c r="AD106" i="1"/>
  <c r="AC106" i="1"/>
  <c r="AB106" i="1"/>
  <c r="AA106" i="1"/>
  <c r="Z106" i="1"/>
  <c r="Y106" i="1"/>
  <c r="X106" i="1"/>
  <c r="W106" i="1"/>
  <c r="V106" i="1"/>
  <c r="U106" i="1"/>
  <c r="T106" i="1"/>
  <c r="R106" i="1"/>
  <c r="Q106" i="1"/>
  <c r="P106" i="1"/>
  <c r="N106" i="1"/>
  <c r="M106" i="1"/>
  <c r="K106" i="1"/>
  <c r="J106" i="1"/>
  <c r="I106" i="1"/>
  <c r="H106" i="1"/>
  <c r="G106" i="1"/>
  <c r="F106" i="1"/>
  <c r="O106" i="1" s="1"/>
  <c r="E106" i="1"/>
  <c r="D106" i="1"/>
  <c r="C106" i="1"/>
  <c r="B106" i="1"/>
  <c r="AP105" i="1"/>
  <c r="AN105" i="1"/>
  <c r="AL105" i="1"/>
  <c r="AK105" i="1"/>
  <c r="AJ105" i="1"/>
  <c r="AI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R105" i="1"/>
  <c r="Q105" i="1"/>
  <c r="P105" i="1"/>
  <c r="N105" i="1"/>
  <c r="M105" i="1"/>
  <c r="O105" i="1" s="1"/>
  <c r="K105" i="1"/>
  <c r="J105" i="1"/>
  <c r="I105" i="1"/>
  <c r="H105" i="1"/>
  <c r="G105" i="1"/>
  <c r="F105" i="1"/>
  <c r="L105" i="1" s="1"/>
  <c r="E105" i="1"/>
  <c r="D105" i="1"/>
  <c r="C105" i="1"/>
  <c r="B105" i="1"/>
  <c r="AP104" i="1"/>
  <c r="AN104" i="1"/>
  <c r="AM104" i="1"/>
  <c r="AL104" i="1"/>
  <c r="AK104" i="1"/>
  <c r="AJ104" i="1"/>
  <c r="AI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R104" i="1"/>
  <c r="Q104" i="1"/>
  <c r="P104" i="1"/>
  <c r="N104" i="1"/>
  <c r="M104" i="1"/>
  <c r="O104" i="1" s="1"/>
  <c r="K104" i="1"/>
  <c r="J104" i="1"/>
  <c r="I104" i="1"/>
  <c r="H104" i="1"/>
  <c r="G104" i="1"/>
  <c r="F104" i="1"/>
  <c r="E104" i="1"/>
  <c r="D104" i="1"/>
  <c r="C104" i="1"/>
  <c r="B104" i="1"/>
  <c r="AP103" i="1"/>
  <c r="AN103" i="1"/>
  <c r="AL103" i="1"/>
  <c r="AK103" i="1"/>
  <c r="AJ103" i="1"/>
  <c r="AI103" i="1"/>
  <c r="AG103" i="1"/>
  <c r="AF103" i="1"/>
  <c r="AE103" i="1"/>
  <c r="AD103" i="1"/>
  <c r="AC103" i="1"/>
  <c r="AB103" i="1"/>
  <c r="AA103" i="1"/>
  <c r="Z103" i="1"/>
  <c r="Y103" i="1"/>
  <c r="X103" i="1"/>
  <c r="W103" i="1"/>
  <c r="V103" i="1"/>
  <c r="U103" i="1"/>
  <c r="T103" i="1"/>
  <c r="R103" i="1"/>
  <c r="Q103" i="1"/>
  <c r="P103" i="1"/>
  <c r="N103" i="1"/>
  <c r="M103" i="1"/>
  <c r="K103" i="1"/>
  <c r="J103" i="1"/>
  <c r="I103" i="1"/>
  <c r="H103" i="1"/>
  <c r="G103" i="1"/>
  <c r="F103" i="1"/>
  <c r="O103" i="1" s="1"/>
  <c r="E103" i="1"/>
  <c r="D103" i="1"/>
  <c r="C103" i="1"/>
  <c r="B103" i="1"/>
  <c r="AP102" i="1"/>
  <c r="AN102" i="1"/>
  <c r="AL102" i="1"/>
  <c r="AK102" i="1"/>
  <c r="AJ102" i="1"/>
  <c r="AI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R102" i="1"/>
  <c r="Q102" i="1"/>
  <c r="P102" i="1"/>
  <c r="N102" i="1"/>
  <c r="M102" i="1"/>
  <c r="O102" i="1" s="1"/>
  <c r="K102" i="1"/>
  <c r="J102" i="1"/>
  <c r="I102" i="1"/>
  <c r="H102" i="1"/>
  <c r="G102" i="1"/>
  <c r="F102" i="1"/>
  <c r="E102" i="1"/>
  <c r="D102" i="1"/>
  <c r="C102" i="1"/>
  <c r="B102" i="1"/>
  <c r="AP101" i="1"/>
  <c r="AN101" i="1"/>
  <c r="AL101" i="1"/>
  <c r="AK101" i="1"/>
  <c r="AJ101" i="1"/>
  <c r="AI101" i="1"/>
  <c r="AG101" i="1"/>
  <c r="AF101" i="1"/>
  <c r="AE101" i="1"/>
  <c r="AD101" i="1"/>
  <c r="AC101" i="1"/>
  <c r="AB101" i="1"/>
  <c r="AA101" i="1"/>
  <c r="Z101" i="1"/>
  <c r="Y101" i="1"/>
  <c r="X101" i="1"/>
  <c r="W101" i="1"/>
  <c r="V101" i="1"/>
  <c r="U101" i="1"/>
  <c r="T101" i="1"/>
  <c r="R101" i="1"/>
  <c r="Q101" i="1"/>
  <c r="P101" i="1"/>
  <c r="N101" i="1"/>
  <c r="M101" i="1"/>
  <c r="K101" i="1"/>
  <c r="J101" i="1"/>
  <c r="I101" i="1"/>
  <c r="H101" i="1"/>
  <c r="G101" i="1"/>
  <c r="F101" i="1"/>
  <c r="O101" i="1" s="1"/>
  <c r="E101" i="1"/>
  <c r="D101" i="1"/>
  <c r="C101" i="1"/>
  <c r="B101" i="1"/>
  <c r="AP100" i="1"/>
  <c r="AN100" i="1"/>
  <c r="AM100" i="1"/>
  <c r="AL100" i="1"/>
  <c r="AK100" i="1"/>
  <c r="AJ100" i="1"/>
  <c r="AI100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R100" i="1"/>
  <c r="Q100" i="1"/>
  <c r="P100" i="1"/>
  <c r="N100" i="1"/>
  <c r="M100" i="1"/>
  <c r="K100" i="1"/>
  <c r="J100" i="1"/>
  <c r="I100" i="1"/>
  <c r="H100" i="1"/>
  <c r="G100" i="1"/>
  <c r="F100" i="1"/>
  <c r="O100" i="1" s="1"/>
  <c r="E100" i="1"/>
  <c r="D100" i="1"/>
  <c r="C100" i="1"/>
  <c r="B100" i="1"/>
  <c r="AP99" i="1"/>
  <c r="AN99" i="1"/>
  <c r="AL99" i="1"/>
  <c r="AK99" i="1"/>
  <c r="AJ99" i="1"/>
  <c r="AI99" i="1"/>
  <c r="AG99" i="1"/>
  <c r="AF99" i="1"/>
  <c r="AE99" i="1"/>
  <c r="AD99" i="1"/>
  <c r="AC99" i="1"/>
  <c r="AB99" i="1"/>
  <c r="AA99" i="1"/>
  <c r="Z99" i="1"/>
  <c r="Y99" i="1"/>
  <c r="X99" i="1"/>
  <c r="W99" i="1"/>
  <c r="V99" i="1"/>
  <c r="U99" i="1"/>
  <c r="T99" i="1"/>
  <c r="R99" i="1"/>
  <c r="Q99" i="1"/>
  <c r="P99" i="1"/>
  <c r="N99" i="1"/>
  <c r="M99" i="1"/>
  <c r="O99" i="1" s="1"/>
  <c r="K99" i="1"/>
  <c r="J99" i="1"/>
  <c r="I99" i="1"/>
  <c r="H99" i="1"/>
  <c r="G99" i="1"/>
  <c r="F99" i="1"/>
  <c r="L99" i="1" s="1"/>
  <c r="E99" i="1"/>
  <c r="D99" i="1"/>
  <c r="C99" i="1"/>
  <c r="B99" i="1"/>
  <c r="AP98" i="1"/>
  <c r="AN98" i="1"/>
  <c r="AL98" i="1"/>
  <c r="AK98" i="1"/>
  <c r="AJ98" i="1"/>
  <c r="AI98" i="1"/>
  <c r="AG98" i="1"/>
  <c r="AF98" i="1"/>
  <c r="AE98" i="1"/>
  <c r="AD98" i="1"/>
  <c r="AC98" i="1"/>
  <c r="AB98" i="1"/>
  <c r="AA98" i="1"/>
  <c r="Z98" i="1"/>
  <c r="Y98" i="1"/>
  <c r="X98" i="1"/>
  <c r="W98" i="1"/>
  <c r="V98" i="1"/>
  <c r="U98" i="1"/>
  <c r="T98" i="1"/>
  <c r="R98" i="1"/>
  <c r="Q98" i="1"/>
  <c r="P98" i="1"/>
  <c r="N98" i="1"/>
  <c r="M98" i="1"/>
  <c r="K98" i="1"/>
  <c r="J98" i="1"/>
  <c r="I98" i="1"/>
  <c r="H98" i="1"/>
  <c r="G98" i="1"/>
  <c r="F98" i="1"/>
  <c r="O98" i="1" s="1"/>
  <c r="E98" i="1"/>
  <c r="D98" i="1"/>
  <c r="C98" i="1"/>
  <c r="B98" i="1"/>
  <c r="AP97" i="1"/>
  <c r="AN97" i="1"/>
  <c r="AL97" i="1"/>
  <c r="AK97" i="1"/>
  <c r="AJ97" i="1"/>
  <c r="AI97" i="1"/>
  <c r="AG97" i="1"/>
  <c r="AF97" i="1"/>
  <c r="AE97" i="1"/>
  <c r="AD97" i="1"/>
  <c r="AC97" i="1"/>
  <c r="AB97" i="1"/>
  <c r="AA97" i="1"/>
  <c r="Z97" i="1"/>
  <c r="Y97" i="1"/>
  <c r="X97" i="1"/>
  <c r="W97" i="1"/>
  <c r="V97" i="1"/>
  <c r="U97" i="1"/>
  <c r="T97" i="1"/>
  <c r="R97" i="1"/>
  <c r="Q97" i="1"/>
  <c r="P97" i="1"/>
  <c r="N97" i="1"/>
  <c r="M97" i="1"/>
  <c r="O97" i="1" s="1"/>
  <c r="K97" i="1"/>
  <c r="J97" i="1"/>
  <c r="I97" i="1"/>
  <c r="H97" i="1"/>
  <c r="G97" i="1"/>
  <c r="F97" i="1"/>
  <c r="L97" i="1" s="1"/>
  <c r="E97" i="1"/>
  <c r="D97" i="1"/>
  <c r="C97" i="1"/>
  <c r="B97" i="1"/>
  <c r="AP96" i="1"/>
  <c r="AN96" i="1"/>
  <c r="AM96" i="1"/>
  <c r="AL96" i="1"/>
  <c r="AK96" i="1"/>
  <c r="AJ96" i="1"/>
  <c r="AI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R96" i="1"/>
  <c r="Q96" i="1"/>
  <c r="P96" i="1"/>
  <c r="N96" i="1"/>
  <c r="M96" i="1"/>
  <c r="O96" i="1" s="1"/>
  <c r="K96" i="1"/>
  <c r="J96" i="1"/>
  <c r="I96" i="1"/>
  <c r="H96" i="1"/>
  <c r="G96" i="1"/>
  <c r="F96" i="1"/>
  <c r="E96" i="1"/>
  <c r="D96" i="1"/>
  <c r="C96" i="1"/>
  <c r="B96" i="1"/>
  <c r="AP95" i="1"/>
  <c r="AN95" i="1"/>
  <c r="AL95" i="1"/>
  <c r="AK95" i="1"/>
  <c r="AJ95" i="1"/>
  <c r="AI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R95" i="1"/>
  <c r="Q95" i="1"/>
  <c r="P95" i="1"/>
  <c r="N95" i="1"/>
  <c r="M95" i="1"/>
  <c r="K95" i="1"/>
  <c r="J95" i="1"/>
  <c r="I95" i="1"/>
  <c r="H95" i="1"/>
  <c r="G95" i="1"/>
  <c r="F95" i="1"/>
  <c r="O95" i="1" s="1"/>
  <c r="E95" i="1"/>
  <c r="D95" i="1"/>
  <c r="C95" i="1"/>
  <c r="B95" i="1"/>
  <c r="AP94" i="1"/>
  <c r="AN94" i="1"/>
  <c r="AL94" i="1"/>
  <c r="AK94" i="1"/>
  <c r="AJ94" i="1"/>
  <c r="AI94" i="1"/>
  <c r="AG94" i="1"/>
  <c r="AF94" i="1"/>
  <c r="AE94" i="1"/>
  <c r="AD94" i="1"/>
  <c r="AC94" i="1"/>
  <c r="AB94" i="1"/>
  <c r="AA94" i="1"/>
  <c r="Z94" i="1"/>
  <c r="Y94" i="1"/>
  <c r="X94" i="1"/>
  <c r="W94" i="1"/>
  <c r="V94" i="1"/>
  <c r="U94" i="1"/>
  <c r="T94" i="1"/>
  <c r="R94" i="1"/>
  <c r="Q94" i="1"/>
  <c r="P94" i="1"/>
  <c r="N94" i="1"/>
  <c r="M94" i="1"/>
  <c r="O94" i="1" s="1"/>
  <c r="K94" i="1"/>
  <c r="J94" i="1"/>
  <c r="I94" i="1"/>
  <c r="H94" i="1"/>
  <c r="G94" i="1"/>
  <c r="F94" i="1"/>
  <c r="E94" i="1"/>
  <c r="D94" i="1"/>
  <c r="C94" i="1"/>
  <c r="B94" i="1"/>
  <c r="AP93" i="1"/>
  <c r="AN93" i="1"/>
  <c r="AL93" i="1"/>
  <c r="AK93" i="1"/>
  <c r="AJ93" i="1"/>
  <c r="AI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R93" i="1"/>
  <c r="Q93" i="1"/>
  <c r="P93" i="1"/>
  <c r="N93" i="1"/>
  <c r="M93" i="1"/>
  <c r="K93" i="1"/>
  <c r="J93" i="1"/>
  <c r="I93" i="1"/>
  <c r="H93" i="1"/>
  <c r="G93" i="1"/>
  <c r="F93" i="1"/>
  <c r="O93" i="1" s="1"/>
  <c r="E93" i="1"/>
  <c r="D93" i="1"/>
  <c r="C93" i="1"/>
  <c r="B93" i="1"/>
  <c r="AP92" i="1"/>
  <c r="AN92" i="1"/>
  <c r="AL92" i="1"/>
  <c r="AK92" i="1"/>
  <c r="AJ92" i="1"/>
  <c r="AI92" i="1"/>
  <c r="AG92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R92" i="1"/>
  <c r="Q92" i="1"/>
  <c r="P92" i="1"/>
  <c r="N92" i="1"/>
  <c r="M92" i="1"/>
  <c r="O92" i="1" s="1"/>
  <c r="K92" i="1"/>
  <c r="J92" i="1"/>
  <c r="I92" i="1"/>
  <c r="H92" i="1"/>
  <c r="G92" i="1"/>
  <c r="F92" i="1"/>
  <c r="E92" i="1"/>
  <c r="D92" i="1"/>
  <c r="C92" i="1"/>
  <c r="B92" i="1"/>
  <c r="AP91" i="1"/>
  <c r="AN91" i="1"/>
  <c r="AL91" i="1"/>
  <c r="AK91" i="1"/>
  <c r="AJ91" i="1"/>
  <c r="AI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R91" i="1"/>
  <c r="Q91" i="1"/>
  <c r="P91" i="1"/>
  <c r="N91" i="1"/>
  <c r="M91" i="1"/>
  <c r="K91" i="1"/>
  <c r="J91" i="1"/>
  <c r="I91" i="1"/>
  <c r="H91" i="1"/>
  <c r="G91" i="1"/>
  <c r="F91" i="1"/>
  <c r="O91" i="1" s="1"/>
  <c r="E91" i="1"/>
  <c r="D91" i="1"/>
  <c r="C91" i="1"/>
  <c r="B91" i="1"/>
  <c r="AP90" i="1"/>
  <c r="AN90" i="1"/>
  <c r="AL90" i="1"/>
  <c r="AK90" i="1"/>
  <c r="AJ90" i="1"/>
  <c r="AI90" i="1"/>
  <c r="AG90" i="1"/>
  <c r="AF90" i="1"/>
  <c r="AE90" i="1"/>
  <c r="AD90" i="1"/>
  <c r="AC90" i="1"/>
  <c r="AB90" i="1"/>
  <c r="AA90" i="1"/>
  <c r="Z90" i="1"/>
  <c r="Y90" i="1"/>
  <c r="X90" i="1"/>
  <c r="W90" i="1"/>
  <c r="V90" i="1"/>
  <c r="U90" i="1"/>
  <c r="T90" i="1"/>
  <c r="R90" i="1"/>
  <c r="Q90" i="1"/>
  <c r="P90" i="1"/>
  <c r="N90" i="1"/>
  <c r="M90" i="1"/>
  <c r="O90" i="1" s="1"/>
  <c r="K90" i="1"/>
  <c r="J90" i="1"/>
  <c r="I90" i="1"/>
  <c r="H90" i="1"/>
  <c r="G90" i="1"/>
  <c r="F90" i="1"/>
  <c r="E90" i="1"/>
  <c r="D90" i="1"/>
  <c r="C90" i="1"/>
  <c r="B90" i="1"/>
  <c r="AP89" i="1"/>
  <c r="AN89" i="1"/>
  <c r="AL89" i="1"/>
  <c r="AK89" i="1"/>
  <c r="AJ89" i="1"/>
  <c r="AI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R89" i="1"/>
  <c r="Q89" i="1"/>
  <c r="P89" i="1"/>
  <c r="N89" i="1"/>
  <c r="M89" i="1"/>
  <c r="K89" i="1"/>
  <c r="J89" i="1"/>
  <c r="I89" i="1"/>
  <c r="H89" i="1"/>
  <c r="G89" i="1"/>
  <c r="F89" i="1"/>
  <c r="O89" i="1" s="1"/>
  <c r="E89" i="1"/>
  <c r="D89" i="1"/>
  <c r="C89" i="1"/>
  <c r="B89" i="1"/>
  <c r="AP88" i="1"/>
  <c r="AN88" i="1"/>
  <c r="AL88" i="1"/>
  <c r="AK88" i="1"/>
  <c r="AJ88" i="1"/>
  <c r="AI88" i="1"/>
  <c r="AG88" i="1"/>
  <c r="AF88" i="1"/>
  <c r="AE88" i="1"/>
  <c r="AD88" i="1"/>
  <c r="AC88" i="1"/>
  <c r="AB88" i="1"/>
  <c r="AA88" i="1"/>
  <c r="Z88" i="1"/>
  <c r="Y88" i="1"/>
  <c r="X88" i="1"/>
  <c r="W88" i="1"/>
  <c r="V88" i="1"/>
  <c r="U88" i="1"/>
  <c r="T88" i="1"/>
  <c r="R88" i="1"/>
  <c r="Q88" i="1"/>
  <c r="P88" i="1"/>
  <c r="N88" i="1"/>
  <c r="M88" i="1"/>
  <c r="O88" i="1" s="1"/>
  <c r="K88" i="1"/>
  <c r="J88" i="1"/>
  <c r="I88" i="1"/>
  <c r="H88" i="1"/>
  <c r="G88" i="1"/>
  <c r="F88" i="1"/>
  <c r="E88" i="1"/>
  <c r="D88" i="1"/>
  <c r="C88" i="1"/>
  <c r="B88" i="1"/>
  <c r="AP87" i="1"/>
  <c r="AN87" i="1"/>
  <c r="AL87" i="1"/>
  <c r="AK87" i="1"/>
  <c r="AJ87" i="1"/>
  <c r="AI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R87" i="1"/>
  <c r="Q87" i="1"/>
  <c r="P87" i="1"/>
  <c r="N87" i="1"/>
  <c r="M87" i="1"/>
  <c r="K87" i="1"/>
  <c r="J87" i="1"/>
  <c r="I87" i="1"/>
  <c r="H87" i="1"/>
  <c r="G87" i="1"/>
  <c r="F87" i="1"/>
  <c r="O87" i="1" s="1"/>
  <c r="E87" i="1"/>
  <c r="D87" i="1"/>
  <c r="C87" i="1"/>
  <c r="B87" i="1"/>
  <c r="AP86" i="1"/>
  <c r="AN86" i="1"/>
  <c r="AL86" i="1"/>
  <c r="AK86" i="1"/>
  <c r="AJ86" i="1"/>
  <c r="AI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R86" i="1"/>
  <c r="Q86" i="1"/>
  <c r="P86" i="1"/>
  <c r="N86" i="1"/>
  <c r="M86" i="1"/>
  <c r="O86" i="1" s="1"/>
  <c r="K86" i="1"/>
  <c r="J86" i="1"/>
  <c r="I86" i="1"/>
  <c r="H86" i="1"/>
  <c r="G86" i="1"/>
  <c r="F86" i="1"/>
  <c r="E86" i="1"/>
  <c r="D86" i="1"/>
  <c r="C86" i="1"/>
  <c r="B86" i="1"/>
  <c r="AP85" i="1"/>
  <c r="AN85" i="1"/>
  <c r="AL85" i="1"/>
  <c r="AK85" i="1"/>
  <c r="AJ85" i="1"/>
  <c r="AI85" i="1"/>
  <c r="AG85" i="1"/>
  <c r="AF85" i="1"/>
  <c r="AE85" i="1"/>
  <c r="AD85" i="1"/>
  <c r="AC85" i="1"/>
  <c r="AB85" i="1"/>
  <c r="AA85" i="1"/>
  <c r="Z85" i="1"/>
  <c r="Y85" i="1"/>
  <c r="X85" i="1"/>
  <c r="W85" i="1"/>
  <c r="V85" i="1"/>
  <c r="U85" i="1"/>
  <c r="T85" i="1"/>
  <c r="R85" i="1"/>
  <c r="Q85" i="1"/>
  <c r="P85" i="1"/>
  <c r="N85" i="1"/>
  <c r="M85" i="1"/>
  <c r="K85" i="1"/>
  <c r="J85" i="1"/>
  <c r="I85" i="1"/>
  <c r="H85" i="1"/>
  <c r="G85" i="1"/>
  <c r="F85" i="1"/>
  <c r="O85" i="1" s="1"/>
  <c r="E85" i="1"/>
  <c r="D85" i="1"/>
  <c r="C85" i="1"/>
  <c r="B85" i="1"/>
  <c r="AP84" i="1"/>
  <c r="AN84" i="1"/>
  <c r="AL84" i="1"/>
  <c r="AK84" i="1"/>
  <c r="AJ84" i="1"/>
  <c r="AI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R84" i="1"/>
  <c r="Q84" i="1"/>
  <c r="P84" i="1"/>
  <c r="N84" i="1"/>
  <c r="M84" i="1"/>
  <c r="O84" i="1" s="1"/>
  <c r="K84" i="1"/>
  <c r="J84" i="1"/>
  <c r="I84" i="1"/>
  <c r="H84" i="1"/>
  <c r="G84" i="1"/>
  <c r="F84" i="1"/>
  <c r="E84" i="1"/>
  <c r="D84" i="1"/>
  <c r="C84" i="1"/>
  <c r="B84" i="1"/>
  <c r="AP83" i="1"/>
  <c r="AL83" i="1"/>
  <c r="AK83" i="1"/>
  <c r="AJ83" i="1"/>
  <c r="AI83" i="1"/>
  <c r="AG83" i="1"/>
  <c r="AF83" i="1"/>
  <c r="AE83" i="1"/>
  <c r="AD83" i="1"/>
  <c r="AC83" i="1"/>
  <c r="AB83" i="1"/>
  <c r="AA83" i="1"/>
  <c r="Z83" i="1"/>
  <c r="Y83" i="1"/>
  <c r="X83" i="1"/>
  <c r="W83" i="1"/>
  <c r="V83" i="1"/>
  <c r="U83" i="1"/>
  <c r="T83" i="1"/>
  <c r="R83" i="1"/>
  <c r="Q83" i="1"/>
  <c r="P83" i="1"/>
  <c r="N83" i="1"/>
  <c r="M83" i="1"/>
  <c r="O83" i="1" s="1"/>
  <c r="K83" i="1"/>
  <c r="J83" i="1"/>
  <c r="I83" i="1"/>
  <c r="H83" i="1"/>
  <c r="G83" i="1"/>
  <c r="F83" i="1"/>
  <c r="L83" i="1" s="1"/>
  <c r="E83" i="1"/>
  <c r="D83" i="1"/>
  <c r="C83" i="1"/>
  <c r="B83" i="1"/>
  <c r="AP82" i="1"/>
  <c r="AN82" i="1"/>
  <c r="AM82" i="1"/>
  <c r="AL82" i="1"/>
  <c r="AK82" i="1"/>
  <c r="AJ82" i="1"/>
  <c r="AI82" i="1"/>
  <c r="AG82" i="1"/>
  <c r="AF82" i="1"/>
  <c r="AE82" i="1"/>
  <c r="AD82" i="1"/>
  <c r="AC82" i="1"/>
  <c r="AB82" i="1"/>
  <c r="AA82" i="1"/>
  <c r="Z82" i="1"/>
  <c r="Y82" i="1"/>
  <c r="X82" i="1"/>
  <c r="W82" i="1"/>
  <c r="V82" i="1"/>
  <c r="U82" i="1"/>
  <c r="T82" i="1"/>
  <c r="R82" i="1"/>
  <c r="Q82" i="1"/>
  <c r="P82" i="1"/>
  <c r="N82" i="1"/>
  <c r="M82" i="1"/>
  <c r="O82" i="1" s="1"/>
  <c r="K82" i="1"/>
  <c r="J82" i="1"/>
  <c r="I82" i="1"/>
  <c r="H82" i="1"/>
  <c r="G82" i="1"/>
  <c r="F82" i="1"/>
  <c r="E82" i="1"/>
  <c r="D82" i="1"/>
  <c r="C82" i="1"/>
  <c r="B82" i="1"/>
  <c r="AP81" i="1"/>
  <c r="AN81" i="1"/>
  <c r="AM81" i="1"/>
  <c r="AL81" i="1"/>
  <c r="AK81" i="1"/>
  <c r="AJ81" i="1"/>
  <c r="AI81" i="1"/>
  <c r="AG81" i="1"/>
  <c r="AF81" i="1"/>
  <c r="AE81" i="1"/>
  <c r="AD81" i="1"/>
  <c r="AC81" i="1"/>
  <c r="AB81" i="1"/>
  <c r="AA81" i="1"/>
  <c r="Z81" i="1"/>
  <c r="Y81" i="1"/>
  <c r="X81" i="1"/>
  <c r="W81" i="1"/>
  <c r="V81" i="1"/>
  <c r="U81" i="1"/>
  <c r="T81" i="1"/>
  <c r="R81" i="1"/>
  <c r="Q81" i="1"/>
  <c r="P81" i="1"/>
  <c r="N81" i="1"/>
  <c r="M81" i="1"/>
  <c r="O81" i="1" s="1"/>
  <c r="K81" i="1"/>
  <c r="J81" i="1"/>
  <c r="I81" i="1"/>
  <c r="H81" i="1"/>
  <c r="G81" i="1"/>
  <c r="F81" i="1"/>
  <c r="L81" i="1" s="1"/>
  <c r="E81" i="1"/>
  <c r="D81" i="1"/>
  <c r="C81" i="1"/>
  <c r="B81" i="1"/>
  <c r="AP80" i="1"/>
  <c r="AN80" i="1"/>
  <c r="AM80" i="1"/>
  <c r="AL80" i="1"/>
  <c r="AK80" i="1"/>
  <c r="AJ80" i="1"/>
  <c r="AI80" i="1"/>
  <c r="AG80" i="1"/>
  <c r="AF80" i="1"/>
  <c r="AE80" i="1"/>
  <c r="AD80" i="1"/>
  <c r="AC80" i="1"/>
  <c r="AB80" i="1"/>
  <c r="AA80" i="1"/>
  <c r="Z80" i="1"/>
  <c r="Y80" i="1"/>
  <c r="X80" i="1"/>
  <c r="W80" i="1"/>
  <c r="V80" i="1"/>
  <c r="U80" i="1"/>
  <c r="T80" i="1"/>
  <c r="R80" i="1"/>
  <c r="Q80" i="1"/>
  <c r="P80" i="1"/>
  <c r="N80" i="1"/>
  <c r="M80" i="1"/>
  <c r="O80" i="1" s="1"/>
  <c r="K80" i="1"/>
  <c r="J80" i="1"/>
  <c r="I80" i="1"/>
  <c r="H80" i="1"/>
  <c r="G80" i="1"/>
  <c r="F80" i="1"/>
  <c r="E80" i="1"/>
  <c r="D80" i="1"/>
  <c r="C80" i="1"/>
  <c r="B80" i="1"/>
  <c r="AP79" i="1"/>
  <c r="AN79" i="1"/>
  <c r="AL79" i="1"/>
  <c r="AK79" i="1"/>
  <c r="AJ79" i="1"/>
  <c r="AI79" i="1"/>
  <c r="AG79" i="1"/>
  <c r="AF79" i="1"/>
  <c r="AE79" i="1"/>
  <c r="AD79" i="1"/>
  <c r="AC79" i="1"/>
  <c r="AB79" i="1"/>
  <c r="AA79" i="1"/>
  <c r="Z79" i="1"/>
  <c r="Y79" i="1"/>
  <c r="X79" i="1"/>
  <c r="W79" i="1"/>
  <c r="V79" i="1"/>
  <c r="U79" i="1"/>
  <c r="T79" i="1"/>
  <c r="R79" i="1"/>
  <c r="Q79" i="1"/>
  <c r="P79" i="1"/>
  <c r="N79" i="1"/>
  <c r="M79" i="1"/>
  <c r="K79" i="1"/>
  <c r="J79" i="1"/>
  <c r="I79" i="1"/>
  <c r="H79" i="1"/>
  <c r="G79" i="1"/>
  <c r="F79" i="1"/>
  <c r="O79" i="1" s="1"/>
  <c r="E79" i="1"/>
  <c r="D79" i="1"/>
  <c r="C79" i="1"/>
  <c r="B79" i="1"/>
  <c r="AP78" i="1"/>
  <c r="AL78" i="1"/>
  <c r="AK78" i="1"/>
  <c r="AJ78" i="1"/>
  <c r="AI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R78" i="1"/>
  <c r="Q78" i="1"/>
  <c r="P78" i="1"/>
  <c r="N78" i="1"/>
  <c r="M78" i="1"/>
  <c r="K78" i="1"/>
  <c r="J78" i="1"/>
  <c r="I78" i="1"/>
  <c r="H78" i="1"/>
  <c r="G78" i="1"/>
  <c r="F78" i="1"/>
  <c r="O78" i="1" s="1"/>
  <c r="E78" i="1"/>
  <c r="D78" i="1"/>
  <c r="C78" i="1"/>
  <c r="B78" i="1"/>
  <c r="AP77" i="1"/>
  <c r="AL77" i="1"/>
  <c r="AK77" i="1"/>
  <c r="AJ77" i="1"/>
  <c r="AI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R77" i="1"/>
  <c r="Q77" i="1"/>
  <c r="P77" i="1"/>
  <c r="N77" i="1"/>
  <c r="M77" i="1"/>
  <c r="K77" i="1"/>
  <c r="J77" i="1"/>
  <c r="I77" i="1"/>
  <c r="H77" i="1"/>
  <c r="G77" i="1"/>
  <c r="F77" i="1"/>
  <c r="O77" i="1" s="1"/>
  <c r="E77" i="1"/>
  <c r="D77" i="1"/>
  <c r="C77" i="1"/>
  <c r="B77" i="1"/>
  <c r="AP76" i="1"/>
  <c r="AL76" i="1"/>
  <c r="AK76" i="1"/>
  <c r="AJ76" i="1"/>
  <c r="AI76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R76" i="1"/>
  <c r="Q76" i="1"/>
  <c r="P76" i="1"/>
  <c r="N76" i="1"/>
  <c r="M76" i="1"/>
  <c r="K76" i="1"/>
  <c r="J76" i="1"/>
  <c r="I76" i="1"/>
  <c r="H76" i="1"/>
  <c r="G76" i="1"/>
  <c r="F76" i="1"/>
  <c r="O76" i="1" s="1"/>
  <c r="E76" i="1"/>
  <c r="D76" i="1"/>
  <c r="C76" i="1"/>
  <c r="B76" i="1"/>
  <c r="AP75" i="1"/>
  <c r="AL75" i="1"/>
  <c r="AK75" i="1"/>
  <c r="AJ75" i="1"/>
  <c r="AI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R75" i="1"/>
  <c r="Q75" i="1"/>
  <c r="P75" i="1"/>
  <c r="N75" i="1"/>
  <c r="M75" i="1"/>
  <c r="K75" i="1"/>
  <c r="J75" i="1"/>
  <c r="I75" i="1"/>
  <c r="H75" i="1"/>
  <c r="G75" i="1"/>
  <c r="F75" i="1"/>
  <c r="O75" i="1" s="1"/>
  <c r="E75" i="1"/>
  <c r="D75" i="1"/>
  <c r="C75" i="1"/>
  <c r="B75" i="1"/>
  <c r="AP74" i="1"/>
  <c r="AN74" i="1"/>
  <c r="AL74" i="1"/>
  <c r="AK74" i="1"/>
  <c r="AJ74" i="1"/>
  <c r="AI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R74" i="1"/>
  <c r="Q74" i="1"/>
  <c r="P74" i="1"/>
  <c r="N74" i="1"/>
  <c r="M74" i="1"/>
  <c r="O74" i="1" s="1"/>
  <c r="K74" i="1"/>
  <c r="J74" i="1"/>
  <c r="I74" i="1"/>
  <c r="H74" i="1"/>
  <c r="G74" i="1"/>
  <c r="F74" i="1"/>
  <c r="E74" i="1"/>
  <c r="D74" i="1"/>
  <c r="C74" i="1"/>
  <c r="B74" i="1"/>
  <c r="AP73" i="1"/>
  <c r="AN73" i="1"/>
  <c r="AL73" i="1"/>
  <c r="AK73" i="1"/>
  <c r="AJ73" i="1"/>
  <c r="AI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R73" i="1"/>
  <c r="Q73" i="1"/>
  <c r="P73" i="1"/>
  <c r="N73" i="1"/>
  <c r="M73" i="1"/>
  <c r="K73" i="1"/>
  <c r="J73" i="1"/>
  <c r="I73" i="1"/>
  <c r="H73" i="1"/>
  <c r="G73" i="1"/>
  <c r="F73" i="1"/>
  <c r="O73" i="1" s="1"/>
  <c r="E73" i="1"/>
  <c r="D73" i="1"/>
  <c r="C73" i="1"/>
  <c r="B73" i="1"/>
  <c r="AP72" i="1"/>
  <c r="AL72" i="1"/>
  <c r="AK72" i="1"/>
  <c r="AJ72" i="1"/>
  <c r="AI72" i="1"/>
  <c r="AG72" i="1"/>
  <c r="AF72" i="1"/>
  <c r="AE72" i="1"/>
  <c r="AD72" i="1"/>
  <c r="AC72" i="1"/>
  <c r="AB72" i="1"/>
  <c r="AA72" i="1"/>
  <c r="Z72" i="1"/>
  <c r="Y72" i="1"/>
  <c r="X72" i="1"/>
  <c r="W72" i="1"/>
  <c r="V72" i="1"/>
  <c r="U72" i="1"/>
  <c r="T72" i="1"/>
  <c r="R72" i="1"/>
  <c r="Q72" i="1"/>
  <c r="P72" i="1"/>
  <c r="N72" i="1"/>
  <c r="M72" i="1"/>
  <c r="K72" i="1"/>
  <c r="J72" i="1"/>
  <c r="I72" i="1"/>
  <c r="H72" i="1"/>
  <c r="G72" i="1"/>
  <c r="F72" i="1"/>
  <c r="O72" i="1" s="1"/>
  <c r="E72" i="1"/>
  <c r="D72" i="1"/>
  <c r="C72" i="1"/>
  <c r="B72" i="1"/>
  <c r="AP71" i="1"/>
  <c r="AL71" i="1"/>
  <c r="AK71" i="1"/>
  <c r="AJ71" i="1"/>
  <c r="AI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R71" i="1"/>
  <c r="Q71" i="1"/>
  <c r="P71" i="1"/>
  <c r="N71" i="1"/>
  <c r="M71" i="1"/>
  <c r="K71" i="1"/>
  <c r="J71" i="1"/>
  <c r="I71" i="1"/>
  <c r="H71" i="1"/>
  <c r="G71" i="1"/>
  <c r="F71" i="1"/>
  <c r="O71" i="1" s="1"/>
  <c r="E71" i="1"/>
  <c r="D71" i="1"/>
  <c r="C71" i="1"/>
  <c r="B71" i="1"/>
  <c r="AP70" i="1"/>
  <c r="AL70" i="1"/>
  <c r="AK70" i="1"/>
  <c r="AJ70" i="1"/>
  <c r="AI70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R70" i="1"/>
  <c r="Q70" i="1"/>
  <c r="P70" i="1"/>
  <c r="N70" i="1"/>
  <c r="M70" i="1"/>
  <c r="K70" i="1"/>
  <c r="J70" i="1"/>
  <c r="I70" i="1"/>
  <c r="H70" i="1"/>
  <c r="G70" i="1"/>
  <c r="F70" i="1"/>
  <c r="O70" i="1" s="1"/>
  <c r="E70" i="1"/>
  <c r="D70" i="1"/>
  <c r="C70" i="1"/>
  <c r="B70" i="1"/>
  <c r="AP69" i="1"/>
  <c r="AL69" i="1"/>
  <c r="AK69" i="1"/>
  <c r="AJ69" i="1"/>
  <c r="AI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R69" i="1"/>
  <c r="Q69" i="1"/>
  <c r="P69" i="1"/>
  <c r="N69" i="1"/>
  <c r="M69" i="1"/>
  <c r="K69" i="1"/>
  <c r="J69" i="1"/>
  <c r="I69" i="1"/>
  <c r="H69" i="1"/>
  <c r="G69" i="1"/>
  <c r="F69" i="1"/>
  <c r="O69" i="1" s="1"/>
  <c r="E69" i="1"/>
  <c r="D69" i="1"/>
  <c r="C69" i="1"/>
  <c r="B69" i="1"/>
  <c r="AP68" i="1"/>
  <c r="AL68" i="1"/>
  <c r="AK68" i="1"/>
  <c r="AJ68" i="1"/>
  <c r="AI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R68" i="1"/>
  <c r="Q68" i="1"/>
  <c r="P68" i="1"/>
  <c r="N68" i="1"/>
  <c r="M68" i="1"/>
  <c r="K68" i="1"/>
  <c r="J68" i="1"/>
  <c r="I68" i="1"/>
  <c r="H68" i="1"/>
  <c r="G68" i="1"/>
  <c r="F68" i="1"/>
  <c r="O68" i="1" s="1"/>
  <c r="E68" i="1"/>
  <c r="D68" i="1"/>
  <c r="C68" i="1"/>
  <c r="B68" i="1"/>
  <c r="AP67" i="1"/>
  <c r="AL67" i="1"/>
  <c r="AK67" i="1"/>
  <c r="AJ67" i="1"/>
  <c r="AI67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R67" i="1"/>
  <c r="Q67" i="1"/>
  <c r="P67" i="1"/>
  <c r="N67" i="1"/>
  <c r="M67" i="1"/>
  <c r="K67" i="1"/>
  <c r="J67" i="1"/>
  <c r="I67" i="1"/>
  <c r="H67" i="1"/>
  <c r="G67" i="1"/>
  <c r="F67" i="1"/>
  <c r="O67" i="1" s="1"/>
  <c r="E67" i="1"/>
  <c r="D67" i="1"/>
  <c r="C67" i="1"/>
  <c r="B67" i="1"/>
  <c r="AP66" i="1"/>
  <c r="AL66" i="1"/>
  <c r="AK66" i="1"/>
  <c r="AJ66" i="1"/>
  <c r="AI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R66" i="1"/>
  <c r="Q66" i="1"/>
  <c r="P66" i="1"/>
  <c r="N66" i="1"/>
  <c r="M66" i="1"/>
  <c r="K66" i="1"/>
  <c r="J66" i="1"/>
  <c r="I66" i="1"/>
  <c r="H66" i="1"/>
  <c r="G66" i="1"/>
  <c r="F66" i="1"/>
  <c r="O66" i="1" s="1"/>
  <c r="E66" i="1"/>
  <c r="D66" i="1"/>
  <c r="C66" i="1"/>
  <c r="B66" i="1"/>
  <c r="AP65" i="1"/>
  <c r="AN65" i="1"/>
  <c r="AL65" i="1"/>
  <c r="AK65" i="1"/>
  <c r="AJ65" i="1"/>
  <c r="AI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R65" i="1"/>
  <c r="Q65" i="1"/>
  <c r="P65" i="1"/>
  <c r="N65" i="1"/>
  <c r="M65" i="1"/>
  <c r="O65" i="1" s="1"/>
  <c r="K65" i="1"/>
  <c r="J65" i="1"/>
  <c r="I65" i="1"/>
  <c r="H65" i="1"/>
  <c r="G65" i="1"/>
  <c r="F65" i="1"/>
  <c r="L65" i="1" s="1"/>
  <c r="E65" i="1"/>
  <c r="D65" i="1"/>
  <c r="C65" i="1"/>
  <c r="B65" i="1"/>
  <c r="AP64" i="1"/>
  <c r="AL64" i="1"/>
  <c r="AK64" i="1"/>
  <c r="AJ64" i="1"/>
  <c r="AI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R64" i="1"/>
  <c r="Q64" i="1"/>
  <c r="P64" i="1"/>
  <c r="N64" i="1"/>
  <c r="M64" i="1"/>
  <c r="O64" i="1" s="1"/>
  <c r="K64" i="1"/>
  <c r="J64" i="1"/>
  <c r="I64" i="1"/>
  <c r="H64" i="1"/>
  <c r="G64" i="1"/>
  <c r="F64" i="1"/>
  <c r="E64" i="1"/>
  <c r="D64" i="1"/>
  <c r="C64" i="1"/>
  <c r="B64" i="1"/>
  <c r="AP63" i="1"/>
  <c r="AN63" i="1"/>
  <c r="AM63" i="1"/>
  <c r="AL63" i="1"/>
  <c r="AK63" i="1"/>
  <c r="AJ63" i="1"/>
  <c r="AI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R63" i="1"/>
  <c r="Q63" i="1"/>
  <c r="P63" i="1"/>
  <c r="N63" i="1"/>
  <c r="M63" i="1"/>
  <c r="O63" i="1" s="1"/>
  <c r="K63" i="1"/>
  <c r="J63" i="1"/>
  <c r="I63" i="1"/>
  <c r="H63" i="1"/>
  <c r="G63" i="1"/>
  <c r="F63" i="1"/>
  <c r="L63" i="1" s="1"/>
  <c r="E63" i="1"/>
  <c r="D63" i="1"/>
  <c r="C63" i="1"/>
  <c r="B63" i="1"/>
  <c r="AP62" i="1"/>
  <c r="AL62" i="1"/>
  <c r="AK62" i="1"/>
  <c r="AJ62" i="1"/>
  <c r="AI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R62" i="1"/>
  <c r="Q62" i="1"/>
  <c r="P62" i="1"/>
  <c r="N62" i="1"/>
  <c r="M62" i="1"/>
  <c r="O62" i="1" s="1"/>
  <c r="K62" i="1"/>
  <c r="J62" i="1"/>
  <c r="I62" i="1"/>
  <c r="H62" i="1"/>
  <c r="G62" i="1"/>
  <c r="F62" i="1"/>
  <c r="E62" i="1"/>
  <c r="D62" i="1"/>
  <c r="C62" i="1"/>
  <c r="B62" i="1"/>
  <c r="AP61" i="1"/>
  <c r="AL61" i="1"/>
  <c r="AK61" i="1"/>
  <c r="AJ61" i="1"/>
  <c r="AI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R61" i="1"/>
  <c r="Q61" i="1"/>
  <c r="P61" i="1"/>
  <c r="N61" i="1"/>
  <c r="M61" i="1"/>
  <c r="O61" i="1" s="1"/>
  <c r="K61" i="1"/>
  <c r="J61" i="1"/>
  <c r="I61" i="1"/>
  <c r="H61" i="1"/>
  <c r="G61" i="1"/>
  <c r="F61" i="1"/>
  <c r="L61" i="1" s="1"/>
  <c r="E61" i="1"/>
  <c r="D61" i="1"/>
  <c r="C61" i="1"/>
  <c r="B61" i="1"/>
  <c r="AP60" i="1"/>
  <c r="AN60" i="1"/>
  <c r="AL60" i="1"/>
  <c r="AK60" i="1"/>
  <c r="AJ60" i="1"/>
  <c r="AI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R60" i="1"/>
  <c r="Q60" i="1"/>
  <c r="P60" i="1"/>
  <c r="N60" i="1"/>
  <c r="M60" i="1"/>
  <c r="K60" i="1"/>
  <c r="J60" i="1"/>
  <c r="I60" i="1"/>
  <c r="H60" i="1"/>
  <c r="G60" i="1"/>
  <c r="F60" i="1"/>
  <c r="O60" i="1" s="1"/>
  <c r="E60" i="1"/>
  <c r="D60" i="1"/>
  <c r="C60" i="1"/>
  <c r="B60" i="1"/>
  <c r="AP59" i="1"/>
  <c r="AL59" i="1"/>
  <c r="AK59" i="1"/>
  <c r="AJ59" i="1"/>
  <c r="AI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R59" i="1"/>
  <c r="Q59" i="1"/>
  <c r="P59" i="1"/>
  <c r="N59" i="1"/>
  <c r="M59" i="1"/>
  <c r="K59" i="1"/>
  <c r="J59" i="1"/>
  <c r="I59" i="1"/>
  <c r="H59" i="1"/>
  <c r="G59" i="1"/>
  <c r="F59" i="1"/>
  <c r="O59" i="1" s="1"/>
  <c r="E59" i="1"/>
  <c r="D59" i="1"/>
  <c r="C59" i="1"/>
  <c r="B59" i="1"/>
  <c r="AP58" i="1"/>
  <c r="AM58" i="1"/>
  <c r="AL58" i="1"/>
  <c r="AK58" i="1"/>
  <c r="AJ58" i="1"/>
  <c r="AI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R58" i="1"/>
  <c r="Q58" i="1"/>
  <c r="P58" i="1"/>
  <c r="N58" i="1"/>
  <c r="M58" i="1"/>
  <c r="O58" i="1" s="1"/>
  <c r="K58" i="1"/>
  <c r="J58" i="1"/>
  <c r="I58" i="1"/>
  <c r="H58" i="1"/>
  <c r="G58" i="1"/>
  <c r="F58" i="1"/>
  <c r="E58" i="1"/>
  <c r="D58" i="1"/>
  <c r="C58" i="1"/>
  <c r="B58" i="1"/>
  <c r="AP57" i="1"/>
  <c r="AN57" i="1"/>
  <c r="AM57" i="1"/>
  <c r="AL57" i="1"/>
  <c r="AK57" i="1"/>
  <c r="AJ57" i="1"/>
  <c r="AI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R57" i="1"/>
  <c r="Q57" i="1"/>
  <c r="P57" i="1"/>
  <c r="N57" i="1"/>
  <c r="M57" i="1"/>
  <c r="O57" i="1" s="1"/>
  <c r="K57" i="1"/>
  <c r="J57" i="1"/>
  <c r="I57" i="1"/>
  <c r="H57" i="1"/>
  <c r="G57" i="1"/>
  <c r="F57" i="1"/>
  <c r="L57" i="1" s="1"/>
  <c r="E57" i="1"/>
  <c r="D57" i="1"/>
  <c r="C57" i="1"/>
  <c r="B57" i="1"/>
  <c r="AP56" i="1"/>
  <c r="AN56" i="1"/>
  <c r="AL56" i="1"/>
  <c r="AK56" i="1"/>
  <c r="AJ56" i="1"/>
  <c r="AI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R56" i="1"/>
  <c r="Q56" i="1"/>
  <c r="P56" i="1"/>
  <c r="N56" i="1"/>
  <c r="M56" i="1"/>
  <c r="K56" i="1"/>
  <c r="J56" i="1"/>
  <c r="I56" i="1"/>
  <c r="H56" i="1"/>
  <c r="G56" i="1"/>
  <c r="F56" i="1"/>
  <c r="O56" i="1" s="1"/>
  <c r="E56" i="1"/>
  <c r="D56" i="1"/>
  <c r="C56" i="1"/>
  <c r="B56" i="1"/>
  <c r="AP55" i="1"/>
  <c r="AN55" i="1"/>
  <c r="AL55" i="1"/>
  <c r="AK55" i="1"/>
  <c r="AJ55" i="1"/>
  <c r="AI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R55" i="1"/>
  <c r="Q55" i="1"/>
  <c r="P55" i="1"/>
  <c r="N55" i="1"/>
  <c r="M55" i="1"/>
  <c r="O55" i="1" s="1"/>
  <c r="K55" i="1"/>
  <c r="J55" i="1"/>
  <c r="I55" i="1"/>
  <c r="H55" i="1"/>
  <c r="G55" i="1"/>
  <c r="F55" i="1"/>
  <c r="L55" i="1" s="1"/>
  <c r="E55" i="1"/>
  <c r="D55" i="1"/>
  <c r="C55" i="1"/>
  <c r="B55" i="1"/>
  <c r="AP54" i="1"/>
  <c r="AN54" i="1"/>
  <c r="AM54" i="1"/>
  <c r="AL54" i="1"/>
  <c r="AK54" i="1"/>
  <c r="AJ54" i="1"/>
  <c r="AI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R54" i="1"/>
  <c r="Q54" i="1"/>
  <c r="P54" i="1"/>
  <c r="N54" i="1"/>
  <c r="M54" i="1"/>
  <c r="O54" i="1" s="1"/>
  <c r="K54" i="1"/>
  <c r="J54" i="1"/>
  <c r="I54" i="1"/>
  <c r="H54" i="1"/>
  <c r="G54" i="1"/>
  <c r="F54" i="1"/>
  <c r="E54" i="1"/>
  <c r="D54" i="1"/>
  <c r="C54" i="1"/>
  <c r="B54" i="1"/>
  <c r="AP53" i="1"/>
  <c r="AN53" i="1"/>
  <c r="AL53" i="1"/>
  <c r="AK53" i="1"/>
  <c r="AJ53" i="1"/>
  <c r="AI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R53" i="1"/>
  <c r="Q53" i="1"/>
  <c r="P53" i="1"/>
  <c r="N53" i="1"/>
  <c r="M53" i="1"/>
  <c r="K53" i="1"/>
  <c r="J53" i="1"/>
  <c r="I53" i="1"/>
  <c r="H53" i="1"/>
  <c r="G53" i="1"/>
  <c r="F53" i="1"/>
  <c r="O53" i="1" s="1"/>
  <c r="E53" i="1"/>
  <c r="D53" i="1"/>
  <c r="C53" i="1"/>
  <c r="B53" i="1"/>
  <c r="AP52" i="1"/>
  <c r="AN52" i="1"/>
  <c r="AL52" i="1"/>
  <c r="AK52" i="1"/>
  <c r="AJ52" i="1"/>
  <c r="AI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R52" i="1"/>
  <c r="Q52" i="1"/>
  <c r="P52" i="1"/>
  <c r="N52" i="1"/>
  <c r="M52" i="1"/>
  <c r="O52" i="1" s="1"/>
  <c r="K52" i="1"/>
  <c r="J52" i="1"/>
  <c r="I52" i="1"/>
  <c r="H52" i="1"/>
  <c r="G52" i="1"/>
  <c r="F52" i="1"/>
  <c r="E52" i="1"/>
  <c r="D52" i="1"/>
  <c r="C52" i="1"/>
  <c r="B52" i="1"/>
  <c r="AP51" i="1"/>
  <c r="AN51" i="1"/>
  <c r="AL51" i="1"/>
  <c r="AK51" i="1"/>
  <c r="AJ51" i="1"/>
  <c r="AI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R51" i="1"/>
  <c r="Q51" i="1"/>
  <c r="P51" i="1"/>
  <c r="N51" i="1"/>
  <c r="M51" i="1"/>
  <c r="K51" i="1"/>
  <c r="J51" i="1"/>
  <c r="I51" i="1"/>
  <c r="H51" i="1"/>
  <c r="G51" i="1"/>
  <c r="F51" i="1"/>
  <c r="E51" i="1"/>
  <c r="D51" i="1"/>
  <c r="C51" i="1"/>
  <c r="B51" i="1"/>
  <c r="AP50" i="1"/>
  <c r="AN50" i="1"/>
  <c r="AL50" i="1"/>
  <c r="AK50" i="1"/>
  <c r="AJ50" i="1"/>
  <c r="AI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R50" i="1"/>
  <c r="Q50" i="1"/>
  <c r="P50" i="1"/>
  <c r="N50" i="1"/>
  <c r="M50" i="1"/>
  <c r="K50" i="1"/>
  <c r="J50" i="1"/>
  <c r="I50" i="1"/>
  <c r="H50" i="1"/>
  <c r="G50" i="1"/>
  <c r="F50" i="1"/>
  <c r="O50" i="1" s="1"/>
  <c r="E50" i="1"/>
  <c r="D50" i="1"/>
  <c r="C50" i="1"/>
  <c r="B50" i="1"/>
  <c r="AP49" i="1"/>
  <c r="AN49" i="1"/>
  <c r="AL49" i="1"/>
  <c r="AK49" i="1"/>
  <c r="AJ49" i="1"/>
  <c r="AI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R49" i="1"/>
  <c r="Q49" i="1"/>
  <c r="P49" i="1"/>
  <c r="O49" i="1"/>
  <c r="N49" i="1"/>
  <c r="M49" i="1"/>
  <c r="K49" i="1"/>
  <c r="J49" i="1"/>
  <c r="I49" i="1"/>
  <c r="H49" i="1"/>
  <c r="G49" i="1"/>
  <c r="F49" i="1"/>
  <c r="L49" i="1" s="1"/>
  <c r="E49" i="1"/>
  <c r="D49" i="1"/>
  <c r="C49" i="1"/>
  <c r="B49" i="1"/>
  <c r="AP48" i="1"/>
  <c r="AN48" i="1"/>
  <c r="AL48" i="1"/>
  <c r="AK48" i="1"/>
  <c r="AJ48" i="1"/>
  <c r="AI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R48" i="1"/>
  <c r="Q48" i="1"/>
  <c r="P48" i="1"/>
  <c r="N48" i="1"/>
  <c r="M48" i="1"/>
  <c r="K48" i="1"/>
  <c r="J48" i="1"/>
  <c r="I48" i="1"/>
  <c r="H48" i="1"/>
  <c r="G48" i="1"/>
  <c r="F48" i="1"/>
  <c r="O48" i="1" s="1"/>
  <c r="E48" i="1"/>
  <c r="D48" i="1"/>
  <c r="C48" i="1"/>
  <c r="B48" i="1"/>
  <c r="AP47" i="1"/>
  <c r="AN47" i="1"/>
  <c r="AM47" i="1"/>
  <c r="AL47" i="1"/>
  <c r="AK47" i="1"/>
  <c r="AJ47" i="1"/>
  <c r="AI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R47" i="1"/>
  <c r="Q47" i="1"/>
  <c r="P47" i="1"/>
  <c r="N47" i="1"/>
  <c r="M47" i="1"/>
  <c r="K47" i="1"/>
  <c r="J47" i="1"/>
  <c r="I47" i="1"/>
  <c r="H47" i="1"/>
  <c r="G47" i="1"/>
  <c r="F47" i="1"/>
  <c r="O47" i="1" s="1"/>
  <c r="E47" i="1"/>
  <c r="D47" i="1"/>
  <c r="C47" i="1"/>
  <c r="B47" i="1"/>
  <c r="AP46" i="1"/>
  <c r="AN46" i="1"/>
  <c r="AL46" i="1"/>
  <c r="AK46" i="1"/>
  <c r="AJ46" i="1"/>
  <c r="AI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R46" i="1"/>
  <c r="Q46" i="1"/>
  <c r="P46" i="1"/>
  <c r="O46" i="1"/>
  <c r="N46" i="1"/>
  <c r="M46" i="1"/>
  <c r="K46" i="1"/>
  <c r="J46" i="1"/>
  <c r="I46" i="1"/>
  <c r="H46" i="1"/>
  <c r="G46" i="1"/>
  <c r="F46" i="1"/>
  <c r="L46" i="1" s="1"/>
  <c r="E46" i="1"/>
  <c r="D46" i="1"/>
  <c r="C46" i="1"/>
  <c r="B46" i="1"/>
  <c r="AP45" i="1"/>
  <c r="AN45" i="1"/>
  <c r="AL45" i="1"/>
  <c r="AK45" i="1"/>
  <c r="AJ45" i="1"/>
  <c r="AI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R45" i="1"/>
  <c r="Q45" i="1"/>
  <c r="P45" i="1"/>
  <c r="N45" i="1"/>
  <c r="M45" i="1"/>
  <c r="K45" i="1"/>
  <c r="J45" i="1"/>
  <c r="I45" i="1"/>
  <c r="H45" i="1"/>
  <c r="G45" i="1"/>
  <c r="F45" i="1"/>
  <c r="O45" i="1" s="1"/>
  <c r="E45" i="1"/>
  <c r="D45" i="1"/>
  <c r="C45" i="1"/>
  <c r="B45" i="1"/>
  <c r="AP44" i="1"/>
  <c r="AN44" i="1"/>
  <c r="AL44" i="1"/>
  <c r="AK44" i="1"/>
  <c r="AJ44" i="1"/>
  <c r="AI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R44" i="1"/>
  <c r="Q44" i="1"/>
  <c r="P44" i="1"/>
  <c r="O44" i="1"/>
  <c r="N44" i="1"/>
  <c r="M44" i="1"/>
  <c r="K44" i="1"/>
  <c r="J44" i="1"/>
  <c r="I44" i="1"/>
  <c r="H44" i="1"/>
  <c r="G44" i="1"/>
  <c r="F44" i="1"/>
  <c r="L44" i="1" s="1"/>
  <c r="E44" i="1"/>
  <c r="D44" i="1"/>
  <c r="C44" i="1"/>
  <c r="B44" i="1"/>
  <c r="AP43" i="1"/>
  <c r="AN43" i="1"/>
  <c r="AL43" i="1"/>
  <c r="AK43" i="1"/>
  <c r="AJ43" i="1"/>
  <c r="AI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R43" i="1"/>
  <c r="Q43" i="1"/>
  <c r="P43" i="1"/>
  <c r="N43" i="1"/>
  <c r="M43" i="1"/>
  <c r="K43" i="1"/>
  <c r="J43" i="1"/>
  <c r="I43" i="1"/>
  <c r="H43" i="1"/>
  <c r="G43" i="1"/>
  <c r="F43" i="1"/>
  <c r="O43" i="1" s="1"/>
  <c r="E43" i="1"/>
  <c r="D43" i="1"/>
  <c r="C43" i="1"/>
  <c r="B43" i="1"/>
  <c r="AP42" i="1"/>
  <c r="AN42" i="1"/>
  <c r="AL42" i="1"/>
  <c r="AK42" i="1"/>
  <c r="AJ42" i="1"/>
  <c r="AI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R42" i="1"/>
  <c r="Q42" i="1"/>
  <c r="P42" i="1"/>
  <c r="N42" i="1"/>
  <c r="M42" i="1"/>
  <c r="O42" i="1" s="1"/>
  <c r="K42" i="1"/>
  <c r="J42" i="1"/>
  <c r="I42" i="1"/>
  <c r="H42" i="1"/>
  <c r="G42" i="1"/>
  <c r="F42" i="1"/>
  <c r="L42" i="1" s="1"/>
  <c r="E42" i="1"/>
  <c r="D42" i="1"/>
  <c r="C42" i="1"/>
  <c r="B42" i="1"/>
  <c r="AP41" i="1"/>
  <c r="AN41" i="1"/>
  <c r="AL41" i="1"/>
  <c r="AK41" i="1"/>
  <c r="AJ41" i="1"/>
  <c r="AI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R41" i="1"/>
  <c r="Q41" i="1"/>
  <c r="P41" i="1"/>
  <c r="N41" i="1"/>
  <c r="M41" i="1"/>
  <c r="K41" i="1"/>
  <c r="J41" i="1"/>
  <c r="I41" i="1"/>
  <c r="H41" i="1"/>
  <c r="G41" i="1"/>
  <c r="F41" i="1"/>
  <c r="O41" i="1" s="1"/>
  <c r="E41" i="1"/>
  <c r="D41" i="1"/>
  <c r="C41" i="1"/>
  <c r="B41" i="1"/>
  <c r="AP40" i="1"/>
  <c r="AN40" i="1"/>
  <c r="AL40" i="1"/>
  <c r="AK40" i="1"/>
  <c r="AJ40" i="1"/>
  <c r="AI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R40" i="1"/>
  <c r="Q40" i="1"/>
  <c r="P40" i="1"/>
  <c r="N40" i="1"/>
  <c r="M40" i="1"/>
  <c r="O40" i="1" s="1"/>
  <c r="K40" i="1"/>
  <c r="J40" i="1"/>
  <c r="I40" i="1"/>
  <c r="H40" i="1"/>
  <c r="G40" i="1"/>
  <c r="F40" i="1"/>
  <c r="L40" i="1" s="1"/>
  <c r="E40" i="1"/>
  <c r="D40" i="1"/>
  <c r="C40" i="1"/>
  <c r="B40" i="1"/>
  <c r="AP39" i="1"/>
  <c r="AN39" i="1"/>
  <c r="AL39" i="1"/>
  <c r="AK39" i="1"/>
  <c r="AJ39" i="1"/>
  <c r="AI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R39" i="1"/>
  <c r="Q39" i="1"/>
  <c r="P39" i="1"/>
  <c r="N39" i="1"/>
  <c r="M39" i="1"/>
  <c r="K39" i="1"/>
  <c r="J39" i="1"/>
  <c r="I39" i="1"/>
  <c r="H39" i="1"/>
  <c r="G39" i="1"/>
  <c r="F39" i="1"/>
  <c r="L39" i="1" s="1"/>
  <c r="E39" i="1"/>
  <c r="D39" i="1"/>
  <c r="C39" i="1"/>
  <c r="B39" i="1"/>
  <c r="AP38" i="1"/>
  <c r="AN38" i="1"/>
  <c r="AL38" i="1"/>
  <c r="AK38" i="1"/>
  <c r="AJ38" i="1"/>
  <c r="AI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R38" i="1"/>
  <c r="Q38" i="1"/>
  <c r="P38" i="1"/>
  <c r="N38" i="1"/>
  <c r="M38" i="1"/>
  <c r="O38" i="1" s="1"/>
  <c r="K38" i="1"/>
  <c r="J38" i="1"/>
  <c r="I38" i="1"/>
  <c r="H38" i="1"/>
  <c r="G38" i="1"/>
  <c r="F38" i="1"/>
  <c r="L38" i="1" s="1"/>
  <c r="E38" i="1"/>
  <c r="D38" i="1"/>
  <c r="C38" i="1"/>
  <c r="B38" i="1"/>
  <c r="AP37" i="1"/>
  <c r="AN37" i="1"/>
  <c r="AL37" i="1"/>
  <c r="AK37" i="1"/>
  <c r="AJ37" i="1"/>
  <c r="AI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R37" i="1"/>
  <c r="Q37" i="1"/>
  <c r="P37" i="1"/>
  <c r="N37" i="1"/>
  <c r="M37" i="1"/>
  <c r="K37" i="1"/>
  <c r="J37" i="1"/>
  <c r="I37" i="1"/>
  <c r="H37" i="1"/>
  <c r="G37" i="1"/>
  <c r="F37" i="1"/>
  <c r="O37" i="1" s="1"/>
  <c r="E37" i="1"/>
  <c r="D37" i="1"/>
  <c r="C37" i="1"/>
  <c r="B37" i="1"/>
  <c r="AP36" i="1"/>
  <c r="AN36" i="1"/>
  <c r="AL36" i="1"/>
  <c r="AK36" i="1"/>
  <c r="AJ36" i="1"/>
  <c r="AI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R36" i="1"/>
  <c r="Q36" i="1"/>
  <c r="P36" i="1"/>
  <c r="O36" i="1"/>
  <c r="N36" i="1"/>
  <c r="M36" i="1"/>
  <c r="K36" i="1"/>
  <c r="J36" i="1"/>
  <c r="I36" i="1"/>
  <c r="H36" i="1"/>
  <c r="G36" i="1"/>
  <c r="F36" i="1"/>
  <c r="L36" i="1" s="1"/>
  <c r="E36" i="1"/>
  <c r="D36" i="1"/>
  <c r="C36" i="1"/>
  <c r="B36" i="1"/>
  <c r="AP35" i="1"/>
  <c r="AN35" i="1"/>
  <c r="AL35" i="1"/>
  <c r="AK35" i="1"/>
  <c r="AJ35" i="1"/>
  <c r="AI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R35" i="1"/>
  <c r="Q35" i="1"/>
  <c r="P35" i="1"/>
  <c r="N35" i="1"/>
  <c r="M35" i="1"/>
  <c r="K35" i="1"/>
  <c r="J35" i="1"/>
  <c r="I35" i="1"/>
  <c r="H35" i="1"/>
  <c r="G35" i="1"/>
  <c r="F35" i="1"/>
  <c r="O35" i="1" s="1"/>
  <c r="E35" i="1"/>
  <c r="D35" i="1"/>
  <c r="C35" i="1"/>
  <c r="B35" i="1"/>
  <c r="AP34" i="1"/>
  <c r="AN34" i="1"/>
  <c r="AL34" i="1"/>
  <c r="AK34" i="1"/>
  <c r="AJ34" i="1"/>
  <c r="AI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R34" i="1"/>
  <c r="Q34" i="1"/>
  <c r="P34" i="1"/>
  <c r="N34" i="1"/>
  <c r="M34" i="1"/>
  <c r="O34" i="1" s="1"/>
  <c r="K34" i="1"/>
  <c r="J34" i="1"/>
  <c r="I34" i="1"/>
  <c r="H34" i="1"/>
  <c r="G34" i="1"/>
  <c r="F34" i="1"/>
  <c r="L34" i="1" s="1"/>
  <c r="E34" i="1"/>
  <c r="D34" i="1"/>
  <c r="C34" i="1"/>
  <c r="B34" i="1"/>
  <c r="AP33" i="1"/>
  <c r="AN33" i="1"/>
  <c r="AM33" i="1"/>
  <c r="AM135" i="1" s="1"/>
  <c r="AL33" i="1"/>
  <c r="AK33" i="1"/>
  <c r="AJ33" i="1"/>
  <c r="AI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R33" i="1"/>
  <c r="Q33" i="1"/>
  <c r="P33" i="1"/>
  <c r="N33" i="1"/>
  <c r="M33" i="1"/>
  <c r="O33" i="1" s="1"/>
  <c r="K33" i="1"/>
  <c r="J33" i="1"/>
  <c r="I33" i="1"/>
  <c r="H33" i="1"/>
  <c r="G33" i="1"/>
  <c r="F33" i="1"/>
  <c r="L33" i="1" s="1"/>
  <c r="E33" i="1"/>
  <c r="D33" i="1"/>
  <c r="C33" i="1"/>
  <c r="B33" i="1"/>
  <c r="AP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R32" i="1"/>
  <c r="Q32" i="1"/>
  <c r="AI32" i="1" s="1"/>
  <c r="P32" i="1"/>
  <c r="N32" i="1"/>
  <c r="M32" i="1"/>
  <c r="K32" i="1"/>
  <c r="J32" i="1"/>
  <c r="I32" i="1"/>
  <c r="H32" i="1"/>
  <c r="G32" i="1"/>
  <c r="F32" i="1"/>
  <c r="O32" i="1" s="1"/>
  <c r="E32" i="1"/>
  <c r="D32" i="1"/>
  <c r="C32" i="1"/>
  <c r="B32" i="1"/>
  <c r="AP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R31" i="1"/>
  <c r="Q31" i="1"/>
  <c r="AI31" i="1" s="1"/>
  <c r="P31" i="1"/>
  <c r="N31" i="1"/>
  <c r="M31" i="1"/>
  <c r="O31" i="1" s="1"/>
  <c r="K31" i="1"/>
  <c r="J31" i="1"/>
  <c r="I31" i="1"/>
  <c r="H31" i="1"/>
  <c r="G31" i="1"/>
  <c r="F31" i="1"/>
  <c r="L31" i="1" s="1"/>
  <c r="E31" i="1"/>
  <c r="D31" i="1"/>
  <c r="C31" i="1"/>
  <c r="B31" i="1"/>
  <c r="AP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R30" i="1"/>
  <c r="Q30" i="1"/>
  <c r="AI30" i="1" s="1"/>
  <c r="P30" i="1"/>
  <c r="N30" i="1"/>
  <c r="M30" i="1"/>
  <c r="K30" i="1"/>
  <c r="J30" i="1"/>
  <c r="I30" i="1"/>
  <c r="H30" i="1"/>
  <c r="G30" i="1"/>
  <c r="F30" i="1"/>
  <c r="O30" i="1" s="1"/>
  <c r="E30" i="1"/>
  <c r="D30" i="1"/>
  <c r="C30" i="1"/>
  <c r="B30" i="1"/>
  <c r="AP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R29" i="1"/>
  <c r="Q29" i="1"/>
  <c r="AI29" i="1" s="1"/>
  <c r="P29" i="1"/>
  <c r="N29" i="1"/>
  <c r="M29" i="1"/>
  <c r="O29" i="1" s="1"/>
  <c r="K29" i="1"/>
  <c r="J29" i="1"/>
  <c r="I29" i="1"/>
  <c r="H29" i="1"/>
  <c r="G29" i="1"/>
  <c r="F29" i="1"/>
  <c r="L29" i="1" s="1"/>
  <c r="E29" i="1"/>
  <c r="D29" i="1"/>
  <c r="C29" i="1"/>
  <c r="B29" i="1"/>
  <c r="AP28" i="1"/>
  <c r="AG28" i="1"/>
  <c r="AF28" i="1"/>
  <c r="AE28" i="1"/>
  <c r="AC28" i="1"/>
  <c r="AB28" i="1"/>
  <c r="AA28" i="1"/>
  <c r="Z28" i="1"/>
  <c r="Y28" i="1"/>
  <c r="X28" i="1"/>
  <c r="W28" i="1"/>
  <c r="V28" i="1"/>
  <c r="U28" i="1"/>
  <c r="T28" i="1"/>
  <c r="R28" i="1"/>
  <c r="Q28" i="1"/>
  <c r="AI28" i="1" s="1"/>
  <c r="P28" i="1"/>
  <c r="N28" i="1"/>
  <c r="M28" i="1"/>
  <c r="O28" i="1" s="1"/>
  <c r="K28" i="1"/>
  <c r="J28" i="1"/>
  <c r="I28" i="1"/>
  <c r="H28" i="1"/>
  <c r="G28" i="1"/>
  <c r="F28" i="1"/>
  <c r="L28" i="1" s="1"/>
  <c r="E28" i="1"/>
  <c r="D28" i="1"/>
  <c r="C28" i="1"/>
  <c r="B28" i="1"/>
  <c r="AP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R27" i="1"/>
  <c r="Q27" i="1"/>
  <c r="AI27" i="1" s="1"/>
  <c r="P27" i="1"/>
  <c r="N27" i="1"/>
  <c r="M27" i="1"/>
  <c r="K27" i="1"/>
  <c r="J27" i="1"/>
  <c r="I27" i="1"/>
  <c r="H27" i="1"/>
  <c r="G27" i="1"/>
  <c r="F27" i="1"/>
  <c r="O27" i="1" s="1"/>
  <c r="E27" i="1"/>
  <c r="D27" i="1"/>
  <c r="C27" i="1"/>
  <c r="B27" i="1"/>
  <c r="AP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R26" i="1"/>
  <c r="Q26" i="1"/>
  <c r="AI26" i="1" s="1"/>
  <c r="P26" i="1"/>
  <c r="N26" i="1"/>
  <c r="M26" i="1"/>
  <c r="O26" i="1" s="1"/>
  <c r="K26" i="1"/>
  <c r="J26" i="1"/>
  <c r="I26" i="1"/>
  <c r="H26" i="1"/>
  <c r="G26" i="1"/>
  <c r="F26" i="1"/>
  <c r="L26" i="1" s="1"/>
  <c r="E26" i="1"/>
  <c r="D26" i="1"/>
  <c r="C26" i="1"/>
  <c r="B26" i="1"/>
  <c r="AP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R25" i="1"/>
  <c r="Q25" i="1"/>
  <c r="AI25" i="1" s="1"/>
  <c r="P25" i="1"/>
  <c r="N25" i="1"/>
  <c r="M25" i="1"/>
  <c r="K25" i="1"/>
  <c r="J25" i="1"/>
  <c r="I25" i="1"/>
  <c r="H25" i="1"/>
  <c r="G25" i="1"/>
  <c r="F25" i="1"/>
  <c r="L25" i="1" s="1"/>
  <c r="E25" i="1"/>
  <c r="D25" i="1"/>
  <c r="C25" i="1"/>
  <c r="B25" i="1"/>
  <c r="AP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R24" i="1"/>
  <c r="Q24" i="1"/>
  <c r="AI24" i="1" s="1"/>
  <c r="P24" i="1"/>
  <c r="N24" i="1"/>
  <c r="M24" i="1"/>
  <c r="O24" i="1" s="1"/>
  <c r="K24" i="1"/>
  <c r="J24" i="1"/>
  <c r="I24" i="1"/>
  <c r="H24" i="1"/>
  <c r="G24" i="1"/>
  <c r="F24" i="1"/>
  <c r="L24" i="1" s="1"/>
  <c r="E24" i="1"/>
  <c r="D24" i="1"/>
  <c r="C24" i="1"/>
  <c r="B24" i="1"/>
  <c r="AP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R23" i="1"/>
  <c r="Q23" i="1"/>
  <c r="AI23" i="1" s="1"/>
  <c r="P23" i="1"/>
  <c r="N23" i="1"/>
  <c r="M23" i="1"/>
  <c r="K23" i="1"/>
  <c r="J23" i="1"/>
  <c r="I23" i="1"/>
  <c r="H23" i="1"/>
  <c r="G23" i="1"/>
  <c r="F23" i="1"/>
  <c r="O23" i="1" s="1"/>
  <c r="E23" i="1"/>
  <c r="D23" i="1"/>
  <c r="C23" i="1"/>
  <c r="B23" i="1"/>
  <c r="AP22" i="1"/>
  <c r="AG22" i="1"/>
  <c r="AF22" i="1"/>
  <c r="AE22" i="1"/>
  <c r="AB22" i="1"/>
  <c r="AA22" i="1"/>
  <c r="Z22" i="1"/>
  <c r="Y22" i="1"/>
  <c r="X22" i="1"/>
  <c r="W22" i="1"/>
  <c r="V22" i="1"/>
  <c r="U22" i="1"/>
  <c r="T22" i="1"/>
  <c r="R22" i="1"/>
  <c r="Q22" i="1"/>
  <c r="AI22" i="1" s="1"/>
  <c r="P22" i="1"/>
  <c r="O22" i="1"/>
  <c r="N22" i="1"/>
  <c r="M22" i="1"/>
  <c r="K22" i="1"/>
  <c r="J22" i="1"/>
  <c r="I22" i="1"/>
  <c r="H22" i="1"/>
  <c r="G22" i="1"/>
  <c r="F22" i="1"/>
  <c r="L22" i="1" s="1"/>
  <c r="E22" i="1"/>
  <c r="D22" i="1"/>
  <c r="C22" i="1"/>
  <c r="B22" i="1"/>
  <c r="AP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R21" i="1"/>
  <c r="Q21" i="1"/>
  <c r="AI21" i="1" s="1"/>
  <c r="P21" i="1"/>
  <c r="N21" i="1"/>
  <c r="M21" i="1"/>
  <c r="K21" i="1"/>
  <c r="J21" i="1"/>
  <c r="I21" i="1"/>
  <c r="H21" i="1"/>
  <c r="G21" i="1"/>
  <c r="F21" i="1"/>
  <c r="O21" i="1" s="1"/>
  <c r="E21" i="1"/>
  <c r="D21" i="1"/>
  <c r="C21" i="1"/>
  <c r="B21" i="1"/>
  <c r="AP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R20" i="1"/>
  <c r="Q20" i="1"/>
  <c r="AI20" i="1" s="1"/>
  <c r="P20" i="1"/>
  <c r="N20" i="1"/>
  <c r="M20" i="1"/>
  <c r="O20" i="1" s="1"/>
  <c r="K20" i="1"/>
  <c r="J20" i="1"/>
  <c r="I20" i="1"/>
  <c r="H20" i="1"/>
  <c r="G20" i="1"/>
  <c r="F20" i="1"/>
  <c r="L20" i="1" s="1"/>
  <c r="E20" i="1"/>
  <c r="D20" i="1"/>
  <c r="C20" i="1"/>
  <c r="B20" i="1"/>
  <c r="AP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R19" i="1"/>
  <c r="Q19" i="1"/>
  <c r="AI19" i="1" s="1"/>
  <c r="P19" i="1"/>
  <c r="N19" i="1"/>
  <c r="M19" i="1"/>
  <c r="K19" i="1"/>
  <c r="J19" i="1"/>
  <c r="I19" i="1"/>
  <c r="H19" i="1"/>
  <c r="G19" i="1"/>
  <c r="F19" i="1"/>
  <c r="O19" i="1" s="1"/>
  <c r="E19" i="1"/>
  <c r="D19" i="1"/>
  <c r="C19" i="1"/>
  <c r="B19" i="1"/>
  <c r="AP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R18" i="1"/>
  <c r="Q18" i="1"/>
  <c r="AI18" i="1" s="1"/>
  <c r="P18" i="1"/>
  <c r="N18" i="1"/>
  <c r="M18" i="1"/>
  <c r="O18" i="1" s="1"/>
  <c r="K18" i="1"/>
  <c r="J18" i="1"/>
  <c r="I18" i="1"/>
  <c r="H18" i="1"/>
  <c r="G18" i="1"/>
  <c r="F18" i="1"/>
  <c r="L18" i="1" s="1"/>
  <c r="E18" i="1"/>
  <c r="D18" i="1"/>
  <c r="C18" i="1"/>
  <c r="B18" i="1"/>
  <c r="AP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R17" i="1"/>
  <c r="Q17" i="1"/>
  <c r="AI17" i="1" s="1"/>
  <c r="P17" i="1"/>
  <c r="N17" i="1"/>
  <c r="M17" i="1"/>
  <c r="K17" i="1"/>
  <c r="J17" i="1"/>
  <c r="I17" i="1"/>
  <c r="H17" i="1"/>
  <c r="G17" i="1"/>
  <c r="F17" i="1"/>
  <c r="O17" i="1" s="1"/>
  <c r="E17" i="1"/>
  <c r="D17" i="1"/>
  <c r="C17" i="1"/>
  <c r="B17" i="1"/>
  <c r="AP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R16" i="1"/>
  <c r="Q16" i="1"/>
  <c r="AI16" i="1" s="1"/>
  <c r="P16" i="1"/>
  <c r="O16" i="1"/>
  <c r="N16" i="1"/>
  <c r="M16" i="1"/>
  <c r="K16" i="1"/>
  <c r="J16" i="1"/>
  <c r="I16" i="1"/>
  <c r="H16" i="1"/>
  <c r="G16" i="1"/>
  <c r="F16" i="1"/>
  <c r="L16" i="1" s="1"/>
  <c r="E16" i="1"/>
  <c r="D16" i="1"/>
  <c r="C16" i="1"/>
  <c r="B16" i="1"/>
  <c r="AP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R15" i="1"/>
  <c r="Q15" i="1"/>
  <c r="AI15" i="1" s="1"/>
  <c r="P15" i="1"/>
  <c r="N15" i="1"/>
  <c r="M15" i="1"/>
  <c r="K15" i="1"/>
  <c r="J15" i="1"/>
  <c r="I15" i="1"/>
  <c r="H15" i="1"/>
  <c r="G15" i="1"/>
  <c r="F15" i="1"/>
  <c r="O15" i="1" s="1"/>
  <c r="E15" i="1"/>
  <c r="D15" i="1"/>
  <c r="C15" i="1"/>
  <c r="B15" i="1"/>
  <c r="AP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R14" i="1"/>
  <c r="Q14" i="1"/>
  <c r="AI14" i="1" s="1"/>
  <c r="P14" i="1"/>
  <c r="N14" i="1"/>
  <c r="M14" i="1"/>
  <c r="O14" i="1" s="1"/>
  <c r="K14" i="1"/>
  <c r="J14" i="1"/>
  <c r="I14" i="1"/>
  <c r="H14" i="1"/>
  <c r="G14" i="1"/>
  <c r="F14" i="1"/>
  <c r="L14" i="1" s="1"/>
  <c r="E14" i="1"/>
  <c r="D14" i="1"/>
  <c r="C14" i="1"/>
  <c r="B14" i="1"/>
  <c r="AP13" i="1"/>
  <c r="AG13" i="1"/>
  <c r="AF13" i="1"/>
  <c r="AE13" i="1"/>
  <c r="AB13" i="1"/>
  <c r="AA13" i="1"/>
  <c r="Z13" i="1"/>
  <c r="Y13" i="1"/>
  <c r="X13" i="1"/>
  <c r="W13" i="1"/>
  <c r="V13" i="1"/>
  <c r="U13" i="1"/>
  <c r="T13" i="1"/>
  <c r="R13" i="1"/>
  <c r="Q13" i="1"/>
  <c r="AI13" i="1" s="1"/>
  <c r="P13" i="1"/>
  <c r="N13" i="1"/>
  <c r="M13" i="1"/>
  <c r="K13" i="1"/>
  <c r="J13" i="1"/>
  <c r="I13" i="1"/>
  <c r="H13" i="1"/>
  <c r="G13" i="1"/>
  <c r="F13" i="1"/>
  <c r="O13" i="1" s="1"/>
  <c r="E13" i="1"/>
  <c r="D13" i="1"/>
  <c r="C13" i="1"/>
  <c r="B13" i="1"/>
  <c r="AP12" i="1"/>
  <c r="AI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R12" i="1"/>
  <c r="Q12" i="1"/>
  <c r="P12" i="1"/>
  <c r="N12" i="1"/>
  <c r="M12" i="1"/>
  <c r="O12" i="1" s="1"/>
  <c r="K12" i="1"/>
  <c r="J12" i="1"/>
  <c r="I12" i="1"/>
  <c r="H12" i="1"/>
  <c r="G12" i="1"/>
  <c r="F12" i="1"/>
  <c r="L12" i="1" s="1"/>
  <c r="E12" i="1"/>
  <c r="D12" i="1"/>
  <c r="C12" i="1"/>
  <c r="B12" i="1"/>
  <c r="AP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R11" i="1"/>
  <c r="Q11" i="1"/>
  <c r="AI11" i="1" s="1"/>
  <c r="P11" i="1"/>
  <c r="N11" i="1"/>
  <c r="M11" i="1"/>
  <c r="K11" i="1"/>
  <c r="J11" i="1"/>
  <c r="I11" i="1"/>
  <c r="H11" i="1"/>
  <c r="G11" i="1"/>
  <c r="F11" i="1"/>
  <c r="O11" i="1" s="1"/>
  <c r="E11" i="1"/>
  <c r="D11" i="1"/>
  <c r="C11" i="1"/>
  <c r="B11" i="1"/>
  <c r="AP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R10" i="1"/>
  <c r="Q10" i="1"/>
  <c r="AI10" i="1" s="1"/>
  <c r="P10" i="1"/>
  <c r="N10" i="1"/>
  <c r="M10" i="1"/>
  <c r="O10" i="1" s="1"/>
  <c r="K10" i="1"/>
  <c r="J10" i="1"/>
  <c r="I10" i="1"/>
  <c r="H10" i="1"/>
  <c r="G10" i="1"/>
  <c r="F10" i="1"/>
  <c r="L10" i="1" s="1"/>
  <c r="E10" i="1"/>
  <c r="D10" i="1"/>
  <c r="C10" i="1"/>
  <c r="B10" i="1"/>
  <c r="AP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R9" i="1"/>
  <c r="Q9" i="1"/>
  <c r="AI9" i="1" s="1"/>
  <c r="P9" i="1"/>
  <c r="N9" i="1"/>
  <c r="M9" i="1"/>
  <c r="K9" i="1"/>
  <c r="J9" i="1"/>
  <c r="I9" i="1"/>
  <c r="H9" i="1"/>
  <c r="G9" i="1"/>
  <c r="F9" i="1"/>
  <c r="O9" i="1" s="1"/>
  <c r="E9" i="1"/>
  <c r="D9" i="1"/>
  <c r="C9" i="1"/>
  <c r="B9" i="1"/>
  <c r="AP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R8" i="1"/>
  <c r="Q8" i="1"/>
  <c r="AI8" i="1" s="1"/>
  <c r="P8" i="1"/>
  <c r="N8" i="1"/>
  <c r="M8" i="1"/>
  <c r="O8" i="1" s="1"/>
  <c r="K8" i="1"/>
  <c r="J8" i="1"/>
  <c r="I8" i="1"/>
  <c r="H8" i="1"/>
  <c r="G8" i="1"/>
  <c r="F8" i="1"/>
  <c r="L8" i="1" s="1"/>
  <c r="E8" i="1"/>
  <c r="D8" i="1"/>
  <c r="C8" i="1"/>
  <c r="B8" i="1"/>
  <c r="AP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R7" i="1"/>
  <c r="Q7" i="1"/>
  <c r="AI7" i="1" s="1"/>
  <c r="P7" i="1"/>
  <c r="N7" i="1"/>
  <c r="M7" i="1"/>
  <c r="K7" i="1"/>
  <c r="J7" i="1"/>
  <c r="I7" i="1"/>
  <c r="H7" i="1"/>
  <c r="G7" i="1"/>
  <c r="F7" i="1"/>
  <c r="O7" i="1" s="1"/>
  <c r="E7" i="1"/>
  <c r="D7" i="1"/>
  <c r="C7" i="1"/>
  <c r="B7" i="1"/>
  <c r="AP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R6" i="1"/>
  <c r="Q6" i="1"/>
  <c r="AI6" i="1" s="1"/>
  <c r="P6" i="1"/>
  <c r="N6" i="1"/>
  <c r="M6" i="1"/>
  <c r="O6" i="1" s="1"/>
  <c r="K6" i="1"/>
  <c r="J6" i="1"/>
  <c r="I6" i="1"/>
  <c r="H6" i="1"/>
  <c r="G6" i="1"/>
  <c r="F6" i="1"/>
  <c r="L6" i="1" s="1"/>
  <c r="E6" i="1"/>
  <c r="D6" i="1"/>
  <c r="C6" i="1"/>
  <c r="B6" i="1"/>
  <c r="AP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R5" i="1"/>
  <c r="Q5" i="1"/>
  <c r="AI5" i="1" s="1"/>
  <c r="P5" i="1"/>
  <c r="N5" i="1"/>
  <c r="M5" i="1"/>
  <c r="K5" i="1"/>
  <c r="J5" i="1"/>
  <c r="I5" i="1"/>
  <c r="H5" i="1"/>
  <c r="G5" i="1"/>
  <c r="F5" i="1"/>
  <c r="O5" i="1" s="1"/>
  <c r="E5" i="1"/>
  <c r="D5" i="1"/>
  <c r="C5" i="1"/>
  <c r="B5" i="1"/>
  <c r="AP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R4" i="1"/>
  <c r="Q4" i="1"/>
  <c r="Q141" i="1" s="1"/>
  <c r="P4" i="1"/>
  <c r="N4" i="1"/>
  <c r="M4" i="1"/>
  <c r="O4" i="1" s="1"/>
  <c r="K4" i="1"/>
  <c r="J4" i="1"/>
  <c r="I4" i="1"/>
  <c r="H4" i="1"/>
  <c r="G4" i="1"/>
  <c r="F4" i="1"/>
  <c r="E4" i="1"/>
  <c r="D4" i="1"/>
  <c r="C4" i="1"/>
  <c r="B4" i="1"/>
  <c r="AP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R3" i="1"/>
  <c r="Q3" i="1"/>
  <c r="P3" i="1"/>
  <c r="N3" i="1"/>
  <c r="M3" i="1"/>
  <c r="K3" i="1"/>
  <c r="J3" i="1"/>
  <c r="I3" i="1"/>
  <c r="H3" i="1"/>
  <c r="H135" i="1" s="1"/>
  <c r="G3" i="1"/>
  <c r="F3" i="1"/>
  <c r="O3" i="1" s="1"/>
  <c r="E3" i="1"/>
  <c r="D3" i="1"/>
  <c r="C3" i="1"/>
  <c r="B3" i="1"/>
  <c r="K2" i="1"/>
  <c r="AL137" i="1"/>
  <c r="AJ137" i="1"/>
  <c r="AN136" i="1"/>
  <c r="AK136" i="1"/>
  <c r="AN137" i="1"/>
  <c r="AK137" i="1"/>
  <c r="AL136" i="1"/>
  <c r="AJ136" i="1"/>
  <c r="AL135" i="1" l="1"/>
  <c r="AK135" i="1"/>
  <c r="AN135" i="1"/>
  <c r="AJ135" i="1"/>
  <c r="L3" i="1"/>
  <c r="P139" i="1"/>
  <c r="P138" i="1"/>
  <c r="P135" i="1"/>
  <c r="R139" i="1"/>
  <c r="R138" i="1"/>
  <c r="R135" i="1"/>
  <c r="L4" i="1"/>
  <c r="AI4" i="1"/>
  <c r="L5" i="1"/>
  <c r="L7" i="1"/>
  <c r="L9" i="1"/>
  <c r="L11" i="1"/>
  <c r="L13" i="1"/>
  <c r="L15" i="1"/>
  <c r="L17" i="1"/>
  <c r="L19" i="1"/>
  <c r="L21" i="1"/>
  <c r="L23" i="1"/>
  <c r="L27" i="1"/>
  <c r="L30" i="1"/>
  <c r="L32" i="1"/>
  <c r="L35" i="1"/>
  <c r="L37" i="1"/>
  <c r="L41" i="1"/>
  <c r="L43" i="1"/>
  <c r="L45" i="1"/>
  <c r="L47" i="1"/>
  <c r="L48" i="1"/>
  <c r="L50" i="1"/>
  <c r="Q139" i="1"/>
  <c r="Q138" i="1"/>
  <c r="Q135" i="1"/>
  <c r="AI3" i="1"/>
  <c r="AP135" i="1"/>
  <c r="O25" i="1"/>
  <c r="O39" i="1"/>
  <c r="O51" i="1"/>
  <c r="L51" i="1"/>
  <c r="L52" i="1"/>
  <c r="L53" i="1"/>
  <c r="L54" i="1"/>
  <c r="L58" i="1"/>
  <c r="L59" i="1"/>
  <c r="L62" i="1"/>
  <c r="L64" i="1"/>
  <c r="L67" i="1"/>
  <c r="L69" i="1"/>
  <c r="L71" i="1"/>
  <c r="L73" i="1"/>
  <c r="L74" i="1"/>
  <c r="L75" i="1"/>
  <c r="L77" i="1"/>
  <c r="L79" i="1"/>
  <c r="L80" i="1"/>
  <c r="L82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101" i="1"/>
  <c r="L102" i="1"/>
  <c r="L103" i="1"/>
  <c r="L104" i="1"/>
  <c r="L110" i="1"/>
  <c r="L56" i="1"/>
  <c r="L60" i="1"/>
  <c r="L66" i="1"/>
  <c r="L68" i="1"/>
  <c r="L70" i="1"/>
  <c r="L72" i="1"/>
  <c r="L76" i="1"/>
  <c r="L78" i="1"/>
  <c r="L98" i="1"/>
  <c r="L100" i="1"/>
  <c r="L106" i="1"/>
  <c r="L108" i="1"/>
  <c r="O111" i="1"/>
  <c r="O113" i="1"/>
  <c r="O116" i="1"/>
  <c r="O118" i="1"/>
  <c r="O132" i="1"/>
  <c r="AI137" i="1"/>
  <c r="AI136" i="1"/>
  <c r="AI138" i="1" l="1"/>
  <c r="AI135" i="1"/>
  <c r="P141" i="1"/>
  <c r="L135" i="1"/>
</calcChain>
</file>

<file path=xl/sharedStrings.xml><?xml version="1.0" encoding="utf-8"?>
<sst xmlns="http://schemas.openxmlformats.org/spreadsheetml/2006/main" count="63" uniqueCount="57">
  <si>
    <t>m</t>
  </si>
  <si>
    <t>xxx</t>
  </si>
  <si>
    <t>Investissement moyen</t>
  </si>
  <si>
    <t>J Moy</t>
  </si>
  <si>
    <t>Perf Moy / trade</t>
  </si>
  <si>
    <t>Total gain</t>
  </si>
  <si>
    <t>Perf / capital</t>
  </si>
  <si>
    <t>% Réussite</t>
  </si>
  <si>
    <t>Moy Ext RSI</t>
  </si>
  <si>
    <t>Note Moy</t>
  </si>
  <si>
    <t>Perf Moy / position G/P</t>
  </si>
  <si>
    <t>Gain Moy / position G/P</t>
  </si>
  <si>
    <t>Perf Moy sur capital G/P</t>
  </si>
  <si>
    <t>RR</t>
  </si>
  <si>
    <t>Perf Moy / position Filtrée</t>
  </si>
  <si>
    <t>Gain Moy / position filtré</t>
  </si>
  <si>
    <t>Perf Moy sur capital Filtré</t>
  </si>
  <si>
    <t>Performance divergence</t>
  </si>
  <si>
    <t>Analyse divergence</t>
  </si>
  <si>
    <t>Objectifs Réalisés</t>
  </si>
  <si>
    <t>Nbr</t>
  </si>
  <si>
    <t>Nom Actif</t>
  </si>
  <si>
    <t>Type Div</t>
  </si>
  <si>
    <t>Periode</t>
  </si>
  <si>
    <t>Note DIV</t>
  </si>
  <si>
    <t>Date Ouverture</t>
  </si>
  <si>
    <t>Prix Ouverture</t>
  </si>
  <si>
    <t>Somme investie</t>
  </si>
  <si>
    <t>Date Clôture TP1 / Stop</t>
  </si>
  <si>
    <t xml:space="preserve"> Perf TP1 / Stop</t>
  </si>
  <si>
    <t>Nbr Jour TP1</t>
  </si>
  <si>
    <t>Date Clôture TP2</t>
  </si>
  <si>
    <t>Perf TP2</t>
  </si>
  <si>
    <t>Nbr Jour TP2</t>
  </si>
  <si>
    <t>Perf  Totale / position</t>
  </si>
  <si>
    <t>Gain /  Perte €</t>
  </si>
  <si>
    <t>Perf sur capital Total</t>
  </si>
  <si>
    <t>Nbre total bougies</t>
  </si>
  <si>
    <t>% bougies retournement</t>
  </si>
  <si>
    <t>Position des bougies</t>
  </si>
  <si>
    <t>Nombre bougies en sortie</t>
  </si>
  <si>
    <t>% Sortie Bougies retournement</t>
  </si>
  <si>
    <t>Démarrage divergence</t>
  </si>
  <si>
    <t>Nieau du bruit</t>
  </si>
  <si>
    <t>Pente divergence Prix</t>
  </si>
  <si>
    <t>Pente divergence RSI</t>
  </si>
  <si>
    <t>Adhérence bruit Prix</t>
  </si>
  <si>
    <t>Forme DIV</t>
  </si>
  <si>
    <t>Nbr de pts de contact / RSI</t>
  </si>
  <si>
    <t>RSI à la cassure bruit</t>
  </si>
  <si>
    <t>Ecart MM longue</t>
  </si>
  <si>
    <t>Stopé</t>
  </si>
  <si>
    <t>Cassure ligne divergence RSI</t>
  </si>
  <si>
    <t>Reintégré ligne 50 RSI</t>
  </si>
  <si>
    <t>Atteinte zone extrême RSI</t>
  </si>
  <si>
    <t>Valeur extrême RSI</t>
  </si>
  <si>
    <t>50% Fibo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</si>
</sst>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%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u/>
      <sz val="11"/>
      <color theme="10"/>
      <name val="Calibri"/>
      <family val="2"/>
    </font>
    <font>
      <b/>
      <sz val="8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 applyNumberFormat="0" applyFill="0" applyBorder="0" applyAlignment="0" applyProtection="0"/>
  </cellStyleXfs>
  <cellXfs count="92">
    <xf numFmtId="0" fontId="0" fillId="0" borderId="0" xfId="0"/>
    <xf numFmtId="0" fontId="3" fillId="0" borderId="1" xfId="2" applyFont="1" applyBorder="1" applyAlignment="1">
      <alignment horizontal="center" vertical="center" wrapText="1"/>
    </xf>
    <xf numFmtId="0" fontId="4" fillId="0" borderId="1" xfId="3" applyBorder="1" applyAlignment="1">
      <alignment horizontal="left" vertical="center"/>
    </xf>
    <xf numFmtId="1" fontId="3" fillId="0" borderId="1" xfId="2" applyNumberFormat="1" applyFont="1" applyBorder="1" applyAlignment="1">
      <alignment horizontal="center" vertical="center" wrapText="1"/>
    </xf>
    <xf numFmtId="14" fontId="3" fillId="0" borderId="1" xfId="2" applyNumberFormat="1" applyFont="1" applyBorder="1" applyAlignment="1">
      <alignment horizontal="center" vertical="center" wrapText="1"/>
    </xf>
    <xf numFmtId="0" fontId="3" fillId="0" borderId="2" xfId="2" applyFont="1" applyBorder="1" applyAlignment="1">
      <alignment horizontal="center" vertical="center" wrapText="1"/>
    </xf>
    <xf numFmtId="164" fontId="3" fillId="0" borderId="2" xfId="2" applyNumberFormat="1" applyFont="1" applyBorder="1" applyAlignment="1">
      <alignment horizontal="center" vertical="center" wrapText="1"/>
    </xf>
    <xf numFmtId="14" fontId="3" fillId="0" borderId="3" xfId="2" applyNumberFormat="1" applyFont="1" applyBorder="1" applyAlignment="1">
      <alignment horizontal="center" vertical="center" wrapText="1"/>
    </xf>
    <xf numFmtId="10" fontId="3" fillId="0" borderId="1" xfId="2" applyNumberFormat="1" applyFont="1" applyBorder="1" applyAlignment="1">
      <alignment horizontal="center" vertical="center" wrapText="1"/>
    </xf>
    <xf numFmtId="1" fontId="3" fillId="0" borderId="4" xfId="2" applyNumberFormat="1" applyFont="1" applyBorder="1" applyAlignment="1">
      <alignment horizontal="center" vertical="center" wrapText="1"/>
    </xf>
    <xf numFmtId="14" fontId="3" fillId="0" borderId="5" xfId="2" applyNumberFormat="1" applyFont="1" applyBorder="1" applyAlignment="1">
      <alignment horizontal="center" vertical="center" wrapText="1"/>
    </xf>
    <xf numFmtId="10" fontId="5" fillId="0" borderId="5" xfId="2" applyNumberFormat="1" applyFont="1" applyBorder="1" applyAlignment="1">
      <alignment horizontal="center" vertical="center" wrapText="1"/>
    </xf>
    <xf numFmtId="164" fontId="3" fillId="2" borderId="0" xfId="2" applyNumberFormat="1" applyFont="1" applyFill="1" applyBorder="1" applyAlignment="1">
      <alignment horizontal="center" vertical="center" wrapText="1"/>
    </xf>
    <xf numFmtId="0" fontId="3" fillId="0" borderId="1" xfId="2" applyNumberFormat="1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/>
    </xf>
    <xf numFmtId="10" fontId="3" fillId="0" borderId="2" xfId="2" applyNumberFormat="1" applyFont="1" applyBorder="1" applyAlignment="1">
      <alignment horizontal="center" vertical="center" wrapText="1"/>
    </xf>
    <xf numFmtId="0" fontId="3" fillId="2" borderId="6" xfId="2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/>
    </xf>
    <xf numFmtId="2" fontId="3" fillId="0" borderId="2" xfId="2" applyNumberFormat="1" applyFont="1" applyBorder="1" applyAlignment="1">
      <alignment horizontal="center" vertical="center" wrapText="1"/>
    </xf>
    <xf numFmtId="0" fontId="3" fillId="0" borderId="7" xfId="2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left"/>
    </xf>
    <xf numFmtId="164" fontId="6" fillId="0" borderId="0" xfId="0" applyNumberFormat="1" applyFont="1"/>
    <xf numFmtId="0" fontId="7" fillId="0" borderId="0" xfId="0" applyFont="1"/>
    <xf numFmtId="10" fontId="6" fillId="0" borderId="0" xfId="0" applyNumberFormat="1" applyFont="1" applyBorder="1"/>
    <xf numFmtId="0" fontId="6" fillId="2" borderId="0" xfId="0" applyFont="1" applyFill="1"/>
    <xf numFmtId="10" fontId="6" fillId="0" borderId="0" xfId="0" applyNumberFormat="1" applyFont="1"/>
    <xf numFmtId="2" fontId="6" fillId="0" borderId="0" xfId="0" applyNumberFormat="1" applyFont="1"/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2" xfId="0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0" fontId="6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0" fontId="3" fillId="0" borderId="0" xfId="2" applyNumberFormat="1" applyFont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10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/>
    </xf>
    <xf numFmtId="10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5" fontId="7" fillId="0" borderId="1" xfId="1" applyNumberFormat="1" applyFont="1" applyBorder="1" applyAlignment="1">
      <alignment horizontal="center" vertical="center"/>
    </xf>
    <xf numFmtId="9" fontId="7" fillId="0" borderId="1" xfId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10" fontId="7" fillId="3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0" fontId="6" fillId="0" borderId="0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0" fontId="7" fillId="3" borderId="1" xfId="0" applyNumberFormat="1" applyFont="1" applyFill="1" applyBorder="1"/>
    <xf numFmtId="164" fontId="7" fillId="3" borderId="1" xfId="0" applyNumberFormat="1" applyFont="1" applyFill="1" applyBorder="1"/>
    <xf numFmtId="10" fontId="7" fillId="4" borderId="1" xfId="0" applyNumberFormat="1" applyFont="1" applyFill="1" applyBorder="1"/>
    <xf numFmtId="164" fontId="7" fillId="4" borderId="1" xfId="0" applyNumberFormat="1" applyFont="1" applyFill="1" applyBorder="1"/>
    <xf numFmtId="0" fontId="8" fillId="0" borderId="1" xfId="0" applyFont="1" applyBorder="1" applyAlignment="1">
      <alignment horizontal="center" vertical="center"/>
    </xf>
    <xf numFmtId="9" fontId="6" fillId="0" borderId="0" xfId="1" applyFont="1" applyAlignment="1">
      <alignment horizontal="center" vertical="center"/>
    </xf>
    <xf numFmtId="44" fontId="6" fillId="0" borderId="0" xfId="0" applyNumberFormat="1" applyFont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0" fontId="3" fillId="0" borderId="9" xfId="2" applyFont="1" applyBorder="1" applyAlignment="1">
      <alignment horizontal="center" vertical="center"/>
    </xf>
    <xf numFmtId="0" fontId="3" fillId="0" borderId="10" xfId="2" applyFont="1" applyBorder="1" applyAlignment="1">
      <alignment horizontal="center" vertical="center"/>
    </xf>
    <xf numFmtId="164" fontId="3" fillId="2" borderId="11" xfId="2" applyNumberFormat="1" applyFont="1" applyFill="1" applyBorder="1" applyAlignment="1">
      <alignment horizontal="center" vertical="center"/>
    </xf>
    <xf numFmtId="164" fontId="3" fillId="0" borderId="12" xfId="2" applyNumberFormat="1" applyFont="1" applyBorder="1" applyAlignment="1">
      <alignment horizontal="center" vertical="center"/>
    </xf>
    <xf numFmtId="164" fontId="3" fillId="0" borderId="9" xfId="2" applyNumberFormat="1" applyFont="1" applyBorder="1" applyAlignment="1">
      <alignment horizontal="center" vertical="center"/>
    </xf>
    <xf numFmtId="164" fontId="3" fillId="0" borderId="10" xfId="2" applyNumberFormat="1" applyFont="1" applyBorder="1" applyAlignment="1">
      <alignment horizontal="center" vertical="center"/>
    </xf>
    <xf numFmtId="164" fontId="3" fillId="2" borderId="7" xfId="2" applyNumberFormat="1" applyFont="1" applyFill="1" applyBorder="1" applyAlignment="1">
      <alignment horizontal="center" vertical="center"/>
    </xf>
    <xf numFmtId="0" fontId="3" fillId="0" borderId="12" xfId="2" applyFont="1" applyBorder="1" applyAlignment="1">
      <alignment horizontal="center" vertical="center"/>
    </xf>
    <xf numFmtId="0" fontId="6" fillId="0" borderId="0" xfId="0" applyFont="1" applyFill="1"/>
    <xf numFmtId="0" fontId="3" fillId="0" borderId="1" xfId="2" applyFont="1" applyBorder="1" applyAlignment="1">
      <alignment horizontal="left" vertical="center" wrapText="1"/>
    </xf>
    <xf numFmtId="0" fontId="3" fillId="0" borderId="5" xfId="2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 wrapText="1"/>
    </xf>
    <xf numFmtId="164" fontId="3" fillId="0" borderId="1" xfId="2" applyNumberFormat="1" applyFont="1" applyFill="1" applyBorder="1" applyAlignment="1">
      <alignment horizontal="center" vertical="center" wrapText="1"/>
    </xf>
    <xf numFmtId="10" fontId="3" fillId="0" borderId="0" xfId="2" applyNumberFormat="1" applyFont="1" applyFill="1" applyBorder="1" applyAlignment="1">
      <alignment horizontal="center" vertical="center" wrapText="1"/>
    </xf>
    <xf numFmtId="164" fontId="3" fillId="0" borderId="1" xfId="2" applyNumberFormat="1" applyFont="1" applyBorder="1" applyAlignment="1">
      <alignment horizontal="center" vertical="center" wrapText="1"/>
    </xf>
    <xf numFmtId="2" fontId="3" fillId="0" borderId="7" xfId="2" applyNumberFormat="1" applyFont="1" applyFill="1" applyBorder="1" applyAlignment="1">
      <alignment horizontal="center" vertical="center" wrapText="1"/>
    </xf>
    <xf numFmtId="2" fontId="3" fillId="2" borderId="6" xfId="2" applyNumberFormat="1" applyFont="1" applyFill="1" applyBorder="1" applyAlignment="1">
      <alignment horizontal="center" vertical="center" wrapText="1"/>
    </xf>
    <xf numFmtId="0" fontId="3" fillId="0" borderId="5" xfId="2" applyFont="1" applyFill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2"/>
    <cellStyle name="Pourcentage" xfId="1" builtinId="5"/>
  </cellStyles>
  <dxfs count="39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otation%20Dierge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tion"/>
      <sheetName val="xxx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Feuil15"/>
      <sheetName val="Feuil14"/>
      <sheetName val="Feuil13"/>
      <sheetName val="DH"/>
      <sheetName val="Synthèse"/>
      <sheetName val="Analyse"/>
      <sheetName val="Feuil7"/>
    </sheetNames>
    <sheetDataSet>
      <sheetData sheetId="0"/>
      <sheetData sheetId="1">
        <row r="1">
          <cell r="B1" t="str">
            <v>model</v>
          </cell>
          <cell r="C1" t="str">
            <v>Jour</v>
          </cell>
        </row>
        <row r="2">
          <cell r="B2" t="str">
            <v>DH</v>
          </cell>
        </row>
        <row r="6">
          <cell r="B6" t="e">
            <v>#DIV/0!</v>
          </cell>
        </row>
        <row r="7">
          <cell r="H7">
            <v>0</v>
          </cell>
        </row>
        <row r="9">
          <cell r="H9" t="e">
            <v>#N/A</v>
          </cell>
        </row>
        <row r="12">
          <cell r="K12" t="str">
            <v>Gain / Perte</v>
          </cell>
          <cell r="N12" t="e">
            <v>#N/A</v>
          </cell>
        </row>
        <row r="13">
          <cell r="J13" t="e">
            <v>#N/A</v>
          </cell>
          <cell r="K13" t="e">
            <v>#N/A</v>
          </cell>
        </row>
        <row r="14">
          <cell r="H14">
            <v>0</v>
          </cell>
        </row>
        <row r="16">
          <cell r="B16" t="e">
            <v>#DIV/0!</v>
          </cell>
        </row>
        <row r="19">
          <cell r="C19" t="e">
            <v>#N/A</v>
          </cell>
        </row>
        <row r="20">
          <cell r="J20" t="e">
            <v>#DIV/0!</v>
          </cell>
        </row>
        <row r="21">
          <cell r="H21">
            <v>0</v>
          </cell>
        </row>
        <row r="26">
          <cell r="H26" t="e">
            <v>#N/A</v>
          </cell>
          <cell r="I26" t="e">
            <v>#N/A</v>
          </cell>
        </row>
        <row r="28">
          <cell r="H28" t="e">
            <v>#N/A</v>
          </cell>
        </row>
      </sheetData>
      <sheetData sheetId="2">
        <row r="1">
          <cell r="B1" t="str">
            <v>air france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0.375</v>
          </cell>
        </row>
        <row r="7">
          <cell r="B7">
            <v>4</v>
          </cell>
          <cell r="H7">
            <v>6.3140000000000001</v>
          </cell>
        </row>
        <row r="8">
          <cell r="B8">
            <v>4</v>
          </cell>
        </row>
        <row r="9">
          <cell r="B9">
            <v>1</v>
          </cell>
          <cell r="H9">
            <v>775</v>
          </cell>
        </row>
        <row r="10">
          <cell r="B10">
            <v>30.32</v>
          </cell>
          <cell r="H10">
            <v>42195</v>
          </cell>
        </row>
        <row r="11">
          <cell r="B11">
            <v>14.92</v>
          </cell>
        </row>
        <row r="12">
          <cell r="B12">
            <v>1</v>
          </cell>
          <cell r="D12" t="str">
            <v>a</v>
          </cell>
        </row>
        <row r="13">
          <cell r="B13">
            <v>3</v>
          </cell>
          <cell r="J13">
            <v>2.8666455495723723E-2</v>
          </cell>
          <cell r="K13">
            <v>22.216503009185885</v>
          </cell>
        </row>
        <row r="14">
          <cell r="H14">
            <v>42216</v>
          </cell>
        </row>
        <row r="16">
          <cell r="B16">
            <v>0.5</v>
          </cell>
        </row>
        <row r="17">
          <cell r="B17">
            <v>37.520000000000003</v>
          </cell>
        </row>
        <row r="18">
          <cell r="B18">
            <v>0.246</v>
          </cell>
        </row>
        <row r="19">
          <cell r="C19">
            <v>77.5</v>
          </cell>
        </row>
        <row r="20">
          <cell r="J20" t="e">
            <v>#DIV/0!</v>
          </cell>
        </row>
        <row r="21">
          <cell r="H21">
            <v>42195</v>
          </cell>
        </row>
        <row r="26">
          <cell r="H26">
            <v>2.8666455495723723E-2</v>
          </cell>
          <cell r="I26">
            <v>22.216503009185885</v>
          </cell>
        </row>
        <row r="28">
          <cell r="H28">
            <v>2.2216503009185886E-3</v>
          </cell>
        </row>
      </sheetData>
      <sheetData sheetId="3">
        <row r="1">
          <cell r="B1" t="str">
            <v>air France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4</v>
          </cell>
          <cell r="H7">
            <v>10.275</v>
          </cell>
        </row>
        <row r="8">
          <cell r="B8">
            <v>2</v>
          </cell>
        </row>
        <row r="9">
          <cell r="B9">
            <v>2</v>
          </cell>
          <cell r="H9">
            <v>790.00000000000011</v>
          </cell>
        </row>
        <row r="10">
          <cell r="B10">
            <v>30.72</v>
          </cell>
          <cell r="H10">
            <v>43158</v>
          </cell>
        </row>
        <row r="11">
          <cell r="B11">
            <v>18.16</v>
          </cell>
        </row>
        <row r="12">
          <cell r="B12">
            <v>4</v>
          </cell>
          <cell r="D12" t="str">
            <v>a</v>
          </cell>
        </row>
        <row r="13">
          <cell r="B13">
            <v>2</v>
          </cell>
          <cell r="J13">
            <v>-8.5158150851581557E-2</v>
          </cell>
          <cell r="K13">
            <v>-67.274939172749441</v>
          </cell>
        </row>
        <row r="14">
          <cell r="B14">
            <v>1</v>
          </cell>
          <cell r="H14">
            <v>43171</v>
          </cell>
        </row>
        <row r="16">
          <cell r="B16">
            <v>0</v>
          </cell>
        </row>
        <row r="17">
          <cell r="B17">
            <v>32.72</v>
          </cell>
        </row>
        <row r="18">
          <cell r="B18">
            <v>0.22</v>
          </cell>
        </row>
        <row r="19">
          <cell r="C19">
            <v>79</v>
          </cell>
        </row>
        <row r="20">
          <cell r="J20" t="e">
            <v>#DIV/0!</v>
          </cell>
        </row>
        <row r="21">
          <cell r="H21">
            <v>43158</v>
          </cell>
        </row>
        <row r="26">
          <cell r="H26">
            <v>-8.5158150851581557E-2</v>
          </cell>
          <cell r="I26">
            <v>-67.274939172749441</v>
          </cell>
        </row>
        <row r="28">
          <cell r="H28">
            <v>-6.7274939172749446E-3</v>
          </cell>
        </row>
      </sheetData>
      <sheetData sheetId="4">
        <row r="1">
          <cell r="B1" t="str">
            <v>air France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1</v>
          </cell>
          <cell r="H7">
            <v>7.98</v>
          </cell>
        </row>
        <row r="8">
          <cell r="B8">
            <v>3</v>
          </cell>
        </row>
        <row r="9">
          <cell r="B9">
            <v>1</v>
          </cell>
          <cell r="H9">
            <v>660</v>
          </cell>
        </row>
        <row r="10">
          <cell r="B10">
            <v>22.37</v>
          </cell>
          <cell r="H10">
            <v>43609</v>
          </cell>
        </row>
        <row r="11">
          <cell r="B11">
            <v>16.71</v>
          </cell>
        </row>
        <row r="12">
          <cell r="B12">
            <v>2</v>
          </cell>
          <cell r="D12" t="str">
            <v>n</v>
          </cell>
        </row>
        <row r="13">
          <cell r="B13">
            <v>2</v>
          </cell>
          <cell r="J13">
            <v>0.33020050125313277</v>
          </cell>
          <cell r="K13">
            <v>217.93233082706763</v>
          </cell>
        </row>
        <row r="14">
          <cell r="B14">
            <v>1</v>
          </cell>
          <cell r="H14">
            <v>43689</v>
          </cell>
        </row>
        <row r="16">
          <cell r="B16">
            <v>0</v>
          </cell>
        </row>
        <row r="17">
          <cell r="B17">
            <v>22.25</v>
          </cell>
        </row>
        <row r="18">
          <cell r="B18">
            <v>0.26279999999999998</v>
          </cell>
        </row>
        <row r="19">
          <cell r="C19">
            <v>66</v>
          </cell>
        </row>
        <row r="20">
          <cell r="J20" t="e">
            <v>#DIV/0!</v>
          </cell>
        </row>
        <row r="21">
          <cell r="H21">
            <v>43609</v>
          </cell>
        </row>
        <row r="26">
          <cell r="H26">
            <v>0.33020050125313277</v>
          </cell>
          <cell r="I26">
            <v>217.93233082706763</v>
          </cell>
        </row>
        <row r="28">
          <cell r="H28">
            <v>2.1793233082706764E-2</v>
          </cell>
        </row>
      </sheetData>
      <sheetData sheetId="5">
        <row r="1">
          <cell r="B1" t="str">
            <v>air liquide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1</v>
          </cell>
          <cell r="H7">
            <v>69.33</v>
          </cell>
        </row>
        <row r="8">
          <cell r="B8">
            <v>2</v>
          </cell>
        </row>
        <row r="9">
          <cell r="B9">
            <v>2</v>
          </cell>
          <cell r="H9">
            <v>550</v>
          </cell>
        </row>
        <row r="10">
          <cell r="B10">
            <v>35.549999999999997</v>
          </cell>
          <cell r="H10">
            <v>42394</v>
          </cell>
        </row>
        <row r="11">
          <cell r="B11">
            <v>24.61</v>
          </cell>
        </row>
        <row r="12">
          <cell r="B12">
            <v>2</v>
          </cell>
          <cell r="D12" t="str">
            <v>a</v>
          </cell>
        </row>
        <row r="13">
          <cell r="B13">
            <v>1</v>
          </cell>
          <cell r="J13">
            <v>-6.0579835569017802E-3</v>
          </cell>
          <cell r="K13">
            <v>-3.3318909562959789</v>
          </cell>
        </row>
        <row r="14">
          <cell r="B14">
            <v>3</v>
          </cell>
          <cell r="H14">
            <v>42464</v>
          </cell>
        </row>
        <row r="16">
          <cell r="B16">
            <v>0.33333333333333331</v>
          </cell>
        </row>
        <row r="17">
          <cell r="B17">
            <v>42.18</v>
          </cell>
        </row>
        <row r="18">
          <cell r="B18">
            <v>0.1583</v>
          </cell>
        </row>
        <row r="19">
          <cell r="C19">
            <v>55</v>
          </cell>
        </row>
        <row r="20">
          <cell r="J20" t="e">
            <v>#DIV/0!</v>
          </cell>
        </row>
        <row r="21">
          <cell r="H21">
            <v>42394</v>
          </cell>
        </row>
        <row r="26">
          <cell r="H26">
            <v>-6.0579835569017802E-3</v>
          </cell>
          <cell r="I26">
            <v>-3.3318909562959789</v>
          </cell>
        </row>
        <row r="28">
          <cell r="H28">
            <v>-3.3318909562959789E-4</v>
          </cell>
        </row>
      </sheetData>
      <sheetData sheetId="6">
        <row r="1">
          <cell r="B1" t="str">
            <v>ald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0.47826086956521741</v>
          </cell>
        </row>
        <row r="7">
          <cell r="B7">
            <v>4</v>
          </cell>
          <cell r="H7">
            <v>10.48</v>
          </cell>
        </row>
        <row r="8">
          <cell r="B8">
            <v>3</v>
          </cell>
        </row>
        <row r="9">
          <cell r="B9">
            <v>2</v>
          </cell>
          <cell r="H9">
            <v>830</v>
          </cell>
        </row>
        <row r="10">
          <cell r="B10">
            <v>33.26</v>
          </cell>
          <cell r="H10">
            <v>43472</v>
          </cell>
        </row>
        <row r="11">
          <cell r="B11">
            <v>14.25</v>
          </cell>
        </row>
        <row r="12">
          <cell r="B12">
            <v>3</v>
          </cell>
          <cell r="D12" t="str">
            <v>m</v>
          </cell>
        </row>
        <row r="13">
          <cell r="B13">
            <v>3</v>
          </cell>
          <cell r="J13">
            <v>0.1612595419847328</v>
          </cell>
          <cell r="K13">
            <v>133.84541984732823</v>
          </cell>
        </row>
        <row r="14">
          <cell r="B14">
            <v>5</v>
          </cell>
          <cell r="H14">
            <v>43496</v>
          </cell>
        </row>
        <row r="16">
          <cell r="B16">
            <v>0.4</v>
          </cell>
        </row>
        <row r="17">
          <cell r="B17">
            <v>45.04</v>
          </cell>
        </row>
        <row r="18">
          <cell r="B18">
            <v>0.1711</v>
          </cell>
        </row>
        <row r="19">
          <cell r="C19">
            <v>83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0.1612595419847328</v>
          </cell>
          <cell r="I26">
            <v>133.84541984732823</v>
          </cell>
        </row>
        <row r="28">
          <cell r="H28">
            <v>1.3384541984732823E-2</v>
          </cell>
        </row>
      </sheetData>
      <sheetData sheetId="7">
        <row r="1">
          <cell r="B1" t="str">
            <v>alstom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0.42857142857142855</v>
          </cell>
        </row>
        <row r="7">
          <cell r="B7">
            <v>2</v>
          </cell>
          <cell r="H7">
            <v>29.94</v>
          </cell>
        </row>
        <row r="8">
          <cell r="B8">
            <v>2</v>
          </cell>
        </row>
        <row r="9">
          <cell r="B9">
            <v>1</v>
          </cell>
          <cell r="H9">
            <v>530</v>
          </cell>
        </row>
        <row r="10">
          <cell r="B10">
            <v>36.49</v>
          </cell>
          <cell r="H10">
            <v>43474</v>
          </cell>
        </row>
        <row r="11">
          <cell r="B11">
            <v>27.43</v>
          </cell>
        </row>
        <row r="12">
          <cell r="B12">
            <v>1</v>
          </cell>
          <cell r="D12" t="str">
            <v>a</v>
          </cell>
        </row>
        <row r="13">
          <cell r="B13">
            <v>2</v>
          </cell>
          <cell r="J13">
            <v>0.15898463593854373</v>
          </cell>
          <cell r="K13">
            <v>84.26185704742818</v>
          </cell>
        </row>
        <row r="14">
          <cell r="B14">
            <v>2</v>
          </cell>
          <cell r="H14">
            <v>43580</v>
          </cell>
        </row>
        <row r="16">
          <cell r="B16">
            <v>1</v>
          </cell>
        </row>
        <row r="17">
          <cell r="B17">
            <v>39</v>
          </cell>
        </row>
        <row r="18">
          <cell r="B18">
            <v>0.1033</v>
          </cell>
        </row>
        <row r="19">
          <cell r="C19">
            <v>53</v>
          </cell>
        </row>
        <row r="20">
          <cell r="J20" t="e">
            <v>#DIV/0!</v>
          </cell>
        </row>
        <row r="21">
          <cell r="H21">
            <v>43474</v>
          </cell>
        </row>
        <row r="26">
          <cell r="H26">
            <v>0.15898463593854373</v>
          </cell>
          <cell r="I26">
            <v>84.26185704742818</v>
          </cell>
        </row>
        <row r="28">
          <cell r="H28">
            <v>8.4261857047428172E-3</v>
          </cell>
        </row>
      </sheetData>
      <sheetData sheetId="8">
        <row r="1">
          <cell r="B1" t="str">
            <v>altera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</v>
          </cell>
        </row>
        <row r="7">
          <cell r="B7">
            <v>4</v>
          </cell>
          <cell r="H7">
            <v>156.5</v>
          </cell>
        </row>
        <row r="8">
          <cell r="B8">
            <v>4</v>
          </cell>
        </row>
        <row r="9">
          <cell r="B9">
            <v>1</v>
          </cell>
          <cell r="H9">
            <v>709.99999999999989</v>
          </cell>
        </row>
        <row r="10">
          <cell r="B10">
            <v>36.78</v>
          </cell>
          <cell r="H10">
            <v>43469</v>
          </cell>
        </row>
        <row r="11">
          <cell r="B11">
            <v>17.93</v>
          </cell>
        </row>
        <row r="12">
          <cell r="B12">
            <v>2</v>
          </cell>
          <cell r="D12" t="str">
            <v>a</v>
          </cell>
        </row>
        <row r="13">
          <cell r="B13">
            <v>2</v>
          </cell>
          <cell r="J13">
            <v>5.2396166134185233E-2</v>
          </cell>
          <cell r="K13">
            <v>37.201277955271507</v>
          </cell>
        </row>
        <row r="14">
          <cell r="B14">
            <v>4</v>
          </cell>
          <cell r="H14">
            <v>43511</v>
          </cell>
        </row>
        <row r="16">
          <cell r="B16">
            <v>0</v>
          </cell>
        </row>
        <row r="17">
          <cell r="B17">
            <v>39.090000000000003</v>
          </cell>
        </row>
        <row r="18">
          <cell r="B18">
            <v>0.16089999999999999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43469</v>
          </cell>
        </row>
        <row r="26">
          <cell r="H26">
            <v>5.2396166134185233E-2</v>
          </cell>
          <cell r="I26">
            <v>37.201277955271507</v>
          </cell>
        </row>
        <row r="28">
          <cell r="H28">
            <v>3.7201277955271508E-3</v>
          </cell>
        </row>
      </sheetData>
      <sheetData sheetId="9">
        <row r="1">
          <cell r="B1" t="str">
            <v>amundi</v>
          </cell>
          <cell r="C1" t="str">
            <v>Jour</v>
          </cell>
        </row>
        <row r="2">
          <cell r="B2" t="str">
            <v>DH</v>
          </cell>
        </row>
        <row r="4">
          <cell r="B4">
            <v>20</v>
          </cell>
        </row>
        <row r="6">
          <cell r="B6">
            <v>0.3</v>
          </cell>
        </row>
        <row r="7">
          <cell r="B7">
            <v>1</v>
          </cell>
          <cell r="H7">
            <v>48.22</v>
          </cell>
        </row>
        <row r="8">
          <cell r="B8">
            <v>4</v>
          </cell>
        </row>
        <row r="9">
          <cell r="B9">
            <v>1</v>
          </cell>
          <cell r="H9">
            <v>670</v>
          </cell>
        </row>
        <row r="10">
          <cell r="B10">
            <v>37.049999999999997</v>
          </cell>
          <cell r="H10">
            <v>43430</v>
          </cell>
        </row>
        <row r="11">
          <cell r="B11">
            <v>19.239999999999998</v>
          </cell>
        </row>
        <row r="12">
          <cell r="B12">
            <v>0</v>
          </cell>
          <cell r="D12" t="str">
            <v>n</v>
          </cell>
        </row>
        <row r="13">
          <cell r="B13">
            <v>1</v>
          </cell>
          <cell r="J13">
            <v>-5.5993363749480655E-3</v>
          </cell>
          <cell r="K13">
            <v>-3.7515553712152041</v>
          </cell>
        </row>
        <row r="14">
          <cell r="B14">
            <v>4</v>
          </cell>
          <cell r="H14">
            <v>43439</v>
          </cell>
        </row>
        <row r="16">
          <cell r="B16">
            <v>0</v>
          </cell>
        </row>
        <row r="17">
          <cell r="B17">
            <v>42.54</v>
          </cell>
        </row>
        <row r="18">
          <cell r="B18">
            <v>0.26050000000000001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43430</v>
          </cell>
        </row>
        <row r="26">
          <cell r="H26">
            <v>-5.5993363749480655E-3</v>
          </cell>
          <cell r="I26">
            <v>-3.7515553712152041</v>
          </cell>
        </row>
        <row r="28">
          <cell r="H28">
            <v>-3.7515553712152039E-4</v>
          </cell>
        </row>
      </sheetData>
      <sheetData sheetId="10">
        <row r="1">
          <cell r="B1" t="str">
            <v>arkema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4</v>
          </cell>
          <cell r="H7">
            <v>51.72</v>
          </cell>
        </row>
        <row r="8">
          <cell r="B8">
            <v>4</v>
          </cell>
        </row>
        <row r="9">
          <cell r="B9">
            <v>1</v>
          </cell>
          <cell r="H9">
            <v>670</v>
          </cell>
        </row>
        <row r="10">
          <cell r="B10">
            <v>36.590000000000003</v>
          </cell>
          <cell r="H10">
            <v>42394</v>
          </cell>
        </row>
        <row r="11">
          <cell r="B11">
            <v>27.64</v>
          </cell>
        </row>
        <row r="12">
          <cell r="B12">
            <v>3</v>
          </cell>
          <cell r="D12" t="str">
            <v>n</v>
          </cell>
        </row>
        <row r="13">
          <cell r="B13">
            <v>3</v>
          </cell>
          <cell r="J13">
            <v>-0.11562258313998451</v>
          </cell>
          <cell r="K13">
            <v>-77.467130703789621</v>
          </cell>
        </row>
        <row r="14">
          <cell r="B14">
            <v>2</v>
          </cell>
          <cell r="H14">
            <v>42409</v>
          </cell>
        </row>
        <row r="16">
          <cell r="B16">
            <v>0.5</v>
          </cell>
        </row>
        <row r="17">
          <cell r="B17">
            <v>42.11</v>
          </cell>
        </row>
        <row r="18">
          <cell r="B18">
            <v>0.1789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42394</v>
          </cell>
        </row>
        <row r="26">
          <cell r="H26">
            <v>-0.11562258313998451</v>
          </cell>
          <cell r="I26">
            <v>-77.467130703789621</v>
          </cell>
        </row>
        <row r="28">
          <cell r="H28">
            <v>-7.7467130703789619E-3</v>
          </cell>
        </row>
      </sheetData>
      <sheetData sheetId="11">
        <row r="1">
          <cell r="B1" t="str">
            <v>arkema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0.30434782608695654</v>
          </cell>
        </row>
        <row r="7">
          <cell r="B7">
            <v>4</v>
          </cell>
          <cell r="H7">
            <v>76.08</v>
          </cell>
        </row>
        <row r="8">
          <cell r="B8">
            <v>3</v>
          </cell>
        </row>
        <row r="9">
          <cell r="B9">
            <v>1</v>
          </cell>
          <cell r="H9">
            <v>608.64</v>
          </cell>
        </row>
        <row r="10">
          <cell r="B10">
            <v>39.18</v>
          </cell>
          <cell r="H10">
            <v>43472</v>
          </cell>
        </row>
        <row r="11">
          <cell r="B11">
            <v>23.75</v>
          </cell>
        </row>
        <row r="12">
          <cell r="B12">
            <v>3</v>
          </cell>
          <cell r="D12" t="str">
            <v>m</v>
          </cell>
        </row>
        <row r="13">
          <cell r="B13">
            <v>3</v>
          </cell>
          <cell r="J13">
            <v>1.6035751840168231E-2</v>
          </cell>
          <cell r="K13">
            <v>9.7599999999999909</v>
          </cell>
        </row>
        <row r="14">
          <cell r="B14">
            <v>5</v>
          </cell>
          <cell r="H14">
            <v>43504</v>
          </cell>
        </row>
        <row r="16">
          <cell r="B16">
            <v>0.6</v>
          </cell>
        </row>
        <row r="17">
          <cell r="B17">
            <v>47.74</v>
          </cell>
        </row>
        <row r="18">
          <cell r="B18">
            <v>0.25850000000000001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1.6035751840168231E-2</v>
          </cell>
          <cell r="I26">
            <v>9.7599999999999909</v>
          </cell>
        </row>
        <row r="28">
          <cell r="H28">
            <v>9.7599999999999911E-4</v>
          </cell>
        </row>
      </sheetData>
      <sheetData sheetId="12">
        <row r="1">
          <cell r="B1" t="str">
            <v>atos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0.5714285714285714</v>
          </cell>
        </row>
        <row r="7">
          <cell r="B7">
            <v>4</v>
          </cell>
          <cell r="H7">
            <v>37.89</v>
          </cell>
        </row>
        <row r="8">
          <cell r="B8">
            <v>4</v>
          </cell>
        </row>
        <row r="9">
          <cell r="B9">
            <v>1</v>
          </cell>
          <cell r="H9">
            <v>630</v>
          </cell>
        </row>
        <row r="10">
          <cell r="B10">
            <v>36.68</v>
          </cell>
          <cell r="H10">
            <v>41932</v>
          </cell>
        </row>
        <row r="11">
          <cell r="B11">
            <v>27.5</v>
          </cell>
        </row>
        <row r="13">
          <cell r="B13">
            <v>3</v>
          </cell>
          <cell r="J13">
            <v>0.10926365795724464</v>
          </cell>
          <cell r="K13">
            <v>68.836104513064129</v>
          </cell>
        </row>
        <row r="14">
          <cell r="B14">
            <v>1</v>
          </cell>
          <cell r="H14">
            <v>41982</v>
          </cell>
        </row>
        <row r="16">
          <cell r="B16">
            <v>1</v>
          </cell>
        </row>
        <row r="17">
          <cell r="B17">
            <v>40.770000000000003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41932</v>
          </cell>
        </row>
        <row r="26">
          <cell r="H26">
            <v>0.10926365795724464</v>
          </cell>
          <cell r="I26">
            <v>68.836104513064129</v>
          </cell>
        </row>
        <row r="28">
          <cell r="H28">
            <v>6.8836104513064125E-3</v>
          </cell>
        </row>
      </sheetData>
      <sheetData sheetId="13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1</v>
          </cell>
          <cell r="H7">
            <v>14.765000000000001</v>
          </cell>
        </row>
        <row r="8">
          <cell r="B8">
            <v>1</v>
          </cell>
        </row>
        <row r="9">
          <cell r="B9">
            <v>2</v>
          </cell>
          <cell r="H9">
            <v>540</v>
          </cell>
        </row>
        <row r="10">
          <cell r="B10">
            <v>37.35</v>
          </cell>
          <cell r="H10">
            <v>42562</v>
          </cell>
        </row>
        <row r="11">
          <cell r="B11">
            <v>25.57</v>
          </cell>
        </row>
        <row r="12">
          <cell r="B12">
            <v>0</v>
          </cell>
          <cell r="D12" t="str">
            <v>a</v>
          </cell>
        </row>
        <row r="13">
          <cell r="B13">
            <v>2</v>
          </cell>
          <cell r="J13">
            <v>1.7338300033863847E-2</v>
          </cell>
          <cell r="K13">
            <v>9.3626820182864776</v>
          </cell>
        </row>
        <row r="14">
          <cell r="B14">
            <v>2</v>
          </cell>
          <cell r="H14">
            <v>42585</v>
          </cell>
        </row>
        <row r="16">
          <cell r="B16">
            <v>1</v>
          </cell>
        </row>
        <row r="17">
          <cell r="B17">
            <v>37.42</v>
          </cell>
        </row>
        <row r="18">
          <cell r="B18">
            <v>0.2477</v>
          </cell>
        </row>
        <row r="19">
          <cell r="C19">
            <v>54</v>
          </cell>
        </row>
        <row r="20">
          <cell r="J20" t="e">
            <v>#DIV/0!</v>
          </cell>
        </row>
        <row r="21">
          <cell r="H21">
            <v>42562</v>
          </cell>
        </row>
        <row r="26">
          <cell r="H26">
            <v>1.7338300033863847E-2</v>
          </cell>
          <cell r="I26">
            <v>9.3626820182864776</v>
          </cell>
        </row>
        <row r="28">
          <cell r="H28">
            <v>9.3626820182864774E-4</v>
          </cell>
        </row>
      </sheetData>
      <sheetData sheetId="14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0.375</v>
          </cell>
        </row>
        <row r="7">
          <cell r="B7">
            <v>2</v>
          </cell>
          <cell r="H7">
            <v>19.548999999999999</v>
          </cell>
        </row>
        <row r="8">
          <cell r="B8">
            <v>4</v>
          </cell>
        </row>
        <row r="9">
          <cell r="B9">
            <v>1</v>
          </cell>
          <cell r="H9">
            <v>704.99999999999977</v>
          </cell>
        </row>
        <row r="10">
          <cell r="B10">
            <v>32.590000000000003</v>
          </cell>
          <cell r="H10">
            <v>43196</v>
          </cell>
        </row>
        <row r="11">
          <cell r="B11">
            <v>21.02</v>
          </cell>
        </row>
        <row r="12">
          <cell r="B12">
            <v>2</v>
          </cell>
          <cell r="D12" t="str">
            <v>n</v>
          </cell>
        </row>
        <row r="13">
          <cell r="B13">
            <v>3</v>
          </cell>
          <cell r="J13">
            <v>6.1844595631490133E-2</v>
          </cell>
          <cell r="K13">
            <v>43.600439920200529</v>
          </cell>
        </row>
        <row r="14">
          <cell r="B14">
            <v>5</v>
          </cell>
          <cell r="H14">
            <v>43249</v>
          </cell>
        </row>
        <row r="16">
          <cell r="B16">
            <v>0.4</v>
          </cell>
        </row>
        <row r="17">
          <cell r="B17">
            <v>37.81</v>
          </cell>
        </row>
        <row r="18">
          <cell r="B18">
            <v>0.1673</v>
          </cell>
        </row>
        <row r="19">
          <cell r="C19">
            <v>70.5</v>
          </cell>
        </row>
        <row r="20">
          <cell r="J20" t="e">
            <v>#DIV/0!</v>
          </cell>
        </row>
        <row r="21">
          <cell r="H21">
            <v>43196</v>
          </cell>
        </row>
        <row r="26">
          <cell r="H26">
            <v>6.1844595631490133E-2</v>
          </cell>
          <cell r="I26">
            <v>43.600439920200529</v>
          </cell>
        </row>
        <row r="28">
          <cell r="H28">
            <v>4.360043992020053E-3</v>
          </cell>
        </row>
      </sheetData>
      <sheetData sheetId="15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0.25</v>
          </cell>
        </row>
        <row r="7">
          <cell r="B7">
            <v>2</v>
          </cell>
          <cell r="H7">
            <v>21.43</v>
          </cell>
        </row>
        <row r="8">
          <cell r="B8">
            <v>3</v>
          </cell>
        </row>
        <row r="9">
          <cell r="B9">
            <v>1</v>
          </cell>
          <cell r="H9">
            <v>615</v>
          </cell>
        </row>
        <row r="10">
          <cell r="B10">
            <v>38.450000000000003</v>
          </cell>
          <cell r="H10">
            <v>43714</v>
          </cell>
        </row>
        <row r="11">
          <cell r="B11">
            <v>21.55</v>
          </cell>
        </row>
        <row r="12">
          <cell r="B12">
            <v>2</v>
          </cell>
          <cell r="D12" t="str">
            <v>m</v>
          </cell>
        </row>
        <row r="13">
          <cell r="B13">
            <v>2</v>
          </cell>
          <cell r="J13">
            <v>8.0494633691087364E-2</v>
          </cell>
          <cell r="K13">
            <v>49.504199720018732</v>
          </cell>
        </row>
        <row r="14">
          <cell r="B14">
            <v>6</v>
          </cell>
          <cell r="H14">
            <v>43732</v>
          </cell>
        </row>
        <row r="16">
          <cell r="B16">
            <v>0.5</v>
          </cell>
        </row>
        <row r="17">
          <cell r="B17">
            <v>46.35</v>
          </cell>
        </row>
        <row r="18">
          <cell r="B18">
            <v>6.6900000000000001E-2</v>
          </cell>
        </row>
        <row r="19">
          <cell r="C19">
            <v>61.5</v>
          </cell>
        </row>
        <row r="20">
          <cell r="J20" t="e">
            <v>#DIV/0!</v>
          </cell>
        </row>
        <row r="21">
          <cell r="H21">
            <v>43714</v>
          </cell>
        </row>
        <row r="26">
          <cell r="H26">
            <v>8.0494633691087364E-2</v>
          </cell>
          <cell r="I26">
            <v>49.504199720018732</v>
          </cell>
        </row>
        <row r="28">
          <cell r="H28">
            <v>4.9504199720018733E-3</v>
          </cell>
        </row>
      </sheetData>
      <sheetData sheetId="16">
        <row r="1">
          <cell r="B1" t="str">
            <v>axa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0.5</v>
          </cell>
        </row>
        <row r="7">
          <cell r="B7">
            <v>2</v>
          </cell>
          <cell r="H7">
            <v>13.112</v>
          </cell>
        </row>
        <row r="8">
          <cell r="B8">
            <v>4</v>
          </cell>
        </row>
        <row r="9">
          <cell r="B9">
            <v>1</v>
          </cell>
          <cell r="H9">
            <v>800</v>
          </cell>
        </row>
        <row r="10">
          <cell r="B10">
            <v>11.59</v>
          </cell>
          <cell r="H10">
            <v>43913</v>
          </cell>
        </row>
        <row r="11">
          <cell r="B11">
            <v>7.6</v>
          </cell>
        </row>
        <row r="12">
          <cell r="B12">
            <v>5</v>
          </cell>
        </row>
        <row r="13">
          <cell r="B13">
            <v>3</v>
          </cell>
          <cell r="J13">
            <v>0.20027455765710783</v>
          </cell>
          <cell r="K13">
            <v>160.21964612568627</v>
          </cell>
        </row>
        <row r="14">
          <cell r="B14">
            <v>1</v>
          </cell>
          <cell r="H14">
            <v>43956</v>
          </cell>
        </row>
        <row r="16">
          <cell r="B16">
            <v>1</v>
          </cell>
        </row>
        <row r="17">
          <cell r="B17">
            <v>21.75</v>
          </cell>
        </row>
        <row r="18">
          <cell r="B18">
            <v>0.81299999999999994</v>
          </cell>
        </row>
        <row r="19">
          <cell r="C19">
            <v>80</v>
          </cell>
        </row>
        <row r="20">
          <cell r="J20" t="e">
            <v>#DIV/0!</v>
          </cell>
        </row>
        <row r="21">
          <cell r="H21">
            <v>43913</v>
          </cell>
        </row>
        <row r="26">
          <cell r="H26">
            <v>0.20027455765710783</v>
          </cell>
          <cell r="I26">
            <v>160.21964612568627</v>
          </cell>
        </row>
        <row r="28">
          <cell r="H28">
            <v>1.6021964612568627E-2</v>
          </cell>
        </row>
      </sheetData>
      <sheetData sheetId="17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0.14285714285714285</v>
          </cell>
        </row>
        <row r="7">
          <cell r="B7">
            <v>1</v>
          </cell>
          <cell r="H7">
            <v>108.92</v>
          </cell>
        </row>
        <row r="8">
          <cell r="B8">
            <v>1</v>
          </cell>
        </row>
        <row r="9">
          <cell r="B9">
            <v>1</v>
          </cell>
          <cell r="H9">
            <v>410</v>
          </cell>
        </row>
        <row r="10">
          <cell r="B10">
            <v>35.229999999999997</v>
          </cell>
          <cell r="H10">
            <v>42769</v>
          </cell>
        </row>
        <row r="11">
          <cell r="B11">
            <v>27.19</v>
          </cell>
        </row>
        <row r="12">
          <cell r="B12">
            <v>1</v>
          </cell>
          <cell r="D12" t="str">
            <v>n</v>
          </cell>
        </row>
        <row r="13">
          <cell r="B13">
            <v>1</v>
          </cell>
          <cell r="J13">
            <v>-3.9753947851634219E-2</v>
          </cell>
          <cell r="K13">
            <v>-16.299118619170031</v>
          </cell>
        </row>
        <row r="14">
          <cell r="B14">
            <v>1</v>
          </cell>
          <cell r="H14">
            <v>42782</v>
          </cell>
        </row>
        <row r="16">
          <cell r="B16">
            <v>0</v>
          </cell>
        </row>
        <row r="17">
          <cell r="B17">
            <v>45.54</v>
          </cell>
        </row>
        <row r="18">
          <cell r="B18">
            <v>4.3900000000000002E-2</v>
          </cell>
        </row>
        <row r="19">
          <cell r="C19">
            <v>41</v>
          </cell>
        </row>
        <row r="20">
          <cell r="J20" t="e">
            <v>#DIV/0!</v>
          </cell>
        </row>
        <row r="21">
          <cell r="H21">
            <v>42769</v>
          </cell>
        </row>
        <row r="26">
          <cell r="H26">
            <v>-3.9753947851634219E-2</v>
          </cell>
          <cell r="I26">
            <v>-16.299118619170031</v>
          </cell>
        </row>
        <row r="28">
          <cell r="H28">
            <v>-1.629911861917003E-3</v>
          </cell>
        </row>
      </sheetData>
      <sheetData sheetId="18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0.2</v>
          </cell>
        </row>
        <row r="7">
          <cell r="B7">
            <v>3</v>
          </cell>
          <cell r="H7">
            <v>103.09</v>
          </cell>
        </row>
        <row r="8">
          <cell r="B8">
            <v>2</v>
          </cell>
        </row>
        <row r="9">
          <cell r="B9">
            <v>0</v>
          </cell>
          <cell r="H9">
            <v>460</v>
          </cell>
        </row>
        <row r="10">
          <cell r="B10">
            <v>40</v>
          </cell>
          <cell r="H10">
            <v>42811</v>
          </cell>
        </row>
        <row r="11">
          <cell r="B11">
            <v>28.1</v>
          </cell>
        </row>
        <row r="12">
          <cell r="B12">
            <v>0</v>
          </cell>
          <cell r="D12" t="str">
            <v>a</v>
          </cell>
        </row>
        <row r="13">
          <cell r="B13">
            <v>2</v>
          </cell>
          <cell r="J13">
            <v>-1.6684450480162909E-2</v>
          </cell>
          <cell r="K13">
            <v>-7.6748472208749376</v>
          </cell>
        </row>
        <row r="14">
          <cell r="B14">
            <v>4</v>
          </cell>
          <cell r="H14">
            <v>42816</v>
          </cell>
        </row>
        <row r="16">
          <cell r="B16">
            <v>0.25</v>
          </cell>
        </row>
        <row r="17">
          <cell r="B17">
            <v>44.24</v>
          </cell>
        </row>
        <row r="18">
          <cell r="B18">
            <v>6.8599999999999994E-2</v>
          </cell>
        </row>
        <row r="19">
          <cell r="C19">
            <v>46</v>
          </cell>
        </row>
        <row r="20">
          <cell r="J20" t="e">
            <v>#DIV/0!</v>
          </cell>
        </row>
        <row r="21">
          <cell r="H21">
            <v>42811</v>
          </cell>
        </row>
        <row r="26">
          <cell r="H26">
            <v>-1.6684450480162909E-2</v>
          </cell>
          <cell r="I26">
            <v>-7.6748472208749376</v>
          </cell>
        </row>
        <row r="28">
          <cell r="H28">
            <v>-7.6748472208749377E-4</v>
          </cell>
        </row>
      </sheetData>
      <sheetData sheetId="19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2</v>
          </cell>
          <cell r="H7">
            <v>95.52</v>
          </cell>
        </row>
        <row r="8">
          <cell r="B8">
            <v>2</v>
          </cell>
        </row>
        <row r="9">
          <cell r="B9">
            <v>1</v>
          </cell>
          <cell r="H9">
            <v>530</v>
          </cell>
        </row>
        <row r="10">
          <cell r="B10">
            <v>36.869999999999997</v>
          </cell>
          <cell r="H10">
            <v>42933</v>
          </cell>
        </row>
        <row r="11">
          <cell r="B11">
            <v>28.76</v>
          </cell>
        </row>
        <row r="12">
          <cell r="B12">
            <v>3</v>
          </cell>
          <cell r="D12" t="str">
            <v>m</v>
          </cell>
        </row>
        <row r="13">
          <cell r="B13">
            <v>2</v>
          </cell>
          <cell r="J13">
            <v>-3.7793132328308172E-2</v>
          </cell>
          <cell r="K13">
            <v>-20.030360134003331</v>
          </cell>
        </row>
        <row r="14">
          <cell r="B14">
            <v>2</v>
          </cell>
          <cell r="H14">
            <v>42943</v>
          </cell>
        </row>
        <row r="16">
          <cell r="B16">
            <v>0</v>
          </cell>
        </row>
        <row r="17">
          <cell r="B17">
            <v>48.62</v>
          </cell>
        </row>
        <row r="18">
          <cell r="B18">
            <v>7.5899999999999995E-2</v>
          </cell>
        </row>
        <row r="19">
          <cell r="C19">
            <v>53</v>
          </cell>
        </row>
        <row r="20">
          <cell r="J20" t="e">
            <v>#DIV/0!</v>
          </cell>
        </row>
        <row r="21">
          <cell r="H21">
            <v>42933</v>
          </cell>
        </row>
        <row r="26">
          <cell r="H26">
            <v>-3.7793132328308172E-2</v>
          </cell>
          <cell r="I26">
            <v>-20.030360134003331</v>
          </cell>
        </row>
        <row r="28">
          <cell r="H28">
            <v>-2.0030360134003331E-3</v>
          </cell>
        </row>
      </sheetData>
      <sheetData sheetId="20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0.46666666666666667</v>
          </cell>
        </row>
        <row r="7">
          <cell r="B7">
            <v>4</v>
          </cell>
          <cell r="H7">
            <v>78</v>
          </cell>
        </row>
        <row r="8">
          <cell r="B8">
            <v>0</v>
          </cell>
        </row>
        <row r="9">
          <cell r="B9">
            <v>4</v>
          </cell>
          <cell r="H9">
            <v>670</v>
          </cell>
        </row>
        <row r="10">
          <cell r="B10">
            <v>39.048000000000002</v>
          </cell>
          <cell r="H10">
            <v>43157</v>
          </cell>
        </row>
        <row r="11">
          <cell r="B11">
            <v>20.69</v>
          </cell>
        </row>
        <row r="12">
          <cell r="B12">
            <v>1</v>
          </cell>
          <cell r="D12" t="str">
            <v>a</v>
          </cell>
        </row>
        <row r="13">
          <cell r="B13">
            <v>2</v>
          </cell>
          <cell r="J13">
            <v>-8.7179487179487765E-3</v>
          </cell>
          <cell r="K13">
            <v>-5.8410256410256807</v>
          </cell>
        </row>
        <row r="14">
          <cell r="B14">
            <v>2</v>
          </cell>
          <cell r="H14">
            <v>43174</v>
          </cell>
        </row>
        <row r="16">
          <cell r="B16">
            <v>0</v>
          </cell>
        </row>
        <row r="17">
          <cell r="B17">
            <v>46.29</v>
          </cell>
        </row>
        <row r="18">
          <cell r="B18">
            <v>0.115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43157</v>
          </cell>
        </row>
        <row r="26">
          <cell r="H26">
            <v>-8.7179487179487765E-3</v>
          </cell>
          <cell r="I26">
            <v>-5.8410256410256807</v>
          </cell>
        </row>
        <row r="28">
          <cell r="H28">
            <v>-5.8410256410256801E-4</v>
          </cell>
        </row>
      </sheetData>
      <sheetData sheetId="21">
        <row r="1">
          <cell r="B1" t="str">
            <v>bic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0.75</v>
          </cell>
        </row>
        <row r="7">
          <cell r="B7">
            <v>2</v>
          </cell>
          <cell r="H7">
            <v>58.7</v>
          </cell>
        </row>
        <row r="8">
          <cell r="B8">
            <v>4</v>
          </cell>
        </row>
        <row r="9">
          <cell r="B9">
            <v>1</v>
          </cell>
          <cell r="H9">
            <v>720</v>
          </cell>
        </row>
        <row r="10">
          <cell r="B10">
            <v>28.75</v>
          </cell>
          <cell r="H10">
            <v>43697</v>
          </cell>
        </row>
        <row r="11">
          <cell r="B11">
            <v>21.54</v>
          </cell>
        </row>
        <row r="13">
          <cell r="B13">
            <v>2</v>
          </cell>
          <cell r="J13">
            <v>2.2146507666098752E-2</v>
          </cell>
          <cell r="K13">
            <v>15.945485519591102</v>
          </cell>
        </row>
        <row r="14">
          <cell r="B14">
            <v>2</v>
          </cell>
          <cell r="H14">
            <v>43732</v>
          </cell>
        </row>
        <row r="16">
          <cell r="B16">
            <v>1</v>
          </cell>
        </row>
        <row r="17">
          <cell r="B17">
            <v>33.4</v>
          </cell>
        </row>
        <row r="18">
          <cell r="B18">
            <v>0.21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43697</v>
          </cell>
        </row>
        <row r="26">
          <cell r="H26">
            <v>2.2146507666098752E-2</v>
          </cell>
          <cell r="I26">
            <v>15.945485519591102</v>
          </cell>
        </row>
        <row r="28">
          <cell r="H28">
            <v>1.5945485519591102E-3</v>
          </cell>
        </row>
      </sheetData>
      <sheetData sheetId="22">
        <row r="1">
          <cell r="B1" t="str">
            <v>biomerieux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4</v>
          </cell>
          <cell r="H7">
            <v>32.799999999999997</v>
          </cell>
        </row>
        <row r="8">
          <cell r="B8">
            <v>1</v>
          </cell>
        </row>
        <row r="9">
          <cell r="B9">
            <v>0</v>
          </cell>
          <cell r="H9">
            <v>570</v>
          </cell>
        </row>
        <row r="10">
          <cell r="B10">
            <v>34.81</v>
          </cell>
          <cell r="H10">
            <v>42452</v>
          </cell>
        </row>
        <row r="11">
          <cell r="B11">
            <v>31.96</v>
          </cell>
        </row>
        <row r="12">
          <cell r="B12">
            <v>2</v>
          </cell>
          <cell r="D12" t="str">
            <v>n</v>
          </cell>
        </row>
        <row r="13">
          <cell r="B13">
            <v>3</v>
          </cell>
          <cell r="J13">
            <v>0.14024390243902449</v>
          </cell>
          <cell r="K13">
            <v>79.939024390243958</v>
          </cell>
        </row>
        <row r="14">
          <cell r="B14">
            <v>1</v>
          </cell>
          <cell r="H14">
            <v>42485</v>
          </cell>
        </row>
        <row r="16">
          <cell r="B16">
            <v>1</v>
          </cell>
        </row>
        <row r="17">
          <cell r="B17">
            <v>38.869999999999997</v>
          </cell>
        </row>
        <row r="18">
          <cell r="B18">
            <v>8.7099999999999997E-2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42452</v>
          </cell>
        </row>
        <row r="26">
          <cell r="H26">
            <v>0.14024390243902449</v>
          </cell>
          <cell r="I26">
            <v>79.939024390243958</v>
          </cell>
        </row>
        <row r="28">
          <cell r="H28">
            <v>7.9939024390243956E-3</v>
          </cell>
        </row>
      </sheetData>
      <sheetData sheetId="23">
        <row r="1">
          <cell r="B1" t="str">
            <v>biomerieux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0.66666666666666663</v>
          </cell>
        </row>
        <row r="7">
          <cell r="B7">
            <v>4</v>
          </cell>
          <cell r="H7">
            <v>56.3</v>
          </cell>
        </row>
        <row r="8">
          <cell r="B8">
            <v>3</v>
          </cell>
        </row>
        <row r="9">
          <cell r="B9">
            <v>2</v>
          </cell>
          <cell r="H9">
            <v>680</v>
          </cell>
        </row>
        <row r="10">
          <cell r="B10">
            <v>39.6</v>
          </cell>
          <cell r="H10">
            <v>43472</v>
          </cell>
        </row>
        <row r="11">
          <cell r="B11">
            <v>24.53</v>
          </cell>
        </row>
        <row r="12">
          <cell r="B12">
            <v>0</v>
          </cell>
          <cell r="D12" t="str">
            <v>a</v>
          </cell>
        </row>
        <row r="13">
          <cell r="B13">
            <v>2</v>
          </cell>
          <cell r="J13">
            <v>0.23623445825932496</v>
          </cell>
          <cell r="K13">
            <v>160.63943161634097</v>
          </cell>
        </row>
        <row r="14">
          <cell r="B14">
            <v>1</v>
          </cell>
          <cell r="H14">
            <v>43516</v>
          </cell>
        </row>
        <row r="16">
          <cell r="B16">
            <v>0</v>
          </cell>
        </row>
        <row r="17">
          <cell r="B17">
            <v>41.21</v>
          </cell>
        </row>
        <row r="18">
          <cell r="B18">
            <v>0.2223</v>
          </cell>
        </row>
        <row r="19">
          <cell r="C19">
            <v>68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0.23623445825932496</v>
          </cell>
          <cell r="I26">
            <v>160.63943161634097</v>
          </cell>
        </row>
        <row r="28">
          <cell r="H28">
            <v>1.6063943161634096E-2</v>
          </cell>
        </row>
      </sheetData>
      <sheetData sheetId="24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0.54545454545454541</v>
          </cell>
        </row>
        <row r="7">
          <cell r="B7">
            <v>2</v>
          </cell>
          <cell r="H7">
            <v>33.746000000000002</v>
          </cell>
        </row>
        <row r="8">
          <cell r="B8">
            <v>3</v>
          </cell>
        </row>
        <row r="9">
          <cell r="B9">
            <v>2</v>
          </cell>
          <cell r="H9">
            <v>760</v>
          </cell>
        </row>
        <row r="10">
          <cell r="B10">
            <v>34.299999999999997</v>
          </cell>
          <cell r="H10">
            <v>42408</v>
          </cell>
        </row>
        <row r="11">
          <cell r="B11">
            <v>18.97</v>
          </cell>
        </row>
        <row r="12">
          <cell r="B12">
            <v>0</v>
          </cell>
          <cell r="D12" t="str">
            <v>n</v>
          </cell>
        </row>
        <row r="13">
          <cell r="B13">
            <v>2</v>
          </cell>
          <cell r="J13">
            <v>5.2480293960765693E-2</v>
          </cell>
          <cell r="K13">
            <v>39.88502341018193</v>
          </cell>
        </row>
        <row r="14">
          <cell r="B14">
            <v>2</v>
          </cell>
          <cell r="H14">
            <v>42453</v>
          </cell>
        </row>
        <row r="16">
          <cell r="B16">
            <v>0</v>
          </cell>
        </row>
        <row r="17">
          <cell r="B17">
            <v>35.020000000000003</v>
          </cell>
        </row>
        <row r="18">
          <cell r="B18">
            <v>0.29099999999999998</v>
          </cell>
        </row>
        <row r="19">
          <cell r="C19">
            <v>76</v>
          </cell>
        </row>
        <row r="20">
          <cell r="J20" t="e">
            <v>#DIV/0!</v>
          </cell>
        </row>
        <row r="21">
          <cell r="H21">
            <v>42408</v>
          </cell>
        </row>
        <row r="26">
          <cell r="H26">
            <v>5.2480293960765693E-2</v>
          </cell>
          <cell r="I26">
            <v>39.88502341018193</v>
          </cell>
        </row>
        <row r="28">
          <cell r="H28">
            <v>3.9885023410181934E-3</v>
          </cell>
        </row>
      </sheetData>
      <sheetData sheetId="25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20</v>
          </cell>
        </row>
        <row r="6">
          <cell r="B6">
            <v>0.6</v>
          </cell>
        </row>
        <row r="7">
          <cell r="B7">
            <v>4</v>
          </cell>
          <cell r="H7">
            <v>42.256</v>
          </cell>
        </row>
        <row r="8">
          <cell r="B8">
            <v>2</v>
          </cell>
        </row>
        <row r="9">
          <cell r="B9">
            <v>2</v>
          </cell>
          <cell r="H9">
            <v>800</v>
          </cell>
        </row>
        <row r="10">
          <cell r="B10">
            <v>35.79</v>
          </cell>
          <cell r="H10">
            <v>43431</v>
          </cell>
        </row>
        <row r="11">
          <cell r="B11">
            <v>18</v>
          </cell>
        </row>
        <row r="12">
          <cell r="B12">
            <v>2</v>
          </cell>
          <cell r="D12" t="str">
            <v>m</v>
          </cell>
        </row>
        <row r="13">
          <cell r="B13">
            <v>2</v>
          </cell>
          <cell r="J13">
            <v>-7.3409693297993073E-2</v>
          </cell>
          <cell r="K13">
            <v>-58.727754638394458</v>
          </cell>
        </row>
        <row r="14">
          <cell r="B14">
            <v>5</v>
          </cell>
          <cell r="H14">
            <v>43441</v>
          </cell>
        </row>
        <row r="16">
          <cell r="B16">
            <v>0.6</v>
          </cell>
        </row>
        <row r="17">
          <cell r="B17">
            <v>40.729999999999997</v>
          </cell>
        </row>
        <row r="18">
          <cell r="B18">
            <v>0.1429</v>
          </cell>
        </row>
        <row r="19">
          <cell r="C19">
            <v>80</v>
          </cell>
        </row>
        <row r="20">
          <cell r="J20" t="e">
            <v>#DIV/0!</v>
          </cell>
        </row>
        <row r="21">
          <cell r="H21">
            <v>43431</v>
          </cell>
        </row>
        <row r="26">
          <cell r="H26">
            <v>-7.3409693297993073E-2</v>
          </cell>
          <cell r="I26">
            <v>-58.727754638394458</v>
          </cell>
        </row>
        <row r="28">
          <cell r="H28">
            <v>-5.8727754638394462E-3</v>
          </cell>
        </row>
      </sheetData>
      <sheetData sheetId="26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0.41666666666666669</v>
          </cell>
        </row>
        <row r="7">
          <cell r="B7">
            <v>4</v>
          </cell>
          <cell r="H7">
            <v>38.314999999999998</v>
          </cell>
        </row>
        <row r="8">
          <cell r="B8">
            <v>3</v>
          </cell>
        </row>
        <row r="9">
          <cell r="B9">
            <v>2</v>
          </cell>
          <cell r="H9">
            <v>709.99999999999989</v>
          </cell>
        </row>
        <row r="10">
          <cell r="B10">
            <v>36.93</v>
          </cell>
          <cell r="H10">
            <v>43472</v>
          </cell>
        </row>
        <row r="11">
          <cell r="B11">
            <v>20.149999999999999</v>
          </cell>
        </row>
        <row r="12">
          <cell r="B12">
            <v>2</v>
          </cell>
          <cell r="D12" t="str">
            <v>a</v>
          </cell>
        </row>
        <row r="13">
          <cell r="B13">
            <v>2</v>
          </cell>
          <cell r="J13">
            <v>-2.7926399582409588E-3</v>
          </cell>
          <cell r="K13">
            <v>-1.9827743703510805</v>
          </cell>
        </row>
        <row r="14">
          <cell r="B14">
            <v>6</v>
          </cell>
          <cell r="H14">
            <v>43497</v>
          </cell>
        </row>
        <row r="16">
          <cell r="B16">
            <v>0.66666666666666663</v>
          </cell>
        </row>
        <row r="17">
          <cell r="B17">
            <v>46.02</v>
          </cell>
        </row>
        <row r="18">
          <cell r="B18">
            <v>0.22589999999999999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-2.7926399582409588E-3</v>
          </cell>
          <cell r="I26">
            <v>-1.9827743703510805</v>
          </cell>
        </row>
        <row r="28">
          <cell r="H28">
            <v>-1.9827743703510804E-4</v>
          </cell>
        </row>
      </sheetData>
      <sheetData sheetId="27">
        <row r="1">
          <cell r="B1" t="str">
            <v>bnp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0.83333333333333337</v>
          </cell>
        </row>
        <row r="7">
          <cell r="B7">
            <v>4</v>
          </cell>
          <cell r="H7">
            <v>28.27</v>
          </cell>
        </row>
        <row r="8">
          <cell r="B8">
            <v>5</v>
          </cell>
        </row>
        <row r="9">
          <cell r="B9">
            <v>2</v>
          </cell>
          <cell r="H9">
            <v>900</v>
          </cell>
        </row>
        <row r="10">
          <cell r="B10">
            <v>19.489999999999998</v>
          </cell>
          <cell r="H10">
            <v>43908</v>
          </cell>
        </row>
        <row r="11">
          <cell r="B11">
            <v>9.6199999999999992</v>
          </cell>
        </row>
        <row r="12">
          <cell r="B12" t="str">
            <v>m</v>
          </cell>
        </row>
        <row r="13">
          <cell r="B13">
            <v>2</v>
          </cell>
          <cell r="J13">
            <v>-9.4446409621506799E-2</v>
          </cell>
          <cell r="K13">
            <v>-85.001768659356117</v>
          </cell>
        </row>
        <row r="14">
          <cell r="B14">
            <v>1</v>
          </cell>
          <cell r="H14">
            <v>43938</v>
          </cell>
        </row>
        <row r="16">
          <cell r="B16">
            <v>1</v>
          </cell>
        </row>
        <row r="17">
          <cell r="B17">
            <v>21.36</v>
          </cell>
        </row>
        <row r="18">
          <cell r="B18">
            <v>0.71130000000000004</v>
          </cell>
        </row>
        <row r="19">
          <cell r="C19">
            <v>90</v>
          </cell>
        </row>
        <row r="20">
          <cell r="J20" t="e">
            <v>#DIV/0!</v>
          </cell>
        </row>
        <row r="21">
          <cell r="H21">
            <v>43908</v>
          </cell>
        </row>
        <row r="26">
          <cell r="H26">
            <v>-9.4446409621506799E-2</v>
          </cell>
          <cell r="I26">
            <v>-85.001768659356117</v>
          </cell>
        </row>
        <row r="28">
          <cell r="H28">
            <v>-8.5001768659356113E-3</v>
          </cell>
        </row>
      </sheetData>
      <sheetData sheetId="28">
        <row r="1">
          <cell r="B1" t="str">
            <v>bollore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0.29411764705882354</v>
          </cell>
        </row>
        <row r="7">
          <cell r="B7">
            <v>1</v>
          </cell>
          <cell r="H7">
            <v>3.3780000000000001</v>
          </cell>
        </row>
        <row r="8">
          <cell r="B8">
            <v>4</v>
          </cell>
        </row>
        <row r="9">
          <cell r="B9">
            <v>1</v>
          </cell>
          <cell r="H9">
            <v>600</v>
          </cell>
        </row>
        <row r="10">
          <cell r="B10">
            <v>39.729999999999997</v>
          </cell>
          <cell r="H10">
            <v>42416</v>
          </cell>
        </row>
        <row r="11">
          <cell r="B11">
            <v>22.79</v>
          </cell>
        </row>
        <row r="12">
          <cell r="B12">
            <v>2</v>
          </cell>
          <cell r="D12" t="str">
            <v>m</v>
          </cell>
        </row>
        <row r="13">
          <cell r="B13">
            <v>2</v>
          </cell>
          <cell r="J13">
            <v>-3.5523978685612673E-3</v>
          </cell>
          <cell r="K13">
            <v>-2.1314387211367603</v>
          </cell>
        </row>
        <row r="14">
          <cell r="B14">
            <v>4</v>
          </cell>
          <cell r="H14">
            <v>42440</v>
          </cell>
        </row>
        <row r="16">
          <cell r="B16">
            <v>0.5</v>
          </cell>
        </row>
        <row r="17">
          <cell r="B17">
            <v>43.024000000000001</v>
          </cell>
        </row>
        <row r="18">
          <cell r="B18">
            <v>0.2177</v>
          </cell>
        </row>
        <row r="19">
          <cell r="C19">
            <v>60</v>
          </cell>
        </row>
        <row r="20">
          <cell r="J20" t="e">
            <v>#DIV/0!</v>
          </cell>
        </row>
        <row r="21">
          <cell r="H21">
            <v>42416</v>
          </cell>
        </row>
        <row r="26">
          <cell r="H26">
            <v>-3.5523978685612673E-3</v>
          </cell>
          <cell r="I26">
            <v>-2.1314387211367603</v>
          </cell>
        </row>
        <row r="28">
          <cell r="H28">
            <v>-2.1314387211367604E-4</v>
          </cell>
        </row>
      </sheetData>
      <sheetData sheetId="29">
        <row r="1">
          <cell r="B1" t="str">
            <v>bureau veritas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2</v>
          </cell>
          <cell r="H7">
            <v>15.728</v>
          </cell>
        </row>
        <row r="8">
          <cell r="B8">
            <v>2</v>
          </cell>
        </row>
        <row r="9">
          <cell r="B9">
            <v>3</v>
          </cell>
          <cell r="H9">
            <v>660</v>
          </cell>
        </row>
        <row r="10">
          <cell r="B10">
            <v>35.270000000000003</v>
          </cell>
          <cell r="H10">
            <v>42691</v>
          </cell>
        </row>
        <row r="11">
          <cell r="B11">
            <v>17.399999999999999</v>
          </cell>
        </row>
        <row r="12">
          <cell r="B12">
            <v>3</v>
          </cell>
          <cell r="D12" t="str">
            <v>m</v>
          </cell>
        </row>
        <row r="13">
          <cell r="B13">
            <v>2</v>
          </cell>
          <cell r="J13">
            <v>1.4687182095625565E-2</v>
          </cell>
          <cell r="K13">
            <v>9.6935401831128729</v>
          </cell>
        </row>
        <row r="14">
          <cell r="B14">
            <v>2</v>
          </cell>
          <cell r="H14">
            <v>42709</v>
          </cell>
        </row>
        <row r="16">
          <cell r="B16">
            <v>1</v>
          </cell>
        </row>
        <row r="17">
          <cell r="B17">
            <v>37.26</v>
          </cell>
        </row>
        <row r="18">
          <cell r="B18">
            <v>7.4800000000000005E-2</v>
          </cell>
        </row>
        <row r="19">
          <cell r="C19">
            <v>66</v>
          </cell>
        </row>
        <row r="20">
          <cell r="J20" t="e">
            <v>#DIV/0!</v>
          </cell>
        </row>
        <row r="21">
          <cell r="H21">
            <v>42691</v>
          </cell>
        </row>
        <row r="26">
          <cell r="H26">
            <v>1.4687182095625565E-2</v>
          </cell>
          <cell r="I26">
            <v>9.6935401831128729</v>
          </cell>
        </row>
        <row r="28">
          <cell r="H28">
            <v>9.6935401831128734E-4</v>
          </cell>
        </row>
      </sheetData>
      <sheetData sheetId="30">
        <row r="1">
          <cell r="B1" t="str">
            <v>bureau veritas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2</v>
          </cell>
          <cell r="H7">
            <v>20.594000000000001</v>
          </cell>
        </row>
        <row r="8">
          <cell r="B8">
            <v>4</v>
          </cell>
        </row>
        <row r="9">
          <cell r="B9">
            <v>2</v>
          </cell>
          <cell r="H9">
            <v>720</v>
          </cell>
        </row>
        <row r="10">
          <cell r="B10">
            <v>32.65</v>
          </cell>
          <cell r="H10">
            <v>43152</v>
          </cell>
        </row>
        <row r="11">
          <cell r="B11">
            <v>23.57</v>
          </cell>
        </row>
        <row r="12">
          <cell r="B12">
            <v>3</v>
          </cell>
        </row>
        <row r="13">
          <cell r="B13">
            <v>4</v>
          </cell>
          <cell r="J13">
            <v>-1.1071185782266783E-2</v>
          </cell>
          <cell r="K13">
            <v>-7.9712537632320846</v>
          </cell>
        </row>
        <row r="14">
          <cell r="B14">
            <v>3</v>
          </cell>
          <cell r="H14">
            <v>43160</v>
          </cell>
        </row>
        <row r="16">
          <cell r="B16">
            <v>0.33333333333333331</v>
          </cell>
        </row>
        <row r="17">
          <cell r="B17">
            <v>35.99</v>
          </cell>
        </row>
        <row r="18">
          <cell r="B18">
            <v>6.0999999999999999E-2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43152</v>
          </cell>
        </row>
        <row r="26">
          <cell r="H26">
            <v>-1.1071185782266783E-2</v>
          </cell>
          <cell r="I26">
            <v>-7.9712537632320846</v>
          </cell>
        </row>
        <row r="28">
          <cell r="H28">
            <v>-7.9712537632320847E-4</v>
          </cell>
        </row>
      </sheetData>
      <sheetData sheetId="31">
        <row r="1">
          <cell r="B1" t="str">
            <v>carmila</v>
          </cell>
          <cell r="C1" t="str">
            <v>Jour</v>
          </cell>
        </row>
        <row r="2">
          <cell r="B2" t="str">
            <v>DH</v>
          </cell>
        </row>
        <row r="4">
          <cell r="B4">
            <v>20</v>
          </cell>
        </row>
        <row r="6">
          <cell r="B6">
            <v>0.4</v>
          </cell>
        </row>
        <row r="7">
          <cell r="B7">
            <v>4</v>
          </cell>
          <cell r="H7">
            <v>17.89</v>
          </cell>
        </row>
        <row r="8">
          <cell r="B8">
            <v>3</v>
          </cell>
        </row>
        <row r="9">
          <cell r="B9">
            <v>2</v>
          </cell>
          <cell r="H9">
            <v>880</v>
          </cell>
        </row>
        <row r="10">
          <cell r="B10">
            <v>7.48</v>
          </cell>
          <cell r="H10">
            <v>43405</v>
          </cell>
        </row>
        <row r="11">
          <cell r="B11">
            <v>26.53</v>
          </cell>
        </row>
        <row r="12">
          <cell r="B12">
            <v>2</v>
          </cell>
          <cell r="D12" t="str">
            <v>a</v>
          </cell>
        </row>
        <row r="13">
          <cell r="B13">
            <v>2</v>
          </cell>
          <cell r="J13">
            <v>-6.7635550586920154E-2</v>
          </cell>
          <cell r="K13">
            <v>-59.519284516489734</v>
          </cell>
        </row>
        <row r="14">
          <cell r="B14">
            <v>1</v>
          </cell>
          <cell r="H14">
            <v>43405</v>
          </cell>
        </row>
        <row r="16">
          <cell r="B16">
            <v>1</v>
          </cell>
        </row>
        <row r="17">
          <cell r="B17">
            <v>34.450000000000003</v>
          </cell>
        </row>
        <row r="18">
          <cell r="B18">
            <v>0.11260000000000001</v>
          </cell>
        </row>
        <row r="19">
          <cell r="C19">
            <v>88</v>
          </cell>
        </row>
        <row r="20">
          <cell r="J20" t="e">
            <v>#DIV/0!</v>
          </cell>
        </row>
        <row r="21">
          <cell r="H21">
            <v>43405</v>
          </cell>
        </row>
        <row r="26">
          <cell r="H26">
            <v>-6.7635550586920154E-2</v>
          </cell>
          <cell r="I26">
            <v>-59.519284516489734</v>
          </cell>
        </row>
        <row r="28">
          <cell r="H28">
            <v>-5.951928451648973E-3</v>
          </cell>
        </row>
      </sheetData>
      <sheetData sheetId="32">
        <row r="1">
          <cell r="B1" t="str">
            <v>carmila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0.46666666666666667</v>
          </cell>
        </row>
        <row r="7">
          <cell r="B7">
            <v>3</v>
          </cell>
          <cell r="H7">
            <v>14.72</v>
          </cell>
        </row>
        <row r="8">
          <cell r="B8">
            <v>4</v>
          </cell>
        </row>
        <row r="9">
          <cell r="B9">
            <v>2</v>
          </cell>
          <cell r="H9">
            <v>840</v>
          </cell>
        </row>
        <row r="10">
          <cell r="B10">
            <v>34.4</v>
          </cell>
          <cell r="H10">
            <v>43474</v>
          </cell>
        </row>
        <row r="11">
          <cell r="B11">
            <v>15.12</v>
          </cell>
        </row>
        <row r="12">
          <cell r="B12">
            <v>2</v>
          </cell>
          <cell r="D12" t="str">
            <v>m</v>
          </cell>
          <cell r="N12" t="b">
            <v>0</v>
          </cell>
        </row>
        <row r="13">
          <cell r="B13">
            <v>3</v>
          </cell>
          <cell r="J13">
            <v>0.12092391304347813</v>
          </cell>
          <cell r="K13">
            <v>101.57608695652164</v>
          </cell>
        </row>
        <row r="14">
          <cell r="B14">
            <v>3</v>
          </cell>
          <cell r="H14">
            <v>43531</v>
          </cell>
        </row>
        <row r="15">
          <cell r="N15">
            <v>1</v>
          </cell>
        </row>
        <row r="16">
          <cell r="B16">
            <v>0.66666666666666663</v>
          </cell>
          <cell r="N16">
            <v>74.48</v>
          </cell>
        </row>
        <row r="17">
          <cell r="B17">
            <v>24.55</v>
          </cell>
        </row>
        <row r="18">
          <cell r="B18">
            <v>0.13880000000000001</v>
          </cell>
        </row>
        <row r="19">
          <cell r="C19">
            <v>84</v>
          </cell>
        </row>
        <row r="20">
          <cell r="J20" t="e">
            <v>#DIV/0!</v>
          </cell>
        </row>
        <row r="21">
          <cell r="H21">
            <v>43474</v>
          </cell>
        </row>
        <row r="26">
          <cell r="H26">
            <v>0.12092391304347813</v>
          </cell>
          <cell r="I26">
            <v>101.57608695652164</v>
          </cell>
        </row>
        <row r="28">
          <cell r="H28">
            <v>1.0157608695652163E-2</v>
          </cell>
        </row>
      </sheetData>
      <sheetData sheetId="33">
        <row r="1">
          <cell r="B1" t="str">
            <v>carrefour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2</v>
          </cell>
          <cell r="H7">
            <v>20.064</v>
          </cell>
        </row>
        <row r="8">
          <cell r="B8">
            <v>4</v>
          </cell>
        </row>
        <row r="9">
          <cell r="B9">
            <v>1</v>
          </cell>
          <cell r="H9">
            <v>669.99999999999989</v>
          </cell>
        </row>
        <row r="10">
          <cell r="B10">
            <v>29.96</v>
          </cell>
          <cell r="H10">
            <v>41932</v>
          </cell>
        </row>
        <row r="11">
          <cell r="B11">
            <v>20.983000000000001</v>
          </cell>
        </row>
        <row r="12">
          <cell r="B12">
            <v>2</v>
          </cell>
          <cell r="D12" t="str">
            <v>n</v>
          </cell>
          <cell r="N12" t="b">
            <v>0</v>
          </cell>
        </row>
        <row r="13">
          <cell r="B13">
            <v>3</v>
          </cell>
          <cell r="J13">
            <v>6.5340909090909144E-2</v>
          </cell>
          <cell r="K13">
            <v>43.778409090909122</v>
          </cell>
        </row>
        <row r="14">
          <cell r="B14">
            <v>2</v>
          </cell>
          <cell r="H14">
            <v>41978</v>
          </cell>
        </row>
        <row r="16">
          <cell r="B16">
            <v>1</v>
          </cell>
        </row>
        <row r="17">
          <cell r="B17">
            <v>40.85</v>
          </cell>
          <cell r="N17">
            <v>1</v>
          </cell>
        </row>
        <row r="18">
          <cell r="B18">
            <v>0.1275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41932</v>
          </cell>
        </row>
        <row r="26">
          <cell r="H26">
            <v>6.5340909090909144E-2</v>
          </cell>
          <cell r="I26">
            <v>43.778409090909122</v>
          </cell>
        </row>
        <row r="28">
          <cell r="H28">
            <v>4.377840909090912E-3</v>
          </cell>
        </row>
      </sheetData>
      <sheetData sheetId="34">
        <row r="1">
          <cell r="B1" t="str">
            <v>carrefour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</v>
          </cell>
        </row>
        <row r="7">
          <cell r="B7">
            <v>4</v>
          </cell>
          <cell r="H7">
            <v>15.48</v>
          </cell>
        </row>
        <row r="8">
          <cell r="B8">
            <v>5</v>
          </cell>
        </row>
        <row r="9">
          <cell r="B9">
            <v>0</v>
          </cell>
          <cell r="H9">
            <v>580</v>
          </cell>
        </row>
        <row r="10">
          <cell r="B10">
            <v>40.5</v>
          </cell>
          <cell r="H10">
            <v>43210</v>
          </cell>
        </row>
        <row r="11">
          <cell r="B11">
            <v>26.32</v>
          </cell>
        </row>
        <row r="12">
          <cell r="B12">
            <v>0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7.9457364341084854E-3</v>
          </cell>
          <cell r="K13">
            <v>4.6085271317829211</v>
          </cell>
        </row>
        <row r="14">
          <cell r="B14">
            <v>5</v>
          </cell>
          <cell r="H14">
            <v>43230</v>
          </cell>
          <cell r="N14">
            <v>1</v>
          </cell>
        </row>
        <row r="16">
          <cell r="B16">
            <v>0.6</v>
          </cell>
        </row>
        <row r="17">
          <cell r="B17">
            <v>41.87</v>
          </cell>
        </row>
        <row r="18">
          <cell r="B18">
            <v>9.1300000000000006E-2</v>
          </cell>
        </row>
        <row r="19">
          <cell r="C19">
            <v>58</v>
          </cell>
        </row>
        <row r="20">
          <cell r="J20" t="e">
            <v>#DIV/0!</v>
          </cell>
        </row>
        <row r="21">
          <cell r="H21">
            <v>43210</v>
          </cell>
        </row>
        <row r="26">
          <cell r="H26">
            <v>7.9457364341084854E-3</v>
          </cell>
          <cell r="I26">
            <v>4.6085271317829211</v>
          </cell>
        </row>
        <row r="28">
          <cell r="H28">
            <v>4.6085271317829212E-4</v>
          </cell>
        </row>
      </sheetData>
      <sheetData sheetId="35">
        <row r="1">
          <cell r="B1" t="str">
            <v>casino guichard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1</v>
          </cell>
          <cell r="H7">
            <v>41.83</v>
          </cell>
        </row>
        <row r="8">
          <cell r="B8">
            <v>3</v>
          </cell>
        </row>
        <row r="9">
          <cell r="B9">
            <v>3</v>
          </cell>
          <cell r="H9">
            <v>750</v>
          </cell>
        </row>
        <row r="10">
          <cell r="B10">
            <v>26.38</v>
          </cell>
          <cell r="H10">
            <v>42256</v>
          </cell>
        </row>
        <row r="11">
          <cell r="B11">
            <v>14.38</v>
          </cell>
        </row>
        <row r="12">
          <cell r="B12">
            <v>3</v>
          </cell>
          <cell r="D12" t="str">
            <v>m</v>
          </cell>
          <cell r="N12" t="b">
            <v>1</v>
          </cell>
        </row>
        <row r="13">
          <cell r="B13">
            <v>3</v>
          </cell>
          <cell r="J13">
            <v>-6.6937604590007138E-2</v>
          </cell>
          <cell r="K13">
            <v>-50.203203442505355</v>
          </cell>
          <cell r="N13">
            <v>1</v>
          </cell>
        </row>
        <row r="14">
          <cell r="B14">
            <v>2</v>
          </cell>
          <cell r="H14">
            <v>42258</v>
          </cell>
        </row>
        <row r="16">
          <cell r="B16">
            <v>1</v>
          </cell>
        </row>
        <row r="17">
          <cell r="B17">
            <v>27.06</v>
          </cell>
        </row>
        <row r="18">
          <cell r="B18">
            <v>0.19570000000000001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42256</v>
          </cell>
        </row>
        <row r="26">
          <cell r="H26">
            <v>-6.6937604590007138E-2</v>
          </cell>
          <cell r="I26">
            <v>-50.203203442505355</v>
          </cell>
        </row>
        <row r="28">
          <cell r="H28">
            <v>-5.0203203442505352E-3</v>
          </cell>
        </row>
      </sheetData>
      <sheetData sheetId="36">
        <row r="1">
          <cell r="B1" t="str">
            <v>casino guichard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0.3125</v>
          </cell>
        </row>
        <row r="7">
          <cell r="B7">
            <v>2</v>
          </cell>
          <cell r="H7">
            <v>38.74</v>
          </cell>
        </row>
        <row r="8">
          <cell r="B8">
            <v>5</v>
          </cell>
        </row>
        <row r="9">
          <cell r="B9">
            <v>1</v>
          </cell>
          <cell r="H9">
            <v>745</v>
          </cell>
        </row>
        <row r="10">
          <cell r="B10">
            <v>29.57</v>
          </cell>
          <cell r="H10">
            <v>42264</v>
          </cell>
        </row>
        <row r="11">
          <cell r="B11">
            <v>14.38</v>
          </cell>
        </row>
        <row r="12">
          <cell r="B12">
            <v>2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3.3040784718637105E-2</v>
          </cell>
          <cell r="K13">
            <v>24.615384615384642</v>
          </cell>
        </row>
        <row r="14">
          <cell r="B14">
            <v>2</v>
          </cell>
          <cell r="H14">
            <v>42305</v>
          </cell>
          <cell r="N14">
            <v>1</v>
          </cell>
        </row>
        <row r="16">
          <cell r="B16">
            <v>0.5</v>
          </cell>
        </row>
        <row r="17">
          <cell r="B17">
            <v>32.58</v>
          </cell>
        </row>
        <row r="18">
          <cell r="B18">
            <v>0.27379999999999999</v>
          </cell>
        </row>
        <row r="19">
          <cell r="C19">
            <v>74.5</v>
          </cell>
        </row>
        <row r="20">
          <cell r="J20" t="e">
            <v>#DIV/0!</v>
          </cell>
        </row>
        <row r="21">
          <cell r="H21">
            <v>42264</v>
          </cell>
        </row>
        <row r="26">
          <cell r="H26">
            <v>3.3040784718637105E-2</v>
          </cell>
          <cell r="I26">
            <v>24.615384615384642</v>
          </cell>
        </row>
        <row r="28">
          <cell r="H28">
            <v>2.4615384615384642E-3</v>
          </cell>
        </row>
      </sheetData>
      <sheetData sheetId="37">
        <row r="1">
          <cell r="B1" t="str">
            <v>casino guichard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0.58333333333333337</v>
          </cell>
        </row>
        <row r="7">
          <cell r="B7">
            <v>4</v>
          </cell>
          <cell r="H7">
            <v>36.06</v>
          </cell>
        </row>
        <row r="8">
          <cell r="B8">
            <v>2</v>
          </cell>
        </row>
        <row r="9">
          <cell r="B9">
            <v>1</v>
          </cell>
          <cell r="H9">
            <v>620</v>
          </cell>
        </row>
        <row r="10">
          <cell r="B10">
            <v>36.5</v>
          </cell>
          <cell r="H10">
            <v>42601</v>
          </cell>
        </row>
        <row r="11">
          <cell r="B11">
            <v>28.26</v>
          </cell>
        </row>
        <row r="12">
          <cell r="B12">
            <v>1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8.8740987243483924E-3</v>
          </cell>
          <cell r="K13">
            <v>5.5019412090960031</v>
          </cell>
        </row>
        <row r="14">
          <cell r="B14">
            <v>1</v>
          </cell>
          <cell r="H14">
            <v>42625</v>
          </cell>
          <cell r="N14">
            <v>1</v>
          </cell>
        </row>
        <row r="16">
          <cell r="B16">
            <v>1</v>
          </cell>
        </row>
        <row r="17">
          <cell r="B17">
            <v>36.909999999999997</v>
          </cell>
        </row>
        <row r="18">
          <cell r="B18">
            <v>0.1031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42601</v>
          </cell>
        </row>
        <row r="26">
          <cell r="H26">
            <v>8.8740987243483924E-3</v>
          </cell>
          <cell r="I26">
            <v>5.5019412090960031</v>
          </cell>
        </row>
        <row r="28">
          <cell r="H28">
            <v>5.5019412090960031E-4</v>
          </cell>
        </row>
      </sheetData>
      <sheetData sheetId="38">
        <row r="1">
          <cell r="B1" t="str">
            <v>cgg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0.5</v>
          </cell>
        </row>
        <row r="7">
          <cell r="B7">
            <v>4</v>
          </cell>
          <cell r="H7">
            <v>3.8919000000000001</v>
          </cell>
        </row>
        <row r="8">
          <cell r="B8">
            <v>2</v>
          </cell>
        </row>
        <row r="9">
          <cell r="B9">
            <v>1</v>
          </cell>
          <cell r="H9">
            <v>709.99999999999989</v>
          </cell>
        </row>
        <row r="10">
          <cell r="B10">
            <v>34</v>
          </cell>
          <cell r="H10">
            <v>42780</v>
          </cell>
        </row>
        <row r="11">
          <cell r="B11">
            <v>17</v>
          </cell>
        </row>
        <row r="12">
          <cell r="B12">
            <v>1</v>
          </cell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-0.13325111128240721</v>
          </cell>
          <cell r="K13">
            <v>-94.608289010509111</v>
          </cell>
        </row>
        <row r="14">
          <cell r="B14">
            <v>9</v>
          </cell>
          <cell r="H14">
            <v>42793</v>
          </cell>
        </row>
        <row r="16">
          <cell r="B16">
            <v>0.33333333333333331</v>
          </cell>
        </row>
        <row r="17">
          <cell r="B17">
            <v>40.43</v>
          </cell>
        </row>
        <row r="18">
          <cell r="B18">
            <v>0.69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42780</v>
          </cell>
        </row>
        <row r="26">
          <cell r="H26">
            <v>-0.13325111128240721</v>
          </cell>
          <cell r="I26">
            <v>-94.608289010509111</v>
          </cell>
        </row>
        <row r="28">
          <cell r="H28">
            <v>-9.460828901050912E-3</v>
          </cell>
        </row>
      </sheetData>
      <sheetData sheetId="39">
        <row r="1">
          <cell r="B1" t="str">
            <v>cgg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1</v>
          </cell>
          <cell r="H7">
            <v>1.373</v>
          </cell>
        </row>
        <row r="8">
          <cell r="B8">
            <v>3</v>
          </cell>
        </row>
        <row r="9">
          <cell r="B9">
            <v>1</v>
          </cell>
          <cell r="H9">
            <v>620</v>
          </cell>
        </row>
        <row r="10">
          <cell r="B10">
            <v>28.02</v>
          </cell>
          <cell r="H10">
            <v>43433</v>
          </cell>
        </row>
        <row r="11">
          <cell r="B11">
            <v>20.059999999999999</v>
          </cell>
        </row>
        <row r="12">
          <cell r="B12">
            <v>3</v>
          </cell>
          <cell r="D12" t="str">
            <v>n</v>
          </cell>
          <cell r="N12" t="b">
            <v>0</v>
          </cell>
        </row>
        <row r="13">
          <cell r="B13">
            <v>2</v>
          </cell>
          <cell r="J13">
            <v>0.11070648215586296</v>
          </cell>
          <cell r="K13">
            <v>68.638018936635035</v>
          </cell>
        </row>
        <row r="14">
          <cell r="B14">
            <v>3</v>
          </cell>
          <cell r="H14">
            <v>43502</v>
          </cell>
          <cell r="N14">
            <v>1</v>
          </cell>
        </row>
        <row r="16">
          <cell r="B16">
            <v>0.66666666666666663</v>
          </cell>
        </row>
        <row r="17">
          <cell r="B17">
            <v>29.13</v>
          </cell>
        </row>
        <row r="18">
          <cell r="B18">
            <v>0.58479999999999999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43433</v>
          </cell>
        </row>
        <row r="26">
          <cell r="H26">
            <v>0.11070648215586296</v>
          </cell>
          <cell r="I26">
            <v>68.638018936635035</v>
          </cell>
        </row>
        <row r="28">
          <cell r="H28">
            <v>6.8638018936635035E-3</v>
          </cell>
        </row>
      </sheetData>
      <sheetData sheetId="40">
        <row r="1">
          <cell r="B1" t="str">
            <v>cnp assurance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0.4</v>
          </cell>
        </row>
        <row r="7">
          <cell r="B7">
            <v>3</v>
          </cell>
          <cell r="H7">
            <v>11.348000000000001</v>
          </cell>
        </row>
        <row r="8">
          <cell r="B8">
            <v>2</v>
          </cell>
        </row>
        <row r="9">
          <cell r="B9">
            <v>3</v>
          </cell>
          <cell r="H9">
            <v>690.00000000000011</v>
          </cell>
        </row>
        <row r="10">
          <cell r="B10">
            <v>35.393000000000001</v>
          </cell>
          <cell r="H10">
            <v>42257</v>
          </cell>
        </row>
        <row r="11">
          <cell r="B11">
            <v>20.67</v>
          </cell>
        </row>
        <row r="12">
          <cell r="B12">
            <v>3</v>
          </cell>
          <cell r="D12" t="str">
            <v>m</v>
          </cell>
          <cell r="N12" t="b">
            <v>1</v>
          </cell>
        </row>
        <row r="13">
          <cell r="B13">
            <v>2</v>
          </cell>
          <cell r="J13">
            <v>-2.317589002467391E-2</v>
          </cell>
          <cell r="K13">
            <v>-15.991364117025</v>
          </cell>
          <cell r="N13">
            <v>1</v>
          </cell>
        </row>
        <row r="14">
          <cell r="B14">
            <v>3</v>
          </cell>
          <cell r="H14">
            <v>42261</v>
          </cell>
        </row>
        <row r="16">
          <cell r="B16">
            <v>1</v>
          </cell>
        </row>
        <row r="17">
          <cell r="B17">
            <v>41.27</v>
          </cell>
        </row>
        <row r="18">
          <cell r="B18">
            <v>0.12130000000000001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42257</v>
          </cell>
        </row>
        <row r="26">
          <cell r="H26">
            <v>-2.317589002467391E-2</v>
          </cell>
          <cell r="I26">
            <v>-15.991364117025</v>
          </cell>
        </row>
        <row r="28">
          <cell r="H28">
            <v>-1.5991364117025001E-3</v>
          </cell>
        </row>
      </sheetData>
      <sheetData sheetId="41">
        <row r="1">
          <cell r="B1" t="str">
            <v>cnp assurance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0.2857142857142857</v>
          </cell>
        </row>
        <row r="7">
          <cell r="B7">
            <v>1</v>
          </cell>
          <cell r="H7">
            <v>16.75</v>
          </cell>
        </row>
        <row r="8">
          <cell r="B8">
            <v>3</v>
          </cell>
        </row>
        <row r="9">
          <cell r="B9">
            <v>2</v>
          </cell>
          <cell r="H9">
            <v>750</v>
          </cell>
        </row>
        <row r="10">
          <cell r="B10">
            <v>18.48</v>
          </cell>
          <cell r="H10">
            <v>43696</v>
          </cell>
        </row>
        <row r="11">
          <cell r="B11">
            <v>11.85</v>
          </cell>
        </row>
        <row r="12">
          <cell r="B12">
            <v>4</v>
          </cell>
          <cell r="N12" t="b">
            <v>0</v>
          </cell>
        </row>
        <row r="13">
          <cell r="B13">
            <v>2</v>
          </cell>
          <cell r="J13">
            <v>4.1791044776119328E-2</v>
          </cell>
          <cell r="K13">
            <v>31.343283582089498</v>
          </cell>
        </row>
        <row r="14">
          <cell r="B14">
            <v>1</v>
          </cell>
          <cell r="H14">
            <v>43740</v>
          </cell>
          <cell r="N14">
            <v>1</v>
          </cell>
        </row>
        <row r="16">
          <cell r="B16">
            <v>1</v>
          </cell>
        </row>
        <row r="17">
          <cell r="B17">
            <v>25.4</v>
          </cell>
        </row>
        <row r="18">
          <cell r="B18">
            <v>0.17580000000000001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43696</v>
          </cell>
        </row>
        <row r="26">
          <cell r="H26">
            <v>4.1791044776119328E-2</v>
          </cell>
          <cell r="I26">
            <v>31.343283582089498</v>
          </cell>
        </row>
        <row r="28">
          <cell r="H28">
            <v>3.1343283582089499E-3</v>
          </cell>
        </row>
      </sheetData>
      <sheetData sheetId="42">
        <row r="1">
          <cell r="B1" t="str">
            <v>covivio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0.375</v>
          </cell>
        </row>
        <row r="7">
          <cell r="B7">
            <v>1</v>
          </cell>
          <cell r="H7">
            <v>50.05</v>
          </cell>
        </row>
        <row r="8">
          <cell r="B8">
            <v>3</v>
          </cell>
        </row>
        <row r="9">
          <cell r="B9">
            <v>1</v>
          </cell>
          <cell r="H9">
            <v>580</v>
          </cell>
        </row>
        <row r="10">
          <cell r="B10">
            <v>33.011000000000003</v>
          </cell>
          <cell r="H10">
            <v>41849</v>
          </cell>
        </row>
        <row r="11">
          <cell r="B11">
            <v>24.22</v>
          </cell>
        </row>
        <row r="12">
          <cell r="B12">
            <v>1</v>
          </cell>
          <cell r="D12" t="str">
            <v>n</v>
          </cell>
          <cell r="N12" t="b">
            <v>1</v>
          </cell>
        </row>
        <row r="13">
          <cell r="B13">
            <v>2</v>
          </cell>
          <cell r="J13">
            <v>-5.6943056943056888E-2</v>
          </cell>
          <cell r="K13">
            <v>-33.026973026972996</v>
          </cell>
          <cell r="N13">
            <v>1</v>
          </cell>
        </row>
        <row r="14">
          <cell r="B14">
            <v>1</v>
          </cell>
          <cell r="H14">
            <v>41849</v>
          </cell>
        </row>
        <row r="16">
          <cell r="B16">
            <v>0</v>
          </cell>
        </row>
        <row r="17">
          <cell r="B17">
            <v>35.24</v>
          </cell>
        </row>
        <row r="19">
          <cell r="C19">
            <v>58</v>
          </cell>
        </row>
        <row r="20">
          <cell r="J20" t="e">
            <v>#DIV/0!</v>
          </cell>
        </row>
        <row r="21">
          <cell r="H21">
            <v>41849</v>
          </cell>
        </row>
        <row r="26">
          <cell r="H26">
            <v>-5.6943056943056888E-2</v>
          </cell>
          <cell r="I26">
            <v>-33.026973026972996</v>
          </cell>
        </row>
        <row r="28">
          <cell r="H28">
            <v>-3.3026973026972998E-3</v>
          </cell>
        </row>
      </sheetData>
      <sheetData sheetId="43">
        <row r="1">
          <cell r="B1" t="str">
            <v>covivio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0.2857142857142857</v>
          </cell>
        </row>
        <row r="7">
          <cell r="B7">
            <v>1</v>
          </cell>
          <cell r="H7">
            <v>75.58</v>
          </cell>
        </row>
        <row r="8">
          <cell r="B8">
            <v>3</v>
          </cell>
        </row>
        <row r="9">
          <cell r="B9">
            <v>2</v>
          </cell>
          <cell r="H9">
            <v>560</v>
          </cell>
        </row>
        <row r="10">
          <cell r="B10">
            <v>39.909999999999997</v>
          </cell>
          <cell r="H10">
            <v>43390</v>
          </cell>
        </row>
        <row r="11">
          <cell r="B11">
            <v>25.26</v>
          </cell>
        </row>
        <row r="12">
          <cell r="B12">
            <v>1</v>
          </cell>
          <cell r="N12" t="b">
            <v>0</v>
          </cell>
        </row>
        <row r="13">
          <cell r="B13">
            <v>2</v>
          </cell>
          <cell r="J13">
            <v>5.2924053982534606E-3</v>
          </cell>
          <cell r="K13">
            <v>2.9637470230219378</v>
          </cell>
        </row>
        <row r="14">
          <cell r="B14">
            <v>1</v>
          </cell>
          <cell r="H14">
            <v>43396</v>
          </cell>
          <cell r="N14">
            <v>1</v>
          </cell>
        </row>
        <row r="16">
          <cell r="B16">
            <v>1</v>
          </cell>
        </row>
        <row r="17">
          <cell r="B17">
            <v>43.9</v>
          </cell>
          <cell r="N17">
            <v>1</v>
          </cell>
        </row>
        <row r="18">
          <cell r="B18">
            <v>6.0199999999999997E-2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43390</v>
          </cell>
        </row>
        <row r="26">
          <cell r="H26">
            <v>5.2924053982534606E-3</v>
          </cell>
          <cell r="I26">
            <v>2.9637470230219378</v>
          </cell>
        </row>
        <row r="28">
          <cell r="H28">
            <v>2.963747023021938E-4</v>
          </cell>
        </row>
      </sheetData>
      <sheetData sheetId="44">
        <row r="1">
          <cell r="B1" t="str">
            <v>credit agricole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24</v>
          </cell>
        </row>
        <row r="6">
          <cell r="B6">
            <v>0.375</v>
          </cell>
        </row>
        <row r="7">
          <cell r="B7">
            <v>1</v>
          </cell>
          <cell r="H7">
            <v>8.8989999999999991</v>
          </cell>
        </row>
        <row r="8">
          <cell r="B8">
            <v>4</v>
          </cell>
        </row>
        <row r="9">
          <cell r="B9">
            <v>1</v>
          </cell>
          <cell r="H9">
            <v>555</v>
          </cell>
        </row>
        <row r="10">
          <cell r="B10">
            <v>40.42</v>
          </cell>
          <cell r="H10">
            <v>42284</v>
          </cell>
        </row>
        <row r="11">
          <cell r="B11">
            <v>24.13</v>
          </cell>
        </row>
        <row r="12">
          <cell r="B12">
            <v>1</v>
          </cell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-1.7192943027306239E-2</v>
          </cell>
          <cell r="K13">
            <v>-9.5420833801549634</v>
          </cell>
        </row>
        <row r="14">
          <cell r="B14">
            <v>8</v>
          </cell>
          <cell r="H14">
            <v>42291</v>
          </cell>
          <cell r="N14">
            <v>1</v>
          </cell>
        </row>
        <row r="16">
          <cell r="B16">
            <v>0.375</v>
          </cell>
        </row>
        <row r="17">
          <cell r="B17">
            <v>48.1</v>
          </cell>
        </row>
        <row r="19">
          <cell r="C19">
            <v>55.5</v>
          </cell>
        </row>
        <row r="20">
          <cell r="J20" t="e">
            <v>#DIV/0!</v>
          </cell>
        </row>
        <row r="21">
          <cell r="H21">
            <v>42284</v>
          </cell>
        </row>
        <row r="26">
          <cell r="H26">
            <v>-1.7192943027306239E-2</v>
          </cell>
          <cell r="I26">
            <v>-9.5420833801549634</v>
          </cell>
        </row>
        <row r="28">
          <cell r="H28">
            <v>-9.5420833801549635E-4</v>
          </cell>
        </row>
      </sheetData>
      <sheetData sheetId="45">
        <row r="1">
          <cell r="B1" t="str">
            <v>credit agricole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0.29411764705882354</v>
          </cell>
        </row>
        <row r="7">
          <cell r="B7">
            <v>1</v>
          </cell>
          <cell r="H7">
            <v>6.7889999999999997</v>
          </cell>
        </row>
        <row r="8">
          <cell r="B8">
            <v>3</v>
          </cell>
        </row>
        <row r="9">
          <cell r="B9">
            <v>2</v>
          </cell>
          <cell r="H9">
            <v>640</v>
          </cell>
        </row>
        <row r="10">
          <cell r="B10">
            <v>39.56</v>
          </cell>
          <cell r="H10">
            <v>42416</v>
          </cell>
        </row>
        <row r="11">
          <cell r="B11">
            <v>22.17</v>
          </cell>
        </row>
        <row r="12">
          <cell r="B12">
            <v>3</v>
          </cell>
          <cell r="D12" t="str">
            <v>m</v>
          </cell>
          <cell r="N12" t="b">
            <v>0</v>
          </cell>
        </row>
        <row r="13">
          <cell r="B13">
            <v>2</v>
          </cell>
          <cell r="J13">
            <v>0.14538223596995134</v>
          </cell>
          <cell r="K13">
            <v>93.044631020768861</v>
          </cell>
        </row>
        <row r="14">
          <cell r="B14">
            <v>4</v>
          </cell>
          <cell r="H14">
            <v>42458</v>
          </cell>
          <cell r="N14">
            <v>1</v>
          </cell>
        </row>
        <row r="16">
          <cell r="B16">
            <v>0.5</v>
          </cell>
        </row>
        <row r="17">
          <cell r="B17">
            <v>42.08</v>
          </cell>
          <cell r="N17">
            <v>1</v>
          </cell>
        </row>
        <row r="18">
          <cell r="B18">
            <v>0.3367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42416</v>
          </cell>
        </row>
        <row r="26">
          <cell r="H26">
            <v>0.14538223596995134</v>
          </cell>
          <cell r="I26">
            <v>93.044631020768861</v>
          </cell>
        </row>
        <row r="28">
          <cell r="H28">
            <v>9.3044631020768858E-3</v>
          </cell>
        </row>
      </sheetData>
      <sheetData sheetId="46">
        <row r="1">
          <cell r="B1" t="str">
            <v>danone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0.5</v>
          </cell>
        </row>
        <row r="7">
          <cell r="B7">
            <v>4</v>
          </cell>
          <cell r="H7">
            <v>49.54</v>
          </cell>
        </row>
        <row r="8">
          <cell r="B8">
            <v>1</v>
          </cell>
        </row>
        <row r="9">
          <cell r="B9">
            <v>3</v>
          </cell>
          <cell r="H9">
            <v>714.99999999999989</v>
          </cell>
        </row>
        <row r="10">
          <cell r="B10">
            <v>38.51</v>
          </cell>
          <cell r="H10">
            <v>42264</v>
          </cell>
        </row>
        <row r="11">
          <cell r="B11">
            <v>19.34</v>
          </cell>
        </row>
        <row r="12">
          <cell r="B12">
            <v>3</v>
          </cell>
          <cell r="D12" t="str">
            <v>m</v>
          </cell>
          <cell r="N12" t="b">
            <v>0</v>
          </cell>
        </row>
        <row r="13">
          <cell r="B13">
            <v>2</v>
          </cell>
          <cell r="J13">
            <v>0.14392410173597084</v>
          </cell>
          <cell r="K13">
            <v>102.90573274121914</v>
          </cell>
        </row>
        <row r="14">
          <cell r="B14">
            <v>2</v>
          </cell>
          <cell r="H14">
            <v>42304</v>
          </cell>
        </row>
        <row r="15">
          <cell r="N15">
            <v>1</v>
          </cell>
        </row>
        <row r="16">
          <cell r="B16">
            <v>0.5</v>
          </cell>
          <cell r="N16">
            <v>71.55</v>
          </cell>
        </row>
        <row r="17">
          <cell r="B17">
            <v>45.41</v>
          </cell>
          <cell r="N17">
            <v>1</v>
          </cell>
        </row>
        <row r="18">
          <cell r="B18">
            <v>0.1105</v>
          </cell>
        </row>
        <row r="19">
          <cell r="C19">
            <v>71.5</v>
          </cell>
        </row>
        <row r="20">
          <cell r="J20" t="e">
            <v>#DIV/0!</v>
          </cell>
        </row>
        <row r="21">
          <cell r="H21">
            <v>42264</v>
          </cell>
        </row>
        <row r="26">
          <cell r="H26">
            <v>0.14392410173597084</v>
          </cell>
          <cell r="I26">
            <v>102.90573274121914</v>
          </cell>
        </row>
        <row r="28">
          <cell r="H28">
            <v>1.0290573274121913E-2</v>
          </cell>
        </row>
      </sheetData>
      <sheetData sheetId="47">
        <row r="1">
          <cell r="B1" t="str">
            <v>dassault systemes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0.625</v>
          </cell>
        </row>
        <row r="7">
          <cell r="B7">
            <v>2</v>
          </cell>
          <cell r="H7">
            <v>60.68</v>
          </cell>
        </row>
        <row r="8">
          <cell r="B8">
            <v>3</v>
          </cell>
        </row>
        <row r="9">
          <cell r="B9">
            <v>1</v>
          </cell>
          <cell r="H9">
            <v>550</v>
          </cell>
        </row>
        <row r="10">
          <cell r="B10">
            <v>36.770000000000003</v>
          </cell>
          <cell r="H10">
            <v>42256</v>
          </cell>
        </row>
        <row r="11">
          <cell r="B11">
            <v>36.35</v>
          </cell>
        </row>
        <row r="12">
          <cell r="B12">
            <v>1</v>
          </cell>
          <cell r="D12" t="str">
            <v>a</v>
          </cell>
          <cell r="N12" t="b">
            <v>0</v>
          </cell>
        </row>
        <row r="13">
          <cell r="B13">
            <v>2</v>
          </cell>
          <cell r="J13">
            <v>7.0863546473302577E-2</v>
          </cell>
          <cell r="K13">
            <v>38.974950560316415</v>
          </cell>
          <cell r="N13">
            <v>1</v>
          </cell>
        </row>
        <row r="14">
          <cell r="B14">
            <v>4</v>
          </cell>
          <cell r="H14">
            <v>42289</v>
          </cell>
        </row>
        <row r="16">
          <cell r="B16">
            <v>0.5</v>
          </cell>
        </row>
        <row r="17">
          <cell r="B17">
            <v>39.4</v>
          </cell>
          <cell r="N17">
            <v>1</v>
          </cell>
        </row>
        <row r="18">
          <cell r="B18">
            <v>8.8800000000000004E-2</v>
          </cell>
        </row>
        <row r="19">
          <cell r="C19">
            <v>55</v>
          </cell>
        </row>
        <row r="20">
          <cell r="J20" t="e">
            <v>#DIV/0!</v>
          </cell>
        </row>
        <row r="21">
          <cell r="H21">
            <v>42256</v>
          </cell>
        </row>
        <row r="26">
          <cell r="H26">
            <v>7.0863546473302577E-2</v>
          </cell>
          <cell r="I26">
            <v>38.974950560316415</v>
          </cell>
        </row>
        <row r="28">
          <cell r="H28">
            <v>3.8974950560316415E-3</v>
          </cell>
        </row>
      </sheetData>
      <sheetData sheetId="48">
        <row r="1">
          <cell r="B1" t="str">
            <v>dassault systemes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0.53333333333333333</v>
          </cell>
        </row>
        <row r="7">
          <cell r="B7">
            <v>4</v>
          </cell>
          <cell r="H7">
            <v>69.540000000000006</v>
          </cell>
        </row>
        <row r="8">
          <cell r="B8">
            <v>3</v>
          </cell>
        </row>
        <row r="9">
          <cell r="B9">
            <v>0</v>
          </cell>
          <cell r="H9">
            <v>630</v>
          </cell>
        </row>
        <row r="10">
          <cell r="B10">
            <v>35.25</v>
          </cell>
          <cell r="H10">
            <v>42692</v>
          </cell>
        </row>
        <row r="11">
          <cell r="B11">
            <v>26.03</v>
          </cell>
        </row>
        <row r="12">
          <cell r="B12">
            <v>3</v>
          </cell>
          <cell r="D12" t="str">
            <v>m</v>
          </cell>
          <cell r="N12" t="b">
            <v>0</v>
          </cell>
        </row>
        <row r="13">
          <cell r="B13">
            <v>3</v>
          </cell>
          <cell r="J13">
            <v>1.0066148979002978E-3</v>
          </cell>
          <cell r="K13">
            <v>0.63416738567718767</v>
          </cell>
        </row>
        <row r="14">
          <cell r="B14">
            <v>3</v>
          </cell>
          <cell r="H14">
            <v>42706</v>
          </cell>
          <cell r="N14">
            <v>1</v>
          </cell>
        </row>
        <row r="16">
          <cell r="B16">
            <v>1</v>
          </cell>
        </row>
        <row r="17">
          <cell r="B17">
            <v>38.479999999999997</v>
          </cell>
          <cell r="N17">
            <v>1</v>
          </cell>
        </row>
        <row r="18">
          <cell r="B18">
            <v>6.1699999999999998E-2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42692</v>
          </cell>
        </row>
        <row r="26">
          <cell r="H26">
            <v>1.0066148979002978E-3</v>
          </cell>
          <cell r="I26">
            <v>0.63416738567718767</v>
          </cell>
        </row>
        <row r="28">
          <cell r="H28">
            <v>6.341673856771876E-5</v>
          </cell>
        </row>
      </sheetData>
      <sheetData sheetId="49">
        <row r="1">
          <cell r="B1" t="str">
            <v>dassault systemes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0.1111111111111111</v>
          </cell>
        </row>
        <row r="7">
          <cell r="B7">
            <v>2</v>
          </cell>
          <cell r="H7">
            <v>111.35</v>
          </cell>
        </row>
        <row r="8">
          <cell r="B8">
            <v>1</v>
          </cell>
        </row>
        <row r="9">
          <cell r="B9">
            <v>2</v>
          </cell>
          <cell r="H9">
            <v>610</v>
          </cell>
        </row>
        <row r="10">
          <cell r="B10">
            <v>34.380000000000003</v>
          </cell>
          <cell r="H10">
            <v>43399</v>
          </cell>
        </row>
        <row r="11">
          <cell r="B11">
            <v>19.8</v>
          </cell>
        </row>
        <row r="12">
          <cell r="B12">
            <v>2</v>
          </cell>
          <cell r="D12" t="str">
            <v>a</v>
          </cell>
          <cell r="N12" t="b">
            <v>1</v>
          </cell>
        </row>
        <row r="13">
          <cell r="B13">
            <v>3</v>
          </cell>
          <cell r="J13">
            <v>-7.1486304445442309E-2</v>
          </cell>
          <cell r="K13">
            <v>-43.606645711719807</v>
          </cell>
          <cell r="N13">
            <v>1</v>
          </cell>
        </row>
        <row r="14">
          <cell r="B14">
            <v>2</v>
          </cell>
          <cell r="H14">
            <v>43399</v>
          </cell>
        </row>
        <row r="16">
          <cell r="B16">
            <v>1</v>
          </cell>
        </row>
        <row r="17">
          <cell r="B17">
            <v>37.4</v>
          </cell>
        </row>
        <row r="18">
          <cell r="B18">
            <v>0.1331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-7.1486304445442309E-2</v>
          </cell>
          <cell r="I26">
            <v>-43.606645711719807</v>
          </cell>
        </row>
        <row r="28">
          <cell r="H28">
            <v>-4.3606645711719806E-3</v>
          </cell>
        </row>
      </sheetData>
      <sheetData sheetId="50">
        <row r="1">
          <cell r="B1" t="str">
            <v>jc decaux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0.16666666666666666</v>
          </cell>
        </row>
        <row r="7">
          <cell r="B7">
            <v>1</v>
          </cell>
          <cell r="H7">
            <v>29.56</v>
          </cell>
        </row>
        <row r="8">
          <cell r="B8">
            <v>2</v>
          </cell>
        </row>
        <row r="9">
          <cell r="B9">
            <v>1</v>
          </cell>
          <cell r="H9">
            <v>470</v>
          </cell>
        </row>
        <row r="10">
          <cell r="B10">
            <v>36.380000000000003</v>
          </cell>
          <cell r="H10">
            <v>42389</v>
          </cell>
        </row>
        <row r="11">
          <cell r="B11">
            <v>26.72</v>
          </cell>
        </row>
        <row r="12">
          <cell r="B12">
            <v>2</v>
          </cell>
          <cell r="D12" t="str">
            <v>a</v>
          </cell>
          <cell r="N12" t="b">
            <v>0</v>
          </cell>
        </row>
        <row r="13">
          <cell r="B13">
            <v>2</v>
          </cell>
          <cell r="J13">
            <v>8.4235453315290962E-2</v>
          </cell>
          <cell r="K13">
            <v>39.590663058186749</v>
          </cell>
        </row>
        <row r="14">
          <cell r="B14">
            <v>1</v>
          </cell>
          <cell r="H14">
            <v>42408</v>
          </cell>
          <cell r="N14">
            <v>1</v>
          </cell>
        </row>
        <row r="16">
          <cell r="B16">
            <v>0</v>
          </cell>
        </row>
        <row r="17">
          <cell r="B17">
            <v>37.270000000000003</v>
          </cell>
          <cell r="N17">
            <v>1</v>
          </cell>
        </row>
        <row r="18">
          <cell r="B18">
            <v>0.10249999999999999</v>
          </cell>
        </row>
        <row r="19">
          <cell r="C19">
            <v>47</v>
          </cell>
        </row>
        <row r="20">
          <cell r="J20" t="e">
            <v>#DIV/0!</v>
          </cell>
        </row>
        <row r="21">
          <cell r="H21">
            <v>42389</v>
          </cell>
        </row>
        <row r="26">
          <cell r="H26">
            <v>8.4235453315290962E-2</v>
          </cell>
          <cell r="I26">
            <v>39.590663058186749</v>
          </cell>
        </row>
        <row r="28">
          <cell r="H28">
            <v>3.9590663058186749E-3</v>
          </cell>
        </row>
      </sheetData>
      <sheetData sheetId="51">
        <row r="1">
          <cell r="B1" t="str">
            <v>jc decaux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0.125</v>
          </cell>
        </row>
        <row r="7">
          <cell r="B7">
            <v>2</v>
          </cell>
          <cell r="H7">
            <v>29.49</v>
          </cell>
        </row>
        <row r="8">
          <cell r="B8">
            <v>2</v>
          </cell>
        </row>
        <row r="9">
          <cell r="B9">
            <v>2</v>
          </cell>
          <cell r="H9">
            <v>640</v>
          </cell>
        </row>
        <row r="10">
          <cell r="B10">
            <v>34.770000000000003</v>
          </cell>
          <cell r="H10">
            <v>42563</v>
          </cell>
        </row>
        <row r="11">
          <cell r="B11">
            <v>21.01</v>
          </cell>
        </row>
        <row r="12">
          <cell r="B12">
            <v>1</v>
          </cell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-3.3570701932858604E-2</v>
          </cell>
          <cell r="K13">
            <v>-21.485249237029507</v>
          </cell>
        </row>
        <row r="14">
          <cell r="B14">
            <v>3</v>
          </cell>
          <cell r="H14">
            <v>42584</v>
          </cell>
          <cell r="N14">
            <v>1</v>
          </cell>
        </row>
        <row r="16">
          <cell r="B16">
            <v>0.33333333333333331</v>
          </cell>
        </row>
        <row r="17">
          <cell r="B17">
            <v>42.03</v>
          </cell>
          <cell r="N17">
            <v>1</v>
          </cell>
        </row>
        <row r="18">
          <cell r="B18">
            <v>0.2316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42563</v>
          </cell>
        </row>
        <row r="26">
          <cell r="H26">
            <v>-3.3570701932858604E-2</v>
          </cell>
          <cell r="I26">
            <v>-21.485249237029507</v>
          </cell>
        </row>
        <row r="28">
          <cell r="H28">
            <v>-2.1485249237029507E-3</v>
          </cell>
        </row>
      </sheetData>
      <sheetData sheetId="52">
        <row r="1">
          <cell r="B1" t="str">
            <v>sartorius sted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0.42857142857142855</v>
          </cell>
        </row>
        <row r="7">
          <cell r="B7">
            <v>2</v>
          </cell>
          <cell r="H7">
            <v>58.3</v>
          </cell>
        </row>
        <row r="8">
          <cell r="B8">
            <v>3</v>
          </cell>
        </row>
        <row r="9">
          <cell r="B9">
            <v>2</v>
          </cell>
          <cell r="H9">
            <v>610</v>
          </cell>
        </row>
        <row r="10">
          <cell r="B10">
            <v>39.83</v>
          </cell>
          <cell r="H10">
            <v>43021</v>
          </cell>
        </row>
        <row r="11">
          <cell r="B11">
            <v>27.87</v>
          </cell>
        </row>
        <row r="12">
          <cell r="D12" t="str">
            <v>a</v>
          </cell>
          <cell r="N12" t="b">
            <v>1</v>
          </cell>
        </row>
        <row r="13">
          <cell r="B13">
            <v>2</v>
          </cell>
          <cell r="J13">
            <v>-0.13207547169811315</v>
          </cell>
          <cell r="K13">
            <v>-80.566037735849022</v>
          </cell>
          <cell r="N13">
            <v>1</v>
          </cell>
        </row>
        <row r="14">
          <cell r="B14">
            <v>3</v>
          </cell>
          <cell r="H14">
            <v>43026</v>
          </cell>
        </row>
        <row r="16">
          <cell r="B16">
            <v>1</v>
          </cell>
        </row>
        <row r="17">
          <cell r="B17">
            <v>42.23</v>
          </cell>
        </row>
        <row r="18">
          <cell r="B18">
            <v>8.7300000000000003E-2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43021</v>
          </cell>
        </row>
        <row r="26">
          <cell r="H26">
            <v>-0.13207547169811315</v>
          </cell>
          <cell r="I26">
            <v>-80.566037735849022</v>
          </cell>
        </row>
        <row r="28">
          <cell r="H28">
            <v>-8.0566037735849017E-3</v>
          </cell>
        </row>
      </sheetData>
      <sheetData sheetId="53">
        <row r="1">
          <cell r="B1" t="str">
            <v>sartorius sted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21</v>
          </cell>
        </row>
        <row r="6">
          <cell r="B6">
            <v>0.47619047619047616</v>
          </cell>
        </row>
        <row r="7">
          <cell r="B7">
            <v>4</v>
          </cell>
          <cell r="H7">
            <v>85.85</v>
          </cell>
        </row>
        <row r="8">
          <cell r="B8">
            <v>4</v>
          </cell>
        </row>
        <row r="9">
          <cell r="B9">
            <v>1</v>
          </cell>
          <cell r="H9">
            <v>700.00000000000011</v>
          </cell>
        </row>
        <row r="10">
          <cell r="B10">
            <v>39.26</v>
          </cell>
          <cell r="H10">
            <v>43467</v>
          </cell>
        </row>
        <row r="11">
          <cell r="B11">
            <v>22.75</v>
          </cell>
        </row>
        <row r="12">
          <cell r="B12">
            <v>4</v>
          </cell>
          <cell r="D12" t="str">
            <v>m</v>
          </cell>
          <cell r="N12" t="b">
            <v>0</v>
          </cell>
        </row>
        <row r="13">
          <cell r="B13">
            <v>3</v>
          </cell>
          <cell r="J13">
            <v>0.23937099592312178</v>
          </cell>
          <cell r="K13">
            <v>167.55969714618527</v>
          </cell>
        </row>
        <row r="14">
          <cell r="B14">
            <v>4</v>
          </cell>
          <cell r="H14">
            <v>43530</v>
          </cell>
        </row>
        <row r="15">
          <cell r="N15">
            <v>1</v>
          </cell>
        </row>
        <row r="16">
          <cell r="B16">
            <v>0.75</v>
          </cell>
          <cell r="N16">
            <v>73.08</v>
          </cell>
        </row>
        <row r="17">
          <cell r="B17">
            <v>44</v>
          </cell>
          <cell r="N17">
            <v>1</v>
          </cell>
        </row>
        <row r="18">
          <cell r="B18">
            <v>0.2</v>
          </cell>
        </row>
        <row r="19">
          <cell r="C19">
            <v>70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0.23937099592312178</v>
          </cell>
          <cell r="I26">
            <v>167.55969714618527</v>
          </cell>
        </row>
        <row r="28">
          <cell r="H28">
            <v>1.6755969714618527E-2</v>
          </cell>
        </row>
      </sheetData>
      <sheetData sheetId="54">
        <row r="1">
          <cell r="B1" t="str">
            <v>endered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0.55555555555555558</v>
          </cell>
        </row>
        <row r="7">
          <cell r="B7">
            <v>1</v>
          </cell>
          <cell r="H7">
            <v>15.07</v>
          </cell>
        </row>
        <row r="8">
          <cell r="B8">
            <v>3</v>
          </cell>
        </row>
        <row r="9">
          <cell r="B9">
            <v>2</v>
          </cell>
          <cell r="H9">
            <v>750</v>
          </cell>
        </row>
        <row r="10">
          <cell r="B10">
            <v>27.7</v>
          </cell>
          <cell r="H10">
            <v>42257</v>
          </cell>
        </row>
        <row r="11">
          <cell r="B11">
            <v>16.2</v>
          </cell>
        </row>
        <row r="12">
          <cell r="D12" t="str">
            <v>n</v>
          </cell>
          <cell r="N12" t="b">
            <v>1</v>
          </cell>
        </row>
        <row r="13">
          <cell r="B13">
            <v>2</v>
          </cell>
          <cell r="J13">
            <v>-8.2282680822826776E-2</v>
          </cell>
          <cell r="K13">
            <v>-61.712010617120086</v>
          </cell>
          <cell r="N13">
            <v>1</v>
          </cell>
        </row>
        <row r="14">
          <cell r="B14">
            <v>2</v>
          </cell>
          <cell r="H14">
            <v>42261</v>
          </cell>
        </row>
        <row r="16">
          <cell r="B16">
            <v>0</v>
          </cell>
        </row>
        <row r="17">
          <cell r="B17">
            <v>29.55</v>
          </cell>
        </row>
        <row r="18">
          <cell r="B18">
            <v>0.26700000000000002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42257</v>
          </cell>
        </row>
        <row r="26">
          <cell r="H26">
            <v>-8.2282680822826776E-2</v>
          </cell>
          <cell r="I26">
            <v>-61.712010617120086</v>
          </cell>
        </row>
        <row r="28">
          <cell r="H28">
            <v>-6.1712010617120082E-3</v>
          </cell>
        </row>
      </sheetData>
      <sheetData sheetId="55">
        <row r="1">
          <cell r="B1" t="str">
            <v>endered</v>
          </cell>
          <cell r="C1" t="str">
            <v>Jour</v>
          </cell>
        </row>
        <row r="2">
          <cell r="B2" t="str">
            <v>DH</v>
          </cell>
        </row>
        <row r="4">
          <cell r="B4">
            <v>24</v>
          </cell>
        </row>
        <row r="6">
          <cell r="B6">
            <v>0.33333333333333331</v>
          </cell>
        </row>
        <row r="7">
          <cell r="B7">
            <v>1</v>
          </cell>
          <cell r="H7">
            <v>13.14</v>
          </cell>
        </row>
        <row r="8">
          <cell r="B8">
            <v>3</v>
          </cell>
        </row>
        <row r="9">
          <cell r="B9">
            <v>1</v>
          </cell>
          <cell r="H9">
            <v>675</v>
          </cell>
        </row>
        <row r="10">
          <cell r="B10">
            <v>30</v>
          </cell>
          <cell r="H10">
            <v>42279</v>
          </cell>
        </row>
        <row r="11">
          <cell r="B11">
            <v>16.2</v>
          </cell>
        </row>
        <row r="12">
          <cell r="D12" t="str">
            <v>m</v>
          </cell>
          <cell r="N12" t="b">
            <v>0</v>
          </cell>
        </row>
        <row r="13">
          <cell r="B13">
            <v>2</v>
          </cell>
          <cell r="J13">
            <v>5.8599695585996953E-2</v>
          </cell>
          <cell r="K13">
            <v>39.554794520547944</v>
          </cell>
        </row>
        <row r="14">
          <cell r="B14">
            <v>5</v>
          </cell>
          <cell r="H14">
            <v>42292</v>
          </cell>
          <cell r="N14">
            <v>1</v>
          </cell>
        </row>
        <row r="16">
          <cell r="B16">
            <v>0.6</v>
          </cell>
        </row>
        <row r="17">
          <cell r="B17">
            <v>34.200000000000003</v>
          </cell>
          <cell r="N17">
            <v>1</v>
          </cell>
        </row>
        <row r="18">
          <cell r="B18">
            <v>0.41930000000000001</v>
          </cell>
        </row>
        <row r="19">
          <cell r="C19">
            <v>67.5</v>
          </cell>
        </row>
        <row r="20">
          <cell r="J20" t="e">
            <v>#DIV/0!</v>
          </cell>
        </row>
        <row r="21">
          <cell r="H21">
            <v>42279</v>
          </cell>
        </row>
        <row r="26">
          <cell r="H26">
            <v>5.8599695585996953E-2</v>
          </cell>
          <cell r="I26">
            <v>39.554794520547944</v>
          </cell>
        </row>
        <row r="28">
          <cell r="H28">
            <v>3.9554794520547942E-3</v>
          </cell>
        </row>
      </sheetData>
      <sheetData sheetId="56">
        <row r="1">
          <cell r="B1" t="str">
            <v>effage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0.5</v>
          </cell>
        </row>
        <row r="7">
          <cell r="B7">
            <v>2</v>
          </cell>
          <cell r="H7">
            <v>70.290000000000006</v>
          </cell>
        </row>
        <row r="8">
          <cell r="B8">
            <v>3</v>
          </cell>
        </row>
        <row r="9">
          <cell r="B9">
            <v>2</v>
          </cell>
          <cell r="H9">
            <v>820</v>
          </cell>
        </row>
        <row r="10">
          <cell r="B10">
            <v>24.8</v>
          </cell>
          <cell r="H10">
            <v>43467</v>
          </cell>
        </row>
        <row r="11">
          <cell r="B11">
            <v>16.3</v>
          </cell>
        </row>
        <row r="12">
          <cell r="B12" t="str">
            <v>s</v>
          </cell>
          <cell r="N12" t="b">
            <v>0</v>
          </cell>
        </row>
        <row r="13">
          <cell r="B13">
            <v>3</v>
          </cell>
          <cell r="J13">
            <v>0.13657703798548854</v>
          </cell>
          <cell r="K13">
            <v>111.9931711481006</v>
          </cell>
        </row>
        <row r="14">
          <cell r="B14">
            <v>2</v>
          </cell>
          <cell r="H14">
            <v>43497</v>
          </cell>
        </row>
        <row r="15">
          <cell r="N15">
            <v>1</v>
          </cell>
        </row>
        <row r="16">
          <cell r="B16">
            <v>0</v>
          </cell>
          <cell r="N16">
            <v>71.12</v>
          </cell>
        </row>
        <row r="17">
          <cell r="B17">
            <v>32.4</v>
          </cell>
          <cell r="N17">
            <v>1</v>
          </cell>
        </row>
        <row r="18">
          <cell r="B18">
            <v>0.16950000000000001</v>
          </cell>
        </row>
        <row r="19">
          <cell r="C19">
            <v>82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0.13657703798548854</v>
          </cell>
          <cell r="I26">
            <v>111.9931711481006</v>
          </cell>
        </row>
        <row r="28">
          <cell r="H28">
            <v>1.1199317114810059E-2</v>
          </cell>
        </row>
      </sheetData>
      <sheetData sheetId="57">
        <row r="1">
          <cell r="B1" t="str">
            <v>elior group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18</v>
          </cell>
        </row>
        <row r="6">
          <cell r="B6">
            <v>0.5</v>
          </cell>
        </row>
        <row r="7">
          <cell r="B7">
            <v>4</v>
          </cell>
          <cell r="H7">
            <v>14.837999999999999</v>
          </cell>
        </row>
        <row r="8">
          <cell r="B8">
            <v>2</v>
          </cell>
        </row>
        <row r="9">
          <cell r="B9">
            <v>0</v>
          </cell>
          <cell r="H9">
            <v>775</v>
          </cell>
        </row>
        <row r="10">
          <cell r="B10">
            <v>21.1</v>
          </cell>
          <cell r="H10">
            <v>43090</v>
          </cell>
        </row>
        <row r="11">
          <cell r="B11">
            <v>19.29</v>
          </cell>
        </row>
        <row r="12">
          <cell r="B12" t="str">
            <v>Note</v>
          </cell>
          <cell r="N12" t="b">
            <v>0</v>
          </cell>
        </row>
        <row r="13">
          <cell r="B13">
            <v>4</v>
          </cell>
          <cell r="J13">
            <v>0.17542795525003371</v>
          </cell>
          <cell r="K13">
            <v>135.95666531877612</v>
          </cell>
        </row>
        <row r="14">
          <cell r="B14">
            <v>3</v>
          </cell>
          <cell r="H14">
            <v>43129</v>
          </cell>
        </row>
        <row r="15">
          <cell r="N15">
            <v>1</v>
          </cell>
        </row>
        <row r="16">
          <cell r="B16">
            <v>0.66666666666666663</v>
          </cell>
          <cell r="N16">
            <v>70.650000000000006</v>
          </cell>
        </row>
        <row r="17">
          <cell r="B17">
            <v>22.79</v>
          </cell>
        </row>
        <row r="18">
          <cell r="B18">
            <v>0.34150000000000003</v>
          </cell>
        </row>
        <row r="19">
          <cell r="C19">
            <v>77.5</v>
          </cell>
        </row>
        <row r="20">
          <cell r="J20" t="e">
            <v>#DIV/0!</v>
          </cell>
        </row>
        <row r="21">
          <cell r="H21">
            <v>43090</v>
          </cell>
        </row>
        <row r="26">
          <cell r="H26">
            <v>0.17542795525003371</v>
          </cell>
          <cell r="I26">
            <v>135.95666531877612</v>
          </cell>
        </row>
        <row r="28">
          <cell r="H28">
            <v>1.3595666531877612E-2</v>
          </cell>
        </row>
      </sheetData>
      <sheetData sheetId="58">
        <row r="1">
          <cell r="B1" t="str">
            <v>elis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0.44444444444444442</v>
          </cell>
        </row>
        <row r="7">
          <cell r="B7">
            <v>3</v>
          </cell>
          <cell r="H7">
            <v>12.696999999999999</v>
          </cell>
        </row>
        <row r="8">
          <cell r="B8">
            <v>3</v>
          </cell>
        </row>
        <row r="9">
          <cell r="B9">
            <v>1</v>
          </cell>
          <cell r="H9">
            <v>670</v>
          </cell>
        </row>
        <row r="10">
          <cell r="B10">
            <v>31</v>
          </cell>
          <cell r="H10">
            <v>42247</v>
          </cell>
        </row>
        <row r="11">
          <cell r="B11">
            <v>21.8</v>
          </cell>
        </row>
        <row r="12">
          <cell r="B12" t="str">
            <v>a</v>
          </cell>
          <cell r="N12" t="b">
            <v>0</v>
          </cell>
        </row>
        <row r="13">
          <cell r="B13">
            <v>2</v>
          </cell>
          <cell r="J13">
            <v>1.0238639048594253E-2</v>
          </cell>
          <cell r="K13">
            <v>6.8598881625581498</v>
          </cell>
        </row>
        <row r="14">
          <cell r="B14">
            <v>3</v>
          </cell>
          <cell r="H14">
            <v>42247</v>
          </cell>
          <cell r="N14">
            <v>1</v>
          </cell>
        </row>
        <row r="16">
          <cell r="B16">
            <v>1</v>
          </cell>
        </row>
        <row r="17">
          <cell r="B17">
            <v>33.700000000000003</v>
          </cell>
        </row>
        <row r="18">
          <cell r="B18">
            <v>0.17599999999999999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42247</v>
          </cell>
        </row>
        <row r="26">
          <cell r="H26">
            <v>1.0238639048594253E-2</v>
          </cell>
          <cell r="I26">
            <v>6.8598881625581498</v>
          </cell>
        </row>
        <row r="28">
          <cell r="H28">
            <v>6.8598881625581501E-4</v>
          </cell>
        </row>
      </sheetData>
      <sheetData sheetId="59">
        <row r="1">
          <cell r="B1" t="str">
            <v>elis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2</v>
          </cell>
          <cell r="H7">
            <v>16.82</v>
          </cell>
        </row>
        <row r="8">
          <cell r="B8">
            <v>4</v>
          </cell>
        </row>
        <row r="9">
          <cell r="B9">
            <v>2</v>
          </cell>
          <cell r="H9">
            <v>720</v>
          </cell>
        </row>
        <row r="10">
          <cell r="B10">
            <v>27.9</v>
          </cell>
          <cell r="H10">
            <v>43399</v>
          </cell>
        </row>
        <row r="11">
          <cell r="B11">
            <v>17.8</v>
          </cell>
        </row>
        <row r="12">
          <cell r="B12" t="str">
            <v>n</v>
          </cell>
          <cell r="N12" t="b">
            <v>0</v>
          </cell>
        </row>
        <row r="13">
          <cell r="B13">
            <v>2</v>
          </cell>
          <cell r="J13">
            <v>5.7431629013079702E-2</v>
          </cell>
          <cell r="K13">
            <v>41.350772889417385</v>
          </cell>
        </row>
        <row r="14">
          <cell r="B14">
            <v>1</v>
          </cell>
          <cell r="H14">
            <v>43385</v>
          </cell>
          <cell r="N14">
            <v>1</v>
          </cell>
        </row>
        <row r="16">
          <cell r="B16">
            <v>0</v>
          </cell>
        </row>
        <row r="17">
          <cell r="B17">
            <v>38.5</v>
          </cell>
          <cell r="N17">
            <v>1</v>
          </cell>
        </row>
        <row r="18">
          <cell r="B18">
            <v>0.1837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5.7431629013079702E-2</v>
          </cell>
          <cell r="I26">
            <v>41.350772889417385</v>
          </cell>
        </row>
        <row r="28">
          <cell r="H28">
            <v>4.1350772889417386E-3</v>
          </cell>
        </row>
      </sheetData>
      <sheetData sheetId="60">
        <row r="1">
          <cell r="B1" t="str">
            <v>engie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0.88888888888888884</v>
          </cell>
        </row>
        <row r="7">
          <cell r="B7">
            <v>4</v>
          </cell>
          <cell r="H7">
            <v>11.343</v>
          </cell>
        </row>
        <row r="8">
          <cell r="B8">
            <v>2</v>
          </cell>
        </row>
        <row r="9">
          <cell r="B9">
            <v>3</v>
          </cell>
          <cell r="H9">
            <v>720</v>
          </cell>
        </row>
        <row r="10">
          <cell r="B10">
            <v>35.299999999999997</v>
          </cell>
          <cell r="H10">
            <v>43364</v>
          </cell>
        </row>
        <row r="11">
          <cell r="B11">
            <v>22.8</v>
          </cell>
        </row>
        <row r="12">
          <cell r="B12" t="str">
            <v>N</v>
          </cell>
          <cell r="N12" t="b">
            <v>0</v>
          </cell>
        </row>
        <row r="13">
          <cell r="J13">
            <v>4.7606453319228121E-3</v>
          </cell>
          <cell r="K13">
            <v>3.4276646389844245</v>
          </cell>
        </row>
        <row r="14">
          <cell r="B14">
            <v>1</v>
          </cell>
          <cell r="H14">
            <v>43384</v>
          </cell>
          <cell r="N14">
            <v>1</v>
          </cell>
        </row>
        <row r="16">
          <cell r="B16">
            <v>1</v>
          </cell>
        </row>
        <row r="17">
          <cell r="B17">
            <v>39.799999999999997</v>
          </cell>
        </row>
        <row r="18">
          <cell r="B18">
            <v>8.3000000000000004E-2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43364</v>
          </cell>
        </row>
        <row r="26">
          <cell r="H26">
            <v>4.7606453319228121E-3</v>
          </cell>
          <cell r="I26">
            <v>3.4276646389844245</v>
          </cell>
        </row>
        <row r="28">
          <cell r="H28">
            <v>3.4276646389844244E-4</v>
          </cell>
        </row>
      </sheetData>
      <sheetData sheetId="61">
        <row r="1">
          <cell r="B1" t="str">
            <v>aramet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0.33333333333333331</v>
          </cell>
        </row>
        <row r="7">
          <cell r="B7">
            <v>2</v>
          </cell>
          <cell r="H7">
            <v>77.739999999999995</v>
          </cell>
        </row>
        <row r="8">
          <cell r="B8">
            <v>3</v>
          </cell>
        </row>
        <row r="9">
          <cell r="B9">
            <v>1</v>
          </cell>
          <cell r="H9">
            <v>590</v>
          </cell>
        </row>
        <row r="10">
          <cell r="B10">
            <v>36.5</v>
          </cell>
          <cell r="H10">
            <v>43334</v>
          </cell>
        </row>
        <row r="11">
          <cell r="B11">
            <v>24.3</v>
          </cell>
        </row>
        <row r="12">
          <cell r="B12" t="str">
            <v>a</v>
          </cell>
          <cell r="N12" t="b">
            <v>0</v>
          </cell>
        </row>
        <row r="13">
          <cell r="J13">
            <v>0.17481348083354772</v>
          </cell>
          <cell r="K13">
            <v>103.13995369179315</v>
          </cell>
        </row>
        <row r="14">
          <cell r="B14">
            <v>2</v>
          </cell>
          <cell r="H14">
            <v>43368</v>
          </cell>
        </row>
        <row r="15">
          <cell r="N15">
            <v>1</v>
          </cell>
        </row>
        <row r="16">
          <cell r="B16">
            <v>0</v>
          </cell>
        </row>
        <row r="17">
          <cell r="B17">
            <v>38.51</v>
          </cell>
        </row>
        <row r="18">
          <cell r="B18">
            <v>0.52600000000000002</v>
          </cell>
        </row>
        <row r="19">
          <cell r="C19">
            <v>59</v>
          </cell>
        </row>
        <row r="20">
          <cell r="J20" t="e">
            <v>#DIV/0!</v>
          </cell>
        </row>
        <row r="21">
          <cell r="H21">
            <v>43334</v>
          </cell>
        </row>
        <row r="26">
          <cell r="H26">
            <v>0.17481348083354772</v>
          </cell>
          <cell r="I26">
            <v>103.13995369179315</v>
          </cell>
        </row>
        <row r="28">
          <cell r="H28">
            <v>1.0313995369179315E-2</v>
          </cell>
        </row>
      </sheetData>
      <sheetData sheetId="62">
        <row r="1">
          <cell r="B1" t="str">
            <v>eramet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2</v>
          </cell>
          <cell r="H7">
            <v>39.619999999999997</v>
          </cell>
        </row>
        <row r="8">
          <cell r="B8">
            <v>2</v>
          </cell>
        </row>
        <row r="9">
          <cell r="B9">
            <v>3</v>
          </cell>
          <cell r="H9">
            <v>709.99999999999989</v>
          </cell>
        </row>
        <row r="10">
          <cell r="B10">
            <v>32.4</v>
          </cell>
          <cell r="H10">
            <v>43693</v>
          </cell>
        </row>
        <row r="11">
          <cell r="B11">
            <v>19.899999999999999</v>
          </cell>
        </row>
        <row r="12">
          <cell r="B12" t="str">
            <v>a</v>
          </cell>
          <cell r="N12" t="b">
            <v>0</v>
          </cell>
        </row>
        <row r="13">
          <cell r="J13">
            <v>0.34830893488137316</v>
          </cell>
          <cell r="K13">
            <v>247.29934376577489</v>
          </cell>
        </row>
        <row r="14">
          <cell r="B14">
            <v>1</v>
          </cell>
          <cell r="H14">
            <v>43725</v>
          </cell>
        </row>
        <row r="15">
          <cell r="N15">
            <v>1</v>
          </cell>
        </row>
        <row r="16">
          <cell r="B16">
            <v>0</v>
          </cell>
          <cell r="N16">
            <v>74.89</v>
          </cell>
        </row>
        <row r="17">
          <cell r="B17">
            <v>33.4</v>
          </cell>
          <cell r="N17">
            <v>1</v>
          </cell>
        </row>
        <row r="18">
          <cell r="B18">
            <v>0.4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43693</v>
          </cell>
        </row>
        <row r="26">
          <cell r="H26">
            <v>0.34830893488137316</v>
          </cell>
          <cell r="I26">
            <v>247.29934376577489</v>
          </cell>
        </row>
        <row r="28">
          <cell r="H28">
            <v>2.472993437657749E-2</v>
          </cell>
        </row>
      </sheetData>
      <sheetData sheetId="63">
        <row r="1">
          <cell r="B1" t="str">
            <v>eramet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0.53333333333333333</v>
          </cell>
        </row>
        <row r="7">
          <cell r="B7">
            <v>4</v>
          </cell>
          <cell r="H7">
            <v>25.37</v>
          </cell>
        </row>
        <row r="8">
          <cell r="B8">
            <v>5</v>
          </cell>
        </row>
        <row r="9">
          <cell r="B9">
            <v>0</v>
          </cell>
          <cell r="H9">
            <v>750</v>
          </cell>
        </row>
        <row r="10">
          <cell r="B10">
            <v>32.1</v>
          </cell>
          <cell r="H10">
            <v>43909</v>
          </cell>
        </row>
        <row r="11">
          <cell r="B11">
            <v>19.2</v>
          </cell>
        </row>
        <row r="12">
          <cell r="B12" t="str">
            <v>N</v>
          </cell>
          <cell r="N12" t="b">
            <v>0</v>
          </cell>
        </row>
        <row r="13">
          <cell r="J13">
            <v>0.12731572723689397</v>
          </cell>
          <cell r="K13">
            <v>95.486795427670472</v>
          </cell>
        </row>
        <row r="14">
          <cell r="B14">
            <v>2</v>
          </cell>
          <cell r="H14">
            <v>43920</v>
          </cell>
          <cell r="N14">
            <v>1</v>
          </cell>
        </row>
        <row r="16">
          <cell r="B16">
            <v>0.5</v>
          </cell>
        </row>
        <row r="17">
          <cell r="B17">
            <v>33.36</v>
          </cell>
        </row>
        <row r="18">
          <cell r="B18">
            <v>0.86370000000000002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43909</v>
          </cell>
        </row>
        <row r="26">
          <cell r="H26">
            <v>0.12731572723689397</v>
          </cell>
          <cell r="I26">
            <v>95.486795427670472</v>
          </cell>
        </row>
        <row r="28">
          <cell r="H28">
            <v>9.5486795427670475E-3</v>
          </cell>
        </row>
      </sheetData>
      <sheetData sheetId="64">
        <row r="1">
          <cell r="B1" t="str">
            <v>eurofins scient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0.22222222222222221</v>
          </cell>
        </row>
        <row r="7">
          <cell r="B7">
            <v>1</v>
          </cell>
          <cell r="H7">
            <v>319.7</v>
          </cell>
        </row>
        <row r="8">
          <cell r="B8">
            <v>4</v>
          </cell>
        </row>
        <row r="9">
          <cell r="B9">
            <v>2</v>
          </cell>
          <cell r="H9">
            <v>600</v>
          </cell>
        </row>
        <row r="10">
          <cell r="B10">
            <v>38.4</v>
          </cell>
          <cell r="H10">
            <v>43467</v>
          </cell>
        </row>
        <row r="11">
          <cell r="B11">
            <v>25.8</v>
          </cell>
        </row>
        <row r="12">
          <cell r="B12" t="str">
            <v>a</v>
          </cell>
          <cell r="N12" t="b">
            <v>0</v>
          </cell>
        </row>
        <row r="13">
          <cell r="J13">
            <v>4.7231779793556444E-2</v>
          </cell>
          <cell r="K13">
            <v>28.339067876133868</v>
          </cell>
        </row>
        <row r="14">
          <cell r="B14">
            <v>6</v>
          </cell>
          <cell r="H14">
            <v>43480</v>
          </cell>
          <cell r="N14">
            <v>1</v>
          </cell>
        </row>
        <row r="16">
          <cell r="B16">
            <v>0.5</v>
          </cell>
        </row>
        <row r="17">
          <cell r="B17">
            <v>39.22</v>
          </cell>
          <cell r="N17">
            <v>1</v>
          </cell>
        </row>
        <row r="18">
          <cell r="B18">
            <v>0.34899999999999998</v>
          </cell>
        </row>
        <row r="19">
          <cell r="C19">
            <v>60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4.7231779793556444E-2</v>
          </cell>
          <cell r="I26">
            <v>28.339067876133868</v>
          </cell>
        </row>
        <row r="28">
          <cell r="H28">
            <v>2.8339067876133866E-3</v>
          </cell>
        </row>
      </sheetData>
      <sheetData sheetId="65">
        <row r="1">
          <cell r="B1" t="str">
            <v>eutelsat com</v>
          </cell>
          <cell r="C1" t="str">
            <v>Jour</v>
          </cell>
        </row>
        <row r="2">
          <cell r="B2" t="str">
            <v>DH</v>
          </cell>
        </row>
        <row r="4">
          <cell r="B4">
            <v>22</v>
          </cell>
        </row>
        <row r="6">
          <cell r="B6">
            <v>0.40909090909090912</v>
          </cell>
        </row>
        <row r="7">
          <cell r="B7">
            <v>4</v>
          </cell>
          <cell r="H7">
            <v>16.321000000000002</v>
          </cell>
        </row>
        <row r="8">
          <cell r="B8">
            <v>4</v>
          </cell>
        </row>
        <row r="9">
          <cell r="B9">
            <v>1</v>
          </cell>
          <cell r="H9">
            <v>680</v>
          </cell>
        </row>
        <row r="10">
          <cell r="B10">
            <v>36.9</v>
          </cell>
          <cell r="H10">
            <v>43069</v>
          </cell>
        </row>
        <row r="11">
          <cell r="B11">
            <v>23.7</v>
          </cell>
        </row>
        <row r="12">
          <cell r="B12" t="str">
            <v>m</v>
          </cell>
          <cell r="N12" t="b">
            <v>0</v>
          </cell>
        </row>
        <row r="13">
          <cell r="J13">
            <v>1.1335089761656751E-2</v>
          </cell>
          <cell r="K13">
            <v>7.7078610379265911</v>
          </cell>
        </row>
        <row r="14">
          <cell r="B14">
            <v>2</v>
          </cell>
          <cell r="H14">
            <v>43104</v>
          </cell>
          <cell r="N14">
            <v>1</v>
          </cell>
        </row>
        <row r="16">
          <cell r="B16">
            <v>0.5</v>
          </cell>
        </row>
        <row r="17">
          <cell r="B17">
            <v>37.880000000000003</v>
          </cell>
        </row>
        <row r="19">
          <cell r="C19">
            <v>68</v>
          </cell>
        </row>
        <row r="20">
          <cell r="J20" t="e">
            <v>#DIV/0!</v>
          </cell>
        </row>
        <row r="21">
          <cell r="H21">
            <v>43069</v>
          </cell>
        </row>
        <row r="26">
          <cell r="H26">
            <v>1.1335089761656751E-2</v>
          </cell>
          <cell r="I26">
            <v>7.7078610379265911</v>
          </cell>
        </row>
        <row r="28">
          <cell r="H28">
            <v>7.7078610379265912E-4</v>
          </cell>
        </row>
      </sheetData>
      <sheetData sheetId="66">
        <row r="1">
          <cell r="B1" t="str">
            <v>eutelsat com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0.6</v>
          </cell>
        </row>
        <row r="7">
          <cell r="B7">
            <v>2</v>
          </cell>
          <cell r="H7">
            <v>14.705</v>
          </cell>
        </row>
        <row r="8">
          <cell r="B8">
            <v>3</v>
          </cell>
        </row>
        <row r="9">
          <cell r="B9">
            <v>1</v>
          </cell>
          <cell r="H9">
            <v>570</v>
          </cell>
        </row>
        <row r="10">
          <cell r="B10">
            <v>40.299999999999997</v>
          </cell>
          <cell r="H10">
            <v>43570</v>
          </cell>
        </row>
        <row r="11">
          <cell r="B11">
            <v>26</v>
          </cell>
        </row>
        <row r="12">
          <cell r="B12" t="str">
            <v>a</v>
          </cell>
          <cell r="N12" t="b">
            <v>1</v>
          </cell>
        </row>
        <row r="13">
          <cell r="J13">
            <v>-1.224073444406689E-3</v>
          </cell>
          <cell r="K13">
            <v>-0.69772186331181274</v>
          </cell>
        </row>
        <row r="14">
          <cell r="B14">
            <v>2</v>
          </cell>
          <cell r="H14">
            <v>43580</v>
          </cell>
          <cell r="N14">
            <v>1</v>
          </cell>
        </row>
        <row r="16">
          <cell r="B16">
            <v>1</v>
          </cell>
        </row>
        <row r="17">
          <cell r="B17">
            <v>27.1</v>
          </cell>
        </row>
        <row r="18">
          <cell r="B18">
            <v>0.14899999999999999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43570</v>
          </cell>
        </row>
        <row r="26">
          <cell r="H26">
            <v>-1.224073444406689E-3</v>
          </cell>
          <cell r="I26">
            <v>-0.69772186331181274</v>
          </cell>
        </row>
        <row r="28">
          <cell r="H28">
            <v>-6.9772186331181274E-5</v>
          </cell>
        </row>
      </sheetData>
      <sheetData sheetId="67">
        <row r="1">
          <cell r="B1" t="str">
            <v>faurecia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0.4375</v>
          </cell>
        </row>
        <row r="7">
          <cell r="B7">
            <v>2</v>
          </cell>
          <cell r="H7">
            <v>52.2</v>
          </cell>
        </row>
        <row r="8">
          <cell r="B8">
            <v>3</v>
          </cell>
        </row>
        <row r="9">
          <cell r="B9">
            <v>1</v>
          </cell>
          <cell r="H9">
            <v>615</v>
          </cell>
        </row>
        <row r="10">
          <cell r="B10">
            <v>38.700000000000003</v>
          </cell>
          <cell r="H10">
            <v>43340</v>
          </cell>
        </row>
        <row r="11">
          <cell r="B11">
            <v>26.9</v>
          </cell>
        </row>
        <row r="12">
          <cell r="B12" t="str">
            <v>m</v>
          </cell>
          <cell r="N12" t="b">
            <v>1</v>
          </cell>
        </row>
        <row r="13">
          <cell r="J13">
            <v>-2.9693486590038381E-2</v>
          </cell>
          <cell r="K13">
            <v>-18.261494252873604</v>
          </cell>
        </row>
        <row r="14">
          <cell r="B14">
            <v>1</v>
          </cell>
          <cell r="H14">
            <v>43371</v>
          </cell>
          <cell r="N14">
            <v>1</v>
          </cell>
        </row>
        <row r="16">
          <cell r="B16">
            <v>1</v>
          </cell>
        </row>
        <row r="17">
          <cell r="B17">
            <v>38.9</v>
          </cell>
        </row>
        <row r="18">
          <cell r="B18">
            <v>0.2165</v>
          </cell>
        </row>
        <row r="19">
          <cell r="C19">
            <v>61.5</v>
          </cell>
        </row>
        <row r="20">
          <cell r="J20" t="e">
            <v>#DIV/0!</v>
          </cell>
        </row>
        <row r="21">
          <cell r="H21">
            <v>43340</v>
          </cell>
        </row>
        <row r="26">
          <cell r="H26">
            <v>-2.9693486590038381E-2</v>
          </cell>
          <cell r="I26">
            <v>-18.261494252873604</v>
          </cell>
        </row>
        <row r="28">
          <cell r="H28">
            <v>-1.8261494252873605E-3</v>
          </cell>
        </row>
      </sheetData>
      <sheetData sheetId="68">
        <row r="1">
          <cell r="B1" t="str">
            <v>faurecia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0.5</v>
          </cell>
        </row>
        <row r="7">
          <cell r="B7">
            <v>4</v>
          </cell>
          <cell r="H7">
            <v>35.380000000000003</v>
          </cell>
        </row>
        <row r="8">
          <cell r="B8">
            <v>3</v>
          </cell>
        </row>
        <row r="9">
          <cell r="B9">
            <v>2</v>
          </cell>
          <cell r="H9">
            <v>709.99999999999989</v>
          </cell>
        </row>
        <row r="10">
          <cell r="B10">
            <v>37.5</v>
          </cell>
          <cell r="H10">
            <v>43621</v>
          </cell>
        </row>
        <row r="11">
          <cell r="B11">
            <v>27.8</v>
          </cell>
        </row>
        <row r="12">
          <cell r="B12" t="str">
            <v>m</v>
          </cell>
          <cell r="N12" t="b">
            <v>0</v>
          </cell>
        </row>
        <row r="13">
          <cell r="J13">
            <v>3.9853024307518345E-2</v>
          </cell>
          <cell r="K13">
            <v>28.295647258338022</v>
          </cell>
        </row>
        <row r="14">
          <cell r="B14">
            <v>2</v>
          </cell>
          <cell r="H14">
            <v>43656</v>
          </cell>
          <cell r="N14">
            <v>1</v>
          </cell>
        </row>
        <row r="16">
          <cell r="B16">
            <v>0.5</v>
          </cell>
        </row>
        <row r="17">
          <cell r="B17">
            <v>43.2</v>
          </cell>
        </row>
        <row r="18">
          <cell r="B18">
            <v>0.18099999999999999</v>
          </cell>
        </row>
        <row r="19">
          <cell r="C19">
            <v>71</v>
          </cell>
        </row>
        <row r="20">
          <cell r="J20" t="e">
            <v>#DIV/0!</v>
          </cell>
        </row>
        <row r="21">
          <cell r="H21">
            <v>43621</v>
          </cell>
        </row>
        <row r="26">
          <cell r="H26">
            <v>3.9853024307518345E-2</v>
          </cell>
          <cell r="I26">
            <v>28.295647258338022</v>
          </cell>
        </row>
        <row r="28">
          <cell r="H28">
            <v>2.829564725833802E-3</v>
          </cell>
        </row>
      </sheetData>
      <sheetData sheetId="69">
        <row r="1">
          <cell r="B1" t="str">
            <v>ffp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0.54545454545454541</v>
          </cell>
        </row>
        <row r="7">
          <cell r="B7">
            <v>4</v>
          </cell>
          <cell r="H7">
            <v>76.599999999999994</v>
          </cell>
        </row>
        <row r="8">
          <cell r="B8">
            <v>2</v>
          </cell>
        </row>
        <row r="9">
          <cell r="B9">
            <v>1</v>
          </cell>
          <cell r="H9">
            <v>670</v>
          </cell>
        </row>
        <row r="10">
          <cell r="B10">
            <v>34.6</v>
          </cell>
          <cell r="H10">
            <v>43472</v>
          </cell>
        </row>
        <row r="11">
          <cell r="B11">
            <v>23.8</v>
          </cell>
        </row>
        <row r="12">
          <cell r="B12" t="str">
            <v>a</v>
          </cell>
          <cell r="N12" t="b">
            <v>0</v>
          </cell>
        </row>
        <row r="13">
          <cell r="J13">
            <v>7.4412532637075798E-2</v>
          </cell>
          <cell r="K13">
            <v>49.856396866840782</v>
          </cell>
        </row>
        <row r="14">
          <cell r="B14">
            <v>6</v>
          </cell>
          <cell r="H14">
            <v>43507</v>
          </cell>
          <cell r="N14">
            <v>1</v>
          </cell>
        </row>
        <row r="16">
          <cell r="B16">
            <v>0.33333333333333331</v>
          </cell>
        </row>
        <row r="17">
          <cell r="B17">
            <v>38.44</v>
          </cell>
        </row>
        <row r="18">
          <cell r="B18">
            <v>0.27329999999999999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7.4412532637075798E-2</v>
          </cell>
          <cell r="I26">
            <v>49.856396866840782</v>
          </cell>
        </row>
        <row r="28">
          <cell r="H28">
            <v>4.9856396866840786E-3</v>
          </cell>
        </row>
      </sheetData>
      <sheetData sheetId="70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0.6470588235294118</v>
          </cell>
        </row>
        <row r="7">
          <cell r="B7">
            <v>4</v>
          </cell>
          <cell r="H7">
            <v>15.11</v>
          </cell>
        </row>
        <row r="8">
          <cell r="B8">
            <v>4</v>
          </cell>
        </row>
        <row r="9">
          <cell r="B9">
            <v>2</v>
          </cell>
          <cell r="H9">
            <v>890</v>
          </cell>
        </row>
        <row r="10">
          <cell r="B10">
            <v>30.61</v>
          </cell>
          <cell r="H10">
            <v>43077</v>
          </cell>
        </row>
        <row r="11">
          <cell r="B11">
            <v>15.5</v>
          </cell>
        </row>
        <row r="12">
          <cell r="B12" t="str">
            <v>m</v>
          </cell>
          <cell r="N12" t="b">
            <v>1</v>
          </cell>
        </row>
        <row r="13">
          <cell r="J13">
            <v>-4.5665122435473146E-2</v>
          </cell>
          <cell r="K13">
            <v>-40.641958967571099</v>
          </cell>
          <cell r="N13">
            <v>1</v>
          </cell>
        </row>
        <row r="14">
          <cell r="B14">
            <v>1</v>
          </cell>
          <cell r="H14">
            <v>43096</v>
          </cell>
        </row>
        <row r="16">
          <cell r="B16">
            <v>1</v>
          </cell>
        </row>
        <row r="17">
          <cell r="B17">
            <v>32.9</v>
          </cell>
        </row>
        <row r="19">
          <cell r="C19">
            <v>89</v>
          </cell>
        </row>
        <row r="20">
          <cell r="J20" t="e">
            <v>#DIV/0!</v>
          </cell>
        </row>
        <row r="21">
          <cell r="H21">
            <v>43077</v>
          </cell>
        </row>
        <row r="26">
          <cell r="H26">
            <v>-4.5665122435473146E-2</v>
          </cell>
          <cell r="I26">
            <v>-40.641958967571099</v>
          </cell>
        </row>
        <row r="28">
          <cell r="H28">
            <v>-4.06419589675711E-3</v>
          </cell>
        </row>
      </sheetData>
      <sheetData sheetId="71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0.36363636363636365</v>
          </cell>
        </row>
        <row r="7">
          <cell r="B7">
            <v>1</v>
          </cell>
          <cell r="H7">
            <v>6.88</v>
          </cell>
        </row>
        <row r="8">
          <cell r="B8">
            <v>4</v>
          </cell>
        </row>
        <row r="9">
          <cell r="B9">
            <v>2</v>
          </cell>
          <cell r="H9">
            <v>720</v>
          </cell>
        </row>
        <row r="10">
          <cell r="B10">
            <v>28.1</v>
          </cell>
          <cell r="H10">
            <v>43438</v>
          </cell>
        </row>
        <row r="11">
          <cell r="B11">
            <v>20.100000000000001</v>
          </cell>
        </row>
        <row r="12">
          <cell r="B12" t="str">
            <v>m</v>
          </cell>
          <cell r="N12" t="b">
            <v>1</v>
          </cell>
        </row>
        <row r="13">
          <cell r="J13">
            <v>-0.12063953488372081</v>
          </cell>
          <cell r="K13">
            <v>-86.860465116278988</v>
          </cell>
          <cell r="N13">
            <v>1</v>
          </cell>
        </row>
        <row r="14">
          <cell r="B14">
            <v>5</v>
          </cell>
          <cell r="H14">
            <v>43445</v>
          </cell>
        </row>
        <row r="16">
          <cell r="B16">
            <v>0.6</v>
          </cell>
        </row>
        <row r="17">
          <cell r="B17">
            <v>35.1</v>
          </cell>
        </row>
        <row r="18">
          <cell r="B18">
            <v>0.52829999999999999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43438</v>
          </cell>
        </row>
        <row r="26">
          <cell r="H26">
            <v>-0.12063953488372081</v>
          </cell>
          <cell r="I26">
            <v>-86.860465116278988</v>
          </cell>
        </row>
        <row r="28">
          <cell r="H28">
            <v>-8.6860465116278991E-3</v>
          </cell>
        </row>
      </sheetData>
      <sheetData sheetId="72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21</v>
          </cell>
        </row>
        <row r="6">
          <cell r="B6">
            <v>0.47619047619047616</v>
          </cell>
        </row>
        <row r="7">
          <cell r="B7">
            <v>4</v>
          </cell>
          <cell r="H7">
            <v>6.26</v>
          </cell>
        </row>
        <row r="8">
          <cell r="B8">
            <v>4</v>
          </cell>
        </row>
        <row r="9">
          <cell r="B9">
            <v>2</v>
          </cell>
          <cell r="H9">
            <v>780</v>
          </cell>
        </row>
        <row r="10">
          <cell r="B10">
            <v>35.1</v>
          </cell>
          <cell r="H10">
            <v>43448</v>
          </cell>
        </row>
        <row r="11">
          <cell r="B11">
            <v>20.399999999999999</v>
          </cell>
        </row>
        <row r="12">
          <cell r="B12" t="str">
            <v>m</v>
          </cell>
          <cell r="N12" t="b">
            <v>0</v>
          </cell>
        </row>
        <row r="13">
          <cell r="J13">
            <v>0.22204472843450479</v>
          </cell>
          <cell r="K13">
            <v>173.19488817891374</v>
          </cell>
        </row>
        <row r="14">
          <cell r="B14">
            <v>3</v>
          </cell>
          <cell r="H14">
            <v>43488</v>
          </cell>
        </row>
        <row r="15">
          <cell r="N15">
            <v>1</v>
          </cell>
        </row>
        <row r="16">
          <cell r="B16">
            <v>1</v>
          </cell>
        </row>
        <row r="17">
          <cell r="B17">
            <v>38.6</v>
          </cell>
          <cell r="N17">
            <v>1</v>
          </cell>
        </row>
        <row r="18">
          <cell r="B18">
            <v>0.56020000000000003</v>
          </cell>
        </row>
        <row r="19">
          <cell r="C19">
            <v>78</v>
          </cell>
        </row>
        <row r="20">
          <cell r="J20" t="e">
            <v>#DIV/0!</v>
          </cell>
        </row>
        <row r="21">
          <cell r="H21">
            <v>43448</v>
          </cell>
        </row>
        <row r="26">
          <cell r="H26">
            <v>0.22204472843450479</v>
          </cell>
          <cell r="I26">
            <v>173.19488817891374</v>
          </cell>
        </row>
        <row r="28">
          <cell r="H28">
            <v>1.7319488817891374E-2</v>
          </cell>
        </row>
      </sheetData>
      <sheetData sheetId="73">
        <row r="1">
          <cell r="B1" t="str">
            <v>general electric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0.2857142857142857</v>
          </cell>
        </row>
        <row r="7">
          <cell r="B7">
            <v>1</v>
          </cell>
          <cell r="H7">
            <v>7.4</v>
          </cell>
        </row>
        <row r="8">
          <cell r="B8">
            <v>2</v>
          </cell>
        </row>
        <row r="9">
          <cell r="B9">
            <v>3</v>
          </cell>
          <cell r="H9">
            <v>560</v>
          </cell>
        </row>
        <row r="10">
          <cell r="B10">
            <v>38.9</v>
          </cell>
          <cell r="H10">
            <v>43710</v>
          </cell>
        </row>
        <row r="11">
          <cell r="B11">
            <v>25.69</v>
          </cell>
        </row>
        <row r="12">
          <cell r="B12" t="str">
            <v>a</v>
          </cell>
          <cell r="N12" t="b">
            <v>0</v>
          </cell>
        </row>
        <row r="13">
          <cell r="J13">
            <v>7.4324324324324412E-2</v>
          </cell>
          <cell r="K13">
            <v>41.621621621621671</v>
          </cell>
        </row>
        <row r="14">
          <cell r="B14">
            <v>5</v>
          </cell>
          <cell r="H14">
            <v>43740</v>
          </cell>
          <cell r="N14">
            <v>1</v>
          </cell>
        </row>
        <row r="16">
          <cell r="B16">
            <v>0.6</v>
          </cell>
        </row>
        <row r="17">
          <cell r="B17">
            <v>39.700000000000003</v>
          </cell>
          <cell r="N17">
            <v>1</v>
          </cell>
        </row>
        <row r="18">
          <cell r="B18">
            <v>0.23699999999999999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43710</v>
          </cell>
        </row>
        <row r="26">
          <cell r="H26">
            <v>7.4324324324324412E-2</v>
          </cell>
          <cell r="I26">
            <v>41.621621621621671</v>
          </cell>
        </row>
        <row r="28">
          <cell r="H28">
            <v>4.162162162162167E-3</v>
          </cell>
        </row>
      </sheetData>
      <sheetData sheetId="74">
        <row r="1">
          <cell r="B1" t="str">
            <v>getlink se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0.42857142857142855</v>
          </cell>
        </row>
        <row r="7">
          <cell r="B7">
            <v>2</v>
          </cell>
          <cell r="H7">
            <v>10.57</v>
          </cell>
        </row>
        <row r="8">
          <cell r="B8">
            <v>2</v>
          </cell>
        </row>
        <row r="9">
          <cell r="B9">
            <v>3</v>
          </cell>
          <cell r="H9">
            <v>690.00000000000011</v>
          </cell>
        </row>
        <row r="10">
          <cell r="B10">
            <v>38.9</v>
          </cell>
          <cell r="H10">
            <v>43349</v>
          </cell>
        </row>
        <row r="11">
          <cell r="B11">
            <v>21.5</v>
          </cell>
        </row>
        <row r="12">
          <cell r="B12" t="str">
            <v>m</v>
          </cell>
          <cell r="N12" t="b">
            <v>0</v>
          </cell>
        </row>
        <row r="13">
          <cell r="J13">
            <v>2.8382213812675754E-3</v>
          </cell>
          <cell r="K13">
            <v>1.9583727530746273</v>
          </cell>
        </row>
        <row r="14">
          <cell r="B14">
            <v>1</v>
          </cell>
          <cell r="H14">
            <v>43378</v>
          </cell>
          <cell r="N14">
            <v>1</v>
          </cell>
        </row>
        <row r="16">
          <cell r="B16">
            <v>1</v>
          </cell>
        </row>
        <row r="17">
          <cell r="B17">
            <v>40.299999999999997</v>
          </cell>
        </row>
        <row r="18">
          <cell r="B18">
            <v>5.8999999999999997E-2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43349</v>
          </cell>
        </row>
        <row r="26">
          <cell r="H26">
            <v>2.8382213812675754E-3</v>
          </cell>
          <cell r="I26">
            <v>1.9583727530746273</v>
          </cell>
        </row>
        <row r="28">
          <cell r="H28">
            <v>1.9583727530746273E-4</v>
          </cell>
        </row>
      </sheetData>
      <sheetData sheetId="75">
        <row r="1">
          <cell r="B1" t="str">
            <v>getlink se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0.66666666666666663</v>
          </cell>
        </row>
        <row r="7">
          <cell r="B7">
            <v>2</v>
          </cell>
          <cell r="H7">
            <v>9.2100000000000009</v>
          </cell>
        </row>
        <row r="8">
          <cell r="B8">
            <v>5</v>
          </cell>
        </row>
        <row r="9">
          <cell r="B9">
            <v>1</v>
          </cell>
          <cell r="H9">
            <v>780</v>
          </cell>
        </row>
        <row r="10">
          <cell r="B10">
            <v>16.899999999999999</v>
          </cell>
          <cell r="H10">
            <v>43913</v>
          </cell>
        </row>
        <row r="11">
          <cell r="B11">
            <v>12.7</v>
          </cell>
        </row>
        <row r="12">
          <cell r="B12">
            <v>0</v>
          </cell>
          <cell r="N12" t="b">
            <v>0</v>
          </cell>
        </row>
        <row r="13">
          <cell r="J13">
            <v>0.2323561346362647</v>
          </cell>
          <cell r="K13">
            <v>181.23778501628647</v>
          </cell>
        </row>
        <row r="14">
          <cell r="B14">
            <v>1</v>
          </cell>
          <cell r="H14">
            <v>43956</v>
          </cell>
          <cell r="N14">
            <v>1</v>
          </cell>
        </row>
        <row r="16">
          <cell r="B16">
            <v>0</v>
          </cell>
        </row>
        <row r="17">
          <cell r="B17">
            <v>24.5</v>
          </cell>
        </row>
        <row r="18">
          <cell r="B18">
            <v>0.68500000000000005</v>
          </cell>
        </row>
        <row r="19">
          <cell r="C19">
            <v>78</v>
          </cell>
        </row>
        <row r="20">
          <cell r="J20" t="e">
            <v>#DIV/0!</v>
          </cell>
        </row>
        <row r="21">
          <cell r="H21">
            <v>43913</v>
          </cell>
        </row>
        <row r="26">
          <cell r="H26">
            <v>0.2323561346362647</v>
          </cell>
          <cell r="I26">
            <v>181.23778501628647</v>
          </cell>
        </row>
        <row r="28">
          <cell r="H28">
            <v>1.8123778501628645E-2</v>
          </cell>
        </row>
      </sheetData>
      <sheetData sheetId="76">
        <row r="1">
          <cell r="B1" t="str">
            <v>gtt</v>
          </cell>
          <cell r="C1" t="str">
            <v>Jour</v>
          </cell>
        </row>
        <row r="2">
          <cell r="B2" t="str">
            <v>DH</v>
          </cell>
        </row>
        <row r="4">
          <cell r="B4">
            <v>19</v>
          </cell>
        </row>
        <row r="6">
          <cell r="B6">
            <v>0.36842105263157893</v>
          </cell>
        </row>
        <row r="7">
          <cell r="B7">
            <v>2</v>
          </cell>
          <cell r="H7">
            <v>25.33</v>
          </cell>
        </row>
        <row r="8">
          <cell r="B8">
            <v>4</v>
          </cell>
        </row>
        <row r="9">
          <cell r="B9">
            <v>0</v>
          </cell>
          <cell r="H9">
            <v>570</v>
          </cell>
        </row>
        <row r="10">
          <cell r="B10">
            <v>40.299999999999997</v>
          </cell>
          <cell r="H10">
            <v>42401</v>
          </cell>
        </row>
        <row r="11">
          <cell r="B11">
            <v>22.93</v>
          </cell>
        </row>
        <row r="12">
          <cell r="B12" t="str">
            <v>n</v>
          </cell>
          <cell r="N12" t="b">
            <v>1</v>
          </cell>
        </row>
        <row r="13">
          <cell r="J13">
            <v>-0.18594551914725602</v>
          </cell>
          <cell r="K13">
            <v>-105.98894591393594</v>
          </cell>
          <cell r="N13">
            <v>1</v>
          </cell>
        </row>
        <row r="14">
          <cell r="B14">
            <v>9</v>
          </cell>
          <cell r="H14">
            <v>42402</v>
          </cell>
        </row>
        <row r="16">
          <cell r="B16">
            <v>0.55555555555555558</v>
          </cell>
        </row>
        <row r="17">
          <cell r="B17">
            <v>41.6</v>
          </cell>
        </row>
        <row r="18">
          <cell r="B18">
            <v>0.31569999999999998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42401</v>
          </cell>
        </row>
        <row r="26">
          <cell r="H26">
            <v>-0.18594551914725602</v>
          </cell>
          <cell r="I26">
            <v>-105.98894591393594</v>
          </cell>
        </row>
        <row r="28">
          <cell r="H28">
            <v>-1.0598894591393593E-2</v>
          </cell>
        </row>
      </sheetData>
      <sheetData sheetId="77">
        <row r="1">
          <cell r="B1" t="str">
            <v>icade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0.4</v>
          </cell>
        </row>
        <row r="7">
          <cell r="B7">
            <v>1</v>
          </cell>
          <cell r="H7">
            <v>50.3</v>
          </cell>
        </row>
        <row r="8">
          <cell r="B8">
            <v>3</v>
          </cell>
        </row>
        <row r="9">
          <cell r="B9">
            <v>2</v>
          </cell>
          <cell r="H9">
            <v>560</v>
          </cell>
        </row>
        <row r="10">
          <cell r="B10">
            <v>40.200000000000003</v>
          </cell>
          <cell r="H10">
            <v>42256</v>
          </cell>
        </row>
        <row r="11">
          <cell r="B11">
            <v>28.52</v>
          </cell>
        </row>
        <row r="12">
          <cell r="B12" t="str">
            <v>m</v>
          </cell>
          <cell r="N12" t="b">
            <v>0</v>
          </cell>
        </row>
        <row r="13">
          <cell r="J13">
            <v>3.9165009940357924E-2</v>
          </cell>
          <cell r="K13">
            <v>21.932405566600437</v>
          </cell>
        </row>
        <row r="14">
          <cell r="B14">
            <v>2</v>
          </cell>
          <cell r="H14">
            <v>42317</v>
          </cell>
          <cell r="N14">
            <v>1</v>
          </cell>
        </row>
        <row r="16">
          <cell r="B16">
            <v>1</v>
          </cell>
        </row>
        <row r="17">
          <cell r="B17">
            <v>41</v>
          </cell>
        </row>
        <row r="18">
          <cell r="B18">
            <v>0.1336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42256</v>
          </cell>
        </row>
        <row r="26">
          <cell r="H26">
            <v>3.9165009940357924E-2</v>
          </cell>
          <cell r="I26">
            <v>21.932405566600437</v>
          </cell>
        </row>
        <row r="28">
          <cell r="H28">
            <v>2.1932405566600435E-3</v>
          </cell>
        </row>
      </sheetData>
      <sheetData sheetId="78">
        <row r="1">
          <cell r="B1" t="str">
            <v>interparfums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0.33333333333333331</v>
          </cell>
        </row>
        <row r="7">
          <cell r="B7">
            <v>2</v>
          </cell>
          <cell r="H7">
            <v>28.5</v>
          </cell>
        </row>
        <row r="8">
          <cell r="B8">
            <v>4</v>
          </cell>
        </row>
        <row r="9">
          <cell r="B9">
            <v>1</v>
          </cell>
          <cell r="H9">
            <v>690.00000000000011</v>
          </cell>
        </row>
        <row r="10">
          <cell r="B10">
            <v>32.799999999999997</v>
          </cell>
          <cell r="H10">
            <v>43909</v>
          </cell>
        </row>
        <row r="11">
          <cell r="B11">
            <v>18.899999999999999</v>
          </cell>
        </row>
        <row r="12">
          <cell r="B12" t="str">
            <v>a</v>
          </cell>
          <cell r="N12" t="b">
            <v>0</v>
          </cell>
        </row>
        <row r="13">
          <cell r="J13">
            <v>6.6666666666666485E-2</v>
          </cell>
          <cell r="K13">
            <v>45.999999999999886</v>
          </cell>
        </row>
        <row r="14">
          <cell r="B14">
            <v>2</v>
          </cell>
          <cell r="H14">
            <v>43921</v>
          </cell>
          <cell r="N14">
            <v>1</v>
          </cell>
        </row>
        <row r="16">
          <cell r="B16">
            <v>0.5</v>
          </cell>
        </row>
        <row r="17">
          <cell r="B17">
            <v>37</v>
          </cell>
          <cell r="N17">
            <v>1</v>
          </cell>
        </row>
        <row r="18">
          <cell r="B18">
            <v>0.35699999999999998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43909</v>
          </cell>
        </row>
        <row r="26">
          <cell r="H26">
            <v>6.6666666666666485E-2</v>
          </cell>
          <cell r="I26">
            <v>45.999999999999886</v>
          </cell>
        </row>
        <row r="28">
          <cell r="H28">
            <v>4.5999999999999886E-3</v>
          </cell>
        </row>
      </sheetData>
      <sheetData sheetId="79">
        <row r="1">
          <cell r="B1" t="str">
            <v>icade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0.45454545454545453</v>
          </cell>
        </row>
        <row r="7">
          <cell r="B7">
            <v>2</v>
          </cell>
          <cell r="H7">
            <v>60.2</v>
          </cell>
        </row>
        <row r="8">
          <cell r="B8">
            <v>3</v>
          </cell>
        </row>
        <row r="9">
          <cell r="B9">
            <v>1</v>
          </cell>
          <cell r="H9">
            <v>640</v>
          </cell>
        </row>
        <row r="10">
          <cell r="B10">
            <v>33.700000000000003</v>
          </cell>
          <cell r="H10">
            <v>43454</v>
          </cell>
        </row>
        <row r="11">
          <cell r="B11">
            <v>25.06</v>
          </cell>
        </row>
        <row r="12">
          <cell r="B12" t="str">
            <v>n</v>
          </cell>
          <cell r="N12" t="b">
            <v>0</v>
          </cell>
        </row>
        <row r="13">
          <cell r="J13">
            <v>0.1488372093023255</v>
          </cell>
          <cell r="K13">
            <v>95.255813953488314</v>
          </cell>
        </row>
        <row r="14">
          <cell r="B14">
            <v>1</v>
          </cell>
          <cell r="H14">
            <v>43496</v>
          </cell>
        </row>
        <row r="15">
          <cell r="N15">
            <v>1</v>
          </cell>
        </row>
        <row r="16">
          <cell r="B16">
            <v>0</v>
          </cell>
          <cell r="N16">
            <v>75.150000000000006</v>
          </cell>
        </row>
        <row r="17">
          <cell r="B17">
            <v>34.4</v>
          </cell>
          <cell r="N17">
            <v>1</v>
          </cell>
        </row>
        <row r="18">
          <cell r="B18">
            <v>0.153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43454</v>
          </cell>
        </row>
        <row r="26">
          <cell r="H26">
            <v>0.1488372093023255</v>
          </cell>
          <cell r="I26">
            <v>95.255813953488314</v>
          </cell>
        </row>
        <row r="28">
          <cell r="H28">
            <v>9.5255813953488318E-3</v>
          </cell>
        </row>
      </sheetData>
      <sheetData sheetId="80">
        <row r="1">
          <cell r="B1" t="str">
            <v>id logistics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13</v>
          </cell>
        </row>
        <row r="6">
          <cell r="B6">
            <v>0.46153846153846156</v>
          </cell>
        </row>
        <row r="7">
          <cell r="B7">
            <v>4</v>
          </cell>
          <cell r="H7">
            <v>120</v>
          </cell>
        </row>
        <row r="8">
          <cell r="B8">
            <v>3</v>
          </cell>
        </row>
        <row r="9">
          <cell r="B9">
            <v>2</v>
          </cell>
          <cell r="H9">
            <v>820</v>
          </cell>
        </row>
        <row r="10">
          <cell r="B10">
            <v>27.7</v>
          </cell>
          <cell r="H10">
            <v>43472</v>
          </cell>
        </row>
        <row r="11">
          <cell r="B11">
            <v>13.5</v>
          </cell>
        </row>
        <row r="12">
          <cell r="B12" t="str">
            <v>n</v>
          </cell>
          <cell r="N12" t="b">
            <v>0</v>
          </cell>
        </row>
        <row r="13">
          <cell r="J13">
            <v>0.2</v>
          </cell>
          <cell r="K13">
            <v>164</v>
          </cell>
        </row>
        <row r="14">
          <cell r="B14">
            <v>4</v>
          </cell>
          <cell r="H14">
            <v>43501</v>
          </cell>
        </row>
        <row r="15">
          <cell r="N15">
            <v>1</v>
          </cell>
        </row>
        <row r="16">
          <cell r="B16">
            <v>0.5</v>
          </cell>
          <cell r="N16">
            <v>70.239999999999995</v>
          </cell>
        </row>
        <row r="17">
          <cell r="B17">
            <v>40.4</v>
          </cell>
          <cell r="N17">
            <v>1</v>
          </cell>
        </row>
        <row r="18">
          <cell r="B18">
            <v>0.2268</v>
          </cell>
        </row>
        <row r="19">
          <cell r="C19">
            <v>82</v>
          </cell>
        </row>
        <row r="20">
          <cell r="J20" t="e">
            <v>#DIV/0!</v>
          </cell>
        </row>
        <row r="21">
          <cell r="H21">
            <v>43472</v>
          </cell>
        </row>
        <row r="26">
          <cell r="H26">
            <v>0.2</v>
          </cell>
          <cell r="I26">
            <v>164</v>
          </cell>
        </row>
        <row r="28">
          <cell r="H28">
            <v>1.6400000000000001E-2</v>
          </cell>
        </row>
      </sheetData>
      <sheetData sheetId="81">
        <row r="1">
          <cell r="B1" t="str">
            <v>iliad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0.375</v>
          </cell>
        </row>
        <row r="7">
          <cell r="B7">
            <v>2</v>
          </cell>
          <cell r="H7">
            <v>80.599999999999994</v>
          </cell>
        </row>
        <row r="8">
          <cell r="B8">
            <v>1</v>
          </cell>
        </row>
        <row r="9">
          <cell r="B9">
            <v>3</v>
          </cell>
          <cell r="H9">
            <v>610</v>
          </cell>
        </row>
        <row r="10">
          <cell r="B10">
            <v>32.799999999999997</v>
          </cell>
          <cell r="H10">
            <v>43728</v>
          </cell>
        </row>
        <row r="11">
          <cell r="B11">
            <v>22.4</v>
          </cell>
        </row>
        <row r="12">
          <cell r="B12" t="str">
            <v>a</v>
          </cell>
          <cell r="N12" t="b">
            <v>0</v>
          </cell>
        </row>
        <row r="13">
          <cell r="J13">
            <v>0.13995037220843673</v>
          </cell>
          <cell r="K13">
            <v>85.369727047146398</v>
          </cell>
        </row>
        <row r="14">
          <cell r="B14">
            <v>1</v>
          </cell>
          <cell r="H14">
            <v>43761</v>
          </cell>
        </row>
        <row r="15">
          <cell r="N15">
            <v>1</v>
          </cell>
        </row>
        <row r="16">
          <cell r="B16">
            <v>1</v>
          </cell>
          <cell r="N16">
            <v>70.88</v>
          </cell>
        </row>
        <row r="17">
          <cell r="B17">
            <v>27.8</v>
          </cell>
          <cell r="N17">
            <v>1</v>
          </cell>
        </row>
        <row r="18">
          <cell r="B18">
            <v>0.2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43728</v>
          </cell>
        </row>
        <row r="26">
          <cell r="H26">
            <v>0.13995037220843673</v>
          </cell>
          <cell r="I26">
            <v>85.369727047146398</v>
          </cell>
        </row>
        <row r="28">
          <cell r="H28">
            <v>8.5369727047146394E-3</v>
          </cell>
        </row>
      </sheetData>
      <sheetData sheetId="82">
        <row r="1">
          <cell r="B1" t="str">
            <v>ingenico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2</v>
          </cell>
          <cell r="H7">
            <v>48.92</v>
          </cell>
        </row>
        <row r="8">
          <cell r="B8">
            <v>3</v>
          </cell>
        </row>
        <row r="9">
          <cell r="B9">
            <v>2</v>
          </cell>
          <cell r="H9">
            <v>750</v>
          </cell>
        </row>
        <row r="10">
          <cell r="B10">
            <v>27.4</v>
          </cell>
          <cell r="H10">
            <v>43473</v>
          </cell>
        </row>
        <row r="11">
          <cell r="B11">
            <v>17.8</v>
          </cell>
        </row>
        <row r="12">
          <cell r="B12" t="str">
            <v>n</v>
          </cell>
          <cell r="N12" t="b">
            <v>1</v>
          </cell>
        </row>
        <row r="13">
          <cell r="J13">
            <v>-9.3417825020441644E-2</v>
          </cell>
          <cell r="K13">
            <v>-70.063368765331234</v>
          </cell>
          <cell r="N13">
            <v>1</v>
          </cell>
        </row>
        <row r="14">
          <cell r="B14">
            <v>2</v>
          </cell>
          <cell r="H14">
            <v>43489</v>
          </cell>
        </row>
        <row r="16">
          <cell r="B16">
            <v>1</v>
          </cell>
        </row>
        <row r="17">
          <cell r="B17">
            <v>35.4</v>
          </cell>
        </row>
        <row r="18">
          <cell r="B18">
            <v>0.316</v>
          </cell>
        </row>
        <row r="19">
          <cell r="C19">
            <v>75</v>
          </cell>
        </row>
        <row r="20">
          <cell r="J20" t="e">
            <v>#DIV/0!</v>
          </cell>
        </row>
        <row r="21">
          <cell r="H21">
            <v>43473</v>
          </cell>
        </row>
        <row r="26">
          <cell r="H26">
            <v>-9.3417825020441644E-2</v>
          </cell>
          <cell r="I26">
            <v>-70.063368765331234</v>
          </cell>
        </row>
        <row r="28">
          <cell r="H28">
            <v>-7.0063368765331232E-3</v>
          </cell>
        </row>
      </sheetData>
      <sheetData sheetId="83">
        <row r="1">
          <cell r="B1" t="str">
            <v>ipsen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0.5</v>
          </cell>
        </row>
        <row r="7">
          <cell r="B7">
            <v>2</v>
          </cell>
          <cell r="H7">
            <v>120.9</v>
          </cell>
        </row>
        <row r="8">
          <cell r="B8">
            <v>2</v>
          </cell>
        </row>
        <row r="9">
          <cell r="B9">
            <v>2</v>
          </cell>
          <cell r="H9">
            <v>790</v>
          </cell>
        </row>
        <row r="10">
          <cell r="B10">
            <v>28.3</v>
          </cell>
          <cell r="H10">
            <v>43405</v>
          </cell>
        </row>
        <row r="11">
          <cell r="B11">
            <v>13.9</v>
          </cell>
        </row>
        <row r="12">
          <cell r="B12" t="str">
            <v>m</v>
          </cell>
          <cell r="N12" t="b">
            <v>1</v>
          </cell>
        </row>
        <row r="13">
          <cell r="J13">
            <v>-1.6377171215880844E-2</v>
          </cell>
          <cell r="K13">
            <v>-12.937965260545866</v>
          </cell>
          <cell r="N13">
            <v>1</v>
          </cell>
        </row>
        <row r="14">
          <cell r="B14">
            <v>1</v>
          </cell>
          <cell r="H14">
            <v>43424</v>
          </cell>
        </row>
        <row r="16">
          <cell r="B16">
            <v>1</v>
          </cell>
        </row>
        <row r="17">
          <cell r="B17">
            <v>10.1</v>
          </cell>
        </row>
        <row r="18">
          <cell r="B18">
            <v>0.1268</v>
          </cell>
        </row>
        <row r="19">
          <cell r="C19">
            <v>79</v>
          </cell>
        </row>
        <row r="20">
          <cell r="J20" t="e">
            <v>#DIV/0!</v>
          </cell>
        </row>
        <row r="21">
          <cell r="H21">
            <v>43405</v>
          </cell>
        </row>
        <row r="26">
          <cell r="H26">
            <v>-1.6377171215880844E-2</v>
          </cell>
          <cell r="I26">
            <v>-12.937965260545866</v>
          </cell>
        </row>
        <row r="28">
          <cell r="H28">
            <v>-1.2937965260545867E-3</v>
          </cell>
        </row>
      </sheetData>
      <sheetData sheetId="84">
        <row r="1">
          <cell r="B1" t="str">
            <v>ipsen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0.42857142857142855</v>
          </cell>
        </row>
        <row r="7">
          <cell r="B7">
            <v>2</v>
          </cell>
          <cell r="H7">
            <v>95.4</v>
          </cell>
        </row>
        <row r="8">
          <cell r="B8">
            <v>3</v>
          </cell>
        </row>
        <row r="9">
          <cell r="B9">
            <v>2</v>
          </cell>
          <cell r="H9">
            <v>690.00000000000011</v>
          </cell>
        </row>
        <row r="10">
          <cell r="B10">
            <v>30.7</v>
          </cell>
          <cell r="H10">
            <v>43697</v>
          </cell>
        </row>
        <row r="11">
          <cell r="B11">
            <v>21.2</v>
          </cell>
        </row>
        <row r="12">
          <cell r="B12" t="str">
            <v>a</v>
          </cell>
          <cell r="N12" t="b">
            <v>1</v>
          </cell>
        </row>
        <row r="13">
          <cell r="J13">
            <v>-7.7044025157232854E-2</v>
          </cell>
          <cell r="K13">
            <v>-53.160377358490678</v>
          </cell>
          <cell r="N13">
            <v>1</v>
          </cell>
        </row>
        <row r="14">
          <cell r="B14">
            <v>2</v>
          </cell>
          <cell r="H14">
            <v>43718</v>
          </cell>
        </row>
        <row r="16">
          <cell r="B16">
            <v>0.5</v>
          </cell>
        </row>
        <row r="17">
          <cell r="B17">
            <v>36.6</v>
          </cell>
        </row>
        <row r="18">
          <cell r="B18">
            <v>0.20899999999999999</v>
          </cell>
        </row>
        <row r="19">
          <cell r="C19">
            <v>69</v>
          </cell>
        </row>
        <row r="20">
          <cell r="J20" t="e">
            <v>#DIV/0!</v>
          </cell>
        </row>
        <row r="21">
          <cell r="H21">
            <v>43697</v>
          </cell>
        </row>
        <row r="26">
          <cell r="H26">
            <v>-7.7044025157232854E-2</v>
          </cell>
          <cell r="I26">
            <v>-53.160377358490678</v>
          </cell>
        </row>
        <row r="28">
          <cell r="H28">
            <v>-5.3160377358490675E-3</v>
          </cell>
        </row>
      </sheetData>
      <sheetData sheetId="85">
        <row r="1">
          <cell r="B1" t="str">
            <v>ipsen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0.16666666666666666</v>
          </cell>
        </row>
        <row r="7">
          <cell r="B7">
            <v>1</v>
          </cell>
          <cell r="H7">
            <v>80.099999999999994</v>
          </cell>
        </row>
        <row r="8">
          <cell r="B8">
            <v>3</v>
          </cell>
        </row>
        <row r="9">
          <cell r="B9">
            <v>2</v>
          </cell>
          <cell r="H9">
            <v>620</v>
          </cell>
        </row>
        <row r="10">
          <cell r="B10">
            <v>29.9</v>
          </cell>
          <cell r="H10">
            <v>43819</v>
          </cell>
        </row>
        <row r="11">
          <cell r="B11">
            <v>23.1</v>
          </cell>
        </row>
        <row r="12">
          <cell r="B12" t="str">
            <v>n</v>
          </cell>
          <cell r="N12" t="b">
            <v>1</v>
          </cell>
        </row>
        <row r="13">
          <cell r="J13">
            <v>-0.19975031210986274</v>
          </cell>
          <cell r="K13">
            <v>-123.8451935081149</v>
          </cell>
          <cell r="N13">
            <v>1</v>
          </cell>
        </row>
        <row r="14">
          <cell r="B14">
            <v>1</v>
          </cell>
          <cell r="H14">
            <v>43857</v>
          </cell>
        </row>
        <row r="16">
          <cell r="B16">
            <v>1</v>
          </cell>
        </row>
        <row r="17">
          <cell r="B17">
            <v>34.6</v>
          </cell>
        </row>
        <row r="18">
          <cell r="B18">
            <v>0.2412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43819</v>
          </cell>
        </row>
        <row r="26">
          <cell r="H26">
            <v>-0.19975031210986274</v>
          </cell>
          <cell r="I26">
            <v>-123.8451935081149</v>
          </cell>
        </row>
        <row r="28">
          <cell r="H28">
            <v>-1.2384519350811491E-2</v>
          </cell>
        </row>
      </sheetData>
      <sheetData sheetId="86">
        <row r="1">
          <cell r="B1" t="str">
            <v>ipsos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0.3</v>
          </cell>
        </row>
        <row r="7">
          <cell r="B7">
            <v>2</v>
          </cell>
          <cell r="H7">
            <v>25.26</v>
          </cell>
        </row>
        <row r="8">
          <cell r="B8">
            <v>2</v>
          </cell>
        </row>
        <row r="9">
          <cell r="B9">
            <v>2</v>
          </cell>
          <cell r="H9">
            <v>600</v>
          </cell>
        </row>
        <row r="10">
          <cell r="B10">
            <v>35.5</v>
          </cell>
          <cell r="H10">
            <v>43367</v>
          </cell>
        </row>
        <row r="11">
          <cell r="B11">
            <v>25</v>
          </cell>
        </row>
        <row r="12">
          <cell r="B12" t="str">
            <v>a</v>
          </cell>
          <cell r="N12" t="b">
            <v>1</v>
          </cell>
        </row>
        <row r="13">
          <cell r="J13">
            <v>-2.5732383214568701E-2</v>
          </cell>
          <cell r="K13">
            <v>-15.43942992874122</v>
          </cell>
          <cell r="N13">
            <v>1</v>
          </cell>
        </row>
        <row r="14">
          <cell r="B14">
            <v>1</v>
          </cell>
          <cell r="H14">
            <v>43381</v>
          </cell>
        </row>
        <row r="16">
          <cell r="B16">
            <v>1</v>
          </cell>
        </row>
        <row r="17">
          <cell r="B17">
            <v>39.6</v>
          </cell>
        </row>
        <row r="18">
          <cell r="B18">
            <v>0.1086</v>
          </cell>
        </row>
        <row r="19">
          <cell r="C19">
            <v>60</v>
          </cell>
        </row>
        <row r="20">
          <cell r="J20" t="e">
            <v>#DIV/0!</v>
          </cell>
        </row>
        <row r="21">
          <cell r="H21">
            <v>43367</v>
          </cell>
        </row>
        <row r="26">
          <cell r="H26">
            <v>-2.5732383214568701E-2</v>
          </cell>
          <cell r="I26">
            <v>-15.43942992874122</v>
          </cell>
        </row>
        <row r="28">
          <cell r="H28">
            <v>-1.5439429928741219E-3</v>
          </cell>
        </row>
      </sheetData>
      <sheetData sheetId="87">
        <row r="1">
          <cell r="B1" t="str">
            <v>ipsos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14</v>
          </cell>
        </row>
        <row r="6">
          <cell r="B6">
            <v>0.5</v>
          </cell>
        </row>
        <row r="7">
          <cell r="B7">
            <v>2</v>
          </cell>
          <cell r="H7">
            <v>19.739999999999998</v>
          </cell>
        </row>
        <row r="8">
          <cell r="B8">
            <v>3</v>
          </cell>
        </row>
        <row r="9">
          <cell r="B9">
            <v>1</v>
          </cell>
          <cell r="H9">
            <v>560</v>
          </cell>
        </row>
        <row r="10">
          <cell r="B10">
            <v>43.7</v>
          </cell>
          <cell r="H10">
            <v>43467</v>
          </cell>
        </row>
        <row r="11">
          <cell r="B11">
            <v>29.6</v>
          </cell>
        </row>
        <row r="12">
          <cell r="B12" t="str">
            <v>a</v>
          </cell>
          <cell r="N12" t="b">
            <v>0</v>
          </cell>
        </row>
        <row r="13">
          <cell r="J13">
            <v>4.2046605876393119E-2</v>
          </cell>
          <cell r="K13">
            <v>23.546099290780148</v>
          </cell>
        </row>
        <row r="14">
          <cell r="B14">
            <v>3</v>
          </cell>
          <cell r="H14">
            <v>43483</v>
          </cell>
          <cell r="N14">
            <v>1</v>
          </cell>
        </row>
        <row r="16">
          <cell r="B16">
            <v>0.66666666666666663</v>
          </cell>
        </row>
        <row r="17">
          <cell r="B17">
            <v>44.9</v>
          </cell>
        </row>
        <row r="18">
          <cell r="B18">
            <v>0.245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43467</v>
          </cell>
        </row>
        <row r="26">
          <cell r="H26">
            <v>4.2046605876393119E-2</v>
          </cell>
          <cell r="I26">
            <v>23.546099290780148</v>
          </cell>
        </row>
        <row r="28">
          <cell r="H28">
            <v>2.3546099290780147E-3</v>
          </cell>
        </row>
      </sheetData>
      <sheetData sheetId="88">
        <row r="1">
          <cell r="B1" t="str">
            <v>kering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0.5</v>
          </cell>
        </row>
        <row r="7">
          <cell r="B7">
            <v>2</v>
          </cell>
          <cell r="H7">
            <v>126.21</v>
          </cell>
        </row>
        <row r="8">
          <cell r="B8">
            <v>3</v>
          </cell>
        </row>
        <row r="9">
          <cell r="B9">
            <v>3</v>
          </cell>
          <cell r="H9">
            <v>640</v>
          </cell>
        </row>
        <row r="10">
          <cell r="B10">
            <v>40.299999999999997</v>
          </cell>
          <cell r="H10">
            <v>42257</v>
          </cell>
        </row>
        <row r="11">
          <cell r="B11">
            <v>23</v>
          </cell>
        </row>
        <row r="12">
          <cell r="B12" t="str">
            <v>m</v>
          </cell>
          <cell r="N12" t="b">
            <v>1</v>
          </cell>
        </row>
        <row r="13">
          <cell r="J13">
            <v>-2.7573092464939462E-2</v>
          </cell>
          <cell r="K13">
            <v>-17.646779177561257</v>
          </cell>
          <cell r="N13">
            <v>1</v>
          </cell>
        </row>
        <row r="14">
          <cell r="B14">
            <v>3</v>
          </cell>
          <cell r="H14">
            <v>42257</v>
          </cell>
        </row>
        <row r="16">
          <cell r="B16">
            <v>0.66666666666666663</v>
          </cell>
        </row>
        <row r="17">
          <cell r="B17">
            <v>40.9</v>
          </cell>
        </row>
        <row r="18">
          <cell r="B18">
            <v>0.159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42257</v>
          </cell>
        </row>
        <row r="26">
          <cell r="H26">
            <v>-2.7573092464939462E-2</v>
          </cell>
          <cell r="I26">
            <v>-17.646779177561257</v>
          </cell>
        </row>
        <row r="28">
          <cell r="H28">
            <v>-1.7646779177561257E-3</v>
          </cell>
        </row>
      </sheetData>
      <sheetData sheetId="89">
        <row r="1">
          <cell r="B1" t="str">
            <v>kering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1</v>
          </cell>
          <cell r="H7">
            <v>358.77</v>
          </cell>
        </row>
        <row r="8">
          <cell r="B8">
            <v>3</v>
          </cell>
        </row>
        <row r="9">
          <cell r="B9">
            <v>1</v>
          </cell>
          <cell r="H9">
            <v>610</v>
          </cell>
        </row>
        <row r="10">
          <cell r="B10">
            <v>30.9</v>
          </cell>
          <cell r="H10">
            <v>43398</v>
          </cell>
        </row>
        <row r="11">
          <cell r="B11">
            <v>21.6</v>
          </cell>
        </row>
        <row r="12">
          <cell r="B12" t="str">
            <v>m</v>
          </cell>
          <cell r="N12" t="b">
            <v>0</v>
          </cell>
        </row>
        <row r="13">
          <cell r="J13">
            <v>7.2887922624522802E-2</v>
          </cell>
          <cell r="K13">
            <v>44.46163280095891</v>
          </cell>
        </row>
        <row r="14">
          <cell r="B14">
            <v>1</v>
          </cell>
          <cell r="H14">
            <v>43416</v>
          </cell>
          <cell r="N14">
            <v>1</v>
          </cell>
        </row>
        <row r="16">
          <cell r="B16">
            <v>0</v>
          </cell>
        </row>
        <row r="17">
          <cell r="B17">
            <v>35.9</v>
          </cell>
          <cell r="N17">
            <v>1</v>
          </cell>
        </row>
        <row r="18">
          <cell r="B18">
            <v>0.24099999999999999</v>
          </cell>
        </row>
        <row r="19">
          <cell r="C19">
            <v>61</v>
          </cell>
        </row>
        <row r="20">
          <cell r="J20" t="e">
            <v>#DIV/0!</v>
          </cell>
        </row>
        <row r="21">
          <cell r="H21">
            <v>43398</v>
          </cell>
        </row>
        <row r="26">
          <cell r="H26">
            <v>7.2887922624522802E-2</v>
          </cell>
          <cell r="I26">
            <v>44.46163280095891</v>
          </cell>
        </row>
        <row r="28">
          <cell r="H28">
            <v>4.4461632800958913E-3</v>
          </cell>
        </row>
      </sheetData>
      <sheetData sheetId="90">
        <row r="1">
          <cell r="B1" t="str">
            <v>kering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0.33333333333333331</v>
          </cell>
        </row>
        <row r="7">
          <cell r="B7">
            <v>2</v>
          </cell>
          <cell r="H7">
            <v>433.98</v>
          </cell>
        </row>
        <row r="8">
          <cell r="B8">
            <v>4</v>
          </cell>
        </row>
        <row r="9">
          <cell r="B9">
            <v>1</v>
          </cell>
          <cell r="H9">
            <v>650</v>
          </cell>
        </row>
        <row r="10">
          <cell r="B10">
            <v>32.700000000000003</v>
          </cell>
          <cell r="H10">
            <v>43699</v>
          </cell>
        </row>
        <row r="11">
          <cell r="B11">
            <v>21.7</v>
          </cell>
        </row>
        <row r="12">
          <cell r="B12" t="str">
            <v>a</v>
          </cell>
          <cell r="N12" t="b">
            <v>0</v>
          </cell>
        </row>
        <row r="13">
          <cell r="J13">
            <v>4.2029586616894661E-2</v>
          </cell>
          <cell r="K13">
            <v>27.319231300981528</v>
          </cell>
        </row>
        <row r="14">
          <cell r="B14">
            <v>4</v>
          </cell>
          <cell r="H14">
            <v>43740</v>
          </cell>
          <cell r="N14">
            <v>1</v>
          </cell>
        </row>
        <row r="16">
          <cell r="B16">
            <v>0.25</v>
          </cell>
        </row>
        <row r="17">
          <cell r="B17">
            <v>34.700000000000003</v>
          </cell>
          <cell r="N17">
            <v>1</v>
          </cell>
        </row>
        <row r="18">
          <cell r="B18">
            <v>0.13600000000000001</v>
          </cell>
        </row>
        <row r="19">
          <cell r="C19">
            <v>65</v>
          </cell>
        </row>
        <row r="20">
          <cell r="J20" t="e">
            <v>#DIV/0!</v>
          </cell>
        </row>
        <row r="21">
          <cell r="H21">
            <v>43699</v>
          </cell>
        </row>
        <row r="26">
          <cell r="H26">
            <v>4.2029586616894661E-2</v>
          </cell>
          <cell r="I26">
            <v>27.319231300981528</v>
          </cell>
        </row>
        <row r="28">
          <cell r="H28">
            <v>2.731923130098153E-3</v>
          </cell>
        </row>
      </sheetData>
      <sheetData sheetId="91">
        <row r="1">
          <cell r="B1" t="str">
            <v>korian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0.4375</v>
          </cell>
        </row>
        <row r="7">
          <cell r="B7">
            <v>2</v>
          </cell>
          <cell r="H7">
            <v>27.11</v>
          </cell>
        </row>
        <row r="8">
          <cell r="B8">
            <v>3</v>
          </cell>
        </row>
        <row r="9">
          <cell r="B9">
            <v>1</v>
          </cell>
          <cell r="H9">
            <v>605</v>
          </cell>
        </row>
        <row r="10">
          <cell r="B10">
            <v>39.1</v>
          </cell>
          <cell r="H10">
            <v>42660</v>
          </cell>
        </row>
        <row r="11">
          <cell r="B11">
            <v>28.1</v>
          </cell>
        </row>
        <row r="12">
          <cell r="B12" t="str">
            <v>m</v>
          </cell>
          <cell r="N12" t="b">
            <v>1</v>
          </cell>
        </row>
        <row r="13">
          <cell r="J13">
            <v>-6.6396163777202796E-3</v>
          </cell>
          <cell r="K13">
            <v>-4.016967908520769</v>
          </cell>
        </row>
        <row r="14">
          <cell r="B14">
            <v>5</v>
          </cell>
          <cell r="H14">
            <v>42674</v>
          </cell>
          <cell r="N14">
            <v>1</v>
          </cell>
        </row>
        <row r="16">
          <cell r="B16">
            <v>0</v>
          </cell>
        </row>
        <row r="17">
          <cell r="B17">
            <v>40.9</v>
          </cell>
        </row>
        <row r="18">
          <cell r="B18">
            <v>7.3999999999999996E-2</v>
          </cell>
        </row>
        <row r="19">
          <cell r="C19">
            <v>60.5</v>
          </cell>
        </row>
        <row r="20">
          <cell r="J20" t="e">
            <v>#DIV/0!</v>
          </cell>
        </row>
        <row r="21">
          <cell r="H21">
            <v>42660</v>
          </cell>
        </row>
        <row r="26">
          <cell r="H26">
            <v>-6.6396163777202796E-3</v>
          </cell>
          <cell r="I26">
            <v>-4.016967908520769</v>
          </cell>
        </row>
        <row r="28">
          <cell r="H28">
            <v>-4.0169679085207691E-4</v>
          </cell>
        </row>
      </sheetData>
      <sheetData sheetId="92">
        <row r="1">
          <cell r="B1" t="str">
            <v>lisi</v>
          </cell>
          <cell r="C1" t="str">
            <v>Jour</v>
          </cell>
        </row>
        <row r="2">
          <cell r="B2" t="str">
            <v>DH</v>
          </cell>
        </row>
        <row r="4">
          <cell r="B4">
            <v>10</v>
          </cell>
        </row>
        <row r="6">
          <cell r="B6">
            <v>0.1</v>
          </cell>
        </row>
        <row r="7">
          <cell r="B7">
            <v>2</v>
          </cell>
          <cell r="H7">
            <v>26.89</v>
          </cell>
        </row>
        <row r="8">
          <cell r="B8">
            <v>1</v>
          </cell>
        </row>
        <row r="9">
          <cell r="B9">
            <v>3</v>
          </cell>
          <cell r="H9">
            <v>590</v>
          </cell>
        </row>
        <row r="10">
          <cell r="B10">
            <v>35.5</v>
          </cell>
          <cell r="H10">
            <v>43399</v>
          </cell>
        </row>
        <row r="11">
          <cell r="B11">
            <v>16.3</v>
          </cell>
        </row>
        <row r="12">
          <cell r="B12" t="str">
            <v>a</v>
          </cell>
          <cell r="N12" t="b">
            <v>1</v>
          </cell>
        </row>
        <row r="13">
          <cell r="J13">
            <v>-6.5823726292302071E-2</v>
          </cell>
          <cell r="K13">
            <v>-38.835998512458218</v>
          </cell>
          <cell r="N13">
            <v>1</v>
          </cell>
        </row>
        <row r="14">
          <cell r="B14">
            <v>2</v>
          </cell>
          <cell r="H14">
            <v>43411</v>
          </cell>
        </row>
        <row r="16">
          <cell r="B16">
            <v>0.5</v>
          </cell>
        </row>
        <row r="17">
          <cell r="B17">
            <v>40.299999999999997</v>
          </cell>
        </row>
        <row r="18">
          <cell r="B18">
            <v>0.22</v>
          </cell>
        </row>
        <row r="19">
          <cell r="C19">
            <v>59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-6.5823726292302071E-2</v>
          </cell>
          <cell r="I26">
            <v>-38.835998512458218</v>
          </cell>
        </row>
        <row r="28">
          <cell r="H28">
            <v>-3.8835998512458218E-3</v>
          </cell>
        </row>
      </sheetData>
      <sheetData sheetId="93">
        <row r="1">
          <cell r="B1" t="str">
            <v>natixis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0.30434782608695654</v>
          </cell>
        </row>
        <row r="7">
          <cell r="B7">
            <v>1</v>
          </cell>
          <cell r="H7">
            <v>3.5922000000000001</v>
          </cell>
        </row>
        <row r="8">
          <cell r="B8">
            <v>2</v>
          </cell>
        </row>
        <row r="9">
          <cell r="B9">
            <v>2</v>
          </cell>
          <cell r="H9">
            <v>520</v>
          </cell>
        </row>
        <row r="10">
          <cell r="B10">
            <v>40.799999999999997</v>
          </cell>
          <cell r="H10">
            <v>42649</v>
          </cell>
        </row>
        <row r="11">
          <cell r="B11">
            <v>35.200000000000003</v>
          </cell>
        </row>
        <row r="12">
          <cell r="B12" t="str">
            <v>n</v>
          </cell>
          <cell r="N12" t="b">
            <v>0</v>
          </cell>
        </row>
        <row r="13">
          <cell r="J13">
            <v>8.9081899671510395E-2</v>
          </cell>
          <cell r="K13">
            <v>46.322587829185409</v>
          </cell>
        </row>
        <row r="14">
          <cell r="B14">
            <v>8</v>
          </cell>
          <cell r="H14">
            <v>42698</v>
          </cell>
          <cell r="N14">
            <v>1</v>
          </cell>
        </row>
        <row r="16">
          <cell r="B16">
            <v>0.5</v>
          </cell>
        </row>
        <row r="17">
          <cell r="B17">
            <v>42.4</v>
          </cell>
        </row>
        <row r="18">
          <cell r="B18">
            <v>0.23300000000000001</v>
          </cell>
        </row>
        <row r="19">
          <cell r="C19">
            <v>52</v>
          </cell>
        </row>
        <row r="20">
          <cell r="J20" t="e">
            <v>#DIV/0!</v>
          </cell>
        </row>
        <row r="21">
          <cell r="H21">
            <v>42649</v>
          </cell>
        </row>
        <row r="26">
          <cell r="H26">
            <v>8.9081899671510395E-2</v>
          </cell>
          <cell r="I26">
            <v>46.322587829185409</v>
          </cell>
        </row>
        <row r="28">
          <cell r="H28">
            <v>4.632258782918541E-3</v>
          </cell>
        </row>
      </sheetData>
      <sheetData sheetId="94">
        <row r="1">
          <cell r="B1" t="str">
            <v>société générale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0.23529411764705882</v>
          </cell>
        </row>
        <row r="7">
          <cell r="B7">
            <v>2</v>
          </cell>
          <cell r="H7">
            <v>24.696999999999999</v>
          </cell>
        </row>
        <row r="8">
          <cell r="B8">
            <v>4</v>
          </cell>
        </row>
        <row r="9">
          <cell r="B9">
            <v>1</v>
          </cell>
          <cell r="H9">
            <v>640</v>
          </cell>
        </row>
        <row r="10">
          <cell r="B10">
            <v>37.700000000000003</v>
          </cell>
          <cell r="H10">
            <v>42418</v>
          </cell>
        </row>
        <row r="11">
          <cell r="B11">
            <v>21</v>
          </cell>
        </row>
        <row r="12">
          <cell r="B12" t="str">
            <v>n</v>
          </cell>
          <cell r="N12" t="b">
            <v>0</v>
          </cell>
        </row>
        <row r="13">
          <cell r="J13">
            <v>0.11539863141272236</v>
          </cell>
          <cell r="K13">
            <v>73.855124104142305</v>
          </cell>
        </row>
        <row r="14">
          <cell r="B14">
            <v>6</v>
          </cell>
          <cell r="H14">
            <v>42458</v>
          </cell>
          <cell r="N14">
            <v>1</v>
          </cell>
        </row>
        <row r="16">
          <cell r="B16">
            <v>0.33333333333333331</v>
          </cell>
        </row>
        <row r="17">
          <cell r="B17">
            <v>44.1</v>
          </cell>
          <cell r="N17">
            <v>1</v>
          </cell>
        </row>
        <row r="18">
          <cell r="B18">
            <v>0.378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42418</v>
          </cell>
        </row>
        <row r="26">
          <cell r="H26">
            <v>0.11539863141272236</v>
          </cell>
          <cell r="I26">
            <v>73.855124104142305</v>
          </cell>
        </row>
        <row r="28">
          <cell r="H28">
            <v>7.3855124104142307E-3</v>
          </cell>
        </row>
      </sheetData>
      <sheetData sheetId="95">
        <row r="1">
          <cell r="B1" t="str">
            <v>société générale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2</v>
          </cell>
          <cell r="H7">
            <v>36.856999999999999</v>
          </cell>
        </row>
        <row r="8">
          <cell r="B8">
            <v>3</v>
          </cell>
        </row>
        <row r="9">
          <cell r="B9">
            <v>2</v>
          </cell>
          <cell r="H9">
            <v>620</v>
          </cell>
        </row>
        <row r="10">
          <cell r="B10">
            <v>35.299999999999997</v>
          </cell>
          <cell r="H10">
            <v>43074</v>
          </cell>
        </row>
        <row r="11">
          <cell r="B11">
            <v>20.3</v>
          </cell>
        </row>
        <row r="12">
          <cell r="B12" t="str">
            <v>a</v>
          </cell>
          <cell r="N12" t="b">
            <v>0</v>
          </cell>
        </row>
        <row r="13">
          <cell r="J13">
            <v>7.4856879290229744E-2</v>
          </cell>
          <cell r="K13">
            <v>46.411265159942445</v>
          </cell>
        </row>
        <row r="14">
          <cell r="B14">
            <v>1</v>
          </cell>
          <cell r="H14">
            <v>43116</v>
          </cell>
        </row>
        <row r="15">
          <cell r="N15">
            <v>1</v>
          </cell>
        </row>
        <row r="16">
          <cell r="B16">
            <v>0</v>
          </cell>
          <cell r="N16">
            <v>72.599999999999994</v>
          </cell>
        </row>
        <row r="17">
          <cell r="B17">
            <v>38.4</v>
          </cell>
          <cell r="N17">
            <v>1</v>
          </cell>
        </row>
        <row r="18">
          <cell r="B18">
            <v>9.2999999999999999E-2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43074</v>
          </cell>
        </row>
        <row r="26">
          <cell r="H26">
            <v>7.4856879290229744E-2</v>
          </cell>
          <cell r="I26">
            <v>46.411265159942445</v>
          </cell>
        </row>
        <row r="28">
          <cell r="H28">
            <v>4.6411265159942445E-3</v>
          </cell>
        </row>
      </sheetData>
      <sheetData sheetId="96">
        <row r="1">
          <cell r="B1" t="str">
            <v>société générale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0.66666666666666663</v>
          </cell>
        </row>
        <row r="7">
          <cell r="B7">
            <v>6</v>
          </cell>
          <cell r="H7">
            <v>13.17</v>
          </cell>
        </row>
        <row r="8">
          <cell r="B8">
            <v>2</v>
          </cell>
        </row>
        <row r="9">
          <cell r="B9">
            <v>5</v>
          </cell>
          <cell r="H9">
            <v>969.99999999999989</v>
          </cell>
        </row>
        <row r="10">
          <cell r="B10">
            <v>24.3</v>
          </cell>
          <cell r="H10">
            <v>43913</v>
          </cell>
        </row>
        <row r="11">
          <cell r="B11">
            <v>7.2</v>
          </cell>
        </row>
        <row r="12">
          <cell r="B12">
            <v>0</v>
          </cell>
          <cell r="N12" t="b">
            <v>0</v>
          </cell>
        </row>
        <row r="13">
          <cell r="J13">
            <v>6.2870159453302918E-2</v>
          </cell>
          <cell r="K13">
            <v>60.984054669703823</v>
          </cell>
          <cell r="N13">
            <v>1</v>
          </cell>
        </row>
        <row r="14">
          <cell r="B14">
            <v>1</v>
          </cell>
          <cell r="H14">
            <v>43923</v>
          </cell>
        </row>
        <row r="16">
          <cell r="B16">
            <v>0</v>
          </cell>
        </row>
        <row r="17">
          <cell r="B17">
            <v>26</v>
          </cell>
        </row>
        <row r="18">
          <cell r="B18">
            <v>0.91200000000000003</v>
          </cell>
        </row>
        <row r="19">
          <cell r="C19">
            <v>97</v>
          </cell>
        </row>
        <row r="20">
          <cell r="J20" t="e">
            <v>#DIV/0!</v>
          </cell>
        </row>
        <row r="21">
          <cell r="H21">
            <v>43913</v>
          </cell>
        </row>
        <row r="26">
          <cell r="H26">
            <v>6.2870159453302918E-2</v>
          </cell>
          <cell r="I26">
            <v>60.984054669703823</v>
          </cell>
        </row>
        <row r="28">
          <cell r="H28">
            <v>6.098405466970382E-3</v>
          </cell>
        </row>
      </sheetData>
      <sheetData sheetId="97">
        <row r="1">
          <cell r="B1" t="str">
            <v>technipfmc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0.5714285714285714</v>
          </cell>
        </row>
        <row r="7">
          <cell r="B7">
            <v>1</v>
          </cell>
          <cell r="H7">
            <v>22.983000000000001</v>
          </cell>
        </row>
        <row r="8">
          <cell r="B8">
            <v>1</v>
          </cell>
        </row>
        <row r="9">
          <cell r="B9">
            <v>3</v>
          </cell>
          <cell r="H9">
            <v>620</v>
          </cell>
        </row>
        <row r="10">
          <cell r="B10">
            <v>31.5</v>
          </cell>
          <cell r="H10">
            <v>42920</v>
          </cell>
        </row>
        <row r="11">
          <cell r="B11">
            <v>22.9</v>
          </cell>
        </row>
        <row r="12">
          <cell r="B12" t="str">
            <v>a</v>
          </cell>
          <cell r="N12" t="b">
            <v>1</v>
          </cell>
        </row>
        <row r="13">
          <cell r="J13">
            <v>-5.0689640168820368E-2</v>
          </cell>
          <cell r="K13">
            <v>-31.427576904668626</v>
          </cell>
          <cell r="N13">
            <v>1</v>
          </cell>
        </row>
        <row r="14">
          <cell r="B14">
            <v>3</v>
          </cell>
          <cell r="H14">
            <v>42926</v>
          </cell>
        </row>
        <row r="16">
          <cell r="B16">
            <v>0.66666666666666663</v>
          </cell>
        </row>
        <row r="17">
          <cell r="B17">
            <v>44</v>
          </cell>
        </row>
        <row r="18">
          <cell r="B18">
            <v>0.17499999999999999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42920</v>
          </cell>
        </row>
        <row r="26">
          <cell r="H26">
            <v>-5.0689640168820368E-2</v>
          </cell>
          <cell r="I26">
            <v>-31.427576904668626</v>
          </cell>
        </row>
        <row r="28">
          <cell r="H28">
            <v>-3.1427576904668624E-3</v>
          </cell>
        </row>
      </sheetData>
      <sheetData sheetId="98">
        <row r="1">
          <cell r="B1" t="str">
            <v>thales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0.2</v>
          </cell>
        </row>
        <row r="7">
          <cell r="B7">
            <v>1</v>
          </cell>
          <cell r="H7">
            <v>88.28</v>
          </cell>
        </row>
        <row r="8">
          <cell r="B8">
            <v>2</v>
          </cell>
        </row>
        <row r="9">
          <cell r="B9">
            <v>2</v>
          </cell>
          <cell r="H9">
            <v>720</v>
          </cell>
        </row>
        <row r="10">
          <cell r="B10">
            <v>30.7</v>
          </cell>
          <cell r="H10">
            <v>43784</v>
          </cell>
        </row>
        <row r="11">
          <cell r="B11">
            <v>14.6</v>
          </cell>
        </row>
        <row r="12">
          <cell r="B12" t="str">
            <v>n</v>
          </cell>
          <cell r="N12" t="b">
            <v>0</v>
          </cell>
        </row>
        <row r="13">
          <cell r="J13">
            <v>1.4499320344358876E-2</v>
          </cell>
          <cell r="K13">
            <v>10.439510647938391</v>
          </cell>
        </row>
        <row r="14">
          <cell r="B14">
            <v>1</v>
          </cell>
          <cell r="H14">
            <v>43795</v>
          </cell>
          <cell r="N14">
            <v>1</v>
          </cell>
        </row>
        <row r="16">
          <cell r="B16">
            <v>0</v>
          </cell>
        </row>
        <row r="17">
          <cell r="B17">
            <v>41.4</v>
          </cell>
          <cell r="N17">
            <v>1</v>
          </cell>
        </row>
        <row r="18">
          <cell r="B18">
            <v>0.252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43784</v>
          </cell>
        </row>
        <row r="26">
          <cell r="H26">
            <v>1.4499320344358876E-2</v>
          </cell>
          <cell r="I26">
            <v>10.439510647938391</v>
          </cell>
        </row>
        <row r="28">
          <cell r="H28">
            <v>1.0439510647938391E-3</v>
          </cell>
        </row>
      </sheetData>
      <sheetData sheetId="99">
        <row r="1">
          <cell r="B1" t="str">
            <v>total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0.16666666666666666</v>
          </cell>
        </row>
        <row r="7">
          <cell r="B7">
            <v>1</v>
          </cell>
          <cell r="H7">
            <v>37.296999999999997</v>
          </cell>
        </row>
        <row r="8">
          <cell r="B8">
            <v>5</v>
          </cell>
        </row>
        <row r="9">
          <cell r="B9">
            <v>2</v>
          </cell>
          <cell r="H9">
            <v>570</v>
          </cell>
        </row>
        <row r="10">
          <cell r="B10">
            <v>39.6</v>
          </cell>
          <cell r="H10">
            <v>42933</v>
          </cell>
        </row>
        <row r="11">
          <cell r="B11">
            <v>25.2</v>
          </cell>
        </row>
        <row r="12">
          <cell r="B12" t="str">
            <v>a</v>
          </cell>
          <cell r="N12" t="b">
            <v>0</v>
          </cell>
        </row>
        <row r="13">
          <cell r="J13">
            <v>6.2659195109526278E-2</v>
          </cell>
          <cell r="K13">
            <v>35.715741212429975</v>
          </cell>
        </row>
        <row r="14">
          <cell r="B14">
            <v>6</v>
          </cell>
          <cell r="H14">
            <v>43005</v>
          </cell>
        </row>
        <row r="15">
          <cell r="N15">
            <v>1</v>
          </cell>
        </row>
        <row r="16">
          <cell r="B16">
            <v>1</v>
          </cell>
          <cell r="N16">
            <v>79</v>
          </cell>
        </row>
        <row r="17">
          <cell r="B17">
            <v>40.700000000000003</v>
          </cell>
          <cell r="N17">
            <v>1</v>
          </cell>
        </row>
        <row r="18">
          <cell r="B18">
            <v>7.3300000000000004E-2</v>
          </cell>
        </row>
        <row r="19">
          <cell r="C19">
            <v>57</v>
          </cell>
        </row>
        <row r="20">
          <cell r="J20" t="e">
            <v>#DIV/0!</v>
          </cell>
        </row>
        <row r="21">
          <cell r="H21">
            <v>42933</v>
          </cell>
        </row>
        <row r="26">
          <cell r="H26">
            <v>6.2659195109526278E-2</v>
          </cell>
          <cell r="I26">
            <v>35.715741212429975</v>
          </cell>
        </row>
        <row r="28">
          <cell r="H28">
            <v>3.5715741212429975E-3</v>
          </cell>
        </row>
      </sheetData>
      <sheetData sheetId="100">
        <row r="1">
          <cell r="B1" t="str">
            <v>valeo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0.33333333333333331</v>
          </cell>
        </row>
        <row r="7">
          <cell r="B7">
            <v>2</v>
          </cell>
          <cell r="H7">
            <v>37.58</v>
          </cell>
        </row>
        <row r="8">
          <cell r="B8">
            <v>4</v>
          </cell>
        </row>
        <row r="9">
          <cell r="B9">
            <v>3</v>
          </cell>
          <cell r="H9">
            <v>790</v>
          </cell>
        </row>
        <row r="10">
          <cell r="B10">
            <v>32.799999999999997</v>
          </cell>
          <cell r="H10">
            <v>43340</v>
          </cell>
        </row>
        <row r="11">
          <cell r="B11">
            <v>19.5</v>
          </cell>
        </row>
        <row r="12">
          <cell r="B12" t="str">
            <v>m</v>
          </cell>
          <cell r="N12" t="b">
            <v>1</v>
          </cell>
        </row>
        <row r="13">
          <cell r="J13">
            <v>-0.19105907397551886</v>
          </cell>
          <cell r="K13">
            <v>-150.9366684406599</v>
          </cell>
          <cell r="N13">
            <v>1</v>
          </cell>
        </row>
        <row r="14">
          <cell r="B14">
            <v>2</v>
          </cell>
          <cell r="H14">
            <v>43350</v>
          </cell>
        </row>
        <row r="16">
          <cell r="B16">
            <v>0</v>
          </cell>
        </row>
        <row r="17">
          <cell r="B17">
            <v>35.299999999999997</v>
          </cell>
        </row>
        <row r="18">
          <cell r="B18">
            <v>0.27300000000000002</v>
          </cell>
        </row>
        <row r="19">
          <cell r="C19">
            <v>79</v>
          </cell>
        </row>
        <row r="20">
          <cell r="J20" t="e">
            <v>#DIV/0!</v>
          </cell>
        </row>
        <row r="21">
          <cell r="H21">
            <v>43340</v>
          </cell>
        </row>
        <row r="26">
          <cell r="H26">
            <v>-0.19105907397551886</v>
          </cell>
          <cell r="I26">
            <v>-150.9366684406599</v>
          </cell>
        </row>
        <row r="28">
          <cell r="H28">
            <v>-1.5093666844065989E-2</v>
          </cell>
        </row>
      </sheetData>
      <sheetData sheetId="101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0.125</v>
          </cell>
        </row>
        <row r="7">
          <cell r="B7">
            <v>3</v>
          </cell>
          <cell r="H7">
            <v>46.88</v>
          </cell>
        </row>
        <row r="8">
          <cell r="B8">
            <v>3</v>
          </cell>
        </row>
        <row r="9">
          <cell r="B9">
            <v>3</v>
          </cell>
          <cell r="H9">
            <v>620</v>
          </cell>
        </row>
        <row r="10">
          <cell r="B10">
            <v>39</v>
          </cell>
          <cell r="H10">
            <v>42648</v>
          </cell>
        </row>
        <row r="11">
          <cell r="B11">
            <v>27.8</v>
          </cell>
        </row>
        <row r="12">
          <cell r="B12">
            <v>0</v>
          </cell>
          <cell r="N12" t="b">
            <v>1</v>
          </cell>
        </row>
        <row r="13">
          <cell r="J13">
            <v>-1.215870307167246E-2</v>
          </cell>
          <cell r="K13">
            <v>-7.5383959044369249</v>
          </cell>
          <cell r="N13">
            <v>1</v>
          </cell>
        </row>
        <row r="14">
          <cell r="B14">
            <v>2</v>
          </cell>
          <cell r="H14">
            <v>42648</v>
          </cell>
        </row>
        <row r="16">
          <cell r="B16">
            <v>0.5</v>
          </cell>
        </row>
        <row r="17">
          <cell r="B17">
            <v>40.619999999999997</v>
          </cell>
        </row>
        <row r="18">
          <cell r="B18">
            <v>6.5000000000000002E-2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42648</v>
          </cell>
        </row>
        <row r="26">
          <cell r="H26">
            <v>-1.215870307167246E-2</v>
          </cell>
          <cell r="I26">
            <v>-7.5383959044369249</v>
          </cell>
        </row>
        <row r="28">
          <cell r="H28">
            <v>-7.5383959044369249E-4</v>
          </cell>
        </row>
      </sheetData>
      <sheetData sheetId="102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0.29411764705882354</v>
          </cell>
        </row>
        <row r="7">
          <cell r="B7">
            <v>2</v>
          </cell>
          <cell r="H7">
            <v>46.68</v>
          </cell>
        </row>
        <row r="8">
          <cell r="B8">
            <v>4</v>
          </cell>
        </row>
        <row r="9">
          <cell r="B9">
            <v>2</v>
          </cell>
          <cell r="H9">
            <v>620</v>
          </cell>
        </row>
        <row r="10">
          <cell r="B10">
            <v>40.6</v>
          </cell>
          <cell r="H10">
            <v>42662</v>
          </cell>
        </row>
        <row r="11">
          <cell r="B11">
            <v>27.8</v>
          </cell>
        </row>
        <row r="12">
          <cell r="B12">
            <v>0</v>
          </cell>
          <cell r="N12" t="b">
            <v>1</v>
          </cell>
        </row>
        <row r="13">
          <cell r="J13">
            <v>-9.6401028277634925E-3</v>
          </cell>
          <cell r="K13">
            <v>-5.9768637532133653</v>
          </cell>
        </row>
        <row r="14">
          <cell r="B14">
            <v>3</v>
          </cell>
          <cell r="H14">
            <v>42676</v>
          </cell>
          <cell r="N14">
            <v>1</v>
          </cell>
        </row>
        <row r="16">
          <cell r="B16">
            <v>0</v>
          </cell>
        </row>
        <row r="17">
          <cell r="B17">
            <v>43.9</v>
          </cell>
        </row>
        <row r="18">
          <cell r="B18">
            <v>7.4399999999999994E-2</v>
          </cell>
        </row>
        <row r="19">
          <cell r="C19">
            <v>62</v>
          </cell>
        </row>
        <row r="20">
          <cell r="J20" t="e">
            <v>#DIV/0!</v>
          </cell>
        </row>
        <row r="21">
          <cell r="H21">
            <v>42662</v>
          </cell>
        </row>
        <row r="26">
          <cell r="H26">
            <v>-9.6401028277634925E-3</v>
          </cell>
          <cell r="I26">
            <v>-5.9768637532133653</v>
          </cell>
        </row>
        <row r="28">
          <cell r="H28">
            <v>-5.9768637532133656E-4</v>
          </cell>
        </row>
      </sheetData>
      <sheetData sheetId="103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0.22222222222222221</v>
          </cell>
        </row>
        <row r="7">
          <cell r="B7">
            <v>2</v>
          </cell>
          <cell r="H7">
            <v>70.52</v>
          </cell>
        </row>
        <row r="8">
          <cell r="B8">
            <v>1</v>
          </cell>
        </row>
        <row r="9">
          <cell r="B9">
            <v>0</v>
          </cell>
          <cell r="H9">
            <v>470</v>
          </cell>
        </row>
        <row r="10">
          <cell r="B10">
            <v>33.869999999999997</v>
          </cell>
          <cell r="H10">
            <v>43068</v>
          </cell>
        </row>
        <row r="11">
          <cell r="B11">
            <v>29.5</v>
          </cell>
        </row>
        <row r="12">
          <cell r="B12">
            <v>0</v>
          </cell>
          <cell r="N12" t="b">
            <v>0</v>
          </cell>
        </row>
        <row r="13">
          <cell r="J13">
            <v>0.15711854792966515</v>
          </cell>
          <cell r="K13">
            <v>73.845717526942622</v>
          </cell>
        </row>
        <row r="14">
          <cell r="B14">
            <v>1</v>
          </cell>
          <cell r="H14">
            <v>43126</v>
          </cell>
        </row>
        <row r="15">
          <cell r="N15">
            <v>1</v>
          </cell>
        </row>
        <row r="16">
          <cell r="B16">
            <v>1</v>
          </cell>
          <cell r="N16">
            <v>83.6</v>
          </cell>
        </row>
        <row r="17">
          <cell r="B17">
            <v>36.9</v>
          </cell>
          <cell r="N17">
            <v>1</v>
          </cell>
        </row>
        <row r="18">
          <cell r="B18">
            <v>0.01</v>
          </cell>
        </row>
        <row r="19">
          <cell r="C19">
            <v>47</v>
          </cell>
        </row>
        <row r="20">
          <cell r="J20" t="e">
            <v>#DIV/0!</v>
          </cell>
        </row>
        <row r="21">
          <cell r="H21">
            <v>43068</v>
          </cell>
        </row>
        <row r="26">
          <cell r="H26">
            <v>0.15711854792966515</v>
          </cell>
          <cell r="I26">
            <v>73.845717526942622</v>
          </cell>
        </row>
        <row r="28">
          <cell r="H28">
            <v>7.3845717526942623E-3</v>
          </cell>
        </row>
      </sheetData>
      <sheetData sheetId="104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1</v>
          </cell>
          <cell r="H7">
            <v>62.56</v>
          </cell>
        </row>
        <row r="8">
          <cell r="B8">
            <v>3</v>
          </cell>
        </row>
        <row r="9">
          <cell r="B9">
            <v>0</v>
          </cell>
          <cell r="H9">
            <v>480</v>
          </cell>
        </row>
        <row r="10">
          <cell r="B10">
            <v>39.4</v>
          </cell>
          <cell r="H10">
            <v>43404</v>
          </cell>
        </row>
        <row r="11">
          <cell r="B11">
            <v>26.7</v>
          </cell>
        </row>
        <row r="12">
          <cell r="B12" t="str">
            <v>a</v>
          </cell>
          <cell r="N12" t="b">
            <v>0</v>
          </cell>
        </row>
        <row r="13">
          <cell r="J13">
            <v>1.5664961636828543E-2</v>
          </cell>
          <cell r="K13">
            <v>7.5191815856776998</v>
          </cell>
        </row>
        <row r="14">
          <cell r="B14">
            <v>4</v>
          </cell>
          <cell r="H14">
            <v>43425</v>
          </cell>
          <cell r="N14">
            <v>1</v>
          </cell>
        </row>
        <row r="16">
          <cell r="B16">
            <v>0.75</v>
          </cell>
        </row>
        <row r="17">
          <cell r="B17">
            <v>41.7</v>
          </cell>
          <cell r="N17">
            <v>1</v>
          </cell>
        </row>
        <row r="18">
          <cell r="B18">
            <v>7.5999999999999998E-2</v>
          </cell>
        </row>
        <row r="19">
          <cell r="C19">
            <v>48</v>
          </cell>
        </row>
        <row r="20">
          <cell r="J20" t="e">
            <v>#DIV/0!</v>
          </cell>
        </row>
        <row r="21">
          <cell r="H21">
            <v>43404</v>
          </cell>
        </row>
        <row r="26">
          <cell r="H26">
            <v>1.5664961636828543E-2</v>
          </cell>
          <cell r="I26">
            <v>7.5191815856776998</v>
          </cell>
        </row>
        <row r="28">
          <cell r="H28">
            <v>7.5191815856776999E-4</v>
          </cell>
        </row>
      </sheetData>
      <sheetData sheetId="105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0.625</v>
          </cell>
        </row>
        <row r="7">
          <cell r="B7">
            <v>2</v>
          </cell>
          <cell r="H7">
            <v>41.74</v>
          </cell>
        </row>
        <row r="8">
          <cell r="B8">
            <v>4</v>
          </cell>
        </row>
        <row r="9">
          <cell r="B9">
            <v>3</v>
          </cell>
          <cell r="H9">
            <v>869.99999999999989</v>
          </cell>
        </row>
        <row r="10">
          <cell r="B10">
            <v>21.5</v>
          </cell>
          <cell r="H10">
            <v>43915</v>
          </cell>
        </row>
        <row r="11">
          <cell r="B11">
            <v>12.1</v>
          </cell>
        </row>
        <row r="12">
          <cell r="B12">
            <v>0</v>
          </cell>
          <cell r="N12" t="b">
            <v>1</v>
          </cell>
        </row>
        <row r="13">
          <cell r="J13">
            <v>-8.3373263057019739E-2</v>
          </cell>
          <cell r="K13">
            <v>-72.53473885960716</v>
          </cell>
          <cell r="N13">
            <v>1</v>
          </cell>
        </row>
        <row r="14">
          <cell r="B14">
            <v>1</v>
          </cell>
          <cell r="H14">
            <v>43924</v>
          </cell>
        </row>
        <row r="16">
          <cell r="B16">
            <v>1</v>
          </cell>
        </row>
        <row r="17">
          <cell r="B17">
            <v>23.3</v>
          </cell>
        </row>
        <row r="18">
          <cell r="B18">
            <v>0.51</v>
          </cell>
        </row>
        <row r="19">
          <cell r="C19">
            <v>87</v>
          </cell>
        </row>
        <row r="20">
          <cell r="J20" t="e">
            <v>#DIV/0!</v>
          </cell>
        </row>
        <row r="21">
          <cell r="H21">
            <v>43915</v>
          </cell>
        </row>
        <row r="26">
          <cell r="H26">
            <v>-8.3373263057019739E-2</v>
          </cell>
          <cell r="I26">
            <v>-72.53473885960716</v>
          </cell>
        </row>
        <row r="28">
          <cell r="H28">
            <v>-7.2534738859607161E-3</v>
          </cell>
        </row>
      </sheetData>
      <sheetData sheetId="106">
        <row r="1">
          <cell r="B1" t="str">
            <v>eurazeo</v>
          </cell>
          <cell r="C1" t="str">
            <v>Jour</v>
          </cell>
        </row>
        <row r="2">
          <cell r="B2" t="str">
            <v>DH</v>
          </cell>
        </row>
        <row r="4">
          <cell r="B4">
            <v>17</v>
          </cell>
        </row>
        <row r="6">
          <cell r="B6">
            <v>0.35294117647058826</v>
          </cell>
        </row>
        <row r="7">
          <cell r="B7">
            <v>2</v>
          </cell>
          <cell r="H7">
            <v>41.5</v>
          </cell>
        </row>
        <row r="8">
          <cell r="B8">
            <v>4</v>
          </cell>
        </row>
        <row r="9">
          <cell r="B9">
            <v>3</v>
          </cell>
          <cell r="H9">
            <v>840</v>
          </cell>
        </row>
        <row r="10">
          <cell r="B10">
            <v>29.2</v>
          </cell>
          <cell r="H10">
            <v>43928</v>
          </cell>
        </row>
        <row r="11">
          <cell r="B11">
            <v>12.1</v>
          </cell>
        </row>
        <row r="12">
          <cell r="B12">
            <v>0</v>
          </cell>
          <cell r="N12" t="b">
            <v>0</v>
          </cell>
        </row>
        <row r="13">
          <cell r="J13">
            <v>9.1566265060241195E-3</v>
          </cell>
          <cell r="K13">
            <v>7.6915662650602599</v>
          </cell>
        </row>
        <row r="14">
          <cell r="B14">
            <v>1</v>
          </cell>
          <cell r="H14">
            <v>43956</v>
          </cell>
          <cell r="N14">
            <v>1</v>
          </cell>
        </row>
        <row r="16">
          <cell r="B16">
            <v>0</v>
          </cell>
        </row>
        <row r="17">
          <cell r="B17">
            <v>40.6</v>
          </cell>
        </row>
        <row r="18">
          <cell r="B18">
            <v>0.56999999999999995</v>
          </cell>
        </row>
        <row r="19">
          <cell r="C19">
            <v>84</v>
          </cell>
        </row>
        <row r="20">
          <cell r="J20" t="e">
            <v>#DIV/0!</v>
          </cell>
        </row>
        <row r="21">
          <cell r="H21">
            <v>43928</v>
          </cell>
        </row>
        <row r="26">
          <cell r="H26">
            <v>9.1566265060241195E-3</v>
          </cell>
          <cell r="I26">
            <v>7.6915662650602599</v>
          </cell>
        </row>
        <row r="28">
          <cell r="H28">
            <v>7.6915662650602599E-4</v>
          </cell>
        </row>
      </sheetData>
      <sheetData sheetId="107">
        <row r="1">
          <cell r="B1" t="str">
            <v>hermes intl</v>
          </cell>
          <cell r="C1" t="str">
            <v>Jour</v>
          </cell>
        </row>
        <row r="2">
          <cell r="B2" t="str">
            <v>DH</v>
          </cell>
        </row>
        <row r="4">
          <cell r="B4">
            <v>19</v>
          </cell>
        </row>
        <row r="6">
          <cell r="B6">
            <v>0.57894736842105265</v>
          </cell>
        </row>
        <row r="7">
          <cell r="B7">
            <v>2</v>
          </cell>
          <cell r="H7">
            <v>224</v>
          </cell>
        </row>
        <row r="8">
          <cell r="B8">
            <v>3</v>
          </cell>
        </row>
        <row r="9">
          <cell r="B9">
            <v>2</v>
          </cell>
          <cell r="H9">
            <v>730</v>
          </cell>
        </row>
        <row r="10">
          <cell r="B10">
            <v>39</v>
          </cell>
          <cell r="H10">
            <v>41919</v>
          </cell>
        </row>
        <row r="11">
          <cell r="B11">
            <v>23.8</v>
          </cell>
        </row>
        <row r="12">
          <cell r="B12" t="str">
            <v>m</v>
          </cell>
          <cell r="N12" t="b">
            <v>1</v>
          </cell>
        </row>
        <row r="13">
          <cell r="J13">
            <v>-3.9285714285714306E-2</v>
          </cell>
          <cell r="K13">
            <v>-28.678571428571445</v>
          </cell>
          <cell r="N13">
            <v>1</v>
          </cell>
        </row>
        <row r="14">
          <cell r="B14">
            <v>3</v>
          </cell>
          <cell r="H14">
            <v>41927</v>
          </cell>
        </row>
        <row r="16">
          <cell r="B16">
            <v>0</v>
          </cell>
        </row>
        <row r="17">
          <cell r="B17">
            <v>39.6</v>
          </cell>
        </row>
        <row r="19">
          <cell r="C19">
            <v>73</v>
          </cell>
        </row>
        <row r="20">
          <cell r="J20" t="e">
            <v>#DIV/0!</v>
          </cell>
        </row>
        <row r="21">
          <cell r="H21">
            <v>41919</v>
          </cell>
        </row>
        <row r="26">
          <cell r="H26">
            <v>-3.9285714285714306E-2</v>
          </cell>
          <cell r="I26">
            <v>-28.678571428571445</v>
          </cell>
        </row>
        <row r="28">
          <cell r="H28">
            <v>-2.8678571428571446E-3</v>
          </cell>
        </row>
      </sheetData>
      <sheetData sheetId="108">
        <row r="1">
          <cell r="B1" t="str">
            <v>hermes intl</v>
          </cell>
          <cell r="C1" t="str">
            <v>Jour</v>
          </cell>
        </row>
        <row r="2">
          <cell r="B2" t="str">
            <v>DH</v>
          </cell>
        </row>
        <row r="4">
          <cell r="B4">
            <v>27</v>
          </cell>
        </row>
        <row r="6">
          <cell r="B6">
            <v>0.44444444444444442</v>
          </cell>
        </row>
        <row r="7">
          <cell r="B7">
            <v>2</v>
          </cell>
          <cell r="H7">
            <v>220</v>
          </cell>
        </row>
        <row r="8">
          <cell r="B8">
            <v>3</v>
          </cell>
        </row>
        <row r="9">
          <cell r="B9">
            <v>2</v>
          </cell>
          <cell r="H9">
            <v>670</v>
          </cell>
        </row>
        <row r="10">
          <cell r="B10">
            <v>39.61</v>
          </cell>
          <cell r="H10">
            <v>41932</v>
          </cell>
        </row>
        <row r="11">
          <cell r="B11">
            <v>23.8</v>
          </cell>
        </row>
        <row r="12">
          <cell r="B12" t="str">
            <v>m</v>
          </cell>
          <cell r="N12" t="b">
            <v>0</v>
          </cell>
        </row>
        <row r="13">
          <cell r="J13">
            <v>0.110909090909091</v>
          </cell>
          <cell r="K13">
            <v>74.309090909090969</v>
          </cell>
        </row>
        <row r="14">
          <cell r="B14">
            <v>3</v>
          </cell>
          <cell r="H14">
            <v>41969</v>
          </cell>
        </row>
        <row r="15">
          <cell r="N15">
            <v>1</v>
          </cell>
        </row>
        <row r="16">
          <cell r="B16">
            <v>0.66666666666666663</v>
          </cell>
          <cell r="N16">
            <v>75.3</v>
          </cell>
        </row>
        <row r="17">
          <cell r="B17">
            <v>40.520000000000003</v>
          </cell>
          <cell r="N17">
            <v>1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41932</v>
          </cell>
        </row>
        <row r="26">
          <cell r="H26">
            <v>0.110909090909091</v>
          </cell>
          <cell r="I26">
            <v>74.309090909090969</v>
          </cell>
        </row>
        <row r="28">
          <cell r="H28">
            <v>7.4309090909090965E-3</v>
          </cell>
        </row>
      </sheetData>
      <sheetData sheetId="109">
        <row r="1">
          <cell r="B1" t="str">
            <v>mercialys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0.25</v>
          </cell>
        </row>
        <row r="7">
          <cell r="B7">
            <v>2</v>
          </cell>
          <cell r="H7">
            <v>10.744</v>
          </cell>
        </row>
        <row r="8">
          <cell r="B8">
            <v>3</v>
          </cell>
        </row>
        <row r="9">
          <cell r="B9">
            <v>2</v>
          </cell>
          <cell r="H9">
            <v>640</v>
          </cell>
        </row>
        <row r="10">
          <cell r="B10">
            <v>30</v>
          </cell>
          <cell r="H10">
            <v>41927</v>
          </cell>
        </row>
        <row r="11">
          <cell r="B11">
            <v>24.1</v>
          </cell>
        </row>
        <row r="12">
          <cell r="B12">
            <v>0</v>
          </cell>
          <cell r="N12" t="b">
            <v>0</v>
          </cell>
        </row>
        <row r="13">
          <cell r="J13">
            <v>4.6537602382725217E-2</v>
          </cell>
          <cell r="K13">
            <v>29.78406552494414</v>
          </cell>
        </row>
        <row r="14">
          <cell r="B14">
            <v>1</v>
          </cell>
          <cell r="H14">
            <v>41957</v>
          </cell>
          <cell r="N14">
            <v>1</v>
          </cell>
        </row>
        <row r="16">
          <cell r="B16">
            <v>1</v>
          </cell>
        </row>
        <row r="17">
          <cell r="B17">
            <v>32.68</v>
          </cell>
          <cell r="N17">
            <v>1</v>
          </cell>
        </row>
        <row r="19">
          <cell r="C19">
            <v>64</v>
          </cell>
        </row>
        <row r="20">
          <cell r="J20" t="e">
            <v>#DIV/0!</v>
          </cell>
        </row>
        <row r="21">
          <cell r="H21">
            <v>41927</v>
          </cell>
        </row>
        <row r="26">
          <cell r="H26">
            <v>4.6537602382725217E-2</v>
          </cell>
          <cell r="I26">
            <v>29.78406552494414</v>
          </cell>
        </row>
        <row r="28">
          <cell r="H28">
            <v>2.9784065524944138E-3</v>
          </cell>
        </row>
      </sheetData>
      <sheetData sheetId="110">
        <row r="1">
          <cell r="B1" t="str">
            <v>mercialys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0.33333333333333331</v>
          </cell>
        </row>
        <row r="7">
          <cell r="B7">
            <v>2</v>
          </cell>
          <cell r="H7">
            <v>12.805999999999999</v>
          </cell>
        </row>
        <row r="8">
          <cell r="B8">
            <v>4</v>
          </cell>
        </row>
        <row r="9">
          <cell r="B9">
            <v>3</v>
          </cell>
          <cell r="H9">
            <v>720</v>
          </cell>
        </row>
        <row r="10">
          <cell r="B10">
            <v>34.9</v>
          </cell>
          <cell r="H10">
            <v>43157</v>
          </cell>
        </row>
        <row r="11">
          <cell r="B11">
            <v>24.4</v>
          </cell>
        </row>
        <row r="12">
          <cell r="B12" t="str">
            <v>m</v>
          </cell>
          <cell r="N12" t="b">
            <v>1</v>
          </cell>
        </row>
        <row r="13">
          <cell r="J13">
            <v>-3.5842573793534248E-2</v>
          </cell>
          <cell r="K13">
            <v>-25.80665313134466</v>
          </cell>
          <cell r="N13">
            <v>1</v>
          </cell>
        </row>
        <row r="14">
          <cell r="B14">
            <v>2</v>
          </cell>
          <cell r="H14">
            <v>43185</v>
          </cell>
        </row>
        <row r="16">
          <cell r="B16">
            <v>0</v>
          </cell>
        </row>
        <row r="17">
          <cell r="B17">
            <v>36</v>
          </cell>
        </row>
        <row r="18">
          <cell r="B18">
            <v>9.7000000000000003E-2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43157</v>
          </cell>
        </row>
        <row r="26">
          <cell r="H26">
            <v>-3.5842573793534248E-2</v>
          </cell>
          <cell r="I26">
            <v>-25.80665313134466</v>
          </cell>
        </row>
        <row r="28">
          <cell r="H28">
            <v>-2.5806653131344661E-3</v>
          </cell>
        </row>
      </sheetData>
      <sheetData sheetId="111">
        <row r="1">
          <cell r="B1" t="str">
            <v>Klepierre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0.5</v>
          </cell>
        </row>
        <row r="7">
          <cell r="B7">
            <v>4</v>
          </cell>
          <cell r="H7">
            <v>28.183</v>
          </cell>
        </row>
        <row r="8">
          <cell r="B8">
            <v>0</v>
          </cell>
        </row>
        <row r="9">
          <cell r="B9">
            <v>4</v>
          </cell>
          <cell r="H9">
            <v>670</v>
          </cell>
        </row>
        <row r="10">
          <cell r="B10">
            <v>31.5</v>
          </cell>
          <cell r="H10">
            <v>42697</v>
          </cell>
        </row>
        <row r="11">
          <cell r="B11">
            <v>21.8</v>
          </cell>
        </row>
        <row r="12">
          <cell r="B12" t="str">
            <v>n</v>
          </cell>
          <cell r="N12" t="b">
            <v>1</v>
          </cell>
        </row>
        <row r="13">
          <cell r="J13">
            <v>-6.3868289394315696E-3</v>
          </cell>
          <cell r="K13">
            <v>-4.2791753894191515</v>
          </cell>
          <cell r="N13">
            <v>1</v>
          </cell>
        </row>
        <row r="14">
          <cell r="B14">
            <v>1</v>
          </cell>
          <cell r="H14">
            <v>42705</v>
          </cell>
        </row>
        <row r="16">
          <cell r="B16">
            <v>1</v>
          </cell>
        </row>
        <row r="17">
          <cell r="B17">
            <v>36.6</v>
          </cell>
        </row>
        <row r="18">
          <cell r="B18">
            <v>0.124</v>
          </cell>
        </row>
        <row r="19">
          <cell r="C19">
            <v>67</v>
          </cell>
        </row>
        <row r="20">
          <cell r="J20" t="e">
            <v>#DIV/0!</v>
          </cell>
        </row>
        <row r="21">
          <cell r="H21">
            <v>42697</v>
          </cell>
        </row>
        <row r="26">
          <cell r="H26">
            <v>-6.3868289394315696E-3</v>
          </cell>
          <cell r="I26">
            <v>-4.2791753894191515</v>
          </cell>
        </row>
        <row r="28">
          <cell r="H28">
            <v>-4.2791753894191517E-4</v>
          </cell>
        </row>
      </sheetData>
      <sheetData sheetId="112">
        <row r="1">
          <cell r="B1" t="str">
            <v>lafargeholcim</v>
          </cell>
          <cell r="C1" t="str">
            <v>Jour</v>
          </cell>
        </row>
        <row r="2">
          <cell r="B2" t="str">
            <v>DH</v>
          </cell>
        </row>
        <row r="4">
          <cell r="B4">
            <v>23</v>
          </cell>
        </row>
        <row r="6">
          <cell r="B6">
            <v>0.43478260869565216</v>
          </cell>
        </row>
        <row r="7">
          <cell r="B7">
            <v>2</v>
          </cell>
          <cell r="H7">
            <v>42.48</v>
          </cell>
        </row>
        <row r="8">
          <cell r="B8">
            <v>4</v>
          </cell>
        </row>
        <row r="9">
          <cell r="B9">
            <v>2</v>
          </cell>
          <cell r="H9">
            <v>760.00000000000011</v>
          </cell>
        </row>
        <row r="10">
          <cell r="B10">
            <v>37.1</v>
          </cell>
          <cell r="H10">
            <v>42283</v>
          </cell>
        </row>
        <row r="11">
          <cell r="B11">
            <v>15.7</v>
          </cell>
        </row>
        <row r="12">
          <cell r="B12" t="str">
            <v>n</v>
          </cell>
          <cell r="N12" t="b">
            <v>0</v>
          </cell>
        </row>
        <row r="13">
          <cell r="J13">
            <v>1.4359698681732728E-2</v>
          </cell>
          <cell r="K13">
            <v>10.913370998116875</v>
          </cell>
        </row>
        <row r="14">
          <cell r="B14">
            <v>7</v>
          </cell>
          <cell r="H14">
            <v>42290</v>
          </cell>
          <cell r="N14">
            <v>1</v>
          </cell>
        </row>
        <row r="16">
          <cell r="B16">
            <v>0.5714285714285714</v>
          </cell>
        </row>
        <row r="17">
          <cell r="B17">
            <v>43.54</v>
          </cell>
        </row>
        <row r="19">
          <cell r="C19">
            <v>76</v>
          </cell>
        </row>
        <row r="20">
          <cell r="J20" t="e">
            <v>#DIV/0!</v>
          </cell>
        </row>
        <row r="21">
          <cell r="H21">
            <v>42283</v>
          </cell>
        </row>
        <row r="26">
          <cell r="H26">
            <v>1.4359698681732728E-2</v>
          </cell>
          <cell r="I26">
            <v>10.913370998116875</v>
          </cell>
        </row>
        <row r="28">
          <cell r="H28">
            <v>1.0913370998116875E-3</v>
          </cell>
        </row>
      </sheetData>
      <sheetData sheetId="113">
        <row r="1">
          <cell r="B1" t="str">
            <v>lafargeholcim</v>
          </cell>
          <cell r="C1" t="str">
            <v>Jour</v>
          </cell>
        </row>
        <row r="2">
          <cell r="B2" t="str">
            <v>DH</v>
          </cell>
        </row>
        <row r="4">
          <cell r="B4">
            <v>15</v>
          </cell>
        </row>
        <row r="6">
          <cell r="B6">
            <v>0.2</v>
          </cell>
        </row>
        <row r="7">
          <cell r="B7">
            <v>2</v>
          </cell>
          <cell r="H7">
            <v>30.36</v>
          </cell>
        </row>
        <row r="8">
          <cell r="B8">
            <v>4</v>
          </cell>
        </row>
        <row r="9">
          <cell r="B9">
            <v>1</v>
          </cell>
          <cell r="H9">
            <v>650</v>
          </cell>
        </row>
        <row r="10">
          <cell r="B10">
            <v>38.4</v>
          </cell>
          <cell r="H10">
            <v>42418</v>
          </cell>
        </row>
        <row r="11">
          <cell r="B11">
            <v>18.399999999999999</v>
          </cell>
        </row>
        <row r="12">
          <cell r="B12" t="str">
            <v>n</v>
          </cell>
          <cell r="N12" t="b">
            <v>0</v>
          </cell>
        </row>
        <row r="13">
          <cell r="J13">
            <v>0.26943346508563887</v>
          </cell>
          <cell r="K13">
            <v>175.13175230566526</v>
          </cell>
        </row>
        <row r="14">
          <cell r="B14">
            <v>6</v>
          </cell>
          <cell r="H14">
            <v>42482</v>
          </cell>
        </row>
        <row r="15">
          <cell r="N15">
            <v>1</v>
          </cell>
        </row>
        <row r="16">
          <cell r="B16">
            <v>0.33333333333333331</v>
          </cell>
          <cell r="N16">
            <v>71.3</v>
          </cell>
        </row>
        <row r="17">
          <cell r="B17">
            <v>44.28</v>
          </cell>
        </row>
        <row r="18">
          <cell r="B18">
            <v>0.50339999999999996</v>
          </cell>
        </row>
        <row r="19">
          <cell r="C19">
            <v>65</v>
          </cell>
        </row>
        <row r="20">
          <cell r="J20" t="e">
            <v>#DIV/0!</v>
          </cell>
        </row>
        <row r="21">
          <cell r="H21">
            <v>42418</v>
          </cell>
        </row>
        <row r="26">
          <cell r="H26">
            <v>0.26943346508563887</v>
          </cell>
          <cell r="I26">
            <v>175.13175230566526</v>
          </cell>
        </row>
        <row r="28">
          <cell r="H28">
            <v>1.7513175230566527E-2</v>
          </cell>
        </row>
      </sheetData>
      <sheetData sheetId="114">
        <row r="1">
          <cell r="B1" t="str">
            <v>lagardere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9</v>
          </cell>
        </row>
        <row r="6">
          <cell r="B6">
            <v>0.66666666666666663</v>
          </cell>
        </row>
        <row r="7">
          <cell r="B7">
            <v>4</v>
          </cell>
          <cell r="H7">
            <v>20.79</v>
          </cell>
        </row>
        <row r="8">
          <cell r="B8">
            <v>4</v>
          </cell>
        </row>
        <row r="9">
          <cell r="B9">
            <v>0</v>
          </cell>
          <cell r="H9">
            <v>630</v>
          </cell>
        </row>
        <row r="10">
          <cell r="B10">
            <v>37.200000000000003</v>
          </cell>
          <cell r="H10">
            <v>43469</v>
          </cell>
        </row>
        <row r="11">
          <cell r="B11">
            <v>25</v>
          </cell>
        </row>
        <row r="12">
          <cell r="B12" t="str">
            <v>a</v>
          </cell>
          <cell r="N12" t="b">
            <v>0</v>
          </cell>
        </row>
        <row r="13">
          <cell r="J13">
            <v>1.4911014911015064E-2</v>
          </cell>
          <cell r="K13">
            <v>9.3939393939394904</v>
          </cell>
        </row>
        <row r="14">
          <cell r="B14">
            <v>7</v>
          </cell>
          <cell r="H14">
            <v>43481</v>
          </cell>
          <cell r="N14">
            <v>1</v>
          </cell>
        </row>
        <row r="16">
          <cell r="B16">
            <v>0.8571428571428571</v>
          </cell>
        </row>
        <row r="17">
          <cell r="B17">
            <v>37.5</v>
          </cell>
        </row>
        <row r="18">
          <cell r="B18">
            <v>0.13700000000000001</v>
          </cell>
        </row>
        <row r="19">
          <cell r="C19">
            <v>63</v>
          </cell>
        </row>
        <row r="20">
          <cell r="J20" t="e">
            <v>#DIV/0!</v>
          </cell>
        </row>
        <row r="21">
          <cell r="H21">
            <v>43469</v>
          </cell>
        </row>
        <row r="26">
          <cell r="H26">
            <v>1.4911014911015064E-2</v>
          </cell>
          <cell r="I26">
            <v>9.3939393939394904</v>
          </cell>
        </row>
        <row r="28">
          <cell r="H28">
            <v>9.3939393939394909E-4</v>
          </cell>
        </row>
      </sheetData>
      <sheetData sheetId="115">
        <row r="1">
          <cell r="B1" t="str">
            <v>lagardere</v>
          </cell>
          <cell r="C1" t="str">
            <v>Jour</v>
          </cell>
        </row>
        <row r="2">
          <cell r="B2" t="str">
            <v>DH</v>
          </cell>
        </row>
        <row r="4">
          <cell r="B4">
            <v>6</v>
          </cell>
        </row>
        <row r="6">
          <cell r="B6">
            <v>0.33333333333333331</v>
          </cell>
        </row>
        <row r="7">
          <cell r="B7">
            <v>2</v>
          </cell>
          <cell r="H7">
            <v>19.399999999999999</v>
          </cell>
        </row>
        <row r="8">
          <cell r="B8">
            <v>4</v>
          </cell>
        </row>
        <row r="9">
          <cell r="B9">
            <v>1</v>
          </cell>
          <cell r="H9">
            <v>720</v>
          </cell>
        </row>
        <row r="10">
          <cell r="B10">
            <v>18.16</v>
          </cell>
          <cell r="H10">
            <v>43696</v>
          </cell>
        </row>
        <row r="11">
          <cell r="B11">
            <v>12.2</v>
          </cell>
        </row>
        <row r="12">
          <cell r="B12">
            <v>0</v>
          </cell>
          <cell r="N12" t="b">
            <v>0</v>
          </cell>
        </row>
        <row r="13">
          <cell r="J13">
            <v>5.1546391752577372E-2</v>
          </cell>
          <cell r="K13">
            <v>37.113402061855709</v>
          </cell>
        </row>
        <row r="14">
          <cell r="B14">
            <v>2</v>
          </cell>
          <cell r="H14">
            <v>43735</v>
          </cell>
          <cell r="N14">
            <v>1</v>
          </cell>
        </row>
        <row r="16">
          <cell r="B16">
            <v>1</v>
          </cell>
        </row>
        <row r="17">
          <cell r="B17">
            <v>38.4</v>
          </cell>
          <cell r="N17">
            <v>1</v>
          </cell>
        </row>
        <row r="18">
          <cell r="B18">
            <v>0.16</v>
          </cell>
        </row>
        <row r="19">
          <cell r="C19">
            <v>72</v>
          </cell>
        </row>
        <row r="20">
          <cell r="J20" t="e">
            <v>#DIV/0!</v>
          </cell>
        </row>
        <row r="21">
          <cell r="H21">
            <v>43696</v>
          </cell>
        </row>
        <row r="26">
          <cell r="H26">
            <v>5.1546391752577372E-2</v>
          </cell>
          <cell r="I26">
            <v>37.113402061855709</v>
          </cell>
        </row>
        <row r="28">
          <cell r="H28">
            <v>3.7113402061855708E-3</v>
          </cell>
        </row>
      </sheetData>
      <sheetData sheetId="116">
        <row r="1">
          <cell r="B1" t="str">
            <v>legrand</v>
          </cell>
          <cell r="C1" t="str">
            <v>Jour</v>
          </cell>
        </row>
        <row r="2">
          <cell r="B2" t="str">
            <v>DH</v>
          </cell>
        </row>
        <row r="4">
          <cell r="B4">
            <v>8</v>
          </cell>
        </row>
        <row r="6">
          <cell r="B6">
            <v>0.5</v>
          </cell>
        </row>
        <row r="7">
          <cell r="B7">
            <v>2</v>
          </cell>
          <cell r="H7">
            <v>54.27</v>
          </cell>
        </row>
        <row r="8">
          <cell r="B8">
            <v>4</v>
          </cell>
        </row>
        <row r="9">
          <cell r="B9">
            <v>3</v>
          </cell>
          <cell r="H9">
            <v>780</v>
          </cell>
        </row>
        <row r="10">
          <cell r="B10">
            <v>34.6</v>
          </cell>
          <cell r="H10">
            <v>43399</v>
          </cell>
        </row>
        <row r="11">
          <cell r="B11">
            <v>17.600000000000001</v>
          </cell>
        </row>
        <row r="12">
          <cell r="B12" t="str">
            <v>a</v>
          </cell>
          <cell r="N12" t="b">
            <v>1</v>
          </cell>
        </row>
        <row r="13">
          <cell r="J13">
            <v>-5.30679933665009E-2</v>
          </cell>
          <cell r="K13">
            <v>-41.3930348258707</v>
          </cell>
          <cell r="N13">
            <v>1</v>
          </cell>
        </row>
        <row r="14">
          <cell r="B14">
            <v>2</v>
          </cell>
          <cell r="H14">
            <v>43417</v>
          </cell>
        </row>
        <row r="16">
          <cell r="B16">
            <v>1</v>
          </cell>
        </row>
        <row r="17">
          <cell r="B17">
            <v>36.6</v>
          </cell>
        </row>
        <row r="18">
          <cell r="B18">
            <v>0.11799999999999999</v>
          </cell>
        </row>
        <row r="19">
          <cell r="C19">
            <v>78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-5.30679933665009E-2</v>
          </cell>
          <cell r="I26">
            <v>-41.3930348258707</v>
          </cell>
        </row>
        <row r="28">
          <cell r="H28">
            <v>-4.1393034825870697E-3</v>
          </cell>
        </row>
      </sheetData>
      <sheetData sheetId="117">
        <row r="1">
          <cell r="B1" t="str">
            <v>legrand</v>
          </cell>
          <cell r="C1" t="str">
            <v>Jour</v>
          </cell>
        </row>
        <row r="2">
          <cell r="B2" t="str">
            <v>DH</v>
          </cell>
        </row>
        <row r="4">
          <cell r="B4">
            <v>12</v>
          </cell>
        </row>
        <row r="6">
          <cell r="B6">
            <v>0.25</v>
          </cell>
        </row>
        <row r="7">
          <cell r="B7">
            <v>2</v>
          </cell>
          <cell r="H7">
            <v>47.3</v>
          </cell>
        </row>
        <row r="8">
          <cell r="B8">
            <v>4</v>
          </cell>
        </row>
        <row r="9">
          <cell r="B9">
            <v>1</v>
          </cell>
          <cell r="H9">
            <v>560</v>
          </cell>
        </row>
        <row r="10">
          <cell r="B10">
            <v>34.799999999999997</v>
          </cell>
          <cell r="H10">
            <v>43465</v>
          </cell>
        </row>
        <row r="11">
          <cell r="B11">
            <v>51.6</v>
          </cell>
        </row>
        <row r="12">
          <cell r="B12" t="str">
            <v>n</v>
          </cell>
          <cell r="N12" t="b">
            <v>0</v>
          </cell>
        </row>
        <row r="13">
          <cell r="J13">
            <v>1.7970401691331971E-2</v>
          </cell>
          <cell r="K13">
            <v>10.063424947145904</v>
          </cell>
        </row>
        <row r="14">
          <cell r="B14">
            <v>1</v>
          </cell>
          <cell r="H14">
            <v>43480</v>
          </cell>
        </row>
        <row r="16">
          <cell r="B16">
            <v>0</v>
          </cell>
        </row>
        <row r="17">
          <cell r="B17">
            <v>36.4</v>
          </cell>
        </row>
        <row r="18">
          <cell r="B18">
            <v>0.17100000000000001</v>
          </cell>
        </row>
        <row r="19">
          <cell r="C19">
            <v>56</v>
          </cell>
        </row>
        <row r="20">
          <cell r="J20" t="e">
            <v>#DIV/0!</v>
          </cell>
        </row>
        <row r="21">
          <cell r="H21">
            <v>43465</v>
          </cell>
        </row>
        <row r="26">
          <cell r="H26">
            <v>1.7970401691331971E-2</v>
          </cell>
          <cell r="I26">
            <v>10.063424947145904</v>
          </cell>
        </row>
        <row r="28">
          <cell r="H28">
            <v>1.0063424947145904E-3</v>
          </cell>
        </row>
      </sheetData>
      <sheetData sheetId="118">
        <row r="1">
          <cell r="B1" t="str">
            <v>loreal</v>
          </cell>
          <cell r="C1" t="str">
            <v>Jour</v>
          </cell>
        </row>
        <row r="2">
          <cell r="B2" t="str">
            <v>DH</v>
          </cell>
        </row>
        <row r="4">
          <cell r="B4">
            <v>16</v>
          </cell>
        </row>
        <row r="6">
          <cell r="B6">
            <v>0.375</v>
          </cell>
        </row>
        <row r="7">
          <cell r="B7">
            <v>2</v>
          </cell>
          <cell r="H7">
            <v>137.80000000000001</v>
          </cell>
        </row>
        <row r="8">
          <cell r="B8">
            <v>1</v>
          </cell>
        </row>
        <row r="9">
          <cell r="B9">
            <v>3</v>
          </cell>
          <cell r="H9">
            <v>615</v>
          </cell>
        </row>
        <row r="10">
          <cell r="B10">
            <v>38.1</v>
          </cell>
          <cell r="H10">
            <v>42263</v>
          </cell>
        </row>
        <row r="11">
          <cell r="B11">
            <v>23.8</v>
          </cell>
        </row>
        <row r="12">
          <cell r="B12" t="str">
            <v>m</v>
          </cell>
          <cell r="N12" t="b">
            <v>0</v>
          </cell>
        </row>
        <row r="13">
          <cell r="J13">
            <v>0.15602322206095795</v>
          </cell>
          <cell r="K13">
            <v>95.954281567489147</v>
          </cell>
        </row>
        <row r="14">
          <cell r="B14">
            <v>1</v>
          </cell>
          <cell r="H14">
            <v>42304</v>
          </cell>
        </row>
        <row r="15">
          <cell r="N15">
            <v>1</v>
          </cell>
        </row>
        <row r="16">
          <cell r="B16">
            <v>0</v>
          </cell>
          <cell r="N16">
            <v>70.760000000000005</v>
          </cell>
        </row>
        <row r="17">
          <cell r="B17">
            <v>38.6</v>
          </cell>
          <cell r="N17">
            <v>1</v>
          </cell>
        </row>
        <row r="18">
          <cell r="B18">
            <v>8.5000000000000006E-2</v>
          </cell>
        </row>
        <row r="19">
          <cell r="C19">
            <v>61.5</v>
          </cell>
        </row>
        <row r="20">
          <cell r="J20" t="e">
            <v>#DIV/0!</v>
          </cell>
        </row>
        <row r="21">
          <cell r="H21">
            <v>42263</v>
          </cell>
        </row>
        <row r="26">
          <cell r="H26">
            <v>0.15602322206095795</v>
          </cell>
          <cell r="I26">
            <v>95.954281567489147</v>
          </cell>
        </row>
        <row r="28">
          <cell r="H28">
            <v>9.5954281567489155E-3</v>
          </cell>
        </row>
      </sheetData>
      <sheetData sheetId="119">
        <row r="1">
          <cell r="B1" t="str">
            <v>model</v>
          </cell>
          <cell r="C1" t="str">
            <v>Jour</v>
          </cell>
        </row>
        <row r="2">
          <cell r="B2" t="str">
            <v>DH</v>
          </cell>
        </row>
        <row r="4">
          <cell r="B4">
            <v>11</v>
          </cell>
        </row>
        <row r="6">
          <cell r="B6">
            <v>0.45454545454545453</v>
          </cell>
        </row>
        <row r="7">
          <cell r="B7">
            <v>2</v>
          </cell>
          <cell r="H7">
            <v>102.1</v>
          </cell>
        </row>
        <row r="8">
          <cell r="B8">
            <v>2</v>
          </cell>
        </row>
        <row r="9">
          <cell r="B9">
            <v>2</v>
          </cell>
          <cell r="H9">
            <v>680</v>
          </cell>
        </row>
        <row r="10">
          <cell r="B10">
            <v>28.4</v>
          </cell>
          <cell r="H10">
            <v>41934</v>
          </cell>
        </row>
        <row r="11">
          <cell r="B11">
            <v>28.9</v>
          </cell>
        </row>
        <row r="12">
          <cell r="B12" t="str">
            <v>m</v>
          </cell>
          <cell r="N12" t="b">
            <v>0</v>
          </cell>
        </row>
        <row r="13">
          <cell r="J13">
            <v>0.11204701273261518</v>
          </cell>
          <cell r="K13">
            <v>76.191968658178325</v>
          </cell>
        </row>
        <row r="14">
          <cell r="B14">
            <v>2</v>
          </cell>
          <cell r="H14">
            <v>41964</v>
          </cell>
        </row>
        <row r="15">
          <cell r="N15">
            <v>1</v>
          </cell>
        </row>
        <row r="16">
          <cell r="B16">
            <v>1</v>
          </cell>
          <cell r="N16">
            <v>71.5</v>
          </cell>
        </row>
        <row r="17">
          <cell r="B17">
            <v>44.23</v>
          </cell>
          <cell r="N17">
            <v>1</v>
          </cell>
        </row>
        <row r="19">
          <cell r="C19">
            <v>68</v>
          </cell>
        </row>
        <row r="20">
          <cell r="J20" t="e">
            <v>#DIV/0!</v>
          </cell>
        </row>
        <row r="21">
          <cell r="H21">
            <v>41934</v>
          </cell>
        </row>
        <row r="26">
          <cell r="H26">
            <v>0.11204701273261518</v>
          </cell>
          <cell r="I26">
            <v>76.191968658178325</v>
          </cell>
        </row>
        <row r="28">
          <cell r="H28">
            <v>7.6191968658178323E-3</v>
          </cell>
        </row>
      </sheetData>
      <sheetData sheetId="120">
        <row r="1">
          <cell r="B1" t="str">
            <v>lvmh</v>
          </cell>
          <cell r="C1" t="str">
            <v>Jour</v>
          </cell>
        </row>
        <row r="2">
          <cell r="B2" t="str">
            <v>DH</v>
          </cell>
        </row>
        <row r="4">
          <cell r="B4">
            <v>7</v>
          </cell>
        </row>
        <row r="6">
          <cell r="B6">
            <v>0.14285714285714285</v>
          </cell>
        </row>
        <row r="7">
          <cell r="B7">
            <v>2</v>
          </cell>
          <cell r="H7">
            <v>256.41000000000003</v>
          </cell>
        </row>
        <row r="8">
          <cell r="B8">
            <v>1</v>
          </cell>
        </row>
        <row r="9">
          <cell r="B9">
            <v>1</v>
          </cell>
          <cell r="H9">
            <v>480</v>
          </cell>
        </row>
        <row r="10">
          <cell r="B10">
            <v>32.9</v>
          </cell>
          <cell r="H10">
            <v>43399</v>
          </cell>
        </row>
        <row r="11">
          <cell r="B11">
            <v>27.3</v>
          </cell>
        </row>
        <row r="12">
          <cell r="B12">
            <v>0</v>
          </cell>
          <cell r="N12" t="b">
            <v>0</v>
          </cell>
        </row>
        <row r="13">
          <cell r="J13">
            <v>1.9812019812019816E-2</v>
          </cell>
          <cell r="K13">
            <v>9.5097695097695123</v>
          </cell>
        </row>
        <row r="14">
          <cell r="B14">
            <v>2</v>
          </cell>
          <cell r="H14">
            <v>43413</v>
          </cell>
          <cell r="N14">
            <v>1</v>
          </cell>
        </row>
        <row r="16">
          <cell r="B16">
            <v>0.5</v>
          </cell>
        </row>
        <row r="17">
          <cell r="B17">
            <v>39.4</v>
          </cell>
        </row>
        <row r="18">
          <cell r="B18">
            <v>0.109</v>
          </cell>
        </row>
        <row r="19">
          <cell r="C19">
            <v>48</v>
          </cell>
        </row>
        <row r="20">
          <cell r="J20" t="e">
            <v>#DIV/0!</v>
          </cell>
        </row>
        <row r="21">
          <cell r="H21">
            <v>43399</v>
          </cell>
        </row>
        <row r="26">
          <cell r="H26">
            <v>1.9812019812019816E-2</v>
          </cell>
          <cell r="I26">
            <v>9.5097695097695123</v>
          </cell>
        </row>
        <row r="28">
          <cell r="H28">
            <v>9.5097695097695124E-4</v>
          </cell>
        </row>
      </sheetData>
      <sheetData sheetId="121"/>
      <sheetData sheetId="122"/>
      <sheetData sheetId="123"/>
      <sheetData sheetId="124"/>
      <sheetData sheetId="125"/>
      <sheetData sheetId="126"/>
      <sheetData sheetId="127"/>
      <sheetData sheetId="1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09"/>
  <sheetViews>
    <sheetView tabSelected="1" topLeftCell="I109" workbookViewId="0">
      <selection activeCell="U140" sqref="U140"/>
    </sheetView>
  </sheetViews>
  <sheetFormatPr baseColWidth="10" defaultRowHeight="15" x14ac:dyDescent="0.25"/>
  <sheetData>
    <row r="1" spans="1:42" s="22" customFormat="1" ht="11.25" x14ac:dyDescent="0.2">
      <c r="A1" s="74" t="s">
        <v>17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5"/>
      <c r="S1" s="76"/>
      <c r="T1" s="77" t="s">
        <v>18</v>
      </c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9"/>
      <c r="AH1" s="80"/>
      <c r="AI1" s="81" t="s">
        <v>19</v>
      </c>
      <c r="AJ1" s="74"/>
      <c r="AK1" s="74"/>
      <c r="AL1" s="74"/>
      <c r="AM1" s="74"/>
      <c r="AN1" s="74"/>
      <c r="AO1" s="27"/>
      <c r="AP1" s="82"/>
    </row>
    <row r="2" spans="1:42" s="22" customFormat="1" ht="33.75" x14ac:dyDescent="0.2">
      <c r="A2" s="1" t="s">
        <v>20</v>
      </c>
      <c r="B2" s="83" t="s">
        <v>21</v>
      </c>
      <c r="C2" s="1" t="s">
        <v>22</v>
      </c>
      <c r="D2" s="1" t="s">
        <v>23</v>
      </c>
      <c r="E2" s="3" t="s">
        <v>24</v>
      </c>
      <c r="F2" s="4" t="s">
        <v>25</v>
      </c>
      <c r="G2" s="5" t="s">
        <v>26</v>
      </c>
      <c r="H2" s="5" t="s">
        <v>27</v>
      </c>
      <c r="I2" s="7" t="s">
        <v>28</v>
      </c>
      <c r="J2" s="1" t="s">
        <v>29</v>
      </c>
      <c r="K2" s="6" t="str">
        <f>[1]xxx!K12</f>
        <v>Gain / Perte</v>
      </c>
      <c r="L2" s="9" t="s">
        <v>30</v>
      </c>
      <c r="M2" s="84" t="s">
        <v>31</v>
      </c>
      <c r="N2" s="1" t="s">
        <v>32</v>
      </c>
      <c r="O2" s="3" t="s">
        <v>33</v>
      </c>
      <c r="P2" s="85" t="s">
        <v>34</v>
      </c>
      <c r="Q2" s="86" t="s">
        <v>35</v>
      </c>
      <c r="R2" s="87" t="s">
        <v>36</v>
      </c>
      <c r="S2" s="12"/>
      <c r="T2" s="88" t="s">
        <v>37</v>
      </c>
      <c r="U2" s="8" t="s">
        <v>38</v>
      </c>
      <c r="V2" s="88" t="s">
        <v>39</v>
      </c>
      <c r="W2" s="88" t="s">
        <v>40</v>
      </c>
      <c r="X2" s="8" t="s">
        <v>41</v>
      </c>
      <c r="Y2" s="88" t="s">
        <v>42</v>
      </c>
      <c r="Z2" s="88" t="s">
        <v>43</v>
      </c>
      <c r="AA2" s="88" t="s">
        <v>44</v>
      </c>
      <c r="AB2" s="88" t="s">
        <v>45</v>
      </c>
      <c r="AC2" s="88" t="s">
        <v>46</v>
      </c>
      <c r="AD2" s="88" t="s">
        <v>47</v>
      </c>
      <c r="AE2" s="88" t="s">
        <v>48</v>
      </c>
      <c r="AF2" s="89" t="s">
        <v>49</v>
      </c>
      <c r="AG2" s="15" t="s">
        <v>50</v>
      </c>
      <c r="AH2" s="90"/>
      <c r="AI2" s="91" t="s">
        <v>51</v>
      </c>
      <c r="AJ2" s="91" t="s">
        <v>52</v>
      </c>
      <c r="AK2" s="17" t="s">
        <v>53</v>
      </c>
      <c r="AL2" s="17" t="s">
        <v>54</v>
      </c>
      <c r="AM2" s="17" t="s">
        <v>55</v>
      </c>
      <c r="AN2" s="17" t="s">
        <v>56</v>
      </c>
      <c r="AO2" s="27"/>
      <c r="AP2" s="3" t="s">
        <v>24</v>
      </c>
    </row>
    <row r="3" spans="1:42" s="41" customFormat="1" ht="11.1" customHeight="1" x14ac:dyDescent="0.25">
      <c r="A3" s="1">
        <v>1</v>
      </c>
      <c r="B3" s="2" t="str">
        <f>'[1]1'!$B$1</f>
        <v>air france</v>
      </c>
      <c r="C3" s="1" t="str">
        <f>'[1]1'!$B$2</f>
        <v>DH</v>
      </c>
      <c r="D3" s="1" t="str">
        <f>'[1]1'!$C$1</f>
        <v>Jour</v>
      </c>
      <c r="E3" s="3">
        <f>'[1]1'!$C$19</f>
        <v>77.5</v>
      </c>
      <c r="F3" s="4">
        <f>'[1]1'!$H$10</f>
        <v>42195</v>
      </c>
      <c r="G3" s="5">
        <f>'[1]1'!$H$7</f>
        <v>6.3140000000000001</v>
      </c>
      <c r="H3" s="6">
        <f>'[1]1'!$H$9</f>
        <v>775</v>
      </c>
      <c r="I3" s="7">
        <f>'[1]1'!$H$14</f>
        <v>42216</v>
      </c>
      <c r="J3" s="8">
        <f>'[1]1'!$J$13</f>
        <v>2.8666455495723723E-2</v>
      </c>
      <c r="K3" s="6">
        <f>'[1]1'!$K$13</f>
        <v>22.216503009185885</v>
      </c>
      <c r="L3" s="9">
        <f t="shared" ref="L3:L66" si="0">NETWORKDAYS($F3,$I3)</f>
        <v>16</v>
      </c>
      <c r="M3" s="10">
        <f>'[1]1'!$H$21</f>
        <v>42195</v>
      </c>
      <c r="N3" s="8" t="e">
        <f>'[1]1'!$J$20</f>
        <v>#DIV/0!</v>
      </c>
      <c r="O3" s="9">
        <f t="shared" ref="O3:O66" si="1">NETWORKDAYS($F3,$M3)</f>
        <v>1</v>
      </c>
      <c r="P3" s="11">
        <f>'[1]1'!$H$26</f>
        <v>2.8666455495723723E-2</v>
      </c>
      <c r="Q3" s="6">
        <f>'[1]1'!$I$26</f>
        <v>22.216503009185885</v>
      </c>
      <c r="R3" s="8">
        <f>'[1]1'!$H$28</f>
        <v>2.2216503009185886E-3</v>
      </c>
      <c r="S3" s="12"/>
      <c r="T3" s="13">
        <f>'[1]1'!$B$4</f>
        <v>16</v>
      </c>
      <c r="U3" s="8">
        <f>'[1]1'!$B$6</f>
        <v>0.375</v>
      </c>
      <c r="V3" s="13">
        <f>'[1]1'!$B$7</f>
        <v>4</v>
      </c>
      <c r="W3" s="13">
        <f>'[1]2'!$B$14</f>
        <v>1</v>
      </c>
      <c r="X3" s="8">
        <f>'[1]1'!$B$16</f>
        <v>0.5</v>
      </c>
      <c r="Y3" s="13">
        <f>'[1]1'!$B$11</f>
        <v>14.92</v>
      </c>
      <c r="Z3" s="13">
        <f>'[1]1'!$B$10</f>
        <v>30.32</v>
      </c>
      <c r="AA3" s="13">
        <f>'[1]1'!$B$8</f>
        <v>4</v>
      </c>
      <c r="AB3" s="13">
        <f>'[1]1'!$B$9</f>
        <v>1</v>
      </c>
      <c r="AC3" s="13">
        <f>'[1]1'!$B$12</f>
        <v>1</v>
      </c>
      <c r="AD3" s="13" t="str">
        <f>'[1]1'!$D$12</f>
        <v>a</v>
      </c>
      <c r="AE3" s="13">
        <f>'[1]1'!$B$13</f>
        <v>3</v>
      </c>
      <c r="AF3" s="14">
        <f>'[1]1'!$B$17</f>
        <v>37.520000000000003</v>
      </c>
      <c r="AG3" s="15">
        <f>'[1]1'!$B$18</f>
        <v>0.246</v>
      </c>
      <c r="AH3" s="16">
        <v>2</v>
      </c>
      <c r="AI3" s="17" t="b">
        <f t="shared" ref="AI3:AI32" si="2">IF(1,$Q3&lt;0)</f>
        <v>0</v>
      </c>
      <c r="AJ3" s="17">
        <v>0</v>
      </c>
      <c r="AK3" s="17">
        <v>1</v>
      </c>
      <c r="AL3" s="17">
        <v>0</v>
      </c>
      <c r="AM3" s="17"/>
      <c r="AN3" s="17">
        <v>0</v>
      </c>
      <c r="AO3" s="18"/>
      <c r="AP3" s="3">
        <f>'[1]1'!$C$19</f>
        <v>77.5</v>
      </c>
    </row>
    <row r="4" spans="1:42" s="41" customFormat="1" ht="11.1" customHeight="1" x14ac:dyDescent="0.25">
      <c r="A4" s="1">
        <v>2</v>
      </c>
      <c r="B4" s="2" t="str">
        <f>'[1]2'!$B$1</f>
        <v>air France</v>
      </c>
      <c r="C4" s="1" t="str">
        <f>'[1]2'!$B$2</f>
        <v>DH</v>
      </c>
      <c r="D4" s="1" t="str">
        <f>'[1]2'!$C$1</f>
        <v>Jour</v>
      </c>
      <c r="E4" s="3">
        <f>'[1]2'!$C$19</f>
        <v>79</v>
      </c>
      <c r="F4" s="4">
        <f>'[1]2'!$H$10</f>
        <v>43158</v>
      </c>
      <c r="G4" s="19">
        <f>'[1]2'!$H$7</f>
        <v>10.275</v>
      </c>
      <c r="H4" s="6">
        <f>'[1]2'!$H$9</f>
        <v>790.00000000000011</v>
      </c>
      <c r="I4" s="7">
        <f>'[1]2'!$H$14</f>
        <v>43171</v>
      </c>
      <c r="J4" s="8">
        <f>'[1]2'!$J$13</f>
        <v>-8.5158150851581557E-2</v>
      </c>
      <c r="K4" s="6">
        <f>'[1]2'!$K$13</f>
        <v>-67.274939172749441</v>
      </c>
      <c r="L4" s="9">
        <f t="shared" si="0"/>
        <v>10</v>
      </c>
      <c r="M4" s="10">
        <f>'[1]2'!$H$21</f>
        <v>43158</v>
      </c>
      <c r="N4" s="8" t="e">
        <f>'[1]2'!$J$20</f>
        <v>#DIV/0!</v>
      </c>
      <c r="O4" s="9">
        <f t="shared" si="1"/>
        <v>1</v>
      </c>
      <c r="P4" s="11">
        <f>'[1]2'!$H$26</f>
        <v>-8.5158150851581557E-2</v>
      </c>
      <c r="Q4" s="6">
        <f>'[1]2'!$I$26</f>
        <v>-67.274939172749441</v>
      </c>
      <c r="R4" s="8">
        <f>'[1]2'!$H$28</f>
        <v>-6.7274939172749446E-3</v>
      </c>
      <c r="S4" s="12"/>
      <c r="T4" s="13">
        <f>'[1]2'!$B$4</f>
        <v>10</v>
      </c>
      <c r="U4" s="8">
        <f>'[1]2'!$B$6</f>
        <v>0.6</v>
      </c>
      <c r="V4" s="13">
        <f>'[1]2'!$B$7</f>
        <v>4</v>
      </c>
      <c r="W4" s="13">
        <f>'[1]2'!$B$14</f>
        <v>1</v>
      </c>
      <c r="X4" s="8">
        <f>'[1]2'!$B$16</f>
        <v>0</v>
      </c>
      <c r="Y4" s="13">
        <f>'[1]2'!$B$11</f>
        <v>18.16</v>
      </c>
      <c r="Z4" s="13">
        <f>'[1]2'!$B$10</f>
        <v>30.72</v>
      </c>
      <c r="AA4" s="13">
        <f>'[1]2'!$B$8</f>
        <v>2</v>
      </c>
      <c r="AB4" s="13">
        <f>'[1]2'!$B$9</f>
        <v>2</v>
      </c>
      <c r="AC4" s="13">
        <f>'[1]2'!$B$12</f>
        <v>4</v>
      </c>
      <c r="AD4" s="13" t="str">
        <f>'[1]2'!$D$12</f>
        <v>a</v>
      </c>
      <c r="AE4" s="13">
        <f>'[1]2'!$B$13</f>
        <v>2</v>
      </c>
      <c r="AF4" s="14">
        <f>'[1]2'!$B$17</f>
        <v>32.72</v>
      </c>
      <c r="AG4" s="15">
        <f>'[1]2'!$B$18</f>
        <v>0.22</v>
      </c>
      <c r="AH4" s="16">
        <v>2</v>
      </c>
      <c r="AI4" s="17" t="b">
        <f t="shared" si="2"/>
        <v>1</v>
      </c>
      <c r="AJ4" s="17">
        <v>1</v>
      </c>
      <c r="AK4" s="17">
        <v>0</v>
      </c>
      <c r="AL4" s="17">
        <v>0</v>
      </c>
      <c r="AM4" s="17"/>
      <c r="AN4" s="17">
        <v>0</v>
      </c>
      <c r="AO4" s="18"/>
      <c r="AP4" s="3">
        <f>'[1]2'!$C$19</f>
        <v>79</v>
      </c>
    </row>
    <row r="5" spans="1:42" s="41" customFormat="1" ht="11.1" customHeight="1" x14ac:dyDescent="0.25">
      <c r="A5" s="1">
        <v>3</v>
      </c>
      <c r="B5" s="2" t="str">
        <f>'[1]3'!$B$1</f>
        <v>air France</v>
      </c>
      <c r="C5" s="1" t="str">
        <f>'[1]3'!$B$2</f>
        <v>DH</v>
      </c>
      <c r="D5" s="1" t="str">
        <f>'[1]3'!$C$1</f>
        <v>Jour</v>
      </c>
      <c r="E5" s="3">
        <f>'[1]3'!$C$19</f>
        <v>66</v>
      </c>
      <c r="F5" s="4">
        <f>'[1]3'!$H$10</f>
        <v>43609</v>
      </c>
      <c r="G5" s="5">
        <f>'[1]3'!$H$7</f>
        <v>7.98</v>
      </c>
      <c r="H5" s="6">
        <f>'[1]3'!$H$9</f>
        <v>660</v>
      </c>
      <c r="I5" s="7">
        <f>'[1]3'!$H$14</f>
        <v>43689</v>
      </c>
      <c r="J5" s="8">
        <f>'[1]3'!$J$13</f>
        <v>0.33020050125313277</v>
      </c>
      <c r="K5" s="6">
        <f>'[1]3'!$K$13</f>
        <v>217.93233082706763</v>
      </c>
      <c r="L5" s="9">
        <f t="shared" si="0"/>
        <v>57</v>
      </c>
      <c r="M5" s="10">
        <f>'[1]3'!$H$21</f>
        <v>43609</v>
      </c>
      <c r="N5" s="8" t="e">
        <f>'[1]3'!$J$20</f>
        <v>#DIV/0!</v>
      </c>
      <c r="O5" s="9">
        <f t="shared" si="1"/>
        <v>1</v>
      </c>
      <c r="P5" s="11">
        <f>'[1]3'!$H$26</f>
        <v>0.33020050125313277</v>
      </c>
      <c r="Q5" s="6">
        <f>'[1]3'!$I$26</f>
        <v>217.93233082706763</v>
      </c>
      <c r="R5" s="8">
        <f>'[1]3'!$H$28</f>
        <v>2.1793233082706764E-2</v>
      </c>
      <c r="S5" s="12"/>
      <c r="T5" s="13">
        <f>'[1]3'!$B$4</f>
        <v>8</v>
      </c>
      <c r="U5" s="8">
        <f>'[1]3'!$B$6</f>
        <v>0.25</v>
      </c>
      <c r="V5" s="13">
        <f>'[1]3'!$B$7</f>
        <v>1</v>
      </c>
      <c r="W5" s="13">
        <f>'[1]3'!$B$14</f>
        <v>1</v>
      </c>
      <c r="X5" s="8">
        <f>'[1]3'!$B$16</f>
        <v>0</v>
      </c>
      <c r="Y5" s="13">
        <f>'[1]3'!$B$11</f>
        <v>16.71</v>
      </c>
      <c r="Z5" s="13">
        <f>'[1]3'!$B$10</f>
        <v>22.37</v>
      </c>
      <c r="AA5" s="13">
        <f>'[1]3'!$B$8</f>
        <v>3</v>
      </c>
      <c r="AB5" s="13">
        <f>'[1]3'!$B$9</f>
        <v>1</v>
      </c>
      <c r="AC5" s="13">
        <f>'[1]3'!$B$12</f>
        <v>2</v>
      </c>
      <c r="AD5" s="13" t="str">
        <f>'[1]3'!$D$12</f>
        <v>n</v>
      </c>
      <c r="AE5" s="13">
        <f>'[1]3'!$B$13</f>
        <v>2</v>
      </c>
      <c r="AF5" s="14">
        <f>'[1]3'!$B$17</f>
        <v>22.25</v>
      </c>
      <c r="AG5" s="15">
        <f>'[1]3'!$B$18</f>
        <v>0.26279999999999998</v>
      </c>
      <c r="AH5" s="16">
        <v>2</v>
      </c>
      <c r="AI5" s="17" t="b">
        <f t="shared" si="2"/>
        <v>0</v>
      </c>
      <c r="AJ5" s="17">
        <v>0</v>
      </c>
      <c r="AK5" s="17">
        <v>0</v>
      </c>
      <c r="AL5" s="17">
        <v>1</v>
      </c>
      <c r="AM5" s="20">
        <v>80.2</v>
      </c>
      <c r="AN5" s="20">
        <v>1</v>
      </c>
      <c r="AO5" s="21"/>
      <c r="AP5" s="3">
        <f>'[1]3'!$C$19</f>
        <v>66</v>
      </c>
    </row>
    <row r="6" spans="1:42" s="41" customFormat="1" ht="11.1" customHeight="1" x14ac:dyDescent="0.25">
      <c r="A6" s="1">
        <v>4</v>
      </c>
      <c r="B6" s="2" t="str">
        <f>'[1]4'!$B$1</f>
        <v>air liquide</v>
      </c>
      <c r="C6" s="1" t="str">
        <f>'[1]4'!$B$2</f>
        <v>DH</v>
      </c>
      <c r="D6" s="1" t="str">
        <f>'[1]4'!$C$1</f>
        <v>Jour</v>
      </c>
      <c r="E6" s="3">
        <f>'[1]4'!$C$19</f>
        <v>55</v>
      </c>
      <c r="F6" s="4">
        <f>'[1]4'!$H$10</f>
        <v>42394</v>
      </c>
      <c r="G6" s="5">
        <f>'[1]4'!$H$7</f>
        <v>69.33</v>
      </c>
      <c r="H6" s="6">
        <f>'[1]4'!$H$9</f>
        <v>550</v>
      </c>
      <c r="I6" s="7">
        <f>'[1]4'!$H$14</f>
        <v>42464</v>
      </c>
      <c r="J6" s="8">
        <f>'[1]4'!$J$13</f>
        <v>-6.0579835569017802E-3</v>
      </c>
      <c r="K6" s="6">
        <f>'[1]4'!$K$13</f>
        <v>-3.3318909562959789</v>
      </c>
      <c r="L6" s="9">
        <f t="shared" si="0"/>
        <v>51</v>
      </c>
      <c r="M6" s="10">
        <f>'[1]4'!$H$21</f>
        <v>42394</v>
      </c>
      <c r="N6" s="8" t="e">
        <f>'[1]4'!$J$20</f>
        <v>#DIV/0!</v>
      </c>
      <c r="O6" s="9">
        <f t="shared" si="1"/>
        <v>1</v>
      </c>
      <c r="P6" s="11">
        <f>'[1]4'!$H$26</f>
        <v>-6.0579835569017802E-3</v>
      </c>
      <c r="Q6" s="6">
        <f>'[1]4'!$I$26</f>
        <v>-3.3318909562959789</v>
      </c>
      <c r="R6" s="8">
        <f>'[1]4'!$H$28</f>
        <v>-3.3318909562959789E-4</v>
      </c>
      <c r="S6" s="12"/>
      <c r="T6" s="13">
        <f>'[1]4'!$B$4</f>
        <v>8</v>
      </c>
      <c r="U6" s="8">
        <f>'[1]4'!$B$6</f>
        <v>0.25</v>
      </c>
      <c r="V6" s="13">
        <f>'[1]4'!$B$7</f>
        <v>1</v>
      </c>
      <c r="W6" s="13">
        <f>'[1]4'!$B$14</f>
        <v>3</v>
      </c>
      <c r="X6" s="8">
        <f>'[1]4'!$B$16</f>
        <v>0.33333333333333331</v>
      </c>
      <c r="Y6" s="13">
        <f>'[1]4'!$B$11</f>
        <v>24.61</v>
      </c>
      <c r="Z6" s="13">
        <f>'[1]4'!$B$10</f>
        <v>35.549999999999997</v>
      </c>
      <c r="AA6" s="13">
        <f>'[1]4'!$B$8</f>
        <v>2</v>
      </c>
      <c r="AB6" s="13">
        <f>'[1]4'!$B$9</f>
        <v>2</v>
      </c>
      <c r="AC6" s="13">
        <f>'[1]4'!$B$12</f>
        <v>2</v>
      </c>
      <c r="AD6" s="13" t="str">
        <f>'[1]4'!$D$12</f>
        <v>a</v>
      </c>
      <c r="AE6" s="13">
        <f>'[1]4'!$B$13</f>
        <v>1</v>
      </c>
      <c r="AF6" s="14">
        <f>'[1]4'!$B$17</f>
        <v>42.18</v>
      </c>
      <c r="AG6" s="15">
        <f>'[1]4'!$B$18</f>
        <v>0.1583</v>
      </c>
      <c r="AH6" s="16">
        <v>2</v>
      </c>
      <c r="AI6" s="17" t="b">
        <f t="shared" si="2"/>
        <v>1</v>
      </c>
      <c r="AJ6" s="17">
        <v>1</v>
      </c>
      <c r="AK6" s="17">
        <v>0</v>
      </c>
      <c r="AL6" s="17">
        <v>0</v>
      </c>
      <c r="AM6" s="17"/>
      <c r="AN6" s="17">
        <v>0</v>
      </c>
      <c r="AO6" s="21"/>
      <c r="AP6" s="3">
        <f>'[1]4'!$C$19</f>
        <v>55</v>
      </c>
    </row>
    <row r="7" spans="1:42" s="41" customFormat="1" ht="11.1" customHeight="1" x14ac:dyDescent="0.25">
      <c r="A7" s="1">
        <v>5</v>
      </c>
      <c r="B7" s="2" t="str">
        <f>'[1]5'!$B$1</f>
        <v>ald</v>
      </c>
      <c r="C7" s="1" t="str">
        <f>'[1]5'!$B$2</f>
        <v>DH</v>
      </c>
      <c r="D7" s="1" t="str">
        <f>'[1]5'!$C$1</f>
        <v>Jour</v>
      </c>
      <c r="E7" s="3">
        <f>'[1]5'!$C$19</f>
        <v>83</v>
      </c>
      <c r="F7" s="4">
        <f>'[1]5'!$H$10</f>
        <v>43472</v>
      </c>
      <c r="G7" s="5">
        <f>'[1]5'!$H$7</f>
        <v>10.48</v>
      </c>
      <c r="H7" s="6">
        <f>'[1]5'!$H$9</f>
        <v>830</v>
      </c>
      <c r="I7" s="7">
        <f>'[1]5'!$H$14</f>
        <v>43496</v>
      </c>
      <c r="J7" s="8">
        <f>'[1]5'!$J$13</f>
        <v>0.1612595419847328</v>
      </c>
      <c r="K7" s="6">
        <f>'[1]5'!$K$13</f>
        <v>133.84541984732823</v>
      </c>
      <c r="L7" s="9">
        <f t="shared" si="0"/>
        <v>19</v>
      </c>
      <c r="M7" s="10">
        <f>'[1]5'!$H$21</f>
        <v>43472</v>
      </c>
      <c r="N7" s="8" t="e">
        <f>'[1]5'!$J$20</f>
        <v>#DIV/0!</v>
      </c>
      <c r="O7" s="9">
        <f t="shared" si="1"/>
        <v>1</v>
      </c>
      <c r="P7" s="11">
        <f>'[1]5'!$H$26</f>
        <v>0.1612595419847328</v>
      </c>
      <c r="Q7" s="6">
        <f>'[1]5'!$I$26</f>
        <v>133.84541984732823</v>
      </c>
      <c r="R7" s="8">
        <f>'[1]5'!$H$28</f>
        <v>1.3384541984732823E-2</v>
      </c>
      <c r="S7" s="12"/>
      <c r="T7" s="13">
        <f>'[1]5'!$B$4</f>
        <v>23</v>
      </c>
      <c r="U7" s="8">
        <f>'[1]5'!$B$6</f>
        <v>0.47826086956521741</v>
      </c>
      <c r="V7" s="13">
        <f>'[1]5'!$B$7</f>
        <v>4</v>
      </c>
      <c r="W7" s="13">
        <f>'[1]5'!$B$14</f>
        <v>5</v>
      </c>
      <c r="X7" s="8">
        <f>'[1]5'!$B$16</f>
        <v>0.4</v>
      </c>
      <c r="Y7" s="13">
        <f>'[1]5'!$B$11</f>
        <v>14.25</v>
      </c>
      <c r="Z7" s="13">
        <f>'[1]5'!$B$10</f>
        <v>33.26</v>
      </c>
      <c r="AA7" s="13">
        <f>'[1]5'!$B$8</f>
        <v>3</v>
      </c>
      <c r="AB7" s="13">
        <f>'[1]5'!$B$9</f>
        <v>2</v>
      </c>
      <c r="AC7" s="13">
        <f>'[1]5'!$B$12</f>
        <v>3</v>
      </c>
      <c r="AD7" s="13" t="str">
        <f>'[1]5'!$D$12</f>
        <v>m</v>
      </c>
      <c r="AE7" s="13">
        <f>'[1]5'!$B$13</f>
        <v>3</v>
      </c>
      <c r="AF7" s="14">
        <f>'[1]5'!$B$17</f>
        <v>45.04</v>
      </c>
      <c r="AG7" s="15">
        <f>'[1]5'!$B$18</f>
        <v>0.1711</v>
      </c>
      <c r="AH7" s="16">
        <v>2</v>
      </c>
      <c r="AI7" s="17" t="b">
        <f t="shared" si="2"/>
        <v>0</v>
      </c>
      <c r="AJ7" s="17">
        <v>1</v>
      </c>
      <c r="AK7" s="17">
        <v>0</v>
      </c>
      <c r="AL7" s="17">
        <v>0</v>
      </c>
      <c r="AM7" s="17"/>
      <c r="AN7" s="17">
        <v>1</v>
      </c>
      <c r="AO7" s="21"/>
      <c r="AP7" s="3">
        <f>'[1]5'!$C$19</f>
        <v>83</v>
      </c>
    </row>
    <row r="8" spans="1:42" s="41" customFormat="1" ht="11.1" customHeight="1" x14ac:dyDescent="0.25">
      <c r="A8" s="1">
        <v>6</v>
      </c>
      <c r="B8" s="2" t="str">
        <f>'[1]6'!$B$1</f>
        <v>alstom</v>
      </c>
      <c r="C8" s="1" t="str">
        <f>'[1]6'!$B$2</f>
        <v>DH</v>
      </c>
      <c r="D8" s="1" t="str">
        <f>'[1]6'!$C$1</f>
        <v>Jour</v>
      </c>
      <c r="E8" s="3">
        <f>'[1]6'!$C$19</f>
        <v>53</v>
      </c>
      <c r="F8" s="4">
        <f>'[1]6'!$H$10</f>
        <v>43474</v>
      </c>
      <c r="G8" s="5">
        <f>'[1]6'!$H$7</f>
        <v>29.94</v>
      </c>
      <c r="H8" s="6">
        <f>'[1]6'!$H$9</f>
        <v>530</v>
      </c>
      <c r="I8" s="7">
        <f>'[1]6'!$H$14</f>
        <v>43580</v>
      </c>
      <c r="J8" s="8">
        <f>'[1]6'!$J$13</f>
        <v>0.15898463593854373</v>
      </c>
      <c r="K8" s="6">
        <f>'[1]6'!$K$13</f>
        <v>84.26185704742818</v>
      </c>
      <c r="L8" s="9">
        <f t="shared" si="0"/>
        <v>77</v>
      </c>
      <c r="M8" s="10">
        <f>'[1]6'!$H$21</f>
        <v>43474</v>
      </c>
      <c r="N8" s="8" t="e">
        <f>'[1]6'!$J$20</f>
        <v>#DIV/0!</v>
      </c>
      <c r="O8" s="9">
        <f t="shared" si="1"/>
        <v>1</v>
      </c>
      <c r="P8" s="11">
        <f>'[1]6'!$H$26</f>
        <v>0.15898463593854373</v>
      </c>
      <c r="Q8" s="6">
        <f>'[1]6'!$I$26</f>
        <v>84.26185704742818</v>
      </c>
      <c r="R8" s="8">
        <f>'[1]6'!$H$28</f>
        <v>8.4261857047428172E-3</v>
      </c>
      <c r="S8" s="12"/>
      <c r="T8" s="13">
        <f>'[1]6'!$B$4</f>
        <v>7</v>
      </c>
      <c r="U8" s="8">
        <f>'[1]6'!$B$6</f>
        <v>0.42857142857142855</v>
      </c>
      <c r="V8" s="13">
        <f>'[1]6'!$B$7</f>
        <v>2</v>
      </c>
      <c r="W8" s="13">
        <f>'[1]6'!$B$14</f>
        <v>2</v>
      </c>
      <c r="X8" s="8">
        <f>'[1]6'!$B$16</f>
        <v>1</v>
      </c>
      <c r="Y8" s="13">
        <f>'[1]6'!$B$11</f>
        <v>27.43</v>
      </c>
      <c r="Z8" s="13">
        <f>'[1]6'!$B$10</f>
        <v>36.49</v>
      </c>
      <c r="AA8" s="13">
        <f>'[1]6'!$B$8</f>
        <v>2</v>
      </c>
      <c r="AB8" s="13">
        <f>'[1]6'!$B$9</f>
        <v>1</v>
      </c>
      <c r="AC8" s="13">
        <f>'[1]6'!$B$12</f>
        <v>1</v>
      </c>
      <c r="AD8" s="13" t="str">
        <f>'[1]6'!$D$12</f>
        <v>a</v>
      </c>
      <c r="AE8" s="13">
        <f>'[1]6'!$B$13</f>
        <v>2</v>
      </c>
      <c r="AF8" s="14">
        <f>'[1]6'!$B$17</f>
        <v>39</v>
      </c>
      <c r="AG8" s="15">
        <f>'[1]6'!$B$18</f>
        <v>0.1033</v>
      </c>
      <c r="AH8" s="16">
        <v>2</v>
      </c>
      <c r="AI8" s="17" t="b">
        <f t="shared" si="2"/>
        <v>0</v>
      </c>
      <c r="AJ8" s="17">
        <v>1</v>
      </c>
      <c r="AK8" s="17">
        <v>0</v>
      </c>
      <c r="AL8" s="17">
        <v>0</v>
      </c>
      <c r="AM8" s="17"/>
      <c r="AN8" s="17">
        <v>1</v>
      </c>
      <c r="AO8" s="21"/>
      <c r="AP8" s="3">
        <f>'[1]6'!$C$19</f>
        <v>53</v>
      </c>
    </row>
    <row r="9" spans="1:42" s="41" customFormat="1" ht="11.1" customHeight="1" x14ac:dyDescent="0.25">
      <c r="A9" s="1">
        <v>7</v>
      </c>
      <c r="B9" s="2" t="str">
        <f>'[1]7'!$B$1</f>
        <v>altera</v>
      </c>
      <c r="C9" s="1" t="str">
        <f>'[1]7'!$B$2</f>
        <v>DH</v>
      </c>
      <c r="D9" s="1" t="str">
        <f>'[1]7'!$C$1</f>
        <v>Jour</v>
      </c>
      <c r="E9" s="3">
        <f>'[1]7'!$C$19</f>
        <v>71</v>
      </c>
      <c r="F9" s="4">
        <f>'[1]7'!$H$10</f>
        <v>43469</v>
      </c>
      <c r="G9" s="5">
        <f>'[1]7'!$H$7</f>
        <v>156.5</v>
      </c>
      <c r="H9" s="6">
        <f>'[1]7'!$H$9</f>
        <v>709.99999999999989</v>
      </c>
      <c r="I9" s="7">
        <f>'[1]7'!$H$14</f>
        <v>43511</v>
      </c>
      <c r="J9" s="8">
        <f>'[1]7'!$J$13</f>
        <v>5.2396166134185233E-2</v>
      </c>
      <c r="K9" s="6">
        <f>'[1]7'!$K$13</f>
        <v>37.201277955271507</v>
      </c>
      <c r="L9" s="9">
        <f t="shared" si="0"/>
        <v>31</v>
      </c>
      <c r="M9" s="10">
        <f>'[1]7'!$H$21</f>
        <v>43469</v>
      </c>
      <c r="N9" s="8" t="e">
        <f>'[1]7'!$J$20</f>
        <v>#DIV/0!</v>
      </c>
      <c r="O9" s="9">
        <f t="shared" si="1"/>
        <v>1</v>
      </c>
      <c r="P9" s="11">
        <f>'[1]7'!$H$26</f>
        <v>5.2396166134185233E-2</v>
      </c>
      <c r="Q9" s="6">
        <f>'[1]7'!$I$26</f>
        <v>37.201277955271507</v>
      </c>
      <c r="R9" s="8">
        <f>'[1]7'!$H$28</f>
        <v>3.7201277955271508E-3</v>
      </c>
      <c r="S9" s="12"/>
      <c r="T9" s="13">
        <f>'[1]7'!$B$4</f>
        <v>12</v>
      </c>
      <c r="U9" s="8">
        <f>'[1]7'!$B$6</f>
        <v>0.5</v>
      </c>
      <c r="V9" s="13">
        <f>'[1]7'!$B$7</f>
        <v>4</v>
      </c>
      <c r="W9" s="13">
        <f>'[1]7'!$B$14</f>
        <v>4</v>
      </c>
      <c r="X9" s="8">
        <f>'[1]7'!$B$16</f>
        <v>0</v>
      </c>
      <c r="Y9" s="13">
        <f>'[1]7'!$B$11</f>
        <v>17.93</v>
      </c>
      <c r="Z9" s="13">
        <f>'[1]7'!$B$10</f>
        <v>36.78</v>
      </c>
      <c r="AA9" s="13">
        <f>'[1]7'!$B$8</f>
        <v>4</v>
      </c>
      <c r="AB9" s="13">
        <f>'[1]7'!$B$9</f>
        <v>1</v>
      </c>
      <c r="AC9" s="13">
        <f>'[1]7'!$B$12</f>
        <v>2</v>
      </c>
      <c r="AD9" s="13" t="str">
        <f>'[1]7'!$D$12</f>
        <v>a</v>
      </c>
      <c r="AE9" s="13">
        <f>'[1]7'!$B$13</f>
        <v>2</v>
      </c>
      <c r="AF9" s="14">
        <f>'[1]7'!$B$17</f>
        <v>39.090000000000003</v>
      </c>
      <c r="AG9" s="15">
        <f>'[1]7'!$B$18</f>
        <v>0.16089999999999999</v>
      </c>
      <c r="AH9" s="16">
        <v>2</v>
      </c>
      <c r="AI9" s="17" t="b">
        <f t="shared" si="2"/>
        <v>0</v>
      </c>
      <c r="AJ9" s="17">
        <v>0</v>
      </c>
      <c r="AK9" s="17">
        <v>1</v>
      </c>
      <c r="AL9" s="17">
        <v>0</v>
      </c>
      <c r="AM9" s="17"/>
      <c r="AN9" s="17">
        <v>1</v>
      </c>
      <c r="AO9" s="21"/>
      <c r="AP9" s="3">
        <f>'[1]7'!$C$19</f>
        <v>71</v>
      </c>
    </row>
    <row r="10" spans="1:42" s="41" customFormat="1" ht="11.1" customHeight="1" x14ac:dyDescent="0.25">
      <c r="A10" s="1">
        <v>8</v>
      </c>
      <c r="B10" s="2" t="str">
        <f>'[1]8'!$B$1</f>
        <v>amundi</v>
      </c>
      <c r="C10" s="1" t="str">
        <f>'[1]8'!$B$2</f>
        <v>DH</v>
      </c>
      <c r="D10" s="1" t="str">
        <f>'[1]8'!$C$1</f>
        <v>Jour</v>
      </c>
      <c r="E10" s="3">
        <f>'[1]8'!$C$19</f>
        <v>67</v>
      </c>
      <c r="F10" s="4">
        <f>'[1]8'!$H$10</f>
        <v>43430</v>
      </c>
      <c r="G10" s="5">
        <f>'[1]8'!$H$7</f>
        <v>48.22</v>
      </c>
      <c r="H10" s="6">
        <f>'[1]8'!$H$9</f>
        <v>670</v>
      </c>
      <c r="I10" s="7">
        <f>'[1]8'!$H$14</f>
        <v>43439</v>
      </c>
      <c r="J10" s="8">
        <f>'[1]8'!$J$13</f>
        <v>-5.5993363749480655E-3</v>
      </c>
      <c r="K10" s="6">
        <f>'[1]8'!$K$13</f>
        <v>-3.7515553712152041</v>
      </c>
      <c r="L10" s="9">
        <f t="shared" si="0"/>
        <v>8</v>
      </c>
      <c r="M10" s="10">
        <f>'[1]8'!$H$21</f>
        <v>43430</v>
      </c>
      <c r="N10" s="8" t="e">
        <f>'[1]8'!$J$20</f>
        <v>#DIV/0!</v>
      </c>
      <c r="O10" s="9">
        <f t="shared" si="1"/>
        <v>1</v>
      </c>
      <c r="P10" s="11">
        <f>'[1]8'!$H$26</f>
        <v>-5.5993363749480655E-3</v>
      </c>
      <c r="Q10" s="6">
        <f>'[1]8'!$I$26</f>
        <v>-3.7515553712152041</v>
      </c>
      <c r="R10" s="8">
        <f>'[1]8'!$H$28</f>
        <v>-3.7515553712152039E-4</v>
      </c>
      <c r="S10" s="12"/>
      <c r="T10" s="13">
        <f>'[1]8'!$B$4</f>
        <v>20</v>
      </c>
      <c r="U10" s="8">
        <f>'[1]8'!$B$6</f>
        <v>0.3</v>
      </c>
      <c r="V10" s="13">
        <f>'[1]8'!$B$7</f>
        <v>1</v>
      </c>
      <c r="W10" s="13">
        <f>'[1]8'!$B$14</f>
        <v>4</v>
      </c>
      <c r="X10" s="8">
        <f>'[1]8'!$B$16</f>
        <v>0</v>
      </c>
      <c r="Y10" s="13">
        <f>'[1]8'!$B$11</f>
        <v>19.239999999999998</v>
      </c>
      <c r="Z10" s="13">
        <f>'[1]8'!$B$10</f>
        <v>37.049999999999997</v>
      </c>
      <c r="AA10" s="13">
        <f>'[1]8'!$B$8</f>
        <v>4</v>
      </c>
      <c r="AB10" s="13">
        <f>'[1]8'!$B$9</f>
        <v>1</v>
      </c>
      <c r="AC10" s="13">
        <f>'[1]8'!$B$12</f>
        <v>0</v>
      </c>
      <c r="AD10" s="13" t="str">
        <f>'[1]8'!$D$12</f>
        <v>n</v>
      </c>
      <c r="AE10" s="13">
        <f>'[1]8'!$B$13</f>
        <v>1</v>
      </c>
      <c r="AF10" s="14">
        <f>'[1]8'!$B$17</f>
        <v>42.54</v>
      </c>
      <c r="AG10" s="15">
        <f>'[1]8'!$B$18</f>
        <v>0.26050000000000001</v>
      </c>
      <c r="AH10" s="16">
        <v>2</v>
      </c>
      <c r="AI10" s="17" t="b">
        <f t="shared" si="2"/>
        <v>1</v>
      </c>
      <c r="AJ10" s="17">
        <v>0</v>
      </c>
      <c r="AK10" s="17">
        <v>1</v>
      </c>
      <c r="AL10" s="17">
        <v>0</v>
      </c>
      <c r="AM10" s="17"/>
      <c r="AN10" s="17">
        <v>1</v>
      </c>
      <c r="AO10" s="21"/>
      <c r="AP10" s="3">
        <f>'[1]8'!$C$19</f>
        <v>67</v>
      </c>
    </row>
    <row r="11" spans="1:42" s="41" customFormat="1" ht="11.1" customHeight="1" x14ac:dyDescent="0.25">
      <c r="A11" s="1">
        <v>9</v>
      </c>
      <c r="B11" s="2" t="str">
        <f>'[1]9'!$B$1</f>
        <v>arkema</v>
      </c>
      <c r="C11" s="1" t="str">
        <f>'[1]9'!$B$2</f>
        <v>DH</v>
      </c>
      <c r="D11" s="1" t="str">
        <f>'[1]9'!$C$1</f>
        <v>Jour</v>
      </c>
      <c r="E11" s="3">
        <f>'[1]9'!$C$19</f>
        <v>67</v>
      </c>
      <c r="F11" s="4">
        <f>'[1]9'!$H$10</f>
        <v>42394</v>
      </c>
      <c r="G11" s="5">
        <f>'[1]9'!$H$7</f>
        <v>51.72</v>
      </c>
      <c r="H11" s="6">
        <f>'[1]9'!$H$9</f>
        <v>670</v>
      </c>
      <c r="I11" s="7">
        <f>'[1]9'!$H$14</f>
        <v>42409</v>
      </c>
      <c r="J11" s="8">
        <f>'[1]9'!$J$13</f>
        <v>-0.11562258313998451</v>
      </c>
      <c r="K11" s="6">
        <f>'[1]9'!$K$13</f>
        <v>-77.467130703789621</v>
      </c>
      <c r="L11" s="9">
        <f t="shared" si="0"/>
        <v>12</v>
      </c>
      <c r="M11" s="10">
        <f>'[1]9'!$H$21</f>
        <v>42394</v>
      </c>
      <c r="N11" s="8" t="e">
        <f>'[1]9'!$J$20</f>
        <v>#DIV/0!</v>
      </c>
      <c r="O11" s="9">
        <f t="shared" si="1"/>
        <v>1</v>
      </c>
      <c r="P11" s="11">
        <f>'[1]9'!$H$26</f>
        <v>-0.11562258313998451</v>
      </c>
      <c r="Q11" s="6">
        <f>'[1]9'!$I$26</f>
        <v>-77.467130703789621</v>
      </c>
      <c r="R11" s="8">
        <f>'[1]9'!$H$28</f>
        <v>-7.7467130703789619E-3</v>
      </c>
      <c r="S11" s="12"/>
      <c r="T11" s="13">
        <f>'[1]9'!$B$4</f>
        <v>10</v>
      </c>
      <c r="U11" s="8">
        <f>'[1]9'!$B$6</f>
        <v>0.6</v>
      </c>
      <c r="V11" s="13">
        <f>'[1]9'!$B$7</f>
        <v>4</v>
      </c>
      <c r="W11" s="13">
        <f>'[1]9'!$B$14</f>
        <v>2</v>
      </c>
      <c r="X11" s="8">
        <f>'[1]9'!$B$16</f>
        <v>0.5</v>
      </c>
      <c r="Y11" s="13">
        <f>'[1]9'!$B$11</f>
        <v>27.64</v>
      </c>
      <c r="Z11" s="13">
        <f>'[1]9'!$B$10</f>
        <v>36.590000000000003</v>
      </c>
      <c r="AA11" s="13">
        <f>'[1]9'!$B$8</f>
        <v>4</v>
      </c>
      <c r="AB11" s="13">
        <f>'[1]9'!$B$9</f>
        <v>1</v>
      </c>
      <c r="AC11" s="13">
        <f>'[1]9'!$B$12</f>
        <v>3</v>
      </c>
      <c r="AD11" s="13" t="str">
        <f>'[1]9'!$D$12</f>
        <v>n</v>
      </c>
      <c r="AE11" s="13">
        <f>'[1]9'!$B$13</f>
        <v>3</v>
      </c>
      <c r="AF11" s="14">
        <f>'[1]9'!$B$17</f>
        <v>42.11</v>
      </c>
      <c r="AG11" s="15">
        <f>'[1]9'!$B$18</f>
        <v>0.1789</v>
      </c>
      <c r="AH11" s="16">
        <v>2</v>
      </c>
      <c r="AI11" s="17" t="b">
        <f t="shared" si="2"/>
        <v>1</v>
      </c>
      <c r="AJ11" s="17">
        <v>1</v>
      </c>
      <c r="AK11" s="17">
        <v>0</v>
      </c>
      <c r="AL11" s="17">
        <v>0</v>
      </c>
      <c r="AM11" s="17"/>
      <c r="AN11" s="17">
        <v>0</v>
      </c>
      <c r="AO11" s="21"/>
      <c r="AP11" s="3">
        <f>'[1]9'!$C$19</f>
        <v>67</v>
      </c>
    </row>
    <row r="12" spans="1:42" s="41" customFormat="1" ht="11.1" customHeight="1" x14ac:dyDescent="0.25">
      <c r="A12" s="1">
        <v>10</v>
      </c>
      <c r="B12" s="2" t="str">
        <f>'[1]10'!$B$1</f>
        <v>arkema</v>
      </c>
      <c r="C12" s="1" t="str">
        <f>'[1]10'!$B$2</f>
        <v>DH</v>
      </c>
      <c r="D12" s="1" t="str">
        <f>'[1]10'!$C$1</f>
        <v>Jour</v>
      </c>
      <c r="E12" s="3">
        <f>'[1]10'!$C$19</f>
        <v>63</v>
      </c>
      <c r="F12" s="4">
        <f>'[1]10'!$H$10</f>
        <v>43472</v>
      </c>
      <c r="G12" s="5">
        <f>'[1]10'!$H$7</f>
        <v>76.08</v>
      </c>
      <c r="H12" s="6">
        <f>'[1]10'!$H$9</f>
        <v>608.64</v>
      </c>
      <c r="I12" s="7">
        <f>'[1]10'!$H$14</f>
        <v>43504</v>
      </c>
      <c r="J12" s="8">
        <f>'[1]10'!$J$13</f>
        <v>1.6035751840168231E-2</v>
      </c>
      <c r="K12" s="6">
        <f>'[1]10'!$K$13</f>
        <v>9.7599999999999909</v>
      </c>
      <c r="L12" s="9">
        <f t="shared" si="0"/>
        <v>25</v>
      </c>
      <c r="M12" s="10">
        <f>'[1]10'!$H$21</f>
        <v>43472</v>
      </c>
      <c r="N12" s="8" t="e">
        <f>'[1]10'!$J$20</f>
        <v>#DIV/0!</v>
      </c>
      <c r="O12" s="9">
        <f t="shared" si="1"/>
        <v>1</v>
      </c>
      <c r="P12" s="11">
        <f>'[1]10'!$H$26</f>
        <v>1.6035751840168231E-2</v>
      </c>
      <c r="Q12" s="6">
        <f>'[1]10'!$I$26</f>
        <v>9.7599999999999909</v>
      </c>
      <c r="R12" s="8">
        <f>'[1]10'!$H$28</f>
        <v>9.7599999999999911E-4</v>
      </c>
      <c r="S12" s="12"/>
      <c r="T12" s="13">
        <f>'[1]10'!$B$4</f>
        <v>23</v>
      </c>
      <c r="U12" s="8">
        <f>'[1]10'!$B$6</f>
        <v>0.30434782608695654</v>
      </c>
      <c r="V12" s="13">
        <f>'[1]10'!$B$7</f>
        <v>4</v>
      </c>
      <c r="W12" s="13">
        <f>'[1]10'!$B$14</f>
        <v>5</v>
      </c>
      <c r="X12" s="8">
        <f>'[1]10'!$B$16</f>
        <v>0.6</v>
      </c>
      <c r="Y12" s="13">
        <f>'[1]10'!$B$11</f>
        <v>23.75</v>
      </c>
      <c r="Z12" s="13">
        <f>'[1]10'!$B$10</f>
        <v>39.18</v>
      </c>
      <c r="AA12" s="13">
        <f>'[1]10'!$B$8</f>
        <v>3</v>
      </c>
      <c r="AB12" s="13">
        <f>'[1]10'!$B$9</f>
        <v>1</v>
      </c>
      <c r="AC12" s="13">
        <f>'[1]10'!$B$12</f>
        <v>3</v>
      </c>
      <c r="AD12" s="13" t="str">
        <f>'[1]10'!$D$12</f>
        <v>m</v>
      </c>
      <c r="AE12" s="13">
        <f>'[1]10'!$B$13</f>
        <v>3</v>
      </c>
      <c r="AF12" s="14">
        <f>'[1]10'!$B$17</f>
        <v>47.74</v>
      </c>
      <c r="AG12" s="15">
        <f>'[1]10'!$B$18</f>
        <v>0.25850000000000001</v>
      </c>
      <c r="AH12" s="16">
        <v>2</v>
      </c>
      <c r="AI12" s="17" t="b">
        <f t="shared" si="2"/>
        <v>0</v>
      </c>
      <c r="AJ12" s="17">
        <v>0</v>
      </c>
      <c r="AK12" s="17">
        <v>1</v>
      </c>
      <c r="AL12" s="17">
        <v>0</v>
      </c>
      <c r="AM12" s="17"/>
      <c r="AN12" s="17">
        <v>1</v>
      </c>
      <c r="AO12" s="21"/>
      <c r="AP12" s="3">
        <f>'[1]10'!$C$19</f>
        <v>63</v>
      </c>
    </row>
    <row r="13" spans="1:42" s="41" customFormat="1" ht="11.1" customHeight="1" x14ac:dyDescent="0.25">
      <c r="A13" s="1">
        <v>11</v>
      </c>
      <c r="B13" s="2" t="str">
        <f>'[1]11'!$B$1</f>
        <v>atos</v>
      </c>
      <c r="C13" s="1" t="str">
        <f>'[1]11'!$B$2</f>
        <v>DH</v>
      </c>
      <c r="D13" s="1" t="str">
        <f>'[1]11'!$C$1</f>
        <v>Jour</v>
      </c>
      <c r="E13" s="3">
        <f>'[1]11'!$C$19</f>
        <v>63</v>
      </c>
      <c r="F13" s="4">
        <f>'[1]11'!$H$10</f>
        <v>41932</v>
      </c>
      <c r="G13" s="5">
        <f>'[1]11'!$H$7</f>
        <v>37.89</v>
      </c>
      <c r="H13" s="6">
        <f>'[1]11'!$H$9</f>
        <v>630</v>
      </c>
      <c r="I13" s="7">
        <f>'[1]11'!$H$14</f>
        <v>41982</v>
      </c>
      <c r="J13" s="8">
        <f>'[1]11'!$J$13</f>
        <v>0.10926365795724464</v>
      </c>
      <c r="K13" s="6">
        <f>'[1]11'!$K$13</f>
        <v>68.836104513064129</v>
      </c>
      <c r="L13" s="9">
        <f t="shared" si="0"/>
        <v>37</v>
      </c>
      <c r="M13" s="10">
        <f>'[1]11'!$H$21</f>
        <v>41932</v>
      </c>
      <c r="N13" s="8" t="e">
        <f>'[1]11'!$J$20</f>
        <v>#DIV/0!</v>
      </c>
      <c r="O13" s="9">
        <f t="shared" si="1"/>
        <v>1</v>
      </c>
      <c r="P13" s="11">
        <f>'[1]11'!$H$26</f>
        <v>0.10926365795724464</v>
      </c>
      <c r="Q13" s="6">
        <f>'[1]11'!$I$26</f>
        <v>68.836104513064129</v>
      </c>
      <c r="R13" s="8">
        <f>'[1]11'!$H$28</f>
        <v>6.8836104513064125E-3</v>
      </c>
      <c r="S13" s="12"/>
      <c r="T13" s="13">
        <f>'[1]11'!$B$4</f>
        <v>7</v>
      </c>
      <c r="U13" s="8">
        <f>'[1]11'!$B$6</f>
        <v>0.5714285714285714</v>
      </c>
      <c r="V13" s="13">
        <f>'[1]11'!$B$7</f>
        <v>4</v>
      </c>
      <c r="W13" s="13">
        <f>'[1]11'!$B$14</f>
        <v>1</v>
      </c>
      <c r="X13" s="8">
        <f>'[1]11'!$B$16</f>
        <v>1</v>
      </c>
      <c r="Y13" s="13">
        <f>'[1]11'!$B$11</f>
        <v>27.5</v>
      </c>
      <c r="Z13" s="13">
        <f>'[1]11'!$B$10</f>
        <v>36.68</v>
      </c>
      <c r="AA13" s="13">
        <f>'[1]11'!$B$8</f>
        <v>4</v>
      </c>
      <c r="AB13" s="13">
        <f>'[1]11'!$B$9</f>
        <v>1</v>
      </c>
      <c r="AC13" s="13" t="s">
        <v>0</v>
      </c>
      <c r="AD13" s="13" t="s">
        <v>0</v>
      </c>
      <c r="AE13" s="13">
        <f>'[1]11'!$B$13</f>
        <v>3</v>
      </c>
      <c r="AF13" s="14">
        <f>'[1]11'!$B$17</f>
        <v>40.770000000000003</v>
      </c>
      <c r="AG13" s="15">
        <f>'[1]11'!$B$18</f>
        <v>0</v>
      </c>
      <c r="AH13" s="16">
        <v>2</v>
      </c>
      <c r="AI13" s="17" t="b">
        <f t="shared" si="2"/>
        <v>0</v>
      </c>
      <c r="AJ13" s="17">
        <v>0</v>
      </c>
      <c r="AK13" s="17">
        <v>0</v>
      </c>
      <c r="AL13" s="17">
        <v>1</v>
      </c>
      <c r="AM13" s="17">
        <v>75.81</v>
      </c>
      <c r="AN13" s="17">
        <v>0</v>
      </c>
      <c r="AO13" s="21"/>
      <c r="AP13" s="3">
        <f>'[1]11'!$C$19</f>
        <v>63</v>
      </c>
    </row>
    <row r="14" spans="1:42" s="41" customFormat="1" ht="11.1" customHeight="1" x14ac:dyDescent="0.25">
      <c r="A14" s="1">
        <v>12</v>
      </c>
      <c r="B14" s="2" t="str">
        <f>'[1]12'!$B$1</f>
        <v>axa</v>
      </c>
      <c r="C14" s="1" t="str">
        <f>'[1]12'!$B$2</f>
        <v>DH</v>
      </c>
      <c r="D14" s="1" t="str">
        <f>'[1]12'!$C$1</f>
        <v>Jour</v>
      </c>
      <c r="E14" s="3">
        <f>'[1]12'!$C$19</f>
        <v>54</v>
      </c>
      <c r="F14" s="4">
        <f>'[1]12'!$H$10</f>
        <v>42562</v>
      </c>
      <c r="G14" s="5">
        <f>'[1]12'!$H$7</f>
        <v>14.765000000000001</v>
      </c>
      <c r="H14" s="6">
        <f>'[1]12'!$H$9</f>
        <v>540</v>
      </c>
      <c r="I14" s="7">
        <f>'[1]12'!$H$14</f>
        <v>42585</v>
      </c>
      <c r="J14" s="8">
        <f>'[1]12'!$J$13</f>
        <v>1.7338300033863847E-2</v>
      </c>
      <c r="K14" s="6">
        <f>'[1]12'!$K$13</f>
        <v>9.3626820182864776</v>
      </c>
      <c r="L14" s="9">
        <f t="shared" si="0"/>
        <v>18</v>
      </c>
      <c r="M14" s="10">
        <f>'[1]12'!$H$21</f>
        <v>42562</v>
      </c>
      <c r="N14" s="8" t="e">
        <f>'[1]12'!$J$20</f>
        <v>#DIV/0!</v>
      </c>
      <c r="O14" s="9">
        <f t="shared" si="1"/>
        <v>1</v>
      </c>
      <c r="P14" s="11">
        <f>'[1]12'!$H$26</f>
        <v>1.7338300033863847E-2</v>
      </c>
      <c r="Q14" s="6">
        <f>'[1]12'!$I$26</f>
        <v>9.3626820182864776</v>
      </c>
      <c r="R14" s="8">
        <f>'[1]12'!$H$28</f>
        <v>9.3626820182864774E-4</v>
      </c>
      <c r="S14" s="12"/>
      <c r="T14" s="13">
        <f>'[1]12'!$B$4</f>
        <v>8</v>
      </c>
      <c r="U14" s="8">
        <f>'[1]12'!$B$6</f>
        <v>0.5</v>
      </c>
      <c r="V14" s="13">
        <f>'[1]12'!$B$7</f>
        <v>1</v>
      </c>
      <c r="W14" s="13">
        <f>'[1]12'!$B$14</f>
        <v>2</v>
      </c>
      <c r="X14" s="8">
        <f>'[1]12'!$B$16</f>
        <v>1</v>
      </c>
      <c r="Y14" s="13">
        <f>'[1]12'!$B$11</f>
        <v>25.57</v>
      </c>
      <c r="Z14" s="13">
        <f>'[1]12'!$B$10</f>
        <v>37.35</v>
      </c>
      <c r="AA14" s="13">
        <f>'[1]12'!$B$8</f>
        <v>1</v>
      </c>
      <c r="AB14" s="13">
        <f>'[1]12'!$B$9</f>
        <v>2</v>
      </c>
      <c r="AC14" s="13">
        <f>'[1]12'!$B$12</f>
        <v>0</v>
      </c>
      <c r="AD14" s="13" t="str">
        <f>'[1]12'!$D$12</f>
        <v>a</v>
      </c>
      <c r="AE14" s="13">
        <f>'[1]12'!$B$13</f>
        <v>2</v>
      </c>
      <c r="AF14" s="14">
        <f>'[1]12'!$B$17</f>
        <v>37.42</v>
      </c>
      <c r="AG14" s="15">
        <f>'[1]12'!$B$18</f>
        <v>0.2477</v>
      </c>
      <c r="AH14" s="16">
        <v>2</v>
      </c>
      <c r="AI14" s="17" t="b">
        <f t="shared" si="2"/>
        <v>0</v>
      </c>
      <c r="AJ14" s="17">
        <v>1</v>
      </c>
      <c r="AK14" s="17">
        <v>0</v>
      </c>
      <c r="AL14" s="17">
        <v>0</v>
      </c>
      <c r="AM14" s="17"/>
      <c r="AN14" s="17">
        <v>1</v>
      </c>
      <c r="AO14" s="21"/>
      <c r="AP14" s="3">
        <f>'[1]12'!$C$19</f>
        <v>54</v>
      </c>
    </row>
    <row r="15" spans="1:42" s="41" customFormat="1" ht="11.1" customHeight="1" x14ac:dyDescent="0.25">
      <c r="A15" s="1">
        <v>13</v>
      </c>
      <c r="B15" s="2" t="str">
        <f>'[1]13'!$B$1</f>
        <v>axa</v>
      </c>
      <c r="C15" s="1" t="str">
        <f>'[1]13'!$B$2</f>
        <v>DH</v>
      </c>
      <c r="D15" s="1" t="str">
        <f>'[1]13'!$C$1</f>
        <v>Jour</v>
      </c>
      <c r="E15" s="3">
        <f>'[1]13'!$C$19</f>
        <v>70.5</v>
      </c>
      <c r="F15" s="4">
        <f>'[1]13'!$H$10</f>
        <v>43196</v>
      </c>
      <c r="G15" s="5">
        <f>'[1]13'!$H$7</f>
        <v>19.548999999999999</v>
      </c>
      <c r="H15" s="6">
        <f>'[1]13'!$H$9</f>
        <v>704.99999999999977</v>
      </c>
      <c r="I15" s="7">
        <f>'[1]13'!$H$14</f>
        <v>43249</v>
      </c>
      <c r="J15" s="8">
        <f>'[1]13'!$J$13</f>
        <v>6.1844595631490133E-2</v>
      </c>
      <c r="K15" s="6">
        <f>'[1]13'!$K$13</f>
        <v>43.600439920200529</v>
      </c>
      <c r="L15" s="9">
        <f t="shared" si="0"/>
        <v>38</v>
      </c>
      <c r="M15" s="10">
        <f>'[1]13'!$H$21</f>
        <v>43196</v>
      </c>
      <c r="N15" s="8" t="e">
        <f>'[1]13'!$J$20</f>
        <v>#DIV/0!</v>
      </c>
      <c r="O15" s="9">
        <f t="shared" si="1"/>
        <v>1</v>
      </c>
      <c r="P15" s="11">
        <f>'[1]13'!$H$26</f>
        <v>6.1844595631490133E-2</v>
      </c>
      <c r="Q15" s="6">
        <f>'[1]13'!$I$26</f>
        <v>43.600439920200529</v>
      </c>
      <c r="R15" s="8">
        <f>'[1]13'!$H$28</f>
        <v>4.360043992020053E-3</v>
      </c>
      <c r="S15" s="12"/>
      <c r="T15" s="13">
        <f>'[1]13'!$B$4</f>
        <v>16</v>
      </c>
      <c r="U15" s="8">
        <f>'[1]13'!$B$6</f>
        <v>0.375</v>
      </c>
      <c r="V15" s="13">
        <f>'[1]13'!$B$7</f>
        <v>2</v>
      </c>
      <c r="W15" s="13">
        <f>'[1]13'!$B$14</f>
        <v>5</v>
      </c>
      <c r="X15" s="8">
        <f>'[1]13'!$B$16</f>
        <v>0.4</v>
      </c>
      <c r="Y15" s="13">
        <f>'[1]13'!$B$11</f>
        <v>21.02</v>
      </c>
      <c r="Z15" s="13">
        <f>'[1]13'!$B$10</f>
        <v>32.590000000000003</v>
      </c>
      <c r="AA15" s="13">
        <f>'[1]13'!$B$8</f>
        <v>4</v>
      </c>
      <c r="AB15" s="13">
        <f>'[1]13'!$B$9</f>
        <v>1</v>
      </c>
      <c r="AC15" s="13">
        <f>'[1]13'!$B$12</f>
        <v>2</v>
      </c>
      <c r="AD15" s="13" t="str">
        <f>'[1]13'!$D$12</f>
        <v>n</v>
      </c>
      <c r="AE15" s="13">
        <f>'[1]13'!$B$13</f>
        <v>3</v>
      </c>
      <c r="AF15" s="14">
        <f>'[1]13'!$B$17</f>
        <v>37.81</v>
      </c>
      <c r="AG15" s="15">
        <f>'[1]13'!$B$18</f>
        <v>0.1673</v>
      </c>
      <c r="AH15" s="16">
        <v>2</v>
      </c>
      <c r="AI15" s="17" t="b">
        <f t="shared" si="2"/>
        <v>0</v>
      </c>
      <c r="AJ15" s="17">
        <v>0</v>
      </c>
      <c r="AK15" s="17">
        <v>1</v>
      </c>
      <c r="AL15" s="17">
        <v>0</v>
      </c>
      <c r="AM15" s="17"/>
      <c r="AN15" s="17">
        <v>1</v>
      </c>
      <c r="AO15" s="21"/>
      <c r="AP15" s="3">
        <f>'[1]13'!$C$19</f>
        <v>70.5</v>
      </c>
    </row>
    <row r="16" spans="1:42" s="41" customFormat="1" ht="11.1" customHeight="1" x14ac:dyDescent="0.25">
      <c r="A16" s="1">
        <v>14</v>
      </c>
      <c r="B16" s="2" t="str">
        <f>'[1]14'!$B$1</f>
        <v>axa</v>
      </c>
      <c r="C16" s="1" t="str">
        <f>'[1]14'!$B$2</f>
        <v>DH</v>
      </c>
      <c r="D16" s="1" t="str">
        <f>'[1]14'!$C$1</f>
        <v>Jour</v>
      </c>
      <c r="E16" s="3">
        <f>'[1]14'!$C$19</f>
        <v>61.5</v>
      </c>
      <c r="F16" s="4">
        <f>'[1]14'!$H$10</f>
        <v>43714</v>
      </c>
      <c r="G16" s="5">
        <f>'[1]14'!$H$7</f>
        <v>21.43</v>
      </c>
      <c r="H16" s="6">
        <f>'[1]14'!$H$9</f>
        <v>615</v>
      </c>
      <c r="I16" s="7">
        <f>'[1]14'!$H$14</f>
        <v>43732</v>
      </c>
      <c r="J16" s="8">
        <f>'[1]14'!$J$13</f>
        <v>8.0494633691087364E-2</v>
      </c>
      <c r="K16" s="6">
        <f>'[1]14'!$K$13</f>
        <v>49.504199720018732</v>
      </c>
      <c r="L16" s="9">
        <f t="shared" si="0"/>
        <v>13</v>
      </c>
      <c r="M16" s="10">
        <f>'[1]14'!$H$21</f>
        <v>43714</v>
      </c>
      <c r="N16" s="8" t="e">
        <f>'[1]14'!$J$20</f>
        <v>#DIV/0!</v>
      </c>
      <c r="O16" s="9">
        <f t="shared" si="1"/>
        <v>1</v>
      </c>
      <c r="P16" s="11">
        <f>'[1]14'!$H$26</f>
        <v>8.0494633691087364E-2</v>
      </c>
      <c r="Q16" s="6">
        <f>'[1]14'!$I$26</f>
        <v>49.504199720018732</v>
      </c>
      <c r="R16" s="8">
        <f>'[1]14'!$H$28</f>
        <v>4.9504199720018733E-3</v>
      </c>
      <c r="S16" s="12"/>
      <c r="T16" s="13">
        <f>'[1]14'!$B$4</f>
        <v>16</v>
      </c>
      <c r="U16" s="8">
        <f>'[1]14'!$B$6</f>
        <v>0.25</v>
      </c>
      <c r="V16" s="13">
        <f>'[1]14'!$B$7</f>
        <v>2</v>
      </c>
      <c r="W16" s="13">
        <f>'[1]14'!$B$14</f>
        <v>6</v>
      </c>
      <c r="X16" s="8">
        <f>'[1]14'!$B$16</f>
        <v>0.5</v>
      </c>
      <c r="Y16" s="13">
        <f>'[1]14'!$B$11</f>
        <v>21.55</v>
      </c>
      <c r="Z16" s="13">
        <f>'[1]14'!$B$10</f>
        <v>38.450000000000003</v>
      </c>
      <c r="AA16" s="13">
        <f>'[1]14'!$B$8</f>
        <v>3</v>
      </c>
      <c r="AB16" s="13">
        <f>'[1]14'!$B$9</f>
        <v>1</v>
      </c>
      <c r="AC16" s="13">
        <f>'[1]14'!$B$12</f>
        <v>2</v>
      </c>
      <c r="AD16" s="13" t="str">
        <f>'[1]14'!$D$12</f>
        <v>m</v>
      </c>
      <c r="AE16" s="13">
        <f>'[1]14'!$B$13</f>
        <v>2</v>
      </c>
      <c r="AF16" s="14">
        <f>'[1]14'!$B$17</f>
        <v>46.35</v>
      </c>
      <c r="AG16" s="15">
        <f>'[1]14'!$B$18</f>
        <v>6.6900000000000001E-2</v>
      </c>
      <c r="AH16" s="16">
        <v>2</v>
      </c>
      <c r="AI16" s="17" t="b">
        <f t="shared" si="2"/>
        <v>0</v>
      </c>
      <c r="AJ16" s="17">
        <v>0</v>
      </c>
      <c r="AK16" s="17">
        <v>0</v>
      </c>
      <c r="AL16" s="17">
        <v>1</v>
      </c>
      <c r="AM16" s="17">
        <v>72.989999999999995</v>
      </c>
      <c r="AN16" s="17">
        <v>1</v>
      </c>
      <c r="AO16" s="21"/>
      <c r="AP16" s="3">
        <f>'[1]14'!$C$19</f>
        <v>61.5</v>
      </c>
    </row>
    <row r="17" spans="1:42" s="41" customFormat="1" ht="11.1" customHeight="1" x14ac:dyDescent="0.25">
      <c r="A17" s="1">
        <v>15</v>
      </c>
      <c r="B17" s="2" t="str">
        <f>'[1]15'!$B$1</f>
        <v>axa</v>
      </c>
      <c r="C17" s="1" t="str">
        <f>'[1]15'!$B$2</f>
        <v>DH</v>
      </c>
      <c r="D17" s="1" t="str">
        <f>'[1]15'!$C$1</f>
        <v>Jour</v>
      </c>
      <c r="E17" s="3">
        <f>'[1]15'!$C$19</f>
        <v>80</v>
      </c>
      <c r="F17" s="4">
        <f>'[1]15'!$H$10</f>
        <v>43913</v>
      </c>
      <c r="G17" s="5">
        <f>'[1]15'!$H$7</f>
        <v>13.112</v>
      </c>
      <c r="H17" s="6">
        <f>'[1]15'!$H$9</f>
        <v>800</v>
      </c>
      <c r="I17" s="7">
        <f>'[1]15'!$H$14</f>
        <v>43956</v>
      </c>
      <c r="J17" s="8">
        <f>'[1]15'!$J$13</f>
        <v>0.20027455765710783</v>
      </c>
      <c r="K17" s="6">
        <f>'[1]15'!$K$13</f>
        <v>160.21964612568627</v>
      </c>
      <c r="L17" s="9">
        <f t="shared" si="0"/>
        <v>32</v>
      </c>
      <c r="M17" s="10">
        <f>'[1]15'!$H$21</f>
        <v>43913</v>
      </c>
      <c r="N17" s="8" t="e">
        <f>'[1]15'!$J$20</f>
        <v>#DIV/0!</v>
      </c>
      <c r="O17" s="9">
        <f t="shared" si="1"/>
        <v>1</v>
      </c>
      <c r="P17" s="11">
        <f>'[1]15'!$H$26</f>
        <v>0.20027455765710783</v>
      </c>
      <c r="Q17" s="6">
        <f>'[1]15'!$I$26</f>
        <v>160.21964612568627</v>
      </c>
      <c r="R17" s="8">
        <f>'[1]15'!$H$28</f>
        <v>1.6021964612568627E-2</v>
      </c>
      <c r="S17" s="12"/>
      <c r="T17" s="13">
        <f>'[1]15'!$B$4</f>
        <v>6</v>
      </c>
      <c r="U17" s="8">
        <f>'[1]15'!$B$6</f>
        <v>0.5</v>
      </c>
      <c r="V17" s="13">
        <f>'[1]15'!$B$7</f>
        <v>2</v>
      </c>
      <c r="W17" s="13">
        <f>'[1]15'!$B$14</f>
        <v>1</v>
      </c>
      <c r="X17" s="8">
        <f>'[1]15'!$B$16</f>
        <v>1</v>
      </c>
      <c r="Y17" s="13">
        <f>'[1]15'!$B$11</f>
        <v>7.6</v>
      </c>
      <c r="Z17" s="13">
        <f>'[1]15'!$B$10</f>
        <v>11.59</v>
      </c>
      <c r="AA17" s="13">
        <f>'[1]15'!$B$8</f>
        <v>4</v>
      </c>
      <c r="AB17" s="13">
        <f>'[1]15'!$B$9</f>
        <v>1</v>
      </c>
      <c r="AC17" s="13">
        <f>'[1]15'!$B$12</f>
        <v>5</v>
      </c>
      <c r="AD17" s="13">
        <f>'[1]15'!$D$12</f>
        <v>0</v>
      </c>
      <c r="AE17" s="13">
        <f>'[1]15'!$B$13</f>
        <v>3</v>
      </c>
      <c r="AF17" s="14">
        <f>'[1]15'!$B$17</f>
        <v>21.75</v>
      </c>
      <c r="AG17" s="15">
        <f>'[1]15'!$B$18</f>
        <v>0.81299999999999994</v>
      </c>
      <c r="AH17" s="16">
        <v>2</v>
      </c>
      <c r="AI17" s="17" t="b">
        <f t="shared" si="2"/>
        <v>0</v>
      </c>
      <c r="AJ17" s="17">
        <v>0</v>
      </c>
      <c r="AK17" s="17">
        <v>1</v>
      </c>
      <c r="AL17" s="17">
        <v>0</v>
      </c>
      <c r="AM17" s="17"/>
      <c r="AN17" s="17">
        <v>0</v>
      </c>
      <c r="AO17" s="21"/>
      <c r="AP17" s="3">
        <f>'[1]15'!$C$19</f>
        <v>80</v>
      </c>
    </row>
    <row r="18" spans="1:42" s="41" customFormat="1" ht="11.1" customHeight="1" x14ac:dyDescent="0.25">
      <c r="A18" s="1">
        <v>16</v>
      </c>
      <c r="B18" s="2" t="str">
        <f>'[1]16'!$B$1</f>
        <v>bic</v>
      </c>
      <c r="C18" s="1" t="str">
        <f>'[1]16'!$B$2</f>
        <v>DH</v>
      </c>
      <c r="D18" s="1" t="str">
        <f>'[1]16'!$C$1</f>
        <v>Jour</v>
      </c>
      <c r="E18" s="3">
        <f>'[1]16'!$C$19</f>
        <v>41</v>
      </c>
      <c r="F18" s="4">
        <f>'[1]16'!$H$10</f>
        <v>42769</v>
      </c>
      <c r="G18" s="5">
        <f>'[1]16'!$H$7</f>
        <v>108.92</v>
      </c>
      <c r="H18" s="6">
        <f>'[1]16'!$H$9</f>
        <v>410</v>
      </c>
      <c r="I18" s="7">
        <f>'[1]16'!$H$14</f>
        <v>42782</v>
      </c>
      <c r="J18" s="8">
        <f>'[1]16'!$J$13</f>
        <v>-3.9753947851634219E-2</v>
      </c>
      <c r="K18" s="6">
        <f>'[1]16'!$K$13</f>
        <v>-16.299118619170031</v>
      </c>
      <c r="L18" s="9">
        <f t="shared" si="0"/>
        <v>10</v>
      </c>
      <c r="M18" s="10">
        <f>'[1]16'!$H$21</f>
        <v>42769</v>
      </c>
      <c r="N18" s="8" t="e">
        <f>'[1]16'!$J$20</f>
        <v>#DIV/0!</v>
      </c>
      <c r="O18" s="9">
        <f t="shared" si="1"/>
        <v>1</v>
      </c>
      <c r="P18" s="11">
        <f>'[1]16'!$H$26</f>
        <v>-3.9753947851634219E-2</v>
      </c>
      <c r="Q18" s="6">
        <f>'[1]16'!$I$26</f>
        <v>-16.299118619170031</v>
      </c>
      <c r="R18" s="8">
        <f>'[1]16'!$H$28</f>
        <v>-1.629911861917003E-3</v>
      </c>
      <c r="S18" s="12"/>
      <c r="T18" s="13">
        <f>'[1]16'!$B$4</f>
        <v>7</v>
      </c>
      <c r="U18" s="8">
        <f>'[1]16'!$B$6</f>
        <v>0.14285714285714285</v>
      </c>
      <c r="V18" s="13">
        <f>'[1]16'!$B$7</f>
        <v>1</v>
      </c>
      <c r="W18" s="13">
        <f>'[1]16'!$B$14</f>
        <v>1</v>
      </c>
      <c r="X18" s="8">
        <f>'[1]16'!$B$16</f>
        <v>0</v>
      </c>
      <c r="Y18" s="13">
        <f>'[1]16'!$B$11</f>
        <v>27.19</v>
      </c>
      <c r="Z18" s="13">
        <f>'[1]16'!$B$10</f>
        <v>35.229999999999997</v>
      </c>
      <c r="AA18" s="13">
        <f>'[1]16'!$B$8</f>
        <v>1</v>
      </c>
      <c r="AB18" s="13">
        <f>'[1]16'!$B$9</f>
        <v>1</v>
      </c>
      <c r="AC18" s="13">
        <f>'[1]16'!$B$12</f>
        <v>1</v>
      </c>
      <c r="AD18" s="13" t="str">
        <f>'[1]16'!$D$12</f>
        <v>n</v>
      </c>
      <c r="AE18" s="13">
        <f>'[1]16'!$B$13</f>
        <v>1</v>
      </c>
      <c r="AF18" s="14">
        <f>'[1]16'!$B$17</f>
        <v>45.54</v>
      </c>
      <c r="AG18" s="15">
        <f>'[1]16'!$B$18</f>
        <v>4.3900000000000002E-2</v>
      </c>
      <c r="AH18" s="16">
        <v>2</v>
      </c>
      <c r="AI18" s="17" t="b">
        <f t="shared" si="2"/>
        <v>1</v>
      </c>
      <c r="AJ18" s="17">
        <v>1</v>
      </c>
      <c r="AK18" s="17">
        <v>0</v>
      </c>
      <c r="AL18" s="17">
        <v>0</v>
      </c>
      <c r="AM18" s="17"/>
      <c r="AN18" s="17">
        <v>0</v>
      </c>
      <c r="AO18" s="21"/>
      <c r="AP18" s="3">
        <f>'[1]16'!$C$19</f>
        <v>41</v>
      </c>
    </row>
    <row r="19" spans="1:42" s="41" customFormat="1" ht="11.1" customHeight="1" x14ac:dyDescent="0.25">
      <c r="A19" s="1">
        <v>17</v>
      </c>
      <c r="B19" s="2" t="str">
        <f>'[1]17'!$B$1</f>
        <v>bic</v>
      </c>
      <c r="C19" s="1" t="str">
        <f>'[1]17'!$B$2</f>
        <v>DH</v>
      </c>
      <c r="D19" s="1" t="str">
        <f>'[1]17'!$C$1</f>
        <v>Jour</v>
      </c>
      <c r="E19" s="3">
        <f>'[1]17'!$C$19</f>
        <v>46</v>
      </c>
      <c r="F19" s="4">
        <f>'[1]17'!$H$10</f>
        <v>42811</v>
      </c>
      <c r="G19" s="5">
        <f>'[1]17'!$H$7</f>
        <v>103.09</v>
      </c>
      <c r="H19" s="6">
        <f>'[1]17'!$H$9</f>
        <v>460</v>
      </c>
      <c r="I19" s="7">
        <f>'[1]17'!$H$14</f>
        <v>42816</v>
      </c>
      <c r="J19" s="8">
        <f>'[1]17'!$J$13</f>
        <v>-1.6684450480162909E-2</v>
      </c>
      <c r="K19" s="6">
        <f>'[1]17'!$K$13</f>
        <v>-7.6748472208749376</v>
      </c>
      <c r="L19" s="9">
        <f t="shared" si="0"/>
        <v>4</v>
      </c>
      <c r="M19" s="10">
        <f>'[1]17'!$H$21</f>
        <v>42811</v>
      </c>
      <c r="N19" s="8" t="e">
        <f>'[1]17'!$J$20</f>
        <v>#DIV/0!</v>
      </c>
      <c r="O19" s="9">
        <f t="shared" si="1"/>
        <v>1</v>
      </c>
      <c r="P19" s="11">
        <f>'[1]17'!$H$26</f>
        <v>-1.6684450480162909E-2</v>
      </c>
      <c r="Q19" s="6">
        <f>'[1]17'!$I$26</f>
        <v>-7.6748472208749376</v>
      </c>
      <c r="R19" s="8">
        <f>'[1]17'!$H$28</f>
        <v>-7.6748472208749377E-4</v>
      </c>
      <c r="S19" s="12"/>
      <c r="T19" s="13">
        <f>'[1]17'!$B$4</f>
        <v>10</v>
      </c>
      <c r="U19" s="8">
        <f>'[1]17'!$B$6</f>
        <v>0.2</v>
      </c>
      <c r="V19" s="13">
        <f>'[1]17'!$B$7</f>
        <v>3</v>
      </c>
      <c r="W19" s="13">
        <f>'[1]17'!$B$14</f>
        <v>4</v>
      </c>
      <c r="X19" s="8">
        <f>'[1]17'!$B$16</f>
        <v>0.25</v>
      </c>
      <c r="Y19" s="13">
        <f>'[1]17'!$B$11</f>
        <v>28.1</v>
      </c>
      <c r="Z19" s="13">
        <f>'[1]17'!$B$10</f>
        <v>40</v>
      </c>
      <c r="AA19" s="13">
        <f>'[1]17'!$B$8</f>
        <v>2</v>
      </c>
      <c r="AB19" s="13">
        <f>'[1]17'!$B$9</f>
        <v>0</v>
      </c>
      <c r="AC19" s="13">
        <f>'[1]17'!$B$12</f>
        <v>0</v>
      </c>
      <c r="AD19" s="13" t="str">
        <f>'[1]17'!$D$12</f>
        <v>a</v>
      </c>
      <c r="AE19" s="13">
        <f>'[1]17'!$B$13</f>
        <v>2</v>
      </c>
      <c r="AF19" s="14">
        <f>'[1]17'!$B$17</f>
        <v>44.24</v>
      </c>
      <c r="AG19" s="15">
        <f>'[1]17'!$B$18</f>
        <v>6.8599999999999994E-2</v>
      </c>
      <c r="AH19" s="16">
        <v>2</v>
      </c>
      <c r="AI19" s="17" t="b">
        <f t="shared" si="2"/>
        <v>1</v>
      </c>
      <c r="AJ19" s="17">
        <v>0</v>
      </c>
      <c r="AK19" s="17">
        <v>1</v>
      </c>
      <c r="AL19" s="17">
        <v>0</v>
      </c>
      <c r="AM19" s="17"/>
      <c r="AN19" s="17">
        <v>0</v>
      </c>
      <c r="AO19" s="21"/>
      <c r="AP19" s="3">
        <f>'[1]17'!$C$19</f>
        <v>46</v>
      </c>
    </row>
    <row r="20" spans="1:42" s="41" customFormat="1" ht="11.1" customHeight="1" x14ac:dyDescent="0.25">
      <c r="A20" s="1">
        <v>18</v>
      </c>
      <c r="B20" s="2" t="str">
        <f>'[1]18'!$B$1</f>
        <v>bic</v>
      </c>
      <c r="C20" s="1" t="str">
        <f>'[1]18'!$B$2</f>
        <v>DH</v>
      </c>
      <c r="D20" s="1" t="str">
        <f>'[1]18'!$C$1</f>
        <v>Jour</v>
      </c>
      <c r="E20" s="3">
        <f>'[1]18'!$C$19</f>
        <v>53</v>
      </c>
      <c r="F20" s="4">
        <f>'[1]18'!$H$10</f>
        <v>42933</v>
      </c>
      <c r="G20" s="5">
        <f>'[1]18'!$H$7</f>
        <v>95.52</v>
      </c>
      <c r="H20" s="6">
        <f>'[1]18'!$H$9</f>
        <v>530</v>
      </c>
      <c r="I20" s="7">
        <f>'[1]18'!$H$14</f>
        <v>42943</v>
      </c>
      <c r="J20" s="8">
        <f>'[1]18'!$J$13</f>
        <v>-3.7793132328308172E-2</v>
      </c>
      <c r="K20" s="6">
        <f>'[1]18'!$K$13</f>
        <v>-20.030360134003331</v>
      </c>
      <c r="L20" s="9">
        <f t="shared" si="0"/>
        <v>9</v>
      </c>
      <c r="M20" s="10">
        <f>'[1]18'!$H$21</f>
        <v>42933</v>
      </c>
      <c r="N20" s="8" t="e">
        <f>'[1]18'!$J$20</f>
        <v>#DIV/0!</v>
      </c>
      <c r="O20" s="9">
        <f t="shared" si="1"/>
        <v>1</v>
      </c>
      <c r="P20" s="11">
        <f>'[1]18'!$H$26</f>
        <v>-3.7793132328308172E-2</v>
      </c>
      <c r="Q20" s="6">
        <f>'[1]18'!$I$26</f>
        <v>-20.030360134003331</v>
      </c>
      <c r="R20" s="8">
        <f>'[1]18'!$H$28</f>
        <v>-2.0030360134003331E-3</v>
      </c>
      <c r="S20" s="12"/>
      <c r="T20" s="13">
        <f>'[1]18'!$B$4</f>
        <v>10</v>
      </c>
      <c r="U20" s="8">
        <f>'[1]18'!$B$6</f>
        <v>0.3</v>
      </c>
      <c r="V20" s="13">
        <f>'[1]18'!$B$7</f>
        <v>2</v>
      </c>
      <c r="W20" s="13">
        <f>'[1]18'!$B$14</f>
        <v>2</v>
      </c>
      <c r="X20" s="8">
        <f>'[1]18'!$B$16</f>
        <v>0</v>
      </c>
      <c r="Y20" s="13">
        <f>'[1]18'!$B$11</f>
        <v>28.76</v>
      </c>
      <c r="Z20" s="13">
        <f>'[1]18'!$B$10</f>
        <v>36.869999999999997</v>
      </c>
      <c r="AA20" s="13">
        <f>'[1]18'!$B$8</f>
        <v>2</v>
      </c>
      <c r="AB20" s="13">
        <f>'[1]18'!$B$9</f>
        <v>1</v>
      </c>
      <c r="AC20" s="13">
        <f>'[1]18'!$B$12</f>
        <v>3</v>
      </c>
      <c r="AD20" s="13" t="str">
        <f>'[1]18'!$D$12</f>
        <v>m</v>
      </c>
      <c r="AE20" s="13">
        <f>'[1]18'!$B$13</f>
        <v>2</v>
      </c>
      <c r="AF20" s="14">
        <f>'[1]18'!$B$17</f>
        <v>48.62</v>
      </c>
      <c r="AG20" s="15">
        <f>'[1]18'!$B$18</f>
        <v>7.5899999999999995E-2</v>
      </c>
      <c r="AH20" s="16">
        <v>2</v>
      </c>
      <c r="AI20" s="17" t="b">
        <f t="shared" si="2"/>
        <v>1</v>
      </c>
      <c r="AJ20" s="17">
        <v>1</v>
      </c>
      <c r="AK20" s="17">
        <v>0</v>
      </c>
      <c r="AL20" s="17">
        <v>0</v>
      </c>
      <c r="AM20" s="17"/>
      <c r="AN20" s="17">
        <v>0</v>
      </c>
      <c r="AO20" s="21"/>
      <c r="AP20" s="3">
        <f>'[1]18'!$C$19</f>
        <v>53</v>
      </c>
    </row>
    <row r="21" spans="1:42" s="41" customFormat="1" ht="11.1" customHeight="1" x14ac:dyDescent="0.25">
      <c r="A21" s="1">
        <v>19</v>
      </c>
      <c r="B21" s="2" t="str">
        <f>'[1]19'!$B$1</f>
        <v>bic</v>
      </c>
      <c r="C21" s="1" t="str">
        <f>'[1]19'!$B$2</f>
        <v>DH</v>
      </c>
      <c r="D21" s="1" t="str">
        <f>'[1]19'!$C$1</f>
        <v>Jour</v>
      </c>
      <c r="E21" s="3">
        <f>'[1]19'!$C$19</f>
        <v>67</v>
      </c>
      <c r="F21" s="4">
        <f>'[1]19'!$H$10</f>
        <v>43157</v>
      </c>
      <c r="G21" s="5">
        <f>'[1]19'!$H$7</f>
        <v>78</v>
      </c>
      <c r="H21" s="6">
        <f>'[1]19'!$H$9</f>
        <v>670</v>
      </c>
      <c r="I21" s="7">
        <f>'[1]19'!$H$14</f>
        <v>43174</v>
      </c>
      <c r="J21" s="8">
        <f>'[1]19'!$J$13</f>
        <v>-8.7179487179487765E-3</v>
      </c>
      <c r="K21" s="6">
        <f>'[1]19'!$K$13</f>
        <v>-5.8410256410256807</v>
      </c>
      <c r="L21" s="9">
        <f t="shared" si="0"/>
        <v>14</v>
      </c>
      <c r="M21" s="10">
        <f>'[1]19'!$H$21</f>
        <v>43157</v>
      </c>
      <c r="N21" s="8" t="e">
        <f>'[1]19'!$J$20</f>
        <v>#DIV/0!</v>
      </c>
      <c r="O21" s="9">
        <f t="shared" si="1"/>
        <v>1</v>
      </c>
      <c r="P21" s="11">
        <f>'[1]19'!$H$26</f>
        <v>-8.7179487179487765E-3</v>
      </c>
      <c r="Q21" s="6">
        <f>'[1]19'!$I$26</f>
        <v>-5.8410256410256807</v>
      </c>
      <c r="R21" s="8">
        <f>'[1]19'!$H$28</f>
        <v>-5.8410256410256801E-4</v>
      </c>
      <c r="S21" s="12"/>
      <c r="T21" s="13">
        <f>'[1]19'!$B$4</f>
        <v>15</v>
      </c>
      <c r="U21" s="8">
        <f>'[1]19'!$B$6</f>
        <v>0.46666666666666667</v>
      </c>
      <c r="V21" s="13">
        <f>'[1]19'!$B$7</f>
        <v>4</v>
      </c>
      <c r="W21" s="13">
        <f>'[1]19'!$B$14</f>
        <v>2</v>
      </c>
      <c r="X21" s="8">
        <f>'[1]19'!$B$16</f>
        <v>0</v>
      </c>
      <c r="Y21" s="13">
        <f>'[1]19'!$B$11</f>
        <v>20.69</v>
      </c>
      <c r="Z21" s="13">
        <f>'[1]19'!$B$10</f>
        <v>39.048000000000002</v>
      </c>
      <c r="AA21" s="13">
        <f>'[1]19'!$B$8</f>
        <v>0</v>
      </c>
      <c r="AB21" s="13">
        <f>'[1]19'!$B$9</f>
        <v>4</v>
      </c>
      <c r="AC21" s="13">
        <f>'[1]19'!$B$12</f>
        <v>1</v>
      </c>
      <c r="AD21" s="13" t="str">
        <f>'[1]19'!$D$12</f>
        <v>a</v>
      </c>
      <c r="AE21" s="13">
        <f>'[1]19'!$B$13</f>
        <v>2</v>
      </c>
      <c r="AF21" s="14">
        <f>'[1]19'!$B$17</f>
        <v>46.29</v>
      </c>
      <c r="AG21" s="15">
        <f>'[1]19'!$B$18</f>
        <v>0.115</v>
      </c>
      <c r="AH21" s="16">
        <v>2</v>
      </c>
      <c r="AI21" s="17" t="b">
        <f t="shared" si="2"/>
        <v>1</v>
      </c>
      <c r="AJ21" s="17">
        <v>0</v>
      </c>
      <c r="AK21" s="17">
        <v>1</v>
      </c>
      <c r="AL21" s="17">
        <v>0</v>
      </c>
      <c r="AM21" s="17"/>
      <c r="AN21" s="17">
        <v>0</v>
      </c>
      <c r="AO21" s="21"/>
      <c r="AP21" s="3">
        <f>'[1]19'!$C$19</f>
        <v>67</v>
      </c>
    </row>
    <row r="22" spans="1:42" s="41" customFormat="1" ht="11.1" customHeight="1" x14ac:dyDescent="0.25">
      <c r="A22" s="1">
        <v>20</v>
      </c>
      <c r="B22" s="2" t="str">
        <f>'[1]20'!$B$1</f>
        <v>bic</v>
      </c>
      <c r="C22" s="1" t="str">
        <f>'[1]20'!$B$2</f>
        <v>DH</v>
      </c>
      <c r="D22" s="1" t="str">
        <f>'[1]20'!$C$1</f>
        <v>Jour</v>
      </c>
      <c r="E22" s="3">
        <f>'[1]20'!$C$19</f>
        <v>72</v>
      </c>
      <c r="F22" s="4">
        <f>'[1]20'!$H$10</f>
        <v>43697</v>
      </c>
      <c r="G22" s="5">
        <f>'[1]20'!$H$7</f>
        <v>58.7</v>
      </c>
      <c r="H22" s="6">
        <f>'[1]20'!$H$9</f>
        <v>720</v>
      </c>
      <c r="I22" s="7">
        <f>'[1]20'!$H$14</f>
        <v>43732</v>
      </c>
      <c r="J22" s="8">
        <f>'[1]20'!$J$13</f>
        <v>2.2146507666098752E-2</v>
      </c>
      <c r="K22" s="6">
        <f>'[1]20'!$K$13</f>
        <v>15.945485519591102</v>
      </c>
      <c r="L22" s="9">
        <f t="shared" si="0"/>
        <v>26</v>
      </c>
      <c r="M22" s="10">
        <f>'[1]20'!$H$21</f>
        <v>43697</v>
      </c>
      <c r="N22" s="8" t="e">
        <f>'[1]20'!$J$20</f>
        <v>#DIV/0!</v>
      </c>
      <c r="O22" s="9">
        <f t="shared" si="1"/>
        <v>1</v>
      </c>
      <c r="P22" s="11">
        <f>'[1]20'!$H$26</f>
        <v>2.2146507666098752E-2</v>
      </c>
      <c r="Q22" s="6">
        <f>'[1]20'!$I$26</f>
        <v>15.945485519591102</v>
      </c>
      <c r="R22" s="8">
        <f>'[1]20'!$H$28</f>
        <v>1.5945485519591102E-3</v>
      </c>
      <c r="S22" s="12"/>
      <c r="T22" s="13">
        <f>'[1]20'!$B$4</f>
        <v>8</v>
      </c>
      <c r="U22" s="8">
        <f>'[1]20'!$B$6</f>
        <v>0.75</v>
      </c>
      <c r="V22" s="13">
        <f>'[1]20'!$B$7</f>
        <v>2</v>
      </c>
      <c r="W22" s="13">
        <f>'[1]20'!$B$14</f>
        <v>2</v>
      </c>
      <c r="X22" s="8">
        <f>'[1]20'!$B$16</f>
        <v>1</v>
      </c>
      <c r="Y22" s="13">
        <f>'[1]20'!$B$11</f>
        <v>21.54</v>
      </c>
      <c r="Z22" s="13">
        <f>'[1]20'!$B$10</f>
        <v>28.75</v>
      </c>
      <c r="AA22" s="13">
        <f>'[1]20'!$B$8</f>
        <v>4</v>
      </c>
      <c r="AB22" s="13">
        <f>'[1]20'!$B$9</f>
        <v>1</v>
      </c>
      <c r="AC22" s="13" t="s">
        <v>0</v>
      </c>
      <c r="AD22" s="13" t="s">
        <v>0</v>
      </c>
      <c r="AE22" s="13">
        <f>'[1]20'!$B$13</f>
        <v>2</v>
      </c>
      <c r="AF22" s="14">
        <f>'[1]20'!$B$17</f>
        <v>33.4</v>
      </c>
      <c r="AG22" s="15">
        <f>'[1]20'!$B$18</f>
        <v>0.21</v>
      </c>
      <c r="AH22" s="16">
        <v>2</v>
      </c>
      <c r="AI22" s="17" t="b">
        <f t="shared" si="2"/>
        <v>0</v>
      </c>
      <c r="AJ22" s="17">
        <v>0</v>
      </c>
      <c r="AK22" s="17">
        <v>1</v>
      </c>
      <c r="AL22" s="17">
        <v>0</v>
      </c>
      <c r="AM22" s="17"/>
      <c r="AN22" s="17">
        <v>1</v>
      </c>
      <c r="AO22" s="21"/>
      <c r="AP22" s="3">
        <f>'[1]20'!$C$19</f>
        <v>72</v>
      </c>
    </row>
    <row r="23" spans="1:42" s="41" customFormat="1" ht="11.1" customHeight="1" x14ac:dyDescent="0.25">
      <c r="A23" s="1">
        <v>21</v>
      </c>
      <c r="B23" s="2" t="str">
        <f>'[1]21'!$B$1</f>
        <v>biomerieux</v>
      </c>
      <c r="C23" s="1" t="str">
        <f>'[1]21'!$B$2</f>
        <v>DH</v>
      </c>
      <c r="D23" s="1" t="str">
        <f>'[1]21'!$C$1</f>
        <v>Jour</v>
      </c>
      <c r="E23" s="3">
        <f>'[1]21'!$C$19</f>
        <v>57</v>
      </c>
      <c r="F23" s="4">
        <f>'[1]21'!$H$10</f>
        <v>42452</v>
      </c>
      <c r="G23" s="5">
        <f>'[1]21'!$H$7</f>
        <v>32.799999999999997</v>
      </c>
      <c r="H23" s="6">
        <f>'[1]21'!$H$9</f>
        <v>570</v>
      </c>
      <c r="I23" s="7">
        <f>'[1]21'!$H$14</f>
        <v>42485</v>
      </c>
      <c r="J23" s="8">
        <f>'[1]21'!$J$13</f>
        <v>0.14024390243902449</v>
      </c>
      <c r="K23" s="6">
        <f>'[1]21'!$K$13</f>
        <v>79.939024390243958</v>
      </c>
      <c r="L23" s="9">
        <f t="shared" si="0"/>
        <v>24</v>
      </c>
      <c r="M23" s="10">
        <f>'[1]21'!$H$21</f>
        <v>42452</v>
      </c>
      <c r="N23" s="8" t="e">
        <f>'[1]21'!$J$20</f>
        <v>#DIV/0!</v>
      </c>
      <c r="O23" s="9">
        <f t="shared" si="1"/>
        <v>1</v>
      </c>
      <c r="P23" s="11">
        <f>'[1]21'!$H$26</f>
        <v>0.14024390243902449</v>
      </c>
      <c r="Q23" s="6">
        <f>'[1]21'!$I$26</f>
        <v>79.939024390243958</v>
      </c>
      <c r="R23" s="8">
        <f>'[1]21'!$H$28</f>
        <v>7.9939024390243956E-3</v>
      </c>
      <c r="S23" s="12"/>
      <c r="T23" s="13">
        <f>'[1]21'!$B$4</f>
        <v>10</v>
      </c>
      <c r="U23" s="8">
        <f>'[1]21'!$B$6</f>
        <v>0.6</v>
      </c>
      <c r="V23" s="13">
        <f>'[1]21'!$B$7</f>
        <v>4</v>
      </c>
      <c r="W23" s="13">
        <f>'[1]21'!$B$14</f>
        <v>1</v>
      </c>
      <c r="X23" s="8">
        <f>'[1]21'!$B$16</f>
        <v>1</v>
      </c>
      <c r="Y23" s="13">
        <f>'[1]21'!$B$11</f>
        <v>31.96</v>
      </c>
      <c r="Z23" s="13">
        <f>'[1]21'!$B$10</f>
        <v>34.81</v>
      </c>
      <c r="AA23" s="13">
        <f>'[1]21'!$B$8</f>
        <v>1</v>
      </c>
      <c r="AB23" s="13">
        <f>'[1]21'!$B$9</f>
        <v>0</v>
      </c>
      <c r="AC23" s="13">
        <f>'[1]21'!$B$12</f>
        <v>2</v>
      </c>
      <c r="AD23" s="13" t="str">
        <f>'[1]21'!$D$12</f>
        <v>n</v>
      </c>
      <c r="AE23" s="13">
        <f>'[1]21'!$B$13</f>
        <v>3</v>
      </c>
      <c r="AF23" s="14">
        <f>'[1]21'!$B$17</f>
        <v>38.869999999999997</v>
      </c>
      <c r="AG23" s="15">
        <f>'[1]21'!$B$18</f>
        <v>8.7099999999999997E-2</v>
      </c>
      <c r="AH23" s="16">
        <v>2</v>
      </c>
      <c r="AI23" s="17" t="b">
        <f t="shared" si="2"/>
        <v>0</v>
      </c>
      <c r="AJ23" s="17">
        <v>0</v>
      </c>
      <c r="AK23" s="17">
        <v>0</v>
      </c>
      <c r="AL23" s="17">
        <v>1</v>
      </c>
      <c r="AM23" s="17">
        <v>70.95</v>
      </c>
      <c r="AN23" s="17">
        <v>1</v>
      </c>
      <c r="AO23" s="21"/>
      <c r="AP23" s="3">
        <f>'[1]21'!$C$19</f>
        <v>57</v>
      </c>
    </row>
    <row r="24" spans="1:42" s="41" customFormat="1" ht="11.1" customHeight="1" x14ac:dyDescent="0.25">
      <c r="A24" s="1">
        <v>22</v>
      </c>
      <c r="B24" s="2" t="str">
        <f>'[1]22'!$B$1</f>
        <v>biomerieux</v>
      </c>
      <c r="C24" s="1" t="str">
        <f>'[1]22'!$B$2</f>
        <v>DH</v>
      </c>
      <c r="D24" s="1" t="str">
        <f>'[1]22'!$C$1</f>
        <v>Jour</v>
      </c>
      <c r="E24" s="3">
        <f>'[1]22'!$C$19</f>
        <v>68</v>
      </c>
      <c r="F24" s="4">
        <f>'[1]22'!$H$10</f>
        <v>43472</v>
      </c>
      <c r="G24" s="5">
        <f>'[1]22'!$H$7</f>
        <v>56.3</v>
      </c>
      <c r="H24" s="6">
        <f>'[1]22'!$H$9</f>
        <v>680</v>
      </c>
      <c r="I24" s="7">
        <f>'[1]22'!$H$14</f>
        <v>43516</v>
      </c>
      <c r="J24" s="8">
        <f>'[1]22'!$J$13</f>
        <v>0.23623445825932496</v>
      </c>
      <c r="K24" s="6">
        <f>'[1]22'!$K$13</f>
        <v>160.63943161634097</v>
      </c>
      <c r="L24" s="9">
        <f t="shared" si="0"/>
        <v>33</v>
      </c>
      <c r="M24" s="10">
        <f>'[1]22'!$H$21</f>
        <v>43472</v>
      </c>
      <c r="N24" s="8" t="e">
        <f>'[1]22'!$J$20</f>
        <v>#DIV/0!</v>
      </c>
      <c r="O24" s="9">
        <f t="shared" si="1"/>
        <v>1</v>
      </c>
      <c r="P24" s="11">
        <f>'[1]22'!$H$26</f>
        <v>0.23623445825932496</v>
      </c>
      <c r="Q24" s="6">
        <f>'[1]22'!$I$26</f>
        <v>160.63943161634097</v>
      </c>
      <c r="R24" s="8">
        <f>'[1]22'!$H$28</f>
        <v>1.6063943161634096E-2</v>
      </c>
      <c r="S24" s="12"/>
      <c r="T24" s="13">
        <f>'[1]22'!$B$4</f>
        <v>6</v>
      </c>
      <c r="U24" s="8">
        <f>'[1]22'!$B$6</f>
        <v>0.66666666666666663</v>
      </c>
      <c r="V24" s="13">
        <f>'[1]22'!$B$7</f>
        <v>4</v>
      </c>
      <c r="W24" s="13">
        <f>'[1]22'!$B$14</f>
        <v>1</v>
      </c>
      <c r="X24" s="8">
        <f>'[1]22'!$B$16</f>
        <v>0</v>
      </c>
      <c r="Y24" s="13">
        <f>'[1]22'!$B$11</f>
        <v>24.53</v>
      </c>
      <c r="Z24" s="13">
        <f>'[1]22'!$B$10</f>
        <v>39.6</v>
      </c>
      <c r="AA24" s="13">
        <f>'[1]22'!$B$8</f>
        <v>3</v>
      </c>
      <c r="AB24" s="13">
        <f>'[1]22'!$B$9</f>
        <v>2</v>
      </c>
      <c r="AC24" s="13">
        <f>'[1]22'!$B$12</f>
        <v>0</v>
      </c>
      <c r="AD24" s="13" t="str">
        <f>'[1]22'!$D$12</f>
        <v>a</v>
      </c>
      <c r="AE24" s="13">
        <f>'[1]22'!$B$13</f>
        <v>2</v>
      </c>
      <c r="AF24" s="14">
        <f>'[1]22'!$B$17</f>
        <v>41.21</v>
      </c>
      <c r="AG24" s="15">
        <f>'[1]22'!$B$18</f>
        <v>0.2223</v>
      </c>
      <c r="AH24" s="16">
        <v>2</v>
      </c>
      <c r="AI24" s="17" t="b">
        <f t="shared" si="2"/>
        <v>0</v>
      </c>
      <c r="AJ24" s="17">
        <v>0</v>
      </c>
      <c r="AK24" s="17">
        <v>0</v>
      </c>
      <c r="AL24" s="17">
        <v>1</v>
      </c>
      <c r="AM24" s="17">
        <v>73.48</v>
      </c>
      <c r="AN24" s="17">
        <v>1</v>
      </c>
      <c r="AO24" s="21"/>
      <c r="AP24" s="3">
        <f>'[1]22'!$C$19</f>
        <v>68</v>
      </c>
    </row>
    <row r="25" spans="1:42" s="41" customFormat="1" ht="11.1" customHeight="1" x14ac:dyDescent="0.25">
      <c r="A25" s="1">
        <v>23</v>
      </c>
      <c r="B25" s="2" t="str">
        <f>'[1]23'!$B$1</f>
        <v>bnp</v>
      </c>
      <c r="C25" s="1" t="str">
        <f>'[1]23'!$B$2</f>
        <v>DH</v>
      </c>
      <c r="D25" s="1" t="str">
        <f>'[1]23'!$C$1</f>
        <v>Jour</v>
      </c>
      <c r="E25" s="3">
        <f>'[1]23'!$C$19</f>
        <v>76</v>
      </c>
      <c r="F25" s="4">
        <f>'[1]23'!$H$10</f>
        <v>42408</v>
      </c>
      <c r="G25" s="5">
        <f>'[1]23'!$H$7</f>
        <v>33.746000000000002</v>
      </c>
      <c r="H25" s="6">
        <f>'[1]23'!$H$9</f>
        <v>760</v>
      </c>
      <c r="I25" s="7">
        <f>'[1]23'!$H$14</f>
        <v>42453</v>
      </c>
      <c r="J25" s="8">
        <f>'[1]23'!$J$13</f>
        <v>5.2480293960765693E-2</v>
      </c>
      <c r="K25" s="6">
        <f>'[1]23'!$K$13</f>
        <v>39.88502341018193</v>
      </c>
      <c r="L25" s="9">
        <f t="shared" si="0"/>
        <v>34</v>
      </c>
      <c r="M25" s="10">
        <f>'[1]23'!$H$21</f>
        <v>42408</v>
      </c>
      <c r="N25" s="8" t="e">
        <f>'[1]23'!$J$20</f>
        <v>#DIV/0!</v>
      </c>
      <c r="O25" s="9">
        <f t="shared" si="1"/>
        <v>1</v>
      </c>
      <c r="P25" s="11">
        <f>'[1]23'!$H$26</f>
        <v>5.2480293960765693E-2</v>
      </c>
      <c r="Q25" s="6">
        <f>'[1]23'!$I$26</f>
        <v>39.88502341018193</v>
      </c>
      <c r="R25" s="8">
        <f>'[1]23'!$H$28</f>
        <v>3.9885023410181934E-3</v>
      </c>
      <c r="S25" s="12"/>
      <c r="T25" s="13">
        <f>'[1]23'!$B$4</f>
        <v>11</v>
      </c>
      <c r="U25" s="8">
        <f>'[1]23'!$B$6</f>
        <v>0.54545454545454541</v>
      </c>
      <c r="V25" s="13">
        <f>'[1]23'!$B$7</f>
        <v>2</v>
      </c>
      <c r="W25" s="13">
        <f>'[1]23'!$B$14</f>
        <v>2</v>
      </c>
      <c r="X25" s="8">
        <f>'[1]23'!$B$16</f>
        <v>0</v>
      </c>
      <c r="Y25" s="13">
        <f>'[1]23'!$B$11</f>
        <v>18.97</v>
      </c>
      <c r="Z25" s="13">
        <f>'[1]23'!$B$10</f>
        <v>34.299999999999997</v>
      </c>
      <c r="AA25" s="13">
        <f>'[1]23'!$B$8</f>
        <v>3</v>
      </c>
      <c r="AB25" s="13">
        <f>'[1]23'!$B$9</f>
        <v>2</v>
      </c>
      <c r="AC25" s="13">
        <f>'[1]23'!$B$12</f>
        <v>0</v>
      </c>
      <c r="AD25" s="13" t="str">
        <f>'[1]23'!$D$12</f>
        <v>n</v>
      </c>
      <c r="AE25" s="13">
        <f>'[1]23'!$B$13</f>
        <v>2</v>
      </c>
      <c r="AF25" s="14">
        <f>'[1]23'!$B$17</f>
        <v>35.020000000000003</v>
      </c>
      <c r="AG25" s="15">
        <f>'[1]23'!$B$18</f>
        <v>0.29099999999999998</v>
      </c>
      <c r="AH25" s="16">
        <v>2</v>
      </c>
      <c r="AI25" s="17" t="b">
        <f t="shared" si="2"/>
        <v>0</v>
      </c>
      <c r="AJ25" s="17">
        <v>0</v>
      </c>
      <c r="AK25" s="17">
        <v>1</v>
      </c>
      <c r="AL25" s="17">
        <v>0</v>
      </c>
      <c r="AM25" s="17"/>
      <c r="AN25" s="17">
        <v>1</v>
      </c>
      <c r="AO25" s="21"/>
      <c r="AP25" s="3">
        <f>'[1]23'!$C$19</f>
        <v>76</v>
      </c>
    </row>
    <row r="26" spans="1:42" s="41" customFormat="1" ht="11.1" customHeight="1" x14ac:dyDescent="0.25">
      <c r="A26" s="1">
        <v>24</v>
      </c>
      <c r="B26" s="2" t="str">
        <f>'[1]24'!$B$1</f>
        <v>bnp</v>
      </c>
      <c r="C26" s="1" t="str">
        <f>'[1]24'!$B$2</f>
        <v>DH</v>
      </c>
      <c r="D26" s="1" t="str">
        <f>'[1]24'!$C$1</f>
        <v>Jour</v>
      </c>
      <c r="E26" s="3">
        <f>'[1]24'!$C$19</f>
        <v>80</v>
      </c>
      <c r="F26" s="4">
        <f>'[1]24'!$H$10</f>
        <v>43431</v>
      </c>
      <c r="G26" s="5">
        <f>'[1]24'!$H$7</f>
        <v>42.256</v>
      </c>
      <c r="H26" s="6">
        <f>'[1]24'!$H$9</f>
        <v>800</v>
      </c>
      <c r="I26" s="7">
        <f>'[1]24'!$H$14</f>
        <v>43441</v>
      </c>
      <c r="J26" s="8">
        <f>'[1]24'!$J$13</f>
        <v>-7.3409693297993073E-2</v>
      </c>
      <c r="K26" s="6">
        <f>'[1]24'!$K$13</f>
        <v>-58.727754638394458</v>
      </c>
      <c r="L26" s="9">
        <f t="shared" si="0"/>
        <v>9</v>
      </c>
      <c r="M26" s="10">
        <f>'[1]24'!$H$21</f>
        <v>43431</v>
      </c>
      <c r="N26" s="8" t="e">
        <f>'[1]24'!$J$20</f>
        <v>#DIV/0!</v>
      </c>
      <c r="O26" s="9">
        <f t="shared" si="1"/>
        <v>1</v>
      </c>
      <c r="P26" s="11">
        <f>'[1]24'!$H$26</f>
        <v>-7.3409693297993073E-2</v>
      </c>
      <c r="Q26" s="6">
        <f>'[1]24'!$I$26</f>
        <v>-58.727754638394458</v>
      </c>
      <c r="R26" s="8">
        <f>'[1]24'!$H$28</f>
        <v>-5.8727754638394462E-3</v>
      </c>
      <c r="S26" s="12"/>
      <c r="T26" s="13">
        <f>'[1]24'!$B$4</f>
        <v>20</v>
      </c>
      <c r="U26" s="8">
        <f>'[1]24'!$B$6</f>
        <v>0.6</v>
      </c>
      <c r="V26" s="13">
        <f>'[1]24'!$B$7</f>
        <v>4</v>
      </c>
      <c r="W26" s="13">
        <f>'[1]24'!$B$14</f>
        <v>5</v>
      </c>
      <c r="X26" s="8">
        <f>'[1]24'!$B$16</f>
        <v>0.6</v>
      </c>
      <c r="Y26" s="13">
        <f>'[1]24'!$B$11</f>
        <v>18</v>
      </c>
      <c r="Z26" s="13">
        <f>'[1]24'!$B$10</f>
        <v>35.79</v>
      </c>
      <c r="AA26" s="13">
        <f>'[1]24'!$B$8</f>
        <v>2</v>
      </c>
      <c r="AB26" s="13">
        <f>'[1]24'!$B$9</f>
        <v>2</v>
      </c>
      <c r="AC26" s="13">
        <f>'[1]24'!$B$12</f>
        <v>2</v>
      </c>
      <c r="AD26" s="13" t="str">
        <f>'[1]24'!$D$12</f>
        <v>m</v>
      </c>
      <c r="AE26" s="13">
        <f>'[1]24'!$B$13</f>
        <v>2</v>
      </c>
      <c r="AF26" s="14">
        <f>'[1]24'!$B$17</f>
        <v>40.729999999999997</v>
      </c>
      <c r="AG26" s="15">
        <f>'[1]24'!$B$18</f>
        <v>0.1429</v>
      </c>
      <c r="AH26" s="16">
        <v>2</v>
      </c>
      <c r="AI26" s="17" t="b">
        <f t="shared" si="2"/>
        <v>1</v>
      </c>
      <c r="AJ26" s="17">
        <v>1</v>
      </c>
      <c r="AK26" s="17">
        <v>0</v>
      </c>
      <c r="AL26" s="17">
        <v>0</v>
      </c>
      <c r="AM26" s="17"/>
      <c r="AN26" s="17">
        <v>0</v>
      </c>
      <c r="AO26" s="21"/>
      <c r="AP26" s="3">
        <f>'[1]24'!$C$19</f>
        <v>80</v>
      </c>
    </row>
    <row r="27" spans="1:42" s="41" customFormat="1" ht="11.1" customHeight="1" x14ac:dyDescent="0.25">
      <c r="A27" s="1">
        <v>25</v>
      </c>
      <c r="B27" s="2" t="str">
        <f>'[1]25'!$B$1</f>
        <v>bnp</v>
      </c>
      <c r="C27" s="1" t="str">
        <f>'[1]25'!$B$2</f>
        <v>DH</v>
      </c>
      <c r="D27" s="1" t="str">
        <f>'[1]25'!$C$1</f>
        <v>Jour</v>
      </c>
      <c r="E27" s="3">
        <f>'[1]25'!$C$19</f>
        <v>71</v>
      </c>
      <c r="F27" s="4">
        <f>'[1]25'!$H$10</f>
        <v>43472</v>
      </c>
      <c r="G27" s="5">
        <f>'[1]25'!$H$7</f>
        <v>38.314999999999998</v>
      </c>
      <c r="H27" s="6">
        <f>'[1]25'!$H$9</f>
        <v>709.99999999999989</v>
      </c>
      <c r="I27" s="7">
        <f>'[1]25'!$H$14</f>
        <v>43497</v>
      </c>
      <c r="J27" s="8">
        <f>'[1]25'!$J$13</f>
        <v>-2.7926399582409588E-3</v>
      </c>
      <c r="K27" s="6">
        <f>'[1]25'!$K$13</f>
        <v>-1.9827743703510805</v>
      </c>
      <c r="L27" s="9">
        <f t="shared" si="0"/>
        <v>20</v>
      </c>
      <c r="M27" s="10">
        <f>'[1]25'!$H$21</f>
        <v>43472</v>
      </c>
      <c r="N27" s="8" t="e">
        <f>'[1]25'!$J$20</f>
        <v>#DIV/0!</v>
      </c>
      <c r="O27" s="9">
        <f t="shared" si="1"/>
        <v>1</v>
      </c>
      <c r="P27" s="11">
        <f>'[1]25'!$H$26</f>
        <v>-2.7926399582409588E-3</v>
      </c>
      <c r="Q27" s="6">
        <f>'[1]25'!$I$26</f>
        <v>-1.9827743703510805</v>
      </c>
      <c r="R27" s="8">
        <f>'[1]25'!$H$28</f>
        <v>-1.9827743703510804E-4</v>
      </c>
      <c r="S27" s="12"/>
      <c r="T27" s="13">
        <f>'[1]25'!$B$4</f>
        <v>12</v>
      </c>
      <c r="U27" s="8">
        <f>'[1]25'!$B$6</f>
        <v>0.41666666666666669</v>
      </c>
      <c r="V27" s="13">
        <f>'[1]25'!$B$7</f>
        <v>4</v>
      </c>
      <c r="W27" s="13">
        <f>'[1]25'!$B$14</f>
        <v>6</v>
      </c>
      <c r="X27" s="8">
        <f>'[1]25'!$B$16</f>
        <v>0.66666666666666663</v>
      </c>
      <c r="Y27" s="13">
        <f>'[1]25'!$B$11</f>
        <v>20.149999999999999</v>
      </c>
      <c r="Z27" s="13">
        <f>'[1]25'!$B$10</f>
        <v>36.93</v>
      </c>
      <c r="AA27" s="13">
        <f>'[1]25'!$B$8</f>
        <v>3</v>
      </c>
      <c r="AB27" s="13">
        <f>'[1]25'!$B$9</f>
        <v>2</v>
      </c>
      <c r="AC27" s="13">
        <f>'[1]25'!$B$12</f>
        <v>2</v>
      </c>
      <c r="AD27" s="13" t="str">
        <f>'[1]25'!$D$12</f>
        <v>a</v>
      </c>
      <c r="AE27" s="13">
        <f>'[1]25'!$B$13</f>
        <v>2</v>
      </c>
      <c r="AF27" s="14">
        <f>'[1]25'!$B$17</f>
        <v>46.02</v>
      </c>
      <c r="AG27" s="15">
        <f>'[1]25'!$B$18</f>
        <v>0.22589999999999999</v>
      </c>
      <c r="AH27" s="16">
        <v>2</v>
      </c>
      <c r="AI27" s="17" t="b">
        <f t="shared" si="2"/>
        <v>1</v>
      </c>
      <c r="AJ27" s="17">
        <v>0</v>
      </c>
      <c r="AK27" s="17">
        <v>1</v>
      </c>
      <c r="AL27" s="17">
        <v>0</v>
      </c>
      <c r="AM27" s="17"/>
      <c r="AN27" s="17">
        <v>0</v>
      </c>
      <c r="AO27" s="21"/>
      <c r="AP27" s="3">
        <f>'[1]25'!$C$19</f>
        <v>71</v>
      </c>
    </row>
    <row r="28" spans="1:42" s="41" customFormat="1" ht="11.1" customHeight="1" x14ac:dyDescent="0.25">
      <c r="A28" s="1">
        <v>26</v>
      </c>
      <c r="B28" s="2" t="str">
        <f>'[1]26'!$B$1</f>
        <v>bnp</v>
      </c>
      <c r="C28" s="1" t="str">
        <f>'[1]26'!$B$2</f>
        <v>DH</v>
      </c>
      <c r="D28" s="1" t="str">
        <f>'[1]26'!$C$1</f>
        <v>Jour</v>
      </c>
      <c r="E28" s="3">
        <f>'[1]26'!$C$19</f>
        <v>90</v>
      </c>
      <c r="F28" s="4">
        <f>'[1]26'!$H$10</f>
        <v>43908</v>
      </c>
      <c r="G28" s="5">
        <f>'[1]26'!$H$7</f>
        <v>28.27</v>
      </c>
      <c r="H28" s="6">
        <f>'[1]26'!$H$9</f>
        <v>900</v>
      </c>
      <c r="I28" s="7">
        <f>'[1]26'!$H$14</f>
        <v>43938</v>
      </c>
      <c r="J28" s="8">
        <f>'[1]26'!$J$13</f>
        <v>-9.4446409621506799E-2</v>
      </c>
      <c r="K28" s="6">
        <f>'[1]26'!$K$13</f>
        <v>-85.001768659356117</v>
      </c>
      <c r="L28" s="9">
        <f t="shared" si="0"/>
        <v>23</v>
      </c>
      <c r="M28" s="10">
        <f>'[1]26'!$H$21</f>
        <v>43908</v>
      </c>
      <c r="N28" s="8" t="e">
        <f>'[1]26'!$J$20</f>
        <v>#DIV/0!</v>
      </c>
      <c r="O28" s="9">
        <f t="shared" si="1"/>
        <v>1</v>
      </c>
      <c r="P28" s="11">
        <f>'[1]26'!$H$26</f>
        <v>-9.4446409621506799E-2</v>
      </c>
      <c r="Q28" s="6">
        <f>'[1]26'!$I$26</f>
        <v>-85.001768659356117</v>
      </c>
      <c r="R28" s="8">
        <f>'[1]26'!$H$28</f>
        <v>-8.5001768659356113E-3</v>
      </c>
      <c r="S28" s="12"/>
      <c r="T28" s="13">
        <f>'[1]26'!$B$4</f>
        <v>6</v>
      </c>
      <c r="U28" s="8">
        <f>'[1]26'!$B$6</f>
        <v>0.83333333333333337</v>
      </c>
      <c r="V28" s="13">
        <f>'[1]26'!$B$7</f>
        <v>4</v>
      </c>
      <c r="W28" s="13">
        <f>'[1]26'!$B$14</f>
        <v>1</v>
      </c>
      <c r="X28" s="8">
        <f>'[1]26'!$B$16</f>
        <v>1</v>
      </c>
      <c r="Y28" s="13">
        <f>'[1]26'!$B$11</f>
        <v>9.6199999999999992</v>
      </c>
      <c r="Z28" s="13">
        <f>'[1]26'!$B$10</f>
        <v>19.489999999999998</v>
      </c>
      <c r="AA28" s="13">
        <f>'[1]26'!$B$8</f>
        <v>5</v>
      </c>
      <c r="AB28" s="13">
        <f>'[1]26'!$B$9</f>
        <v>2</v>
      </c>
      <c r="AC28" s="13" t="str">
        <f>'[1]26'!$B$12</f>
        <v>m</v>
      </c>
      <c r="AD28" s="13" t="s">
        <v>0</v>
      </c>
      <c r="AE28" s="13">
        <f>'[1]26'!$B$13</f>
        <v>2</v>
      </c>
      <c r="AF28" s="14">
        <f>'[1]26'!$B$17</f>
        <v>21.36</v>
      </c>
      <c r="AG28" s="15">
        <f>'[1]26'!$B$18</f>
        <v>0.71130000000000004</v>
      </c>
      <c r="AH28" s="16">
        <v>2</v>
      </c>
      <c r="AI28" s="17" t="b">
        <f t="shared" si="2"/>
        <v>1</v>
      </c>
      <c r="AJ28" s="17">
        <v>1</v>
      </c>
      <c r="AK28" s="17">
        <v>0</v>
      </c>
      <c r="AL28" s="17">
        <v>0</v>
      </c>
      <c r="AM28" s="17"/>
      <c r="AN28" s="17">
        <v>0</v>
      </c>
      <c r="AO28" s="21"/>
      <c r="AP28" s="3">
        <f>'[1]26'!$C$19</f>
        <v>90</v>
      </c>
    </row>
    <row r="29" spans="1:42" s="41" customFormat="1" ht="11.1" customHeight="1" x14ac:dyDescent="0.25">
      <c r="A29" s="1">
        <v>27</v>
      </c>
      <c r="B29" s="2" t="str">
        <f>'[1]27'!$B$1</f>
        <v>bollore</v>
      </c>
      <c r="C29" s="1" t="str">
        <f>'[1]27'!$B$2</f>
        <v>DH</v>
      </c>
      <c r="D29" s="1" t="str">
        <f>'[1]27'!$C$1</f>
        <v>Jour</v>
      </c>
      <c r="E29" s="3">
        <f>'[1]27'!$C$19</f>
        <v>60</v>
      </c>
      <c r="F29" s="4">
        <f>'[1]27'!$H$10</f>
        <v>42416</v>
      </c>
      <c r="G29" s="5">
        <f>'[1]27'!$H$7</f>
        <v>3.3780000000000001</v>
      </c>
      <c r="H29" s="6">
        <f>'[1]27'!$H$9</f>
        <v>600</v>
      </c>
      <c r="I29" s="7">
        <f>'[1]27'!$H$14</f>
        <v>42440</v>
      </c>
      <c r="J29" s="8">
        <f>'[1]27'!$J$13</f>
        <v>-3.5523978685612673E-3</v>
      </c>
      <c r="K29" s="6">
        <f>'[1]27'!$K$13</f>
        <v>-2.1314387211367603</v>
      </c>
      <c r="L29" s="9">
        <f t="shared" si="0"/>
        <v>19</v>
      </c>
      <c r="M29" s="10">
        <f>'[1]27'!$H$21</f>
        <v>42416</v>
      </c>
      <c r="N29" s="8" t="e">
        <f>'[1]27'!$J$20</f>
        <v>#DIV/0!</v>
      </c>
      <c r="O29" s="9">
        <f t="shared" si="1"/>
        <v>1</v>
      </c>
      <c r="P29" s="11">
        <f>'[1]27'!$H$26</f>
        <v>-3.5523978685612673E-3</v>
      </c>
      <c r="Q29" s="6">
        <f>'[1]27'!$I$26</f>
        <v>-2.1314387211367603</v>
      </c>
      <c r="R29" s="8">
        <f>'[1]27'!$H$28</f>
        <v>-2.1314387211367604E-4</v>
      </c>
      <c r="S29" s="12"/>
      <c r="T29" s="13">
        <f>'[1]27'!$B$4</f>
        <v>17</v>
      </c>
      <c r="U29" s="8">
        <f>'[1]27'!$B$6</f>
        <v>0.29411764705882354</v>
      </c>
      <c r="V29" s="13">
        <f>'[1]27'!$B$7</f>
        <v>1</v>
      </c>
      <c r="W29" s="13">
        <f>'[1]27'!$B$14</f>
        <v>4</v>
      </c>
      <c r="X29" s="8">
        <f>'[1]27'!$B$16</f>
        <v>0.5</v>
      </c>
      <c r="Y29" s="13">
        <f>'[1]27'!$B$11</f>
        <v>22.79</v>
      </c>
      <c r="Z29" s="13">
        <f>'[1]27'!$B$10</f>
        <v>39.729999999999997</v>
      </c>
      <c r="AA29" s="13">
        <f>'[1]27'!$B$8</f>
        <v>4</v>
      </c>
      <c r="AB29" s="13">
        <f>'[1]27'!$B$9</f>
        <v>1</v>
      </c>
      <c r="AC29" s="13">
        <f>'[1]27'!$B$12</f>
        <v>2</v>
      </c>
      <c r="AD29" s="13" t="str">
        <f>'[1]27'!$D$12</f>
        <v>m</v>
      </c>
      <c r="AE29" s="13">
        <f>'[1]27'!$B$13</f>
        <v>2</v>
      </c>
      <c r="AF29" s="14">
        <f>'[1]27'!$B$17</f>
        <v>43.024000000000001</v>
      </c>
      <c r="AG29" s="15">
        <f>'[1]27'!$B$18</f>
        <v>0.2177</v>
      </c>
      <c r="AH29" s="16">
        <v>2</v>
      </c>
      <c r="AI29" s="17" t="b">
        <f t="shared" si="2"/>
        <v>1</v>
      </c>
      <c r="AJ29" s="17">
        <v>0</v>
      </c>
      <c r="AK29" s="17">
        <v>1</v>
      </c>
      <c r="AL29" s="17">
        <v>0</v>
      </c>
      <c r="AM29" s="17"/>
      <c r="AN29" s="17">
        <v>0</v>
      </c>
      <c r="AO29" s="21"/>
      <c r="AP29" s="3">
        <f>'[1]27'!$C$19</f>
        <v>60</v>
      </c>
    </row>
    <row r="30" spans="1:42" s="41" customFormat="1" ht="11.1" customHeight="1" x14ac:dyDescent="0.25">
      <c r="A30" s="1">
        <v>28</v>
      </c>
      <c r="B30" s="2" t="str">
        <f>'[1]28'!$B$1</f>
        <v>bureau veritas</v>
      </c>
      <c r="C30" s="1" t="str">
        <f>'[1]28'!$B$2</f>
        <v>DH</v>
      </c>
      <c r="D30" s="1" t="str">
        <f>'[1]28'!$C$1</f>
        <v>Jour</v>
      </c>
      <c r="E30" s="3">
        <f>'[1]28'!$C$19</f>
        <v>66</v>
      </c>
      <c r="F30" s="4">
        <f>'[1]28'!$H$10</f>
        <v>42691</v>
      </c>
      <c r="G30" s="5">
        <f>'[1]28'!$H$7</f>
        <v>15.728</v>
      </c>
      <c r="H30" s="6">
        <f>'[1]28'!$H$9</f>
        <v>660</v>
      </c>
      <c r="I30" s="7">
        <f>'[1]28'!$H$14</f>
        <v>42709</v>
      </c>
      <c r="J30" s="8">
        <f>'[1]28'!$J$13</f>
        <v>1.4687182095625565E-2</v>
      </c>
      <c r="K30" s="6">
        <f>'[1]28'!$K$13</f>
        <v>9.6935401831128729</v>
      </c>
      <c r="L30" s="9">
        <f t="shared" si="0"/>
        <v>13</v>
      </c>
      <c r="M30" s="10">
        <f>'[1]28'!$H$21</f>
        <v>42691</v>
      </c>
      <c r="N30" s="8" t="e">
        <f>'[1]28'!$J$20</f>
        <v>#DIV/0!</v>
      </c>
      <c r="O30" s="9">
        <f t="shared" si="1"/>
        <v>1</v>
      </c>
      <c r="P30" s="11">
        <f>'[1]28'!$H$26</f>
        <v>1.4687182095625565E-2</v>
      </c>
      <c r="Q30" s="6">
        <f>'[1]28'!$I$26</f>
        <v>9.6935401831128729</v>
      </c>
      <c r="R30" s="8">
        <f>'[1]28'!$H$28</f>
        <v>9.6935401831128734E-4</v>
      </c>
      <c r="S30" s="12"/>
      <c r="T30" s="13">
        <f>'[1]28'!$B$4</f>
        <v>9</v>
      </c>
      <c r="U30" s="8">
        <f>'[1]28'!$B$6</f>
        <v>0.33333333333333331</v>
      </c>
      <c r="V30" s="13">
        <f>'[1]28'!$B$7</f>
        <v>2</v>
      </c>
      <c r="W30" s="13">
        <f>'[1]28'!$B$14</f>
        <v>2</v>
      </c>
      <c r="X30" s="8">
        <f>'[1]28'!$B$16</f>
        <v>1</v>
      </c>
      <c r="Y30" s="13">
        <f>'[1]28'!$B$11</f>
        <v>17.399999999999999</v>
      </c>
      <c r="Z30" s="13">
        <f>'[1]28'!$B$10</f>
        <v>35.270000000000003</v>
      </c>
      <c r="AA30" s="13">
        <f>'[1]28'!$B$8</f>
        <v>2</v>
      </c>
      <c r="AB30" s="13">
        <f>'[1]28'!$B$9</f>
        <v>3</v>
      </c>
      <c r="AC30" s="13">
        <f>'[1]28'!$B$12</f>
        <v>3</v>
      </c>
      <c r="AD30" s="13" t="str">
        <f>'[1]28'!$D$12</f>
        <v>m</v>
      </c>
      <c r="AE30" s="13">
        <f>'[1]28'!$B$13</f>
        <v>2</v>
      </c>
      <c r="AF30" s="14">
        <f>'[1]28'!$B$17</f>
        <v>37.26</v>
      </c>
      <c r="AG30" s="15">
        <f>'[1]28'!$B$18</f>
        <v>7.4800000000000005E-2</v>
      </c>
      <c r="AH30" s="16">
        <v>2</v>
      </c>
      <c r="AI30" s="17" t="b">
        <f t="shared" si="2"/>
        <v>0</v>
      </c>
      <c r="AJ30" s="17">
        <v>1</v>
      </c>
      <c r="AK30" s="17">
        <v>0</v>
      </c>
      <c r="AL30" s="17">
        <v>0</v>
      </c>
      <c r="AM30" s="17"/>
      <c r="AN30" s="17">
        <v>1</v>
      </c>
      <c r="AO30" s="21"/>
      <c r="AP30" s="3">
        <f>'[1]28'!$C$19</f>
        <v>66</v>
      </c>
    </row>
    <row r="31" spans="1:42" s="41" customFormat="1" ht="11.1" customHeight="1" x14ac:dyDescent="0.25">
      <c r="A31" s="1">
        <v>29</v>
      </c>
      <c r="B31" s="2" t="str">
        <f>'[1]29'!$B$1</f>
        <v>bureau veritas</v>
      </c>
      <c r="C31" s="1" t="str">
        <f>'[1]29'!$B$2</f>
        <v>DH</v>
      </c>
      <c r="D31" s="1" t="str">
        <f>'[1]29'!$C$1</f>
        <v>Jour</v>
      </c>
      <c r="E31" s="3">
        <f>'[1]29'!$C$19</f>
        <v>72</v>
      </c>
      <c r="F31" s="4">
        <f>'[1]29'!$H$10</f>
        <v>43152</v>
      </c>
      <c r="G31" s="5">
        <f>'[1]29'!$H$7</f>
        <v>20.594000000000001</v>
      </c>
      <c r="H31" s="6">
        <f>'[1]29'!$H$9</f>
        <v>720</v>
      </c>
      <c r="I31" s="7">
        <f>'[1]29'!$H$14</f>
        <v>43160</v>
      </c>
      <c r="J31" s="8">
        <f>'[1]29'!$J$13</f>
        <v>-1.1071185782266783E-2</v>
      </c>
      <c r="K31" s="6">
        <f>'[1]29'!$K$13</f>
        <v>-7.9712537632320846</v>
      </c>
      <c r="L31" s="9">
        <f t="shared" si="0"/>
        <v>7</v>
      </c>
      <c r="M31" s="10">
        <f>'[1]29'!$H$21</f>
        <v>43152</v>
      </c>
      <c r="N31" s="8" t="e">
        <f>'[1]29'!$J$20</f>
        <v>#DIV/0!</v>
      </c>
      <c r="O31" s="9">
        <f t="shared" si="1"/>
        <v>1</v>
      </c>
      <c r="P31" s="11">
        <f>'[1]29'!$H$26</f>
        <v>-1.1071185782266783E-2</v>
      </c>
      <c r="Q31" s="6">
        <f>'[1]29'!$I$26</f>
        <v>-7.9712537632320846</v>
      </c>
      <c r="R31" s="8">
        <f>'[1]29'!$H$28</f>
        <v>-7.9712537632320847E-4</v>
      </c>
      <c r="S31" s="12"/>
      <c r="T31" s="13">
        <f>'[1]29'!$B$4</f>
        <v>8</v>
      </c>
      <c r="U31" s="8">
        <f>'[1]29'!$B$6</f>
        <v>0.5</v>
      </c>
      <c r="V31" s="13">
        <f>'[1]29'!$B$7</f>
        <v>2</v>
      </c>
      <c r="W31" s="13">
        <f>'[1]29'!$B$14</f>
        <v>3</v>
      </c>
      <c r="X31" s="8">
        <f>'[1]29'!$B$16</f>
        <v>0.33333333333333331</v>
      </c>
      <c r="Y31" s="13">
        <f>'[1]29'!$B$11</f>
        <v>23.57</v>
      </c>
      <c r="Z31" s="13">
        <f>'[1]29'!$B$10</f>
        <v>32.65</v>
      </c>
      <c r="AA31" s="13">
        <f>'[1]29'!$B$8</f>
        <v>4</v>
      </c>
      <c r="AB31" s="13">
        <f>'[1]29'!$B$9</f>
        <v>2</v>
      </c>
      <c r="AC31" s="13">
        <f>'[1]29'!$B$12</f>
        <v>3</v>
      </c>
      <c r="AD31" s="13">
        <f>'[1]29'!$D$12</f>
        <v>0</v>
      </c>
      <c r="AE31" s="13">
        <f>'[1]29'!$B$13</f>
        <v>4</v>
      </c>
      <c r="AF31" s="14">
        <f>'[1]29'!$B$17</f>
        <v>35.99</v>
      </c>
      <c r="AG31" s="15">
        <f>'[1]29'!$B$18</f>
        <v>6.0999999999999999E-2</v>
      </c>
      <c r="AH31" s="16">
        <v>2</v>
      </c>
      <c r="AI31" s="17" t="b">
        <f t="shared" si="2"/>
        <v>1</v>
      </c>
      <c r="AJ31" s="17">
        <v>1</v>
      </c>
      <c r="AK31" s="17">
        <v>0</v>
      </c>
      <c r="AL31" s="17">
        <v>0</v>
      </c>
      <c r="AM31" s="17"/>
      <c r="AN31" s="17">
        <v>0</v>
      </c>
      <c r="AO31" s="21"/>
      <c r="AP31" s="3">
        <f>'[1]29'!$C$19</f>
        <v>72</v>
      </c>
    </row>
    <row r="32" spans="1:42" s="41" customFormat="1" ht="11.1" customHeight="1" x14ac:dyDescent="0.25">
      <c r="A32" s="1">
        <v>30</v>
      </c>
      <c r="B32" s="2" t="str">
        <f>'[1]30'!$B$1</f>
        <v>carmila</v>
      </c>
      <c r="C32" s="1" t="str">
        <f>'[1]30'!$B$2</f>
        <v>DH</v>
      </c>
      <c r="D32" s="1" t="str">
        <f>'[1]30'!$C$1</f>
        <v>Jour</v>
      </c>
      <c r="E32" s="3">
        <f>'[1]30'!$C$19</f>
        <v>88</v>
      </c>
      <c r="F32" s="4">
        <f>'[1]30'!$H$10</f>
        <v>43405</v>
      </c>
      <c r="G32" s="5">
        <f>'[1]30'!$H$7</f>
        <v>17.89</v>
      </c>
      <c r="H32" s="6">
        <f>'[1]30'!$H$9</f>
        <v>880</v>
      </c>
      <c r="I32" s="7">
        <f>'[1]30'!$H$14</f>
        <v>43405</v>
      </c>
      <c r="J32" s="8">
        <f>'[1]30'!$J$13</f>
        <v>-6.7635550586920154E-2</v>
      </c>
      <c r="K32" s="6">
        <f>'[1]30'!$K$13</f>
        <v>-59.519284516489734</v>
      </c>
      <c r="L32" s="9">
        <f t="shared" si="0"/>
        <v>1</v>
      </c>
      <c r="M32" s="10">
        <f>'[1]30'!$H$21</f>
        <v>43405</v>
      </c>
      <c r="N32" s="8" t="e">
        <f>'[1]30'!$J$20</f>
        <v>#DIV/0!</v>
      </c>
      <c r="O32" s="9">
        <f t="shared" si="1"/>
        <v>1</v>
      </c>
      <c r="P32" s="11">
        <f>'[1]30'!$H$26</f>
        <v>-6.7635550586920154E-2</v>
      </c>
      <c r="Q32" s="6">
        <f>'[1]30'!$I$26</f>
        <v>-59.519284516489734</v>
      </c>
      <c r="R32" s="8">
        <f>'[1]30'!$H$28</f>
        <v>-5.951928451648973E-3</v>
      </c>
      <c r="S32" s="12"/>
      <c r="T32" s="13">
        <f>'[1]30'!$B$4</f>
        <v>20</v>
      </c>
      <c r="U32" s="8">
        <f>'[1]30'!$B$6</f>
        <v>0.4</v>
      </c>
      <c r="V32" s="13">
        <f>'[1]30'!$B$7</f>
        <v>4</v>
      </c>
      <c r="W32" s="13">
        <f>'[1]30'!$B$14</f>
        <v>1</v>
      </c>
      <c r="X32" s="8">
        <f>'[1]30'!$B$16</f>
        <v>1</v>
      </c>
      <c r="Y32" s="13">
        <f>'[1]30'!$B$11</f>
        <v>26.53</v>
      </c>
      <c r="Z32" s="13">
        <f>'[1]30'!$B$10</f>
        <v>7.48</v>
      </c>
      <c r="AA32" s="13">
        <f>'[1]30'!$B$8</f>
        <v>3</v>
      </c>
      <c r="AB32" s="13">
        <f>'[1]30'!$B$9</f>
        <v>2</v>
      </c>
      <c r="AC32" s="13">
        <f>'[1]30'!$B$12</f>
        <v>2</v>
      </c>
      <c r="AD32" s="13" t="str">
        <f>'[1]30'!$D$12</f>
        <v>a</v>
      </c>
      <c r="AE32" s="13">
        <f>'[1]30'!$B$13</f>
        <v>2</v>
      </c>
      <c r="AF32" s="14">
        <f>'[1]30'!$B$17</f>
        <v>34.450000000000003</v>
      </c>
      <c r="AG32" s="15">
        <f>'[1]30'!$B$18</f>
        <v>0.11260000000000001</v>
      </c>
      <c r="AH32" s="16">
        <v>2</v>
      </c>
      <c r="AI32" s="17" t="b">
        <f t="shared" si="2"/>
        <v>1</v>
      </c>
      <c r="AJ32" s="17">
        <v>1</v>
      </c>
      <c r="AK32" s="17">
        <v>0</v>
      </c>
      <c r="AL32" s="17">
        <v>0</v>
      </c>
      <c r="AM32" s="17"/>
      <c r="AN32" s="17">
        <v>0</v>
      </c>
      <c r="AO32" s="21"/>
      <c r="AP32" s="3">
        <f>'[1]30'!$C$19</f>
        <v>88</v>
      </c>
    </row>
    <row r="33" spans="1:42" s="41" customFormat="1" ht="11.1" customHeight="1" x14ac:dyDescent="0.25">
      <c r="A33" s="1">
        <v>31</v>
      </c>
      <c r="B33" s="2" t="str">
        <f>'[1]31'!$B$1</f>
        <v>carmila</v>
      </c>
      <c r="C33" s="1" t="str">
        <f>'[1]31'!$B$2</f>
        <v>DH</v>
      </c>
      <c r="D33" s="1" t="str">
        <f>'[1]31'!$C$1</f>
        <v>Jour</v>
      </c>
      <c r="E33" s="3">
        <f>'[1]31'!$C$19</f>
        <v>84</v>
      </c>
      <c r="F33" s="4">
        <f>'[1]31'!$H$10</f>
        <v>43474</v>
      </c>
      <c r="G33" s="5">
        <f>'[1]31'!$H$7</f>
        <v>14.72</v>
      </c>
      <c r="H33" s="6">
        <f>'[1]31'!$H$9</f>
        <v>840</v>
      </c>
      <c r="I33" s="7">
        <f>'[1]31'!$H$14</f>
        <v>43531</v>
      </c>
      <c r="J33" s="8">
        <f>'[1]31'!$J$13</f>
        <v>0.12092391304347813</v>
      </c>
      <c r="K33" s="6">
        <f>'[1]31'!$K$13</f>
        <v>101.57608695652164</v>
      </c>
      <c r="L33" s="9">
        <f t="shared" si="0"/>
        <v>42</v>
      </c>
      <c r="M33" s="10">
        <f>'[1]31'!$H$21</f>
        <v>43474</v>
      </c>
      <c r="N33" s="8" t="e">
        <f>'[1]31'!$J$20</f>
        <v>#DIV/0!</v>
      </c>
      <c r="O33" s="9">
        <f t="shared" si="1"/>
        <v>1</v>
      </c>
      <c r="P33" s="11">
        <f>'[1]31'!$H$26</f>
        <v>0.12092391304347813</v>
      </c>
      <c r="Q33" s="6">
        <f>'[1]31'!$I$26</f>
        <v>101.57608695652164</v>
      </c>
      <c r="R33" s="8">
        <f>'[1]31'!$H$28</f>
        <v>1.0157608695652163E-2</v>
      </c>
      <c r="S33" s="12"/>
      <c r="T33" s="13">
        <f>'[1]31'!$B$4</f>
        <v>15</v>
      </c>
      <c r="U33" s="8">
        <f>'[1]31'!$B$6</f>
        <v>0.46666666666666667</v>
      </c>
      <c r="V33" s="13">
        <f>'[1]31'!$B$7</f>
        <v>3</v>
      </c>
      <c r="W33" s="13">
        <f>'[1]31'!$B$14</f>
        <v>3</v>
      </c>
      <c r="X33" s="8">
        <f>'[1]31'!$B$16</f>
        <v>0.66666666666666663</v>
      </c>
      <c r="Y33" s="13">
        <f>'[1]31'!$B$11</f>
        <v>15.12</v>
      </c>
      <c r="Z33" s="13">
        <f>'[1]31'!$B$10</f>
        <v>34.4</v>
      </c>
      <c r="AA33" s="13">
        <f>'[1]31'!$B$8</f>
        <v>4</v>
      </c>
      <c r="AB33" s="13">
        <f>'[1]31'!$B$9</f>
        <v>2</v>
      </c>
      <c r="AC33" s="13">
        <f>'[1]31'!$B$12</f>
        <v>2</v>
      </c>
      <c r="AD33" s="13" t="str">
        <f>'[1]31'!$D$12</f>
        <v>m</v>
      </c>
      <c r="AE33" s="13">
        <f>'[1]31'!$B$13</f>
        <v>3</v>
      </c>
      <c r="AF33" s="14">
        <f>'[1]31'!$B$17</f>
        <v>24.55</v>
      </c>
      <c r="AG33" s="15">
        <f>'[1]31'!$B$18</f>
        <v>0.13880000000000001</v>
      </c>
      <c r="AH33" s="16">
        <v>2</v>
      </c>
      <c r="AI33" s="17" t="b">
        <f>'[1]31'!$N$12</f>
        <v>0</v>
      </c>
      <c r="AJ33" s="17">
        <f>'[1]31'!$N$13</f>
        <v>0</v>
      </c>
      <c r="AK33" s="17">
        <f>'[1]31'!$N$14</f>
        <v>0</v>
      </c>
      <c r="AL33" s="17">
        <f>'[1]31'!$N$15</f>
        <v>1</v>
      </c>
      <c r="AM33" s="17">
        <f>'[1]31'!$N$16</f>
        <v>74.48</v>
      </c>
      <c r="AN33" s="17">
        <f>'[1]31'!$N$17</f>
        <v>0</v>
      </c>
      <c r="AO33" s="21"/>
      <c r="AP33" s="3">
        <f>'[1]31'!$C$19</f>
        <v>84</v>
      </c>
    </row>
    <row r="34" spans="1:42" s="41" customFormat="1" ht="11.1" customHeight="1" x14ac:dyDescent="0.25">
      <c r="A34" s="1">
        <v>32</v>
      </c>
      <c r="B34" s="2" t="str">
        <f>'[1]32'!$B$1</f>
        <v>carrefour</v>
      </c>
      <c r="C34" s="1" t="str">
        <f>'[1]32'!$B$2</f>
        <v>DH</v>
      </c>
      <c r="D34" s="1" t="str">
        <f>'[1]32'!$C$1</f>
        <v>Jour</v>
      </c>
      <c r="E34" s="3">
        <f>'[1]32'!$C$19</f>
        <v>67</v>
      </c>
      <c r="F34" s="4">
        <f>'[1]32'!$H$10</f>
        <v>41932</v>
      </c>
      <c r="G34" s="5">
        <f>'[1]32'!$H$7</f>
        <v>20.064</v>
      </c>
      <c r="H34" s="6">
        <f>'[1]32'!$H$9</f>
        <v>669.99999999999989</v>
      </c>
      <c r="I34" s="7">
        <f>'[1]32'!$H$14</f>
        <v>41978</v>
      </c>
      <c r="J34" s="8">
        <f>'[1]32'!$J$13</f>
        <v>6.5340909090909144E-2</v>
      </c>
      <c r="K34" s="6">
        <f>'[1]32'!$K$13</f>
        <v>43.778409090909122</v>
      </c>
      <c r="L34" s="9">
        <f t="shared" si="0"/>
        <v>35</v>
      </c>
      <c r="M34" s="10">
        <f>'[1]32'!$H$21</f>
        <v>41932</v>
      </c>
      <c r="N34" s="8" t="e">
        <f>'[1]32'!$J$20</f>
        <v>#DIV/0!</v>
      </c>
      <c r="O34" s="9">
        <f t="shared" si="1"/>
        <v>1</v>
      </c>
      <c r="P34" s="11">
        <f>'[1]32'!$H$26</f>
        <v>6.5340909090909144E-2</v>
      </c>
      <c r="Q34" s="6">
        <f>'[1]32'!$I$26</f>
        <v>43.778409090909122</v>
      </c>
      <c r="R34" s="8">
        <f>'[1]32'!$H$28</f>
        <v>4.377840909090912E-3</v>
      </c>
      <c r="S34" s="12"/>
      <c r="T34" s="13">
        <f>'[1]32'!$B$4</f>
        <v>10</v>
      </c>
      <c r="U34" s="8">
        <f>'[1]32'!$B$6</f>
        <v>0.3</v>
      </c>
      <c r="V34" s="13">
        <f>'[1]32'!$B$7</f>
        <v>2</v>
      </c>
      <c r="W34" s="13">
        <f>'[1]32'!$B$14</f>
        <v>2</v>
      </c>
      <c r="X34" s="8">
        <f>'[1]32'!$B$16</f>
        <v>1</v>
      </c>
      <c r="Y34" s="13">
        <f>'[1]32'!$B$11</f>
        <v>20.983000000000001</v>
      </c>
      <c r="Z34" s="13">
        <f>'[1]32'!$B$10</f>
        <v>29.96</v>
      </c>
      <c r="AA34" s="13">
        <f>'[1]32'!$B$8</f>
        <v>4</v>
      </c>
      <c r="AB34" s="13">
        <f>'[1]32'!$B$9</f>
        <v>1</v>
      </c>
      <c r="AC34" s="13">
        <f>'[1]32'!$B$12</f>
        <v>2</v>
      </c>
      <c r="AD34" s="13" t="str">
        <f>'[1]32'!$D$12</f>
        <v>n</v>
      </c>
      <c r="AE34" s="13">
        <f>'[1]32'!$B$13</f>
        <v>3</v>
      </c>
      <c r="AF34" s="14">
        <f>'[1]32'!$B$17</f>
        <v>40.85</v>
      </c>
      <c r="AG34" s="15">
        <f>'[1]32'!$B$18</f>
        <v>0.1275</v>
      </c>
      <c r="AH34" s="16">
        <v>2</v>
      </c>
      <c r="AI34" s="17" t="b">
        <f>'[1]32'!$N$12</f>
        <v>0</v>
      </c>
      <c r="AJ34" s="17">
        <f>'[1]32'!$N$13</f>
        <v>0</v>
      </c>
      <c r="AK34" s="17">
        <f>'[1]32'!$N$14</f>
        <v>0</v>
      </c>
      <c r="AL34" s="17">
        <f>'[1]32'!$N$15</f>
        <v>0</v>
      </c>
      <c r="AM34" s="17"/>
      <c r="AN34" s="17">
        <f>'[1]32'!$N$17</f>
        <v>1</v>
      </c>
      <c r="AO34" s="21"/>
      <c r="AP34" s="3">
        <f>'[1]32'!$C$19</f>
        <v>67</v>
      </c>
    </row>
    <row r="35" spans="1:42" s="41" customFormat="1" ht="11.1" customHeight="1" x14ac:dyDescent="0.25">
      <c r="A35" s="1">
        <v>33</v>
      </c>
      <c r="B35" s="2" t="str">
        <f>'[1]33'!$B$1</f>
        <v>carrefour</v>
      </c>
      <c r="C35" s="1" t="str">
        <f>'[1]33'!$B$2</f>
        <v>DH</v>
      </c>
      <c r="D35" s="1" t="str">
        <f>'[1]33'!$C$1</f>
        <v>Jour</v>
      </c>
      <c r="E35" s="3">
        <f>'[1]33'!$C$19</f>
        <v>58</v>
      </c>
      <c r="F35" s="4">
        <f>'[1]33'!$H$10</f>
        <v>43210</v>
      </c>
      <c r="G35" s="5">
        <f>'[1]33'!$H$7</f>
        <v>15.48</v>
      </c>
      <c r="H35" s="6">
        <f>'[1]33'!$H$9</f>
        <v>580</v>
      </c>
      <c r="I35" s="7">
        <f>'[1]33'!$H$14</f>
        <v>43230</v>
      </c>
      <c r="J35" s="8">
        <f>'[1]33'!$J$13</f>
        <v>7.9457364341084854E-3</v>
      </c>
      <c r="K35" s="6">
        <f>'[1]33'!$K$13</f>
        <v>4.6085271317829211</v>
      </c>
      <c r="L35" s="9">
        <f t="shared" si="0"/>
        <v>15</v>
      </c>
      <c r="M35" s="10">
        <f>'[1]33'!$H$21</f>
        <v>43210</v>
      </c>
      <c r="N35" s="8" t="e">
        <f>'[1]33'!$J$20</f>
        <v>#DIV/0!</v>
      </c>
      <c r="O35" s="9">
        <f t="shared" si="1"/>
        <v>1</v>
      </c>
      <c r="P35" s="11">
        <f>'[1]33'!$H$26</f>
        <v>7.9457364341084854E-3</v>
      </c>
      <c r="Q35" s="6">
        <f>'[1]33'!$I$26</f>
        <v>4.6085271317829211</v>
      </c>
      <c r="R35" s="8">
        <f>'[1]33'!$H$28</f>
        <v>4.6085271317829212E-4</v>
      </c>
      <c r="S35" s="12"/>
      <c r="T35" s="13">
        <f>'[1]33'!$B$4</f>
        <v>12</v>
      </c>
      <c r="U35" s="8">
        <f>'[1]33'!$B$6</f>
        <v>0.5</v>
      </c>
      <c r="V35" s="13">
        <f>'[1]33'!$B$7</f>
        <v>4</v>
      </c>
      <c r="W35" s="13">
        <f>'[1]33'!$B$14</f>
        <v>5</v>
      </c>
      <c r="X35" s="8">
        <f>'[1]33'!$B$16</f>
        <v>0.6</v>
      </c>
      <c r="Y35" s="13">
        <f>'[1]33'!$B$11</f>
        <v>26.32</v>
      </c>
      <c r="Z35" s="13">
        <f>'[1]33'!$B$10</f>
        <v>40.5</v>
      </c>
      <c r="AA35" s="13">
        <f>'[1]33'!$B$8</f>
        <v>5</v>
      </c>
      <c r="AB35" s="13">
        <f>'[1]33'!$B$9</f>
        <v>0</v>
      </c>
      <c r="AC35" s="13">
        <f>'[1]33'!$B$12</f>
        <v>0</v>
      </c>
      <c r="AD35" s="13" t="str">
        <f>'[1]33'!$D$12</f>
        <v>n</v>
      </c>
      <c r="AE35" s="13">
        <f>'[1]33'!$B$13</f>
        <v>2</v>
      </c>
      <c r="AF35" s="14">
        <f>'[1]33'!$B$17</f>
        <v>41.87</v>
      </c>
      <c r="AG35" s="15">
        <f>'[1]33'!$B$18</f>
        <v>9.1300000000000006E-2</v>
      </c>
      <c r="AH35" s="16">
        <v>2</v>
      </c>
      <c r="AI35" s="17" t="b">
        <f>'[1]33'!$N$12</f>
        <v>0</v>
      </c>
      <c r="AJ35" s="17">
        <f>'[1]33'!$N$13</f>
        <v>0</v>
      </c>
      <c r="AK35" s="17">
        <f>'[1]33'!$N$14</f>
        <v>1</v>
      </c>
      <c r="AL35" s="17">
        <f>'[1]33'!$N$15</f>
        <v>0</v>
      </c>
      <c r="AM35" s="17"/>
      <c r="AN35" s="17">
        <f>'[1]33'!$N$17</f>
        <v>0</v>
      </c>
      <c r="AO35" s="21"/>
      <c r="AP35" s="3">
        <f>'[1]33'!$C$19</f>
        <v>58</v>
      </c>
    </row>
    <row r="36" spans="1:42" s="41" customFormat="1" ht="11.1" customHeight="1" x14ac:dyDescent="0.25">
      <c r="A36" s="1">
        <v>34</v>
      </c>
      <c r="B36" s="2" t="str">
        <f>'[1]34'!$B$1</f>
        <v>casino guichard</v>
      </c>
      <c r="C36" s="1" t="str">
        <f>'[1]34'!$B$2</f>
        <v>DH</v>
      </c>
      <c r="D36" s="1" t="str">
        <f>'[1]34'!$C$1</f>
        <v>Jour</v>
      </c>
      <c r="E36" s="3">
        <f>'[1]34'!$C$19</f>
        <v>75</v>
      </c>
      <c r="F36" s="4">
        <f>'[1]34'!$H$10</f>
        <v>42256</v>
      </c>
      <c r="G36" s="5">
        <f>'[1]34'!$H$7</f>
        <v>41.83</v>
      </c>
      <c r="H36" s="6">
        <f>'[1]34'!$H$9</f>
        <v>750</v>
      </c>
      <c r="I36" s="7">
        <f>'[1]34'!$H$14</f>
        <v>42258</v>
      </c>
      <c r="J36" s="8">
        <f>'[1]34'!$J$13</f>
        <v>-6.6937604590007138E-2</v>
      </c>
      <c r="K36" s="6">
        <f>'[1]34'!$K$13</f>
        <v>-50.203203442505355</v>
      </c>
      <c r="L36" s="9">
        <f t="shared" si="0"/>
        <v>3</v>
      </c>
      <c r="M36" s="10">
        <f>'[1]34'!$H$21</f>
        <v>42256</v>
      </c>
      <c r="N36" s="8" t="e">
        <f>'[1]34'!$J$20</f>
        <v>#DIV/0!</v>
      </c>
      <c r="O36" s="9">
        <f t="shared" si="1"/>
        <v>1</v>
      </c>
      <c r="P36" s="11">
        <f>'[1]34'!$H$26</f>
        <v>-6.6937604590007138E-2</v>
      </c>
      <c r="Q36" s="6">
        <f>'[1]34'!$I$26</f>
        <v>-50.203203442505355</v>
      </c>
      <c r="R36" s="8">
        <f>'[1]34'!$H$28</f>
        <v>-5.0203203442505352E-3</v>
      </c>
      <c r="S36" s="12"/>
      <c r="T36" s="13">
        <f>'[1]34'!$B$4</f>
        <v>10</v>
      </c>
      <c r="U36" s="8">
        <f>'[1]34'!$B$6</f>
        <v>0.3</v>
      </c>
      <c r="V36" s="13">
        <f>'[1]34'!$B$7</f>
        <v>1</v>
      </c>
      <c r="W36" s="13">
        <f>'[1]34'!$B$14</f>
        <v>2</v>
      </c>
      <c r="X36" s="8">
        <f>'[1]34'!$B$16</f>
        <v>1</v>
      </c>
      <c r="Y36" s="13">
        <f>'[1]34'!$B$11</f>
        <v>14.38</v>
      </c>
      <c r="Z36" s="13">
        <f>'[1]34'!$B$10</f>
        <v>26.38</v>
      </c>
      <c r="AA36" s="13">
        <f>'[1]34'!$B$8</f>
        <v>3</v>
      </c>
      <c r="AB36" s="13">
        <f>'[1]34'!$B$9</f>
        <v>3</v>
      </c>
      <c r="AC36" s="13">
        <f>'[1]34'!$B$12</f>
        <v>3</v>
      </c>
      <c r="AD36" s="13" t="str">
        <f>'[1]34'!$D$12</f>
        <v>m</v>
      </c>
      <c r="AE36" s="13">
        <f>'[1]34'!$B$13</f>
        <v>3</v>
      </c>
      <c r="AF36" s="14">
        <f>'[1]34'!$B$17</f>
        <v>27.06</v>
      </c>
      <c r="AG36" s="15">
        <f>'[1]34'!$B$18</f>
        <v>0.19570000000000001</v>
      </c>
      <c r="AH36" s="16">
        <v>2</v>
      </c>
      <c r="AI36" s="17" t="b">
        <f>'[1]34'!$N$12</f>
        <v>1</v>
      </c>
      <c r="AJ36" s="17">
        <f>'[1]34'!$N$13</f>
        <v>1</v>
      </c>
      <c r="AK36" s="17">
        <f>'[1]34'!$N$14</f>
        <v>0</v>
      </c>
      <c r="AL36" s="17">
        <f>'[1]34'!$N$15</f>
        <v>0</v>
      </c>
      <c r="AM36" s="17"/>
      <c r="AN36" s="17">
        <f>'[1]34'!$N$17</f>
        <v>0</v>
      </c>
      <c r="AO36" s="18"/>
      <c r="AP36" s="3">
        <f>'[1]34'!$C$19</f>
        <v>75</v>
      </c>
    </row>
    <row r="37" spans="1:42" s="41" customFormat="1" ht="11.1" customHeight="1" x14ac:dyDescent="0.25">
      <c r="A37" s="1">
        <v>35</v>
      </c>
      <c r="B37" s="2" t="str">
        <f>'[1]35'!$B$1</f>
        <v>casino guichard</v>
      </c>
      <c r="C37" s="1" t="str">
        <f>'[1]35'!$B$2</f>
        <v>DH</v>
      </c>
      <c r="D37" s="1" t="str">
        <f>'[1]35'!$C$1</f>
        <v>Jour</v>
      </c>
      <c r="E37" s="3">
        <f>'[1]35'!$C$19</f>
        <v>74.5</v>
      </c>
      <c r="F37" s="4">
        <f>'[1]35'!$H$10</f>
        <v>42264</v>
      </c>
      <c r="G37" s="5">
        <f>'[1]35'!$H$7</f>
        <v>38.74</v>
      </c>
      <c r="H37" s="6">
        <f>'[1]35'!$H$9</f>
        <v>745</v>
      </c>
      <c r="I37" s="7">
        <f>'[1]35'!$H$14</f>
        <v>42305</v>
      </c>
      <c r="J37" s="8">
        <f>'[1]35'!$J$13</f>
        <v>3.3040784718637105E-2</v>
      </c>
      <c r="K37" s="6">
        <f>'[1]35'!$K$13</f>
        <v>24.615384615384642</v>
      </c>
      <c r="L37" s="9">
        <f t="shared" si="0"/>
        <v>30</v>
      </c>
      <c r="M37" s="10">
        <f>'[1]35'!$H$21</f>
        <v>42264</v>
      </c>
      <c r="N37" s="8" t="e">
        <f>'[1]35'!$J$20</f>
        <v>#DIV/0!</v>
      </c>
      <c r="O37" s="9">
        <f t="shared" si="1"/>
        <v>1</v>
      </c>
      <c r="P37" s="11">
        <f>'[1]35'!$H$26</f>
        <v>3.3040784718637105E-2</v>
      </c>
      <c r="Q37" s="6">
        <f>'[1]35'!$I$26</f>
        <v>24.615384615384642</v>
      </c>
      <c r="R37" s="8">
        <f>'[1]35'!$H$28</f>
        <v>2.4615384615384642E-3</v>
      </c>
      <c r="S37" s="12"/>
      <c r="T37" s="13">
        <f>'[1]35'!$B$4</f>
        <v>16</v>
      </c>
      <c r="U37" s="8">
        <f>'[1]35'!$B$6</f>
        <v>0.3125</v>
      </c>
      <c r="V37" s="13">
        <f>'[1]35'!$B$7</f>
        <v>2</v>
      </c>
      <c r="W37" s="13">
        <f>'[1]35'!$B$14</f>
        <v>2</v>
      </c>
      <c r="X37" s="8">
        <f>'[1]35'!$B$16</f>
        <v>0.5</v>
      </c>
      <c r="Y37" s="13">
        <f>'[1]35'!$B$11</f>
        <v>14.38</v>
      </c>
      <c r="Z37" s="13">
        <f>'[1]35'!$B$10</f>
        <v>29.57</v>
      </c>
      <c r="AA37" s="13">
        <f>'[1]35'!$B$8</f>
        <v>5</v>
      </c>
      <c r="AB37" s="13">
        <f>'[1]35'!$B$9</f>
        <v>1</v>
      </c>
      <c r="AC37" s="13">
        <f>'[1]35'!$B$12</f>
        <v>2</v>
      </c>
      <c r="AD37" s="13" t="str">
        <f>'[1]35'!$D$12</f>
        <v>n</v>
      </c>
      <c r="AE37" s="13">
        <f>'[1]35'!$B$13</f>
        <v>2</v>
      </c>
      <c r="AF37" s="14">
        <f>'[1]35'!$B$17</f>
        <v>32.58</v>
      </c>
      <c r="AG37" s="15">
        <f>'[1]35'!$B$18</f>
        <v>0.27379999999999999</v>
      </c>
      <c r="AH37" s="16">
        <v>2</v>
      </c>
      <c r="AI37" s="17" t="b">
        <f>'[1]35'!$N$12</f>
        <v>0</v>
      </c>
      <c r="AJ37" s="17">
        <f>'[1]35'!$N$13</f>
        <v>0</v>
      </c>
      <c r="AK37" s="17">
        <f>'[1]35'!$N$14</f>
        <v>1</v>
      </c>
      <c r="AL37" s="17">
        <f>'[1]35'!$N$15</f>
        <v>0</v>
      </c>
      <c r="AM37" s="17"/>
      <c r="AN37" s="17">
        <f>'[1]35'!$N$17</f>
        <v>0</v>
      </c>
      <c r="AO37" s="18"/>
      <c r="AP37" s="3">
        <f>'[1]35'!$C$19</f>
        <v>74.5</v>
      </c>
    </row>
    <row r="38" spans="1:42" s="41" customFormat="1" ht="11.1" customHeight="1" x14ac:dyDescent="0.25">
      <c r="A38" s="1">
        <v>36</v>
      </c>
      <c r="B38" s="2" t="str">
        <f>'[1]36'!$B$1</f>
        <v>casino guichard</v>
      </c>
      <c r="C38" s="1" t="str">
        <f>'[1]36'!$B$2</f>
        <v>DH</v>
      </c>
      <c r="D38" s="1" t="str">
        <f>'[1]36'!$C$1</f>
        <v>Jour</v>
      </c>
      <c r="E38" s="3">
        <f>'[1]36'!$C$19</f>
        <v>62</v>
      </c>
      <c r="F38" s="4">
        <f>'[1]36'!$H$10</f>
        <v>42601</v>
      </c>
      <c r="G38" s="5">
        <f>'[1]36'!$H$7</f>
        <v>36.06</v>
      </c>
      <c r="H38" s="6">
        <f>'[1]36'!$H$9</f>
        <v>620</v>
      </c>
      <c r="I38" s="7">
        <f>'[1]36'!$H$14</f>
        <v>42625</v>
      </c>
      <c r="J38" s="8">
        <f>'[1]36'!$J$13</f>
        <v>8.8740987243483924E-3</v>
      </c>
      <c r="K38" s="6">
        <f>'[1]36'!$K$13</f>
        <v>5.5019412090960031</v>
      </c>
      <c r="L38" s="9">
        <f t="shared" si="0"/>
        <v>17</v>
      </c>
      <c r="M38" s="10">
        <f>'[1]36'!$H$21</f>
        <v>42601</v>
      </c>
      <c r="N38" s="8" t="e">
        <f>'[1]36'!$J$20</f>
        <v>#DIV/0!</v>
      </c>
      <c r="O38" s="9">
        <f t="shared" si="1"/>
        <v>1</v>
      </c>
      <c r="P38" s="11">
        <f>'[1]36'!$H$26</f>
        <v>8.8740987243483924E-3</v>
      </c>
      <c r="Q38" s="6">
        <f>'[1]36'!$I$26</f>
        <v>5.5019412090960031</v>
      </c>
      <c r="R38" s="8">
        <f>'[1]36'!$H$28</f>
        <v>5.5019412090960031E-4</v>
      </c>
      <c r="S38" s="12"/>
      <c r="T38" s="13">
        <f>'[1]36'!$B$4</f>
        <v>12</v>
      </c>
      <c r="U38" s="8">
        <f>'[1]36'!$B$6</f>
        <v>0.58333333333333337</v>
      </c>
      <c r="V38" s="13">
        <f>'[1]36'!$B$7</f>
        <v>4</v>
      </c>
      <c r="W38" s="13">
        <f>'[1]36'!$B$14</f>
        <v>1</v>
      </c>
      <c r="X38" s="8">
        <f>'[1]36'!$B$16</f>
        <v>1</v>
      </c>
      <c r="Y38" s="13">
        <f>'[1]36'!$B$11</f>
        <v>28.26</v>
      </c>
      <c r="Z38" s="13">
        <f>'[1]36'!$B$10</f>
        <v>36.5</v>
      </c>
      <c r="AA38" s="13">
        <f>'[1]36'!$B$8</f>
        <v>2</v>
      </c>
      <c r="AB38" s="13">
        <f>'[1]36'!$B$9</f>
        <v>1</v>
      </c>
      <c r="AC38" s="13">
        <f>'[1]36'!$B$12</f>
        <v>1</v>
      </c>
      <c r="AD38" s="13" t="str">
        <f>'[1]36'!$D$12</f>
        <v>n</v>
      </c>
      <c r="AE38" s="13">
        <f>'[1]36'!$B$13</f>
        <v>2</v>
      </c>
      <c r="AF38" s="14">
        <f>'[1]36'!$B$17</f>
        <v>36.909999999999997</v>
      </c>
      <c r="AG38" s="15">
        <f>'[1]36'!$B$18</f>
        <v>0.1031</v>
      </c>
      <c r="AH38" s="16">
        <v>2</v>
      </c>
      <c r="AI38" s="17" t="b">
        <f>'[1]36'!$N$12</f>
        <v>0</v>
      </c>
      <c r="AJ38" s="17">
        <f>'[1]36'!$N$13</f>
        <v>0</v>
      </c>
      <c r="AK38" s="17">
        <f>'[1]36'!$N$14</f>
        <v>1</v>
      </c>
      <c r="AL38" s="17">
        <f>'[1]36'!$N$15</f>
        <v>0</v>
      </c>
      <c r="AM38" s="17"/>
      <c r="AN38" s="17">
        <f>'[1]36'!$N$17</f>
        <v>0</v>
      </c>
      <c r="AO38" s="18"/>
      <c r="AP38" s="3">
        <f>'[1]36'!$C$19</f>
        <v>62</v>
      </c>
    </row>
    <row r="39" spans="1:42" s="41" customFormat="1" ht="11.1" customHeight="1" x14ac:dyDescent="0.25">
      <c r="A39" s="1">
        <v>37</v>
      </c>
      <c r="B39" s="2" t="str">
        <f>'[1]37'!$B$1</f>
        <v>cgg</v>
      </c>
      <c r="C39" s="1" t="str">
        <f>'[1]37'!$B$2</f>
        <v>DH</v>
      </c>
      <c r="D39" s="1" t="str">
        <f>'[1]37'!$C$1</f>
        <v>Jour</v>
      </c>
      <c r="E39" s="3">
        <f>'[1]37'!$C$19</f>
        <v>71</v>
      </c>
      <c r="F39" s="4">
        <f>'[1]37'!$H$10</f>
        <v>42780</v>
      </c>
      <c r="G39" s="5">
        <f>'[1]37'!$H$7</f>
        <v>3.8919000000000001</v>
      </c>
      <c r="H39" s="6">
        <f>'[1]37'!$H$9</f>
        <v>709.99999999999989</v>
      </c>
      <c r="I39" s="7">
        <f>'[1]37'!$H$14</f>
        <v>42793</v>
      </c>
      <c r="J39" s="8">
        <f>'[1]37'!$J$13</f>
        <v>-0.13325111128240721</v>
      </c>
      <c r="K39" s="6">
        <f>'[1]37'!$K$13</f>
        <v>-94.608289010509111</v>
      </c>
      <c r="L39" s="9">
        <f t="shared" si="0"/>
        <v>10</v>
      </c>
      <c r="M39" s="10">
        <f>'[1]37'!$H$21</f>
        <v>42780</v>
      </c>
      <c r="N39" s="8" t="e">
        <f>'[1]37'!$J$20</f>
        <v>#DIV/0!</v>
      </c>
      <c r="O39" s="9">
        <f t="shared" si="1"/>
        <v>1</v>
      </c>
      <c r="P39" s="11">
        <f>'[1]37'!$H$26</f>
        <v>-0.13325111128240721</v>
      </c>
      <c r="Q39" s="6">
        <f>'[1]37'!$I$26</f>
        <v>-94.608289010509111</v>
      </c>
      <c r="R39" s="8">
        <f>'[1]37'!$H$28</f>
        <v>-9.460828901050912E-3</v>
      </c>
      <c r="S39" s="12"/>
      <c r="T39" s="13">
        <f>'[1]37'!$B$4</f>
        <v>10</v>
      </c>
      <c r="U39" s="8">
        <f>'[1]37'!$B$6</f>
        <v>0.5</v>
      </c>
      <c r="V39" s="13">
        <f>'[1]37'!$B$7</f>
        <v>4</v>
      </c>
      <c r="W39" s="13">
        <f>'[1]37'!$B$14</f>
        <v>9</v>
      </c>
      <c r="X39" s="8">
        <f>'[1]37'!$B$16</f>
        <v>0.33333333333333331</v>
      </c>
      <c r="Y39" s="13">
        <f>'[1]37'!$B$11</f>
        <v>17</v>
      </c>
      <c r="Z39" s="13">
        <f>'[1]37'!$B$10</f>
        <v>34</v>
      </c>
      <c r="AA39" s="13">
        <f>'[1]37'!$B$8</f>
        <v>2</v>
      </c>
      <c r="AB39" s="13">
        <f>'[1]37'!$B$9</f>
        <v>1</v>
      </c>
      <c r="AC39" s="13">
        <f>'[1]37'!$B$12</f>
        <v>1</v>
      </c>
      <c r="AD39" s="13" t="str">
        <f>'[1]37'!$D$12</f>
        <v>a</v>
      </c>
      <c r="AE39" s="13">
        <f>'[1]37'!$B$13</f>
        <v>2</v>
      </c>
      <c r="AF39" s="14">
        <f>'[1]37'!$B$17</f>
        <v>40.43</v>
      </c>
      <c r="AG39" s="15">
        <f>'[1]37'!$B$18</f>
        <v>0.69</v>
      </c>
      <c r="AH39" s="16">
        <v>2</v>
      </c>
      <c r="AI39" s="17" t="b">
        <f>'[1]37'!$N$12</f>
        <v>1</v>
      </c>
      <c r="AJ39" s="17">
        <f>'[1]37'!$N$13</f>
        <v>0</v>
      </c>
      <c r="AK39" s="17">
        <f>'[1]37'!$N$14</f>
        <v>0</v>
      </c>
      <c r="AL39" s="17">
        <f>'[1]37'!$N$15</f>
        <v>0</v>
      </c>
      <c r="AM39" s="17"/>
      <c r="AN39" s="17">
        <f>'[1]37'!$N$17</f>
        <v>0</v>
      </c>
      <c r="AO39" s="18"/>
      <c r="AP39" s="3">
        <f>'[1]37'!$C$19</f>
        <v>71</v>
      </c>
    </row>
    <row r="40" spans="1:42" s="41" customFormat="1" ht="11.1" customHeight="1" x14ac:dyDescent="0.25">
      <c r="A40" s="1">
        <v>38</v>
      </c>
      <c r="B40" s="2" t="str">
        <f>'[1]38'!$B$1</f>
        <v>cgg</v>
      </c>
      <c r="C40" s="1" t="str">
        <f>'[1]38'!$B$2</f>
        <v>DH</v>
      </c>
      <c r="D40" s="1" t="str">
        <f>'[1]38'!$C$1</f>
        <v>Jour</v>
      </c>
      <c r="E40" s="3">
        <f>'[1]38'!$C$19</f>
        <v>62</v>
      </c>
      <c r="F40" s="4">
        <f>'[1]38'!$H$10</f>
        <v>43433</v>
      </c>
      <c r="G40" s="5">
        <f>'[1]38'!$H$7</f>
        <v>1.373</v>
      </c>
      <c r="H40" s="6">
        <f>'[1]38'!$H$9</f>
        <v>620</v>
      </c>
      <c r="I40" s="7">
        <f>'[1]38'!$H$14</f>
        <v>43502</v>
      </c>
      <c r="J40" s="8">
        <f>'[1]38'!$J$13</f>
        <v>0.11070648215586296</v>
      </c>
      <c r="K40" s="6">
        <f>'[1]38'!$K$13</f>
        <v>68.638018936635035</v>
      </c>
      <c r="L40" s="9">
        <f t="shared" si="0"/>
        <v>50</v>
      </c>
      <c r="M40" s="10">
        <f>'[1]38'!$H$21</f>
        <v>43433</v>
      </c>
      <c r="N40" s="8" t="e">
        <f>'[1]38'!$J$20</f>
        <v>#DIV/0!</v>
      </c>
      <c r="O40" s="9">
        <f t="shared" si="1"/>
        <v>1</v>
      </c>
      <c r="P40" s="11">
        <f>'[1]38'!$H$26</f>
        <v>0.11070648215586296</v>
      </c>
      <c r="Q40" s="6">
        <f>'[1]38'!$I$26</f>
        <v>68.638018936635035</v>
      </c>
      <c r="R40" s="8">
        <f>'[1]38'!$H$28</f>
        <v>6.8638018936635035E-3</v>
      </c>
      <c r="S40" s="12"/>
      <c r="T40" s="13">
        <f>'[1]38'!$B$4</f>
        <v>9</v>
      </c>
      <c r="U40" s="8">
        <f>'[1]38'!$B$6</f>
        <v>0.33333333333333331</v>
      </c>
      <c r="V40" s="13">
        <f>'[1]38'!$B$7</f>
        <v>1</v>
      </c>
      <c r="W40" s="13">
        <f>'[1]38'!$B$14</f>
        <v>3</v>
      </c>
      <c r="X40" s="8">
        <f>'[1]38'!$B$16</f>
        <v>0.66666666666666663</v>
      </c>
      <c r="Y40" s="13">
        <f>'[1]38'!$B$11</f>
        <v>20.059999999999999</v>
      </c>
      <c r="Z40" s="13">
        <f>'[1]38'!$B$10</f>
        <v>28.02</v>
      </c>
      <c r="AA40" s="13">
        <f>'[1]38'!$B$8</f>
        <v>3</v>
      </c>
      <c r="AB40" s="13">
        <f>'[1]38'!$B$9</f>
        <v>1</v>
      </c>
      <c r="AC40" s="13">
        <f>'[1]38'!$B$12</f>
        <v>3</v>
      </c>
      <c r="AD40" s="13" t="str">
        <f>'[1]38'!$D$12</f>
        <v>n</v>
      </c>
      <c r="AE40" s="13">
        <f>'[1]38'!$B$13</f>
        <v>2</v>
      </c>
      <c r="AF40" s="14">
        <f>'[1]38'!$B$17</f>
        <v>29.13</v>
      </c>
      <c r="AG40" s="15">
        <f>'[1]38'!$B$18</f>
        <v>0.58479999999999999</v>
      </c>
      <c r="AH40" s="16">
        <v>2</v>
      </c>
      <c r="AI40" s="17" t="b">
        <f>'[1]38'!$N$12</f>
        <v>0</v>
      </c>
      <c r="AJ40" s="17">
        <f>'[1]38'!$N$13</f>
        <v>0</v>
      </c>
      <c r="AK40" s="17">
        <f>'[1]38'!$N$14</f>
        <v>1</v>
      </c>
      <c r="AL40" s="17">
        <f>'[1]38'!$N$15</f>
        <v>0</v>
      </c>
      <c r="AM40" s="17"/>
      <c r="AN40" s="17">
        <f>'[1]38'!$N$17</f>
        <v>0</v>
      </c>
      <c r="AO40" s="18"/>
      <c r="AP40" s="3">
        <f>'[1]38'!$C$19</f>
        <v>62</v>
      </c>
    </row>
    <row r="41" spans="1:42" s="41" customFormat="1" ht="11.1" customHeight="1" x14ac:dyDescent="0.25">
      <c r="A41" s="1">
        <v>39</v>
      </c>
      <c r="B41" s="2" t="str">
        <f>'[1]39'!$B$1</f>
        <v>cnp assurance</v>
      </c>
      <c r="C41" s="1" t="str">
        <f>'[1]39'!$B$2</f>
        <v>DH</v>
      </c>
      <c r="D41" s="1" t="str">
        <f>'[1]39'!$C$1</f>
        <v>Jour</v>
      </c>
      <c r="E41" s="3">
        <f>'[1]39'!$C$19</f>
        <v>69</v>
      </c>
      <c r="F41" s="4">
        <f>'[1]39'!$H$10</f>
        <v>42257</v>
      </c>
      <c r="G41" s="5">
        <f>'[1]39'!$H$7</f>
        <v>11.348000000000001</v>
      </c>
      <c r="H41" s="6">
        <f>'[1]39'!$H$9</f>
        <v>690.00000000000011</v>
      </c>
      <c r="I41" s="7">
        <f>'[1]39'!$H$14</f>
        <v>42261</v>
      </c>
      <c r="J41" s="8">
        <f>'[1]39'!$J$13</f>
        <v>-2.317589002467391E-2</v>
      </c>
      <c r="K41" s="6">
        <f>'[1]39'!$K$13</f>
        <v>-15.991364117025</v>
      </c>
      <c r="L41" s="9">
        <f t="shared" si="0"/>
        <v>3</v>
      </c>
      <c r="M41" s="10">
        <f>'[1]39'!$H$21</f>
        <v>42257</v>
      </c>
      <c r="N41" s="8" t="e">
        <f>'[1]39'!$J$20</f>
        <v>#DIV/0!</v>
      </c>
      <c r="O41" s="9">
        <f t="shared" si="1"/>
        <v>1</v>
      </c>
      <c r="P41" s="11">
        <f>'[1]39'!$H$26</f>
        <v>-2.317589002467391E-2</v>
      </c>
      <c r="Q41" s="6">
        <f>'[1]39'!$I$26</f>
        <v>-15.991364117025</v>
      </c>
      <c r="R41" s="8">
        <f>'[1]39'!$H$28</f>
        <v>-1.5991364117025001E-3</v>
      </c>
      <c r="S41" s="12"/>
      <c r="T41" s="13">
        <f>'[1]39'!$B$4</f>
        <v>10</v>
      </c>
      <c r="U41" s="8">
        <f>'[1]39'!$B$6</f>
        <v>0.4</v>
      </c>
      <c r="V41" s="13">
        <f>'[1]39'!$B$7</f>
        <v>3</v>
      </c>
      <c r="W41" s="13">
        <f>'[1]39'!$B$14</f>
        <v>3</v>
      </c>
      <c r="X41" s="8">
        <f>'[1]39'!$B$16</f>
        <v>1</v>
      </c>
      <c r="Y41" s="13">
        <f>'[1]39'!$B$11</f>
        <v>20.67</v>
      </c>
      <c r="Z41" s="13">
        <f>'[1]39'!$B$10</f>
        <v>35.393000000000001</v>
      </c>
      <c r="AA41" s="13">
        <f>'[1]39'!$B$8</f>
        <v>2</v>
      </c>
      <c r="AB41" s="13">
        <f>'[1]39'!$B$9</f>
        <v>3</v>
      </c>
      <c r="AC41" s="13">
        <f>'[1]39'!$B$12</f>
        <v>3</v>
      </c>
      <c r="AD41" s="13" t="str">
        <f>'[1]39'!$D$12</f>
        <v>m</v>
      </c>
      <c r="AE41" s="13">
        <f>'[1]39'!$B$13</f>
        <v>2</v>
      </c>
      <c r="AF41" s="14">
        <f>'[1]39'!$B$17</f>
        <v>41.27</v>
      </c>
      <c r="AG41" s="15">
        <f>'[1]39'!$B$18</f>
        <v>0.12130000000000001</v>
      </c>
      <c r="AH41" s="16">
        <v>2</v>
      </c>
      <c r="AI41" s="17" t="b">
        <f>'[1]39'!$N$12</f>
        <v>1</v>
      </c>
      <c r="AJ41" s="17">
        <f>'[1]39'!$N$13</f>
        <v>1</v>
      </c>
      <c r="AK41" s="17">
        <f>'[1]39'!$N$14</f>
        <v>0</v>
      </c>
      <c r="AL41" s="17">
        <f>'[1]39'!$N$15</f>
        <v>0</v>
      </c>
      <c r="AM41" s="17"/>
      <c r="AN41" s="17">
        <f>'[1]39'!$N$17</f>
        <v>0</v>
      </c>
      <c r="AO41" s="18"/>
      <c r="AP41" s="3">
        <f>'[1]39'!$C$19</f>
        <v>69</v>
      </c>
    </row>
    <row r="42" spans="1:42" s="41" customFormat="1" ht="11.1" customHeight="1" x14ac:dyDescent="0.25">
      <c r="A42" s="1">
        <v>40</v>
      </c>
      <c r="B42" s="2" t="str">
        <f>'[1]40'!$B$1</f>
        <v>cnp assurance</v>
      </c>
      <c r="C42" s="1" t="str">
        <f>'[1]40'!$B$2</f>
        <v>DH</v>
      </c>
      <c r="D42" s="1" t="str">
        <f>'[1]40'!$C$1</f>
        <v>Jour</v>
      </c>
      <c r="E42" s="3">
        <f>'[1]40'!$C$19</f>
        <v>75</v>
      </c>
      <c r="F42" s="4">
        <f>'[1]40'!$H$10</f>
        <v>43696</v>
      </c>
      <c r="G42" s="5">
        <f>'[1]40'!$H$7</f>
        <v>16.75</v>
      </c>
      <c r="H42" s="6">
        <f>'[1]40'!$H$9</f>
        <v>750</v>
      </c>
      <c r="I42" s="7">
        <f>'[1]40'!$H$14</f>
        <v>43740</v>
      </c>
      <c r="J42" s="8">
        <f>'[1]40'!$J$13</f>
        <v>4.1791044776119328E-2</v>
      </c>
      <c r="K42" s="6">
        <f>'[1]40'!$K$13</f>
        <v>31.343283582089498</v>
      </c>
      <c r="L42" s="9">
        <f t="shared" si="0"/>
        <v>33</v>
      </c>
      <c r="M42" s="10">
        <f>'[1]40'!$H$21</f>
        <v>43696</v>
      </c>
      <c r="N42" s="8" t="e">
        <f>'[1]40'!$J$20</f>
        <v>#DIV/0!</v>
      </c>
      <c r="O42" s="9">
        <f t="shared" si="1"/>
        <v>1</v>
      </c>
      <c r="P42" s="11">
        <f>'[1]40'!$H$26</f>
        <v>4.1791044776119328E-2</v>
      </c>
      <c r="Q42" s="6">
        <f>'[1]40'!$I$26</f>
        <v>31.343283582089498</v>
      </c>
      <c r="R42" s="8">
        <f>'[1]40'!$H$28</f>
        <v>3.1343283582089499E-3</v>
      </c>
      <c r="S42" s="12"/>
      <c r="T42" s="13">
        <f>'[1]40'!$B$4</f>
        <v>7</v>
      </c>
      <c r="U42" s="8">
        <f>'[1]40'!$B$6</f>
        <v>0.2857142857142857</v>
      </c>
      <c r="V42" s="13">
        <f>'[1]40'!$B$7</f>
        <v>1</v>
      </c>
      <c r="W42" s="13">
        <f>'[1]40'!$B$14</f>
        <v>1</v>
      </c>
      <c r="X42" s="8">
        <f>'[1]40'!$B$16</f>
        <v>1</v>
      </c>
      <c r="Y42" s="13">
        <f>'[1]40'!$B$11</f>
        <v>11.85</v>
      </c>
      <c r="Z42" s="13">
        <f>'[1]40'!$B$10</f>
        <v>18.48</v>
      </c>
      <c r="AA42" s="13">
        <f>'[1]40'!$B$8</f>
        <v>3</v>
      </c>
      <c r="AB42" s="13">
        <f>'[1]40'!$B$9</f>
        <v>2</v>
      </c>
      <c r="AC42" s="13">
        <f>'[1]40'!$B$12</f>
        <v>4</v>
      </c>
      <c r="AD42" s="13">
        <f>'[1]40'!$D$12</f>
        <v>0</v>
      </c>
      <c r="AE42" s="13">
        <f>'[1]40'!$B$13</f>
        <v>2</v>
      </c>
      <c r="AF42" s="14">
        <f>'[1]40'!$B$17</f>
        <v>25.4</v>
      </c>
      <c r="AG42" s="15">
        <f>'[1]40'!$B$18</f>
        <v>0.17580000000000001</v>
      </c>
      <c r="AH42" s="16">
        <v>2</v>
      </c>
      <c r="AI42" s="17" t="b">
        <f>'[1]40'!$N$12</f>
        <v>0</v>
      </c>
      <c r="AJ42" s="17">
        <f>'[1]40'!$N$13</f>
        <v>0</v>
      </c>
      <c r="AK42" s="17">
        <f>'[1]40'!$N$14</f>
        <v>1</v>
      </c>
      <c r="AL42" s="17">
        <f>'[1]40'!$N$15</f>
        <v>0</v>
      </c>
      <c r="AM42" s="17"/>
      <c r="AN42" s="17">
        <f>'[1]40'!$N$17</f>
        <v>0</v>
      </c>
      <c r="AO42" s="18"/>
      <c r="AP42" s="3">
        <f>'[1]40'!$C$19</f>
        <v>75</v>
      </c>
    </row>
    <row r="43" spans="1:42" s="41" customFormat="1" ht="11.1" customHeight="1" x14ac:dyDescent="0.25">
      <c r="A43" s="1">
        <v>41</v>
      </c>
      <c r="B43" s="2" t="str">
        <f>'[1]41'!$B$1</f>
        <v>covivio</v>
      </c>
      <c r="C43" s="1" t="str">
        <f>'[1]41'!$B$2</f>
        <v>DH</v>
      </c>
      <c r="D43" s="1" t="str">
        <f>'[1]41'!$C$1</f>
        <v>Jour</v>
      </c>
      <c r="E43" s="3">
        <f>'[1]41'!$C$19</f>
        <v>58</v>
      </c>
      <c r="F43" s="4">
        <f>'[1]41'!$H$10</f>
        <v>41849</v>
      </c>
      <c r="G43" s="5">
        <f>'[1]41'!$H$7</f>
        <v>50.05</v>
      </c>
      <c r="H43" s="6">
        <f>'[1]41'!$H$9</f>
        <v>580</v>
      </c>
      <c r="I43" s="7">
        <f>'[1]41'!$H$14</f>
        <v>41849</v>
      </c>
      <c r="J43" s="8">
        <f>'[1]41'!$J$13</f>
        <v>-5.6943056943056888E-2</v>
      </c>
      <c r="K43" s="6">
        <f>'[1]41'!$K$13</f>
        <v>-33.026973026972996</v>
      </c>
      <c r="L43" s="9">
        <f t="shared" si="0"/>
        <v>1</v>
      </c>
      <c r="M43" s="10">
        <f>'[1]41'!$H$21</f>
        <v>41849</v>
      </c>
      <c r="N43" s="8" t="e">
        <f>'[1]41'!$J$20</f>
        <v>#DIV/0!</v>
      </c>
      <c r="O43" s="9">
        <f t="shared" si="1"/>
        <v>1</v>
      </c>
      <c r="P43" s="11">
        <f>'[1]41'!$H$26</f>
        <v>-5.6943056943056888E-2</v>
      </c>
      <c r="Q43" s="6">
        <f>'[1]41'!$I$26</f>
        <v>-33.026973026972996</v>
      </c>
      <c r="R43" s="8">
        <f>'[1]41'!$H$28</f>
        <v>-3.3026973026972998E-3</v>
      </c>
      <c r="S43" s="12"/>
      <c r="T43" s="13">
        <f>'[1]41'!$B$4</f>
        <v>8</v>
      </c>
      <c r="U43" s="8">
        <f>'[1]41'!$B$6</f>
        <v>0.375</v>
      </c>
      <c r="V43" s="13">
        <f>'[1]41'!$B$7</f>
        <v>1</v>
      </c>
      <c r="W43" s="13">
        <f>'[1]41'!$B$14</f>
        <v>1</v>
      </c>
      <c r="X43" s="8">
        <f>'[1]41'!$B$16</f>
        <v>0</v>
      </c>
      <c r="Y43" s="13">
        <f>'[1]41'!$B$11</f>
        <v>24.22</v>
      </c>
      <c r="Z43" s="13">
        <f>'[1]41'!$B$10</f>
        <v>33.011000000000003</v>
      </c>
      <c r="AA43" s="13">
        <f>'[1]41'!$B$8</f>
        <v>3</v>
      </c>
      <c r="AB43" s="13">
        <f>'[1]41'!$B$9</f>
        <v>1</v>
      </c>
      <c r="AC43" s="13">
        <f>'[1]41'!$B$12</f>
        <v>1</v>
      </c>
      <c r="AD43" s="13" t="str">
        <f>'[1]41'!$D$12</f>
        <v>n</v>
      </c>
      <c r="AE43" s="13">
        <f>'[1]41'!$B$13</f>
        <v>2</v>
      </c>
      <c r="AF43" s="14">
        <f>'[1]41'!$B$17</f>
        <v>35.24</v>
      </c>
      <c r="AG43" s="15">
        <f>'[1]41'!$B$18</f>
        <v>0</v>
      </c>
      <c r="AH43" s="16">
        <v>2</v>
      </c>
      <c r="AI43" s="17" t="b">
        <f>'[1]41'!$N$12</f>
        <v>1</v>
      </c>
      <c r="AJ43" s="17">
        <f>'[1]41'!$N$13</f>
        <v>1</v>
      </c>
      <c r="AK43" s="17">
        <f>'[1]41'!$N$14</f>
        <v>0</v>
      </c>
      <c r="AL43" s="17">
        <f>'[1]41'!$N$15</f>
        <v>0</v>
      </c>
      <c r="AM43" s="17"/>
      <c r="AN43" s="17">
        <f>'[1]41'!$N$17</f>
        <v>0</v>
      </c>
      <c r="AO43" s="18"/>
      <c r="AP43" s="3">
        <f>'[1]41'!$C$19</f>
        <v>58</v>
      </c>
    </row>
    <row r="44" spans="1:42" s="41" customFormat="1" ht="11.1" customHeight="1" x14ac:dyDescent="0.25">
      <c r="A44" s="1">
        <v>42</v>
      </c>
      <c r="B44" s="2" t="str">
        <f>'[1]42'!$B$1</f>
        <v>covivio</v>
      </c>
      <c r="C44" s="1" t="str">
        <f>'[1]42'!$B$2</f>
        <v>DH</v>
      </c>
      <c r="D44" s="1" t="str">
        <f>'[1]42'!$C$1</f>
        <v>Jour</v>
      </c>
      <c r="E44" s="3">
        <f>'[1]42'!$C$19</f>
        <v>56</v>
      </c>
      <c r="F44" s="4">
        <f>'[1]42'!$H$10</f>
        <v>43390</v>
      </c>
      <c r="G44" s="5">
        <f>'[1]42'!$H$7</f>
        <v>75.58</v>
      </c>
      <c r="H44" s="6">
        <f>'[1]42'!$H$9</f>
        <v>560</v>
      </c>
      <c r="I44" s="7">
        <f>'[1]42'!$H$14</f>
        <v>43396</v>
      </c>
      <c r="J44" s="8">
        <f>'[1]42'!$J$13</f>
        <v>5.2924053982534606E-3</v>
      </c>
      <c r="K44" s="6">
        <f>'[1]42'!$K$13</f>
        <v>2.9637470230219378</v>
      </c>
      <c r="L44" s="9">
        <f t="shared" si="0"/>
        <v>5</v>
      </c>
      <c r="M44" s="10">
        <f>'[1]42'!$H$21</f>
        <v>43390</v>
      </c>
      <c r="N44" s="8" t="e">
        <f>'[1]42'!$J$20</f>
        <v>#DIV/0!</v>
      </c>
      <c r="O44" s="9">
        <f t="shared" si="1"/>
        <v>1</v>
      </c>
      <c r="P44" s="11">
        <f>'[1]42'!$H$26</f>
        <v>5.2924053982534606E-3</v>
      </c>
      <c r="Q44" s="6">
        <f>'[1]42'!$I$26</f>
        <v>2.9637470230219378</v>
      </c>
      <c r="R44" s="8">
        <f>'[1]42'!$H$28</f>
        <v>2.963747023021938E-4</v>
      </c>
      <c r="S44" s="12"/>
      <c r="T44" s="13">
        <f>'[1]42'!$B$4</f>
        <v>7</v>
      </c>
      <c r="U44" s="8">
        <f>'[1]42'!$B$6</f>
        <v>0.2857142857142857</v>
      </c>
      <c r="V44" s="13">
        <f>'[1]42'!$B$7</f>
        <v>1</v>
      </c>
      <c r="W44" s="13">
        <f>'[1]42'!$B$14</f>
        <v>1</v>
      </c>
      <c r="X44" s="8">
        <f>'[1]42'!$B$16</f>
        <v>1</v>
      </c>
      <c r="Y44" s="13">
        <f>'[1]42'!$B$11</f>
        <v>25.26</v>
      </c>
      <c r="Z44" s="13">
        <f>'[1]42'!$B$10</f>
        <v>39.909999999999997</v>
      </c>
      <c r="AA44" s="13">
        <f>'[1]42'!$B$8</f>
        <v>3</v>
      </c>
      <c r="AB44" s="13">
        <f>'[1]42'!$B$9</f>
        <v>2</v>
      </c>
      <c r="AC44" s="13">
        <f>'[1]42'!$B$12</f>
        <v>1</v>
      </c>
      <c r="AD44" s="13" t="str">
        <f>'[1]43'!$D$12</f>
        <v>a</v>
      </c>
      <c r="AE44" s="13">
        <f>'[1]42'!$B$13</f>
        <v>2</v>
      </c>
      <c r="AF44" s="14">
        <f>'[1]42'!$B$17</f>
        <v>43.9</v>
      </c>
      <c r="AG44" s="15">
        <f>'[1]42'!$B$18</f>
        <v>6.0199999999999997E-2</v>
      </c>
      <c r="AH44" s="16">
        <v>2</v>
      </c>
      <c r="AI44" s="17" t="b">
        <f>'[1]42'!$N$12</f>
        <v>0</v>
      </c>
      <c r="AJ44" s="17">
        <f>'[1]42'!$N$13</f>
        <v>0</v>
      </c>
      <c r="AK44" s="17">
        <f>'[1]42'!$N$14</f>
        <v>1</v>
      </c>
      <c r="AL44" s="17">
        <f>'[1]42'!$N$15</f>
        <v>0</v>
      </c>
      <c r="AM44" s="17"/>
      <c r="AN44" s="17">
        <f>'[1]42'!$N$17</f>
        <v>1</v>
      </c>
      <c r="AO44" s="18"/>
      <c r="AP44" s="3">
        <f>'[1]42'!$C$19</f>
        <v>56</v>
      </c>
    </row>
    <row r="45" spans="1:42" s="41" customFormat="1" ht="11.1" customHeight="1" x14ac:dyDescent="0.25">
      <c r="A45" s="1">
        <v>43</v>
      </c>
      <c r="B45" s="2" t="str">
        <f>'[1]43'!$B$1</f>
        <v>credit agricole</v>
      </c>
      <c r="C45" s="1" t="str">
        <f>'[1]43'!$B$2</f>
        <v>DH</v>
      </c>
      <c r="D45" s="1" t="str">
        <f>'[1]43'!$C$1</f>
        <v>Jour</v>
      </c>
      <c r="E45" s="3">
        <f>'[1]43'!$C$19</f>
        <v>55.5</v>
      </c>
      <c r="F45" s="4">
        <f>'[1]43'!$H$10</f>
        <v>42284</v>
      </c>
      <c r="G45" s="5">
        <f>'[1]43'!$H$7</f>
        <v>8.8989999999999991</v>
      </c>
      <c r="H45" s="6">
        <f>'[1]43'!$H$9</f>
        <v>555</v>
      </c>
      <c r="I45" s="7">
        <f>'[1]43'!$H$14</f>
        <v>42291</v>
      </c>
      <c r="J45" s="8">
        <f>'[1]43'!$J$13</f>
        <v>-1.7192943027306239E-2</v>
      </c>
      <c r="K45" s="6">
        <f>'[1]43'!$K$13</f>
        <v>-9.5420833801549634</v>
      </c>
      <c r="L45" s="9">
        <f t="shared" si="0"/>
        <v>6</v>
      </c>
      <c r="M45" s="10">
        <f>'[1]43'!$H$21</f>
        <v>42284</v>
      </c>
      <c r="N45" s="8" t="e">
        <f>'[1]43'!$J$20</f>
        <v>#DIV/0!</v>
      </c>
      <c r="O45" s="9">
        <f t="shared" si="1"/>
        <v>1</v>
      </c>
      <c r="P45" s="11">
        <f>'[1]43'!$H$26</f>
        <v>-1.7192943027306239E-2</v>
      </c>
      <c r="Q45" s="6">
        <f>'[1]43'!$I$26</f>
        <v>-9.5420833801549634</v>
      </c>
      <c r="R45" s="8">
        <f>'[1]43'!$H$28</f>
        <v>-9.5420833801549635E-4</v>
      </c>
      <c r="S45" s="12"/>
      <c r="T45" s="13">
        <f>'[1]43'!$B$4</f>
        <v>24</v>
      </c>
      <c r="U45" s="8">
        <f>'[1]43'!$B$6</f>
        <v>0.375</v>
      </c>
      <c r="V45" s="13">
        <f>'[1]43'!$B$7</f>
        <v>1</v>
      </c>
      <c r="W45" s="13">
        <f>'[1]43'!$B$14</f>
        <v>8</v>
      </c>
      <c r="X45" s="8">
        <f>'[1]43'!$B$16</f>
        <v>0.375</v>
      </c>
      <c r="Y45" s="13">
        <f>'[1]43'!$B$11</f>
        <v>24.13</v>
      </c>
      <c r="Z45" s="13">
        <f>'[1]43'!$B$10</f>
        <v>40.42</v>
      </c>
      <c r="AA45" s="13">
        <f>'[1]43'!$B$8</f>
        <v>4</v>
      </c>
      <c r="AB45" s="13">
        <f>'[1]43'!$B$9</f>
        <v>1</v>
      </c>
      <c r="AC45" s="13">
        <f>'[1]43'!$B$12</f>
        <v>1</v>
      </c>
      <c r="AD45" s="13" t="str">
        <f>'[1]44'!$D$12</f>
        <v>m</v>
      </c>
      <c r="AE45" s="13">
        <f>'[1]43'!$B$13</f>
        <v>2</v>
      </c>
      <c r="AF45" s="14">
        <f>'[1]43'!$B$17</f>
        <v>48.1</v>
      </c>
      <c r="AG45" s="15">
        <f>'[1]43'!$B$18</f>
        <v>0</v>
      </c>
      <c r="AH45" s="16">
        <v>2</v>
      </c>
      <c r="AI45" s="17" t="b">
        <f>'[1]43'!$N$12</f>
        <v>1</v>
      </c>
      <c r="AJ45" s="17">
        <f>'[1]43'!$N$13</f>
        <v>0</v>
      </c>
      <c r="AK45" s="17">
        <f>'[1]43'!$N$14</f>
        <v>1</v>
      </c>
      <c r="AL45" s="17">
        <f>'[1]43'!$N$15</f>
        <v>0</v>
      </c>
      <c r="AM45" s="17"/>
      <c r="AN45" s="17">
        <f>'[1]43'!$N$17</f>
        <v>0</v>
      </c>
      <c r="AO45" s="18"/>
      <c r="AP45" s="3">
        <f>'[1]43'!$C$19</f>
        <v>55.5</v>
      </c>
    </row>
    <row r="46" spans="1:42" s="41" customFormat="1" ht="11.1" customHeight="1" x14ac:dyDescent="0.25">
      <c r="A46" s="1">
        <v>44</v>
      </c>
      <c r="B46" s="2" t="str">
        <f>'[1]44'!$B$1</f>
        <v>credit agricole</v>
      </c>
      <c r="C46" s="1" t="str">
        <f>'[1]44'!$B$2</f>
        <v>DH</v>
      </c>
      <c r="D46" s="1" t="str">
        <f>'[1]44'!$C$1</f>
        <v>Jour</v>
      </c>
      <c r="E46" s="3">
        <f>'[1]44'!$C$19</f>
        <v>64</v>
      </c>
      <c r="F46" s="4">
        <f>'[1]44'!$H$10</f>
        <v>42416</v>
      </c>
      <c r="G46" s="5">
        <f>'[1]44'!$H$7</f>
        <v>6.7889999999999997</v>
      </c>
      <c r="H46" s="6">
        <f>'[1]44'!$H$9</f>
        <v>640</v>
      </c>
      <c r="I46" s="7">
        <f>'[1]44'!$H$14</f>
        <v>42458</v>
      </c>
      <c r="J46" s="8">
        <f>'[1]44'!$J$13</f>
        <v>0.14538223596995134</v>
      </c>
      <c r="K46" s="6">
        <f>'[1]44'!$K$13</f>
        <v>93.044631020768861</v>
      </c>
      <c r="L46" s="9">
        <f t="shared" si="0"/>
        <v>31</v>
      </c>
      <c r="M46" s="10">
        <f>'[1]44'!$H$21</f>
        <v>42416</v>
      </c>
      <c r="N46" s="8" t="e">
        <f>'[1]44'!$J$20</f>
        <v>#DIV/0!</v>
      </c>
      <c r="O46" s="9">
        <f t="shared" si="1"/>
        <v>1</v>
      </c>
      <c r="P46" s="11">
        <f>'[1]44'!$H$26</f>
        <v>0.14538223596995134</v>
      </c>
      <c r="Q46" s="6">
        <f>'[1]44'!$I$26</f>
        <v>93.044631020768861</v>
      </c>
      <c r="R46" s="8">
        <f>'[1]44'!$H$28</f>
        <v>9.3044631020768858E-3</v>
      </c>
      <c r="S46" s="12"/>
      <c r="T46" s="13">
        <f>'[1]44'!$B$4</f>
        <v>17</v>
      </c>
      <c r="U46" s="8">
        <f>'[1]44'!$B$6</f>
        <v>0.29411764705882354</v>
      </c>
      <c r="V46" s="13">
        <f>'[1]44'!$B$7</f>
        <v>1</v>
      </c>
      <c r="W46" s="13">
        <f>'[1]44'!$B$14</f>
        <v>4</v>
      </c>
      <c r="X46" s="8">
        <f>'[1]44'!$B$16</f>
        <v>0.5</v>
      </c>
      <c r="Y46" s="13">
        <f>'[1]44'!$B$11</f>
        <v>22.17</v>
      </c>
      <c r="Z46" s="13">
        <f>'[1]44'!$B$10</f>
        <v>39.56</v>
      </c>
      <c r="AA46" s="13">
        <f>'[1]44'!$B$8</f>
        <v>3</v>
      </c>
      <c r="AB46" s="13">
        <f>'[1]44'!$B$9</f>
        <v>2</v>
      </c>
      <c r="AC46" s="13">
        <f>'[1]44'!$B$12</f>
        <v>3</v>
      </c>
      <c r="AD46" s="13" t="str">
        <f>'[1]45'!$D$12</f>
        <v>m</v>
      </c>
      <c r="AE46" s="13">
        <f>'[1]44'!$B$13</f>
        <v>2</v>
      </c>
      <c r="AF46" s="14">
        <f>'[1]44'!$B$17</f>
        <v>42.08</v>
      </c>
      <c r="AG46" s="15">
        <f>'[1]44'!$B$18</f>
        <v>0.3367</v>
      </c>
      <c r="AH46" s="16">
        <v>2</v>
      </c>
      <c r="AI46" s="17" t="b">
        <f>'[1]44'!$N$12</f>
        <v>0</v>
      </c>
      <c r="AJ46" s="17">
        <f>'[1]44'!$N$13</f>
        <v>0</v>
      </c>
      <c r="AK46" s="17">
        <f>'[1]44'!$N$14</f>
        <v>1</v>
      </c>
      <c r="AL46" s="17">
        <f>'[1]44'!$N$15</f>
        <v>0</v>
      </c>
      <c r="AM46" s="17"/>
      <c r="AN46" s="17">
        <f>'[1]44'!$N$17</f>
        <v>1</v>
      </c>
      <c r="AO46" s="18"/>
      <c r="AP46" s="3">
        <f>'[1]44'!$C$19</f>
        <v>64</v>
      </c>
    </row>
    <row r="47" spans="1:42" s="41" customFormat="1" ht="11.1" customHeight="1" x14ac:dyDescent="0.25">
      <c r="A47" s="1">
        <v>45</v>
      </c>
      <c r="B47" s="2" t="str">
        <f>'[1]45'!$B$1</f>
        <v>danone</v>
      </c>
      <c r="C47" s="1" t="str">
        <f>'[1]45'!$B$2</f>
        <v>DH</v>
      </c>
      <c r="D47" s="1" t="str">
        <f>'[1]45'!$C$1</f>
        <v>Jour</v>
      </c>
      <c r="E47" s="3">
        <f>'[1]45'!$C$19</f>
        <v>71.5</v>
      </c>
      <c r="F47" s="4">
        <f>'[1]45'!$H$10</f>
        <v>42264</v>
      </c>
      <c r="G47" s="5">
        <f>'[1]45'!$H$7</f>
        <v>49.54</v>
      </c>
      <c r="H47" s="6">
        <f>'[1]45'!$H$9</f>
        <v>714.99999999999989</v>
      </c>
      <c r="I47" s="7">
        <f>'[1]45'!$H$14</f>
        <v>42304</v>
      </c>
      <c r="J47" s="8">
        <f>'[1]45'!$J$13</f>
        <v>0.14392410173597084</v>
      </c>
      <c r="K47" s="6">
        <f>'[1]45'!$K$13</f>
        <v>102.90573274121914</v>
      </c>
      <c r="L47" s="9">
        <f t="shared" si="0"/>
        <v>29</v>
      </c>
      <c r="M47" s="10">
        <f>'[1]45'!$H$21</f>
        <v>42264</v>
      </c>
      <c r="N47" s="8" t="e">
        <f>'[1]45'!$J$20</f>
        <v>#DIV/0!</v>
      </c>
      <c r="O47" s="9">
        <f t="shared" si="1"/>
        <v>1</v>
      </c>
      <c r="P47" s="11">
        <f>'[1]45'!$H$26</f>
        <v>0.14392410173597084</v>
      </c>
      <c r="Q47" s="6">
        <f>'[1]45'!$I$26</f>
        <v>102.90573274121914</v>
      </c>
      <c r="R47" s="8">
        <f>'[1]45'!$H$28</f>
        <v>1.0290573274121913E-2</v>
      </c>
      <c r="S47" s="12"/>
      <c r="T47" s="13">
        <f>'[1]45'!$B$4</f>
        <v>16</v>
      </c>
      <c r="U47" s="8">
        <f>'[1]45'!$B$6</f>
        <v>0.5</v>
      </c>
      <c r="V47" s="13">
        <f>'[1]45'!$B$7</f>
        <v>4</v>
      </c>
      <c r="W47" s="13">
        <f>'[1]45'!$B$14</f>
        <v>2</v>
      </c>
      <c r="X47" s="8">
        <f>'[1]45'!$B$16</f>
        <v>0.5</v>
      </c>
      <c r="Y47" s="13">
        <f>'[1]45'!$B$11</f>
        <v>19.34</v>
      </c>
      <c r="Z47" s="13">
        <f>'[1]45'!$B$10</f>
        <v>38.51</v>
      </c>
      <c r="AA47" s="13">
        <f>'[1]45'!$B$8</f>
        <v>1</v>
      </c>
      <c r="AB47" s="13">
        <f>'[1]45'!$B$9</f>
        <v>3</v>
      </c>
      <c r="AC47" s="13">
        <f>'[1]45'!$B$12</f>
        <v>3</v>
      </c>
      <c r="AD47" s="13" t="str">
        <f>'[1]46'!$D$12</f>
        <v>a</v>
      </c>
      <c r="AE47" s="13">
        <f>'[1]45'!$B$13</f>
        <v>2</v>
      </c>
      <c r="AF47" s="14">
        <f>'[1]45'!$B$17</f>
        <v>45.41</v>
      </c>
      <c r="AG47" s="15">
        <f>'[1]45'!$B$18</f>
        <v>0.1105</v>
      </c>
      <c r="AH47" s="16">
        <v>2</v>
      </c>
      <c r="AI47" s="17" t="b">
        <f>'[1]45'!$N$12</f>
        <v>0</v>
      </c>
      <c r="AJ47" s="17">
        <f>'[1]45'!$N$13</f>
        <v>0</v>
      </c>
      <c r="AK47" s="17">
        <f>'[1]45'!$N$14</f>
        <v>0</v>
      </c>
      <c r="AL47" s="17">
        <f>'[1]45'!$N$15</f>
        <v>1</v>
      </c>
      <c r="AM47" s="17">
        <f>'[1]45'!$N$16</f>
        <v>71.55</v>
      </c>
      <c r="AN47" s="17">
        <f>'[1]45'!$N$17</f>
        <v>1</v>
      </c>
      <c r="AO47" s="18"/>
      <c r="AP47" s="3">
        <f>'[1]45'!$C$19</f>
        <v>71.5</v>
      </c>
    </row>
    <row r="48" spans="1:42" s="41" customFormat="1" ht="11.1" customHeight="1" x14ac:dyDescent="0.25">
      <c r="A48" s="1">
        <v>46</v>
      </c>
      <c r="B48" s="2" t="str">
        <f>'[1]46'!$B$1</f>
        <v>dassault systemes</v>
      </c>
      <c r="C48" s="1" t="str">
        <f>'[1]46'!$B$2</f>
        <v>DH</v>
      </c>
      <c r="D48" s="1" t="str">
        <f>'[1]46'!$C$1</f>
        <v>Jour</v>
      </c>
      <c r="E48" s="3">
        <f>'[1]46'!$C$19</f>
        <v>55</v>
      </c>
      <c r="F48" s="4">
        <f>'[1]46'!$H$10</f>
        <v>42256</v>
      </c>
      <c r="G48" s="5">
        <f>'[1]46'!$H$7</f>
        <v>60.68</v>
      </c>
      <c r="H48" s="6">
        <f>'[1]46'!$H$9</f>
        <v>550</v>
      </c>
      <c r="I48" s="7">
        <f>'[1]46'!$H$14</f>
        <v>42289</v>
      </c>
      <c r="J48" s="8">
        <f>'[1]46'!$J$13</f>
        <v>7.0863546473302577E-2</v>
      </c>
      <c r="K48" s="6">
        <f>'[1]46'!$K$13</f>
        <v>38.974950560316415</v>
      </c>
      <c r="L48" s="9">
        <f t="shared" si="0"/>
        <v>24</v>
      </c>
      <c r="M48" s="10">
        <f>'[1]46'!$H$21</f>
        <v>42256</v>
      </c>
      <c r="N48" s="8" t="e">
        <f>'[1]46'!$J$20</f>
        <v>#DIV/0!</v>
      </c>
      <c r="O48" s="9">
        <f t="shared" si="1"/>
        <v>1</v>
      </c>
      <c r="P48" s="11">
        <f>'[1]46'!$H$26</f>
        <v>7.0863546473302577E-2</v>
      </c>
      <c r="Q48" s="6">
        <f>'[1]46'!$I$26</f>
        <v>38.974950560316415</v>
      </c>
      <c r="R48" s="8">
        <f>'[1]46'!$H$28</f>
        <v>3.8974950560316415E-3</v>
      </c>
      <c r="S48" s="12"/>
      <c r="T48" s="13">
        <f>'[1]46'!$B$4</f>
        <v>8</v>
      </c>
      <c r="U48" s="8">
        <f>'[1]46'!$B$6</f>
        <v>0.625</v>
      </c>
      <c r="V48" s="13">
        <f>'[1]46'!$B$7</f>
        <v>2</v>
      </c>
      <c r="W48" s="13">
        <f>'[1]46'!$B$14</f>
        <v>4</v>
      </c>
      <c r="X48" s="8">
        <f>'[1]46'!$B$16</f>
        <v>0.5</v>
      </c>
      <c r="Y48" s="13">
        <f>'[1]46'!$B$11</f>
        <v>36.35</v>
      </c>
      <c r="Z48" s="13">
        <f>'[1]46'!$B$10</f>
        <v>36.770000000000003</v>
      </c>
      <c r="AA48" s="13">
        <f>'[1]46'!$B$8</f>
        <v>3</v>
      </c>
      <c r="AB48" s="13">
        <f>'[1]46'!$B$9</f>
        <v>1</v>
      </c>
      <c r="AC48" s="13">
        <f>'[1]46'!$B$12</f>
        <v>1</v>
      </c>
      <c r="AD48" s="13" t="str">
        <f>'[1]47'!$D$12</f>
        <v>m</v>
      </c>
      <c r="AE48" s="13">
        <f>'[1]46'!$B$13</f>
        <v>2</v>
      </c>
      <c r="AF48" s="14">
        <f>'[1]46'!$B$17</f>
        <v>39.4</v>
      </c>
      <c r="AG48" s="15">
        <f>'[1]46'!$B$18</f>
        <v>8.8800000000000004E-2</v>
      </c>
      <c r="AH48" s="16">
        <v>2</v>
      </c>
      <c r="AI48" s="17" t="b">
        <f>'[1]46'!$N$12</f>
        <v>0</v>
      </c>
      <c r="AJ48" s="17">
        <f>'[1]46'!$N$13</f>
        <v>1</v>
      </c>
      <c r="AK48" s="17">
        <f>'[1]46'!$N$14</f>
        <v>0</v>
      </c>
      <c r="AL48" s="17">
        <f>'[1]46'!$N$15</f>
        <v>0</v>
      </c>
      <c r="AM48" s="17"/>
      <c r="AN48" s="17">
        <f>'[1]46'!$N$17</f>
        <v>1</v>
      </c>
      <c r="AO48" s="18"/>
      <c r="AP48" s="3">
        <f>'[1]46'!$C$19</f>
        <v>55</v>
      </c>
    </row>
    <row r="49" spans="1:42" s="41" customFormat="1" ht="11.1" customHeight="1" x14ac:dyDescent="0.25">
      <c r="A49" s="1">
        <v>47</v>
      </c>
      <c r="B49" s="2" t="str">
        <f>'[1]47'!$B$1</f>
        <v>dassault systemes</v>
      </c>
      <c r="C49" s="1" t="str">
        <f>'[1]47'!$B$2</f>
        <v>DH</v>
      </c>
      <c r="D49" s="1" t="str">
        <f>'[1]47'!$C$1</f>
        <v>Jour</v>
      </c>
      <c r="E49" s="3">
        <f>'[1]47'!$C$19</f>
        <v>63</v>
      </c>
      <c r="F49" s="4">
        <f>'[1]47'!$H$10</f>
        <v>42692</v>
      </c>
      <c r="G49" s="5">
        <f>'[1]47'!$H$7</f>
        <v>69.540000000000006</v>
      </c>
      <c r="H49" s="6">
        <f>'[1]47'!$H$9</f>
        <v>630</v>
      </c>
      <c r="I49" s="7">
        <f>'[1]47'!$H$14</f>
        <v>42706</v>
      </c>
      <c r="J49" s="8">
        <f>'[1]47'!$J$13</f>
        <v>1.0066148979002978E-3</v>
      </c>
      <c r="K49" s="6">
        <f>'[1]47'!$K$13</f>
        <v>0.63416738567718767</v>
      </c>
      <c r="L49" s="9">
        <f t="shared" si="0"/>
        <v>11</v>
      </c>
      <c r="M49" s="10">
        <f>'[1]47'!$H$21</f>
        <v>42692</v>
      </c>
      <c r="N49" s="8" t="e">
        <f>'[1]47'!$J$20</f>
        <v>#DIV/0!</v>
      </c>
      <c r="O49" s="9">
        <f t="shared" si="1"/>
        <v>1</v>
      </c>
      <c r="P49" s="11">
        <f>'[1]47'!$H$26</f>
        <v>1.0066148979002978E-3</v>
      </c>
      <c r="Q49" s="6">
        <f>'[1]47'!$I$26</f>
        <v>0.63416738567718767</v>
      </c>
      <c r="R49" s="8">
        <f>'[1]47'!$H$28</f>
        <v>6.341673856771876E-5</v>
      </c>
      <c r="S49" s="12"/>
      <c r="T49" s="13">
        <f>'[1]47'!$B$4</f>
        <v>15</v>
      </c>
      <c r="U49" s="8">
        <f>'[1]47'!$B$6</f>
        <v>0.53333333333333333</v>
      </c>
      <c r="V49" s="13">
        <f>'[1]47'!$B$7</f>
        <v>4</v>
      </c>
      <c r="W49" s="13">
        <f>'[1]47'!$B$14</f>
        <v>3</v>
      </c>
      <c r="X49" s="8">
        <f>'[1]47'!$B$16</f>
        <v>1</v>
      </c>
      <c r="Y49" s="13">
        <f>'[1]47'!$B$11</f>
        <v>26.03</v>
      </c>
      <c r="Z49" s="13">
        <f>'[1]47'!$B$10</f>
        <v>35.25</v>
      </c>
      <c r="AA49" s="13">
        <f>'[1]47'!$B$8</f>
        <v>3</v>
      </c>
      <c r="AB49" s="13">
        <f>'[1]47'!$B$9</f>
        <v>0</v>
      </c>
      <c r="AC49" s="13">
        <f>'[1]47'!$B$12</f>
        <v>3</v>
      </c>
      <c r="AD49" s="13" t="str">
        <f>'[1]47'!$D$12</f>
        <v>m</v>
      </c>
      <c r="AE49" s="13">
        <f>'[1]47'!$B$13</f>
        <v>3</v>
      </c>
      <c r="AF49" s="14">
        <f>'[1]47'!$B$17</f>
        <v>38.479999999999997</v>
      </c>
      <c r="AG49" s="15">
        <f>'[1]47'!$B$18</f>
        <v>6.1699999999999998E-2</v>
      </c>
      <c r="AH49" s="16">
        <v>2</v>
      </c>
      <c r="AI49" s="17" t="b">
        <f>'[1]47'!$N$12</f>
        <v>0</v>
      </c>
      <c r="AJ49" s="17">
        <f>'[1]47'!$N$13</f>
        <v>0</v>
      </c>
      <c r="AK49" s="17">
        <f>'[1]47'!$N$14</f>
        <v>1</v>
      </c>
      <c r="AL49" s="17">
        <f>'[1]47'!$N$15</f>
        <v>0</v>
      </c>
      <c r="AM49" s="17"/>
      <c r="AN49" s="17">
        <f>'[1]47'!$N$17</f>
        <v>1</v>
      </c>
      <c r="AO49" s="18"/>
      <c r="AP49" s="3">
        <f>'[1]47'!$C$19</f>
        <v>63</v>
      </c>
    </row>
    <row r="50" spans="1:42" s="41" customFormat="1" ht="11.1" customHeight="1" x14ac:dyDescent="0.25">
      <c r="A50" s="1">
        <v>48</v>
      </c>
      <c r="B50" s="2" t="str">
        <f>'[1]48'!$B$1</f>
        <v>dassault systemes</v>
      </c>
      <c r="C50" s="1" t="str">
        <f>'[1]48'!$B$2</f>
        <v>DH</v>
      </c>
      <c r="D50" s="1" t="str">
        <f>'[1]48'!$C$1</f>
        <v>Jour</v>
      </c>
      <c r="E50" s="3">
        <f>'[1]48'!$C$19</f>
        <v>61</v>
      </c>
      <c r="F50" s="4">
        <f>'[1]48'!$H$10</f>
        <v>43399</v>
      </c>
      <c r="G50" s="5">
        <f>'[1]48'!$H$7</f>
        <v>111.35</v>
      </c>
      <c r="H50" s="6">
        <f>'[1]48'!$H$9</f>
        <v>610</v>
      </c>
      <c r="I50" s="7">
        <f>'[1]48'!$H$14</f>
        <v>43399</v>
      </c>
      <c r="J50" s="8">
        <f>'[1]48'!$J$13</f>
        <v>-7.1486304445442309E-2</v>
      </c>
      <c r="K50" s="6">
        <f>'[1]48'!$K$13</f>
        <v>-43.606645711719807</v>
      </c>
      <c r="L50" s="9">
        <f t="shared" si="0"/>
        <v>1</v>
      </c>
      <c r="M50" s="10">
        <f>'[1]48'!$H$21</f>
        <v>43399</v>
      </c>
      <c r="N50" s="8" t="e">
        <f>'[1]48'!$J$20</f>
        <v>#DIV/0!</v>
      </c>
      <c r="O50" s="9">
        <f t="shared" si="1"/>
        <v>1</v>
      </c>
      <c r="P50" s="11">
        <f>'[1]48'!$H$26</f>
        <v>-7.1486304445442309E-2</v>
      </c>
      <c r="Q50" s="6">
        <f>'[1]48'!$I$26</f>
        <v>-43.606645711719807</v>
      </c>
      <c r="R50" s="8">
        <f>'[1]48'!$H$28</f>
        <v>-4.3606645711719806E-3</v>
      </c>
      <c r="S50" s="12"/>
      <c r="T50" s="13">
        <f>'[1]48'!$B$4</f>
        <v>9</v>
      </c>
      <c r="U50" s="8">
        <f>'[1]48'!$B$6</f>
        <v>0.1111111111111111</v>
      </c>
      <c r="V50" s="13">
        <f>'[1]48'!$B$7</f>
        <v>2</v>
      </c>
      <c r="W50" s="13">
        <f>'[1]48'!$B$14</f>
        <v>2</v>
      </c>
      <c r="X50" s="8">
        <f>'[1]48'!$B$16</f>
        <v>1</v>
      </c>
      <c r="Y50" s="13">
        <f>'[1]48'!$B$11</f>
        <v>19.8</v>
      </c>
      <c r="Z50" s="13">
        <f>'[1]48'!$B$10</f>
        <v>34.380000000000003</v>
      </c>
      <c r="AA50" s="13">
        <f>'[1]48'!$B$8</f>
        <v>1</v>
      </c>
      <c r="AB50" s="13">
        <f>'[1]48'!$B$9</f>
        <v>2</v>
      </c>
      <c r="AC50" s="13">
        <f>'[1]48'!$B$12</f>
        <v>2</v>
      </c>
      <c r="AD50" s="13" t="str">
        <f>'[1]48'!$D$12</f>
        <v>a</v>
      </c>
      <c r="AE50" s="13">
        <f>'[1]48'!$B$13</f>
        <v>3</v>
      </c>
      <c r="AF50" s="14">
        <f>'[1]48'!$B$17</f>
        <v>37.4</v>
      </c>
      <c r="AG50" s="15">
        <f>'[1]48'!$B$18</f>
        <v>0.1331</v>
      </c>
      <c r="AH50" s="16">
        <v>2</v>
      </c>
      <c r="AI50" s="17" t="b">
        <f>'[1]48'!$N$12</f>
        <v>1</v>
      </c>
      <c r="AJ50" s="17">
        <f>'[1]48'!$N$13</f>
        <v>1</v>
      </c>
      <c r="AK50" s="17">
        <f>'[1]48'!$N$14</f>
        <v>0</v>
      </c>
      <c r="AL50" s="17">
        <f>'[1]48'!$N$15</f>
        <v>0</v>
      </c>
      <c r="AM50" s="17"/>
      <c r="AN50" s="17">
        <f>'[1]48'!$N$17</f>
        <v>0</v>
      </c>
      <c r="AO50" s="18"/>
      <c r="AP50" s="3">
        <f>'[1]48'!$C$19</f>
        <v>61</v>
      </c>
    </row>
    <row r="51" spans="1:42" s="41" customFormat="1" ht="11.1" customHeight="1" x14ac:dyDescent="0.25">
      <c r="A51" s="1">
        <v>49</v>
      </c>
      <c r="B51" s="2" t="str">
        <f>'[1]49'!$B$1</f>
        <v>jc decaux</v>
      </c>
      <c r="C51" s="1" t="str">
        <f>'[1]49'!$B$2</f>
        <v>DH</v>
      </c>
      <c r="D51" s="1" t="str">
        <f>'[1]49'!$C$1</f>
        <v>Jour</v>
      </c>
      <c r="E51" s="3">
        <f>'[1]49'!$C$19</f>
        <v>47</v>
      </c>
      <c r="F51" s="4">
        <f>'[1]49'!$H$10</f>
        <v>42389</v>
      </c>
      <c r="G51" s="5">
        <f>'[1]49'!$H$7</f>
        <v>29.56</v>
      </c>
      <c r="H51" s="6">
        <f>'[1]49'!$H$9</f>
        <v>470</v>
      </c>
      <c r="I51" s="7">
        <f>'[1]49'!$H$14</f>
        <v>42408</v>
      </c>
      <c r="J51" s="8">
        <f>'[1]49'!$J$13</f>
        <v>8.4235453315290962E-2</v>
      </c>
      <c r="K51" s="6">
        <f>'[1]49'!$K$13</f>
        <v>39.590663058186749</v>
      </c>
      <c r="L51" s="9">
        <f t="shared" si="0"/>
        <v>14</v>
      </c>
      <c r="M51" s="10">
        <f>'[1]49'!$H$21</f>
        <v>42389</v>
      </c>
      <c r="N51" s="8" t="e">
        <f>'[1]49'!$J$20</f>
        <v>#DIV/0!</v>
      </c>
      <c r="O51" s="9">
        <f t="shared" si="1"/>
        <v>1</v>
      </c>
      <c r="P51" s="11">
        <f>'[1]49'!$H$26</f>
        <v>8.4235453315290962E-2</v>
      </c>
      <c r="Q51" s="6">
        <f>'[1]49'!$I$26</f>
        <v>39.590663058186749</v>
      </c>
      <c r="R51" s="8">
        <f>'[1]49'!$H$28</f>
        <v>3.9590663058186749E-3</v>
      </c>
      <c r="S51" s="12"/>
      <c r="T51" s="13">
        <f>'[1]49'!$B$4</f>
        <v>6</v>
      </c>
      <c r="U51" s="8">
        <f>'[1]49'!$B$6</f>
        <v>0.16666666666666666</v>
      </c>
      <c r="V51" s="13">
        <f>'[1]49'!$B$7</f>
        <v>1</v>
      </c>
      <c r="W51" s="13">
        <f>'[1]49'!$B$14</f>
        <v>1</v>
      </c>
      <c r="X51" s="8">
        <f>'[1]49'!$B$16</f>
        <v>0</v>
      </c>
      <c r="Y51" s="13">
        <f>'[1]49'!$B$11</f>
        <v>26.72</v>
      </c>
      <c r="Z51" s="13">
        <f>'[1]49'!$B$10</f>
        <v>36.380000000000003</v>
      </c>
      <c r="AA51" s="13">
        <f>'[1]49'!$B$8</f>
        <v>2</v>
      </c>
      <c r="AB51" s="13">
        <f>'[1]49'!$B$9</f>
        <v>1</v>
      </c>
      <c r="AC51" s="13">
        <f>'[1]49'!$B$12</f>
        <v>2</v>
      </c>
      <c r="AD51" s="13" t="str">
        <f>'[1]49'!$D$12</f>
        <v>a</v>
      </c>
      <c r="AE51" s="13">
        <f>'[1]49'!$B$13</f>
        <v>2</v>
      </c>
      <c r="AF51" s="14">
        <f>'[1]49'!$B$17</f>
        <v>37.270000000000003</v>
      </c>
      <c r="AG51" s="15">
        <f>'[1]49'!$B$18</f>
        <v>0.10249999999999999</v>
      </c>
      <c r="AH51" s="16">
        <v>2</v>
      </c>
      <c r="AI51" s="17" t="b">
        <f>'[1]49'!$N$12</f>
        <v>0</v>
      </c>
      <c r="AJ51" s="17">
        <f>'[1]49'!$N$13</f>
        <v>0</v>
      </c>
      <c r="AK51" s="17">
        <f>'[1]49'!$N$14</f>
        <v>1</v>
      </c>
      <c r="AL51" s="17">
        <f>'[1]49'!$N$15</f>
        <v>0</v>
      </c>
      <c r="AM51" s="17"/>
      <c r="AN51" s="17">
        <f>'[1]49'!$N$17</f>
        <v>1</v>
      </c>
      <c r="AO51" s="18"/>
      <c r="AP51" s="3">
        <f>'[1]49'!$C$19</f>
        <v>47</v>
      </c>
    </row>
    <row r="52" spans="1:42" s="41" customFormat="1" ht="11.1" customHeight="1" x14ac:dyDescent="0.25">
      <c r="A52" s="1">
        <v>50</v>
      </c>
      <c r="B52" s="2" t="str">
        <f>'[1]50'!$B$1</f>
        <v>jc decaux</v>
      </c>
      <c r="C52" s="1" t="str">
        <f>'[1]50'!$B$2</f>
        <v>DH</v>
      </c>
      <c r="D52" s="1" t="str">
        <f>'[1]50'!$C$1</f>
        <v>Jour</v>
      </c>
      <c r="E52" s="3">
        <f>'[1]50'!$C$19</f>
        <v>64</v>
      </c>
      <c r="F52" s="4">
        <f>'[1]50'!$H$10</f>
        <v>42563</v>
      </c>
      <c r="G52" s="5">
        <f>'[1]50'!$H$7</f>
        <v>29.49</v>
      </c>
      <c r="H52" s="6">
        <f>'[1]50'!$H$9</f>
        <v>640</v>
      </c>
      <c r="I52" s="7">
        <f>'[1]50'!$H$14</f>
        <v>42584</v>
      </c>
      <c r="J52" s="8">
        <f>'[1]50'!$J$13</f>
        <v>-3.3570701932858604E-2</v>
      </c>
      <c r="K52" s="6">
        <f>'[1]50'!$K$13</f>
        <v>-21.485249237029507</v>
      </c>
      <c r="L52" s="9">
        <f t="shared" si="0"/>
        <v>16</v>
      </c>
      <c r="M52" s="10">
        <f>'[1]50'!$H$21</f>
        <v>42563</v>
      </c>
      <c r="N52" s="8" t="e">
        <f>'[1]50'!$J$20</f>
        <v>#DIV/0!</v>
      </c>
      <c r="O52" s="9">
        <f t="shared" si="1"/>
        <v>1</v>
      </c>
      <c r="P52" s="11">
        <f>'[1]50'!$H$26</f>
        <v>-3.3570701932858604E-2</v>
      </c>
      <c r="Q52" s="6">
        <f>'[1]50'!$I$26</f>
        <v>-21.485249237029507</v>
      </c>
      <c r="R52" s="8">
        <f>'[1]50'!$H$28</f>
        <v>-2.1485249237029507E-3</v>
      </c>
      <c r="S52" s="12"/>
      <c r="T52" s="13">
        <f>'[1]50'!$B$4</f>
        <v>8</v>
      </c>
      <c r="U52" s="8">
        <f>'[1]50'!$B$6</f>
        <v>0.125</v>
      </c>
      <c r="V52" s="13">
        <f>'[1]50'!$B$7</f>
        <v>2</v>
      </c>
      <c r="W52" s="13">
        <f>'[1]50'!$B$14</f>
        <v>3</v>
      </c>
      <c r="X52" s="8">
        <f>'[1]50'!$B$16</f>
        <v>0.33333333333333331</v>
      </c>
      <c r="Y52" s="13">
        <f>'[1]50'!$B$11</f>
        <v>21.01</v>
      </c>
      <c r="Z52" s="13">
        <f>'[1]50'!$B$10</f>
        <v>34.770000000000003</v>
      </c>
      <c r="AA52" s="13">
        <f>'[1]50'!$B$8</f>
        <v>2</v>
      </c>
      <c r="AB52" s="13">
        <f>'[1]50'!$B$9</f>
        <v>2</v>
      </c>
      <c r="AC52" s="13">
        <f>'[1]50'!$B$12</f>
        <v>1</v>
      </c>
      <c r="AD52" s="13" t="str">
        <f>'[1]50'!$D$12</f>
        <v>a</v>
      </c>
      <c r="AE52" s="13">
        <f>'[1]50'!$B$13</f>
        <v>2</v>
      </c>
      <c r="AF52" s="14">
        <f>'[1]50'!$B$17</f>
        <v>42.03</v>
      </c>
      <c r="AG52" s="15">
        <f>'[1]50'!$B$18</f>
        <v>0.2316</v>
      </c>
      <c r="AH52" s="16">
        <v>2</v>
      </c>
      <c r="AI52" s="17" t="b">
        <f>'[1]50'!$N$12</f>
        <v>1</v>
      </c>
      <c r="AJ52" s="17">
        <f>'[1]50'!$N$13</f>
        <v>0</v>
      </c>
      <c r="AK52" s="17">
        <f>'[1]50'!$N$14</f>
        <v>1</v>
      </c>
      <c r="AL52" s="17">
        <f>'[1]50'!$N$15</f>
        <v>0</v>
      </c>
      <c r="AM52" s="17"/>
      <c r="AN52" s="17">
        <f>'[1]50'!$N$17</f>
        <v>1</v>
      </c>
      <c r="AO52" s="18"/>
      <c r="AP52" s="3">
        <f>'[1]50'!$C$19</f>
        <v>64</v>
      </c>
    </row>
    <row r="53" spans="1:42" s="41" customFormat="1" ht="11.1" customHeight="1" x14ac:dyDescent="0.25">
      <c r="A53" s="1">
        <v>51</v>
      </c>
      <c r="B53" s="2" t="str">
        <f>'[1]51'!$B$1</f>
        <v>sartorius sted</v>
      </c>
      <c r="C53" s="1" t="str">
        <f>'[1]51'!$B$2</f>
        <v>DH</v>
      </c>
      <c r="D53" s="1" t="str">
        <f>'[1]51'!$C$1</f>
        <v>Jour</v>
      </c>
      <c r="E53" s="3">
        <f>'[1]51'!$C$19</f>
        <v>61</v>
      </c>
      <c r="F53" s="4">
        <f>'[1]51'!$H$10</f>
        <v>43021</v>
      </c>
      <c r="G53" s="5">
        <f>'[1]51'!$H$7</f>
        <v>58.3</v>
      </c>
      <c r="H53" s="6">
        <f>'[1]51'!$H$9</f>
        <v>610</v>
      </c>
      <c r="I53" s="7">
        <f>'[1]51'!$H$14</f>
        <v>43026</v>
      </c>
      <c r="J53" s="8">
        <f>'[1]51'!$J$13</f>
        <v>-0.13207547169811315</v>
      </c>
      <c r="K53" s="6">
        <f>'[1]51'!$K$13</f>
        <v>-80.566037735849022</v>
      </c>
      <c r="L53" s="9">
        <f t="shared" si="0"/>
        <v>4</v>
      </c>
      <c r="M53" s="10">
        <f>'[1]51'!$H$21</f>
        <v>43021</v>
      </c>
      <c r="N53" s="8" t="e">
        <f>'[1]51'!$J$20</f>
        <v>#DIV/0!</v>
      </c>
      <c r="O53" s="9">
        <f t="shared" si="1"/>
        <v>1</v>
      </c>
      <c r="P53" s="11">
        <f>'[1]51'!$H$26</f>
        <v>-0.13207547169811315</v>
      </c>
      <c r="Q53" s="6">
        <f>'[1]51'!$I$26</f>
        <v>-80.566037735849022</v>
      </c>
      <c r="R53" s="8">
        <f>'[1]51'!$H$28</f>
        <v>-8.0566037735849017E-3</v>
      </c>
      <c r="S53" s="12"/>
      <c r="T53" s="13">
        <f>'[1]51'!$B$4</f>
        <v>7</v>
      </c>
      <c r="U53" s="8">
        <f>'[1]51'!$B$6</f>
        <v>0.42857142857142855</v>
      </c>
      <c r="V53" s="13">
        <f>'[1]51'!$B$7</f>
        <v>2</v>
      </c>
      <c r="W53" s="13">
        <f>'[1]51'!$B$14</f>
        <v>3</v>
      </c>
      <c r="X53" s="8">
        <f>'[1]51'!$B$16</f>
        <v>1</v>
      </c>
      <c r="Y53" s="13">
        <f>'[1]51'!$B$11</f>
        <v>27.87</v>
      </c>
      <c r="Z53" s="13">
        <f>'[1]51'!$B$10</f>
        <v>39.83</v>
      </c>
      <c r="AA53" s="13">
        <f>'[1]51'!$B$8</f>
        <v>3</v>
      </c>
      <c r="AB53" s="13">
        <f>'[1]51'!$B$9</f>
        <v>2</v>
      </c>
      <c r="AC53" s="13">
        <f>'[1]51'!$B$12</f>
        <v>0</v>
      </c>
      <c r="AD53" s="13" t="str">
        <f>'[1]51'!$D$12</f>
        <v>a</v>
      </c>
      <c r="AE53" s="13">
        <f>'[1]51'!$B$13</f>
        <v>2</v>
      </c>
      <c r="AF53" s="14">
        <f>'[1]51'!$B$17</f>
        <v>42.23</v>
      </c>
      <c r="AG53" s="15">
        <f>'[1]51'!$B$18</f>
        <v>8.7300000000000003E-2</v>
      </c>
      <c r="AH53" s="16">
        <v>2</v>
      </c>
      <c r="AI53" s="17" t="b">
        <f>'[1]51'!$N$12</f>
        <v>1</v>
      </c>
      <c r="AJ53" s="17">
        <f>'[1]51'!$N$13</f>
        <v>1</v>
      </c>
      <c r="AK53" s="17">
        <f>'[1]51'!$N$14</f>
        <v>0</v>
      </c>
      <c r="AL53" s="17">
        <f>'[1]51'!$N$15</f>
        <v>0</v>
      </c>
      <c r="AM53" s="17"/>
      <c r="AN53" s="17">
        <f>'[1]51'!$N$17</f>
        <v>0</v>
      </c>
      <c r="AO53" s="18"/>
      <c r="AP53" s="3">
        <f>'[1]51'!$C$19</f>
        <v>61</v>
      </c>
    </row>
    <row r="54" spans="1:42" s="41" customFormat="1" ht="11.1" customHeight="1" x14ac:dyDescent="0.25">
      <c r="A54" s="1">
        <v>52</v>
      </c>
      <c r="B54" s="2" t="str">
        <f>'[1]52'!$B$1</f>
        <v>sartorius sted</v>
      </c>
      <c r="C54" s="1" t="str">
        <f>'[1]52'!$B$2</f>
        <v>DH</v>
      </c>
      <c r="D54" s="1" t="str">
        <f>'[1]52'!$C$1</f>
        <v>Jour</v>
      </c>
      <c r="E54" s="3">
        <f>'[1]52'!$C$19</f>
        <v>70</v>
      </c>
      <c r="F54" s="4">
        <f>'[1]52'!$H$10</f>
        <v>43467</v>
      </c>
      <c r="G54" s="5">
        <f>'[1]52'!$H$7</f>
        <v>85.85</v>
      </c>
      <c r="H54" s="6">
        <f>'[1]52'!$H$9</f>
        <v>700.00000000000011</v>
      </c>
      <c r="I54" s="7">
        <f>'[1]52'!$H$14</f>
        <v>43530</v>
      </c>
      <c r="J54" s="8">
        <f>'[1]52'!$J$13</f>
        <v>0.23937099592312178</v>
      </c>
      <c r="K54" s="6">
        <f>'[1]52'!$K$13</f>
        <v>167.55969714618527</v>
      </c>
      <c r="L54" s="9">
        <f t="shared" si="0"/>
        <v>46</v>
      </c>
      <c r="M54" s="10">
        <f>'[1]52'!$H$21</f>
        <v>43467</v>
      </c>
      <c r="N54" s="8" t="e">
        <f>'[1]52'!$J$20</f>
        <v>#DIV/0!</v>
      </c>
      <c r="O54" s="9">
        <f t="shared" si="1"/>
        <v>1</v>
      </c>
      <c r="P54" s="11">
        <f>'[1]52'!$H$26</f>
        <v>0.23937099592312178</v>
      </c>
      <c r="Q54" s="6">
        <f>'[1]52'!$I$26</f>
        <v>167.55969714618527</v>
      </c>
      <c r="R54" s="8">
        <f>'[1]52'!$H$28</f>
        <v>1.6755969714618527E-2</v>
      </c>
      <c r="S54" s="12"/>
      <c r="T54" s="13">
        <f>'[1]52'!$B$4</f>
        <v>21</v>
      </c>
      <c r="U54" s="8">
        <f>'[1]52'!$B$6</f>
        <v>0.47619047619047616</v>
      </c>
      <c r="V54" s="13">
        <f>'[1]52'!$B$7</f>
        <v>4</v>
      </c>
      <c r="W54" s="13">
        <f>'[1]52'!$B$14</f>
        <v>4</v>
      </c>
      <c r="X54" s="8">
        <f>'[1]52'!$B$16</f>
        <v>0.75</v>
      </c>
      <c r="Y54" s="13">
        <f>'[1]52'!$B$11</f>
        <v>22.75</v>
      </c>
      <c r="Z54" s="13">
        <f>'[1]52'!$B$10</f>
        <v>39.26</v>
      </c>
      <c r="AA54" s="13">
        <f>'[1]52'!$B$8</f>
        <v>4</v>
      </c>
      <c r="AB54" s="13">
        <f>'[1]52'!$B$9</f>
        <v>1</v>
      </c>
      <c r="AC54" s="13">
        <f>'[1]52'!$B$12</f>
        <v>4</v>
      </c>
      <c r="AD54" s="13" t="str">
        <f>'[1]52'!$D$12</f>
        <v>m</v>
      </c>
      <c r="AE54" s="13">
        <f>'[1]52'!$B$13</f>
        <v>3</v>
      </c>
      <c r="AF54" s="14">
        <f>'[1]52'!$B$17</f>
        <v>44</v>
      </c>
      <c r="AG54" s="15">
        <f>'[1]52'!$B$18</f>
        <v>0.2</v>
      </c>
      <c r="AH54" s="16">
        <v>2</v>
      </c>
      <c r="AI54" s="17" t="b">
        <f>'[1]52'!$N$12</f>
        <v>0</v>
      </c>
      <c r="AJ54" s="17">
        <f>'[1]52'!$N$13</f>
        <v>0</v>
      </c>
      <c r="AK54" s="17">
        <f>'[1]52'!$N$14</f>
        <v>0</v>
      </c>
      <c r="AL54" s="17">
        <f>'[1]52'!$N$15</f>
        <v>1</v>
      </c>
      <c r="AM54" s="17">
        <f>'[1]52'!$N$16</f>
        <v>73.08</v>
      </c>
      <c r="AN54" s="17">
        <f>'[1]52'!$N$17</f>
        <v>1</v>
      </c>
      <c r="AO54" s="18"/>
      <c r="AP54" s="3">
        <f>'[1]52'!$C$19</f>
        <v>70</v>
      </c>
    </row>
    <row r="55" spans="1:42" s="41" customFormat="1" ht="11.1" customHeight="1" x14ac:dyDescent="0.25">
      <c r="A55" s="1">
        <v>53</v>
      </c>
      <c r="B55" s="2" t="str">
        <f>'[1]53'!$B$1</f>
        <v>endered</v>
      </c>
      <c r="C55" s="1" t="str">
        <f>'[1]53'!$B$2</f>
        <v>DH</v>
      </c>
      <c r="D55" s="1" t="str">
        <f>'[1]53'!$C$1</f>
        <v>Jour</v>
      </c>
      <c r="E55" s="3">
        <f>'[1]53'!$C$19</f>
        <v>75</v>
      </c>
      <c r="F55" s="4">
        <f>'[1]53'!$H$10</f>
        <v>42257</v>
      </c>
      <c r="G55" s="5">
        <f>'[1]53'!$H$7</f>
        <v>15.07</v>
      </c>
      <c r="H55" s="6">
        <f>'[1]53'!$H$9</f>
        <v>750</v>
      </c>
      <c r="I55" s="7">
        <f>'[1]53'!$H$14</f>
        <v>42261</v>
      </c>
      <c r="J55" s="8">
        <f>'[1]53'!$J$13</f>
        <v>-8.2282680822826776E-2</v>
      </c>
      <c r="K55" s="6">
        <f>'[1]53'!$K$13</f>
        <v>-61.712010617120086</v>
      </c>
      <c r="L55" s="9">
        <f t="shared" si="0"/>
        <v>3</v>
      </c>
      <c r="M55" s="10">
        <f>'[1]53'!$H$21</f>
        <v>42257</v>
      </c>
      <c r="N55" s="8" t="e">
        <f>'[1]53'!$J$20</f>
        <v>#DIV/0!</v>
      </c>
      <c r="O55" s="9">
        <f t="shared" si="1"/>
        <v>1</v>
      </c>
      <c r="P55" s="11">
        <f>'[1]53'!$H$26</f>
        <v>-8.2282680822826776E-2</v>
      </c>
      <c r="Q55" s="6">
        <f>'[1]53'!$I$26</f>
        <v>-61.712010617120086</v>
      </c>
      <c r="R55" s="8">
        <f>'[1]53'!$H$28</f>
        <v>-6.1712010617120082E-3</v>
      </c>
      <c r="S55" s="12"/>
      <c r="T55" s="13">
        <f>'[1]53'!$B$4</f>
        <v>9</v>
      </c>
      <c r="U55" s="8">
        <f>'[1]53'!$B$6</f>
        <v>0.55555555555555558</v>
      </c>
      <c r="V55" s="13">
        <f>'[1]53'!$B$7</f>
        <v>1</v>
      </c>
      <c r="W55" s="13">
        <f>'[1]53'!$B$14</f>
        <v>2</v>
      </c>
      <c r="X55" s="8">
        <f>'[1]53'!$B$16</f>
        <v>0</v>
      </c>
      <c r="Y55" s="13">
        <f>'[1]53'!$B$11</f>
        <v>16.2</v>
      </c>
      <c r="Z55" s="13">
        <f>'[1]53'!$B$10</f>
        <v>27.7</v>
      </c>
      <c r="AA55" s="13">
        <f>'[1]53'!$B$8</f>
        <v>3</v>
      </c>
      <c r="AB55" s="13">
        <f>'[1]53'!$B$9</f>
        <v>2</v>
      </c>
      <c r="AC55" s="13">
        <f>'[1]53'!$B$12</f>
        <v>0</v>
      </c>
      <c r="AD55" s="13" t="str">
        <f>'[1]53'!$D$12</f>
        <v>n</v>
      </c>
      <c r="AE55" s="13">
        <f>'[1]53'!$B$13</f>
        <v>2</v>
      </c>
      <c r="AF55" s="14">
        <f>'[1]53'!$B$17</f>
        <v>29.55</v>
      </c>
      <c r="AG55" s="15">
        <f>'[1]53'!$B$18</f>
        <v>0.26700000000000002</v>
      </c>
      <c r="AH55" s="16">
        <v>2</v>
      </c>
      <c r="AI55" s="17" t="b">
        <f>'[1]53'!$N$12</f>
        <v>1</v>
      </c>
      <c r="AJ55" s="17">
        <f>'[1]53'!$N$13</f>
        <v>1</v>
      </c>
      <c r="AK55" s="17">
        <f>'[1]53'!$N$14</f>
        <v>0</v>
      </c>
      <c r="AL55" s="17">
        <f>'[1]53'!$N$15</f>
        <v>0</v>
      </c>
      <c r="AM55" s="17"/>
      <c r="AN55" s="17">
        <f>'[1]53'!$N$17</f>
        <v>0</v>
      </c>
      <c r="AO55" s="18"/>
      <c r="AP55" s="3">
        <f>'[1]53'!$C$19</f>
        <v>75</v>
      </c>
    </row>
    <row r="56" spans="1:42" s="41" customFormat="1" ht="11.1" customHeight="1" x14ac:dyDescent="0.25">
      <c r="A56" s="1">
        <v>54</v>
      </c>
      <c r="B56" s="2" t="str">
        <f>'[1]54'!$B$1</f>
        <v>endered</v>
      </c>
      <c r="C56" s="1" t="str">
        <f>'[1]54'!$B$2</f>
        <v>DH</v>
      </c>
      <c r="D56" s="1" t="str">
        <f>'[1]54'!$C$1</f>
        <v>Jour</v>
      </c>
      <c r="E56" s="3">
        <f>'[1]54'!$C$19</f>
        <v>67.5</v>
      </c>
      <c r="F56" s="4">
        <f>'[1]54'!$H$10</f>
        <v>42279</v>
      </c>
      <c r="G56" s="5">
        <f>'[1]54'!$H$7</f>
        <v>13.14</v>
      </c>
      <c r="H56" s="6">
        <f>'[1]54'!$H$9</f>
        <v>675</v>
      </c>
      <c r="I56" s="7">
        <f>'[1]54'!$H$14</f>
        <v>42292</v>
      </c>
      <c r="J56" s="8">
        <f>'[1]54'!$J$13</f>
        <v>5.8599695585996953E-2</v>
      </c>
      <c r="K56" s="6">
        <f>'[1]54'!$K$13</f>
        <v>39.554794520547944</v>
      </c>
      <c r="L56" s="9">
        <f t="shared" si="0"/>
        <v>10</v>
      </c>
      <c r="M56" s="10">
        <f>'[1]54'!$H$21</f>
        <v>42279</v>
      </c>
      <c r="N56" s="8" t="e">
        <f>'[1]54'!$J$20</f>
        <v>#DIV/0!</v>
      </c>
      <c r="O56" s="9">
        <f t="shared" si="1"/>
        <v>1</v>
      </c>
      <c r="P56" s="11">
        <f>'[1]54'!$H$26</f>
        <v>5.8599695585996953E-2</v>
      </c>
      <c r="Q56" s="6">
        <f>'[1]54'!$I$26</f>
        <v>39.554794520547944</v>
      </c>
      <c r="R56" s="8">
        <f>'[1]54'!$H$28</f>
        <v>3.9554794520547942E-3</v>
      </c>
      <c r="S56" s="12"/>
      <c r="T56" s="13">
        <f>'[1]54'!$B$4</f>
        <v>24</v>
      </c>
      <c r="U56" s="8">
        <f>'[1]54'!$B$6</f>
        <v>0.33333333333333331</v>
      </c>
      <c r="V56" s="13">
        <f>'[1]54'!$B$7</f>
        <v>1</v>
      </c>
      <c r="W56" s="13">
        <f>'[1]54'!$B$14</f>
        <v>5</v>
      </c>
      <c r="X56" s="8">
        <f>'[1]54'!$B$16</f>
        <v>0.6</v>
      </c>
      <c r="Y56" s="13">
        <f>'[1]54'!$B$11</f>
        <v>16.2</v>
      </c>
      <c r="Z56" s="13">
        <f>'[1]54'!$B$10</f>
        <v>30</v>
      </c>
      <c r="AA56" s="13">
        <f>'[1]54'!$B$8</f>
        <v>3</v>
      </c>
      <c r="AB56" s="13">
        <f>'[1]54'!$B$9</f>
        <v>1</v>
      </c>
      <c r="AC56" s="13">
        <f>'[1]54'!$B$12</f>
        <v>0</v>
      </c>
      <c r="AD56" s="13" t="str">
        <f>'[1]54'!$D$12</f>
        <v>m</v>
      </c>
      <c r="AE56" s="13">
        <f>'[1]54'!$B$13</f>
        <v>2</v>
      </c>
      <c r="AF56" s="14">
        <f>'[1]54'!$B$17</f>
        <v>34.200000000000003</v>
      </c>
      <c r="AG56" s="15">
        <f>'[1]54'!$B$18</f>
        <v>0.41930000000000001</v>
      </c>
      <c r="AH56" s="16">
        <v>2</v>
      </c>
      <c r="AI56" s="17" t="b">
        <f>'[1]54'!$N$12</f>
        <v>0</v>
      </c>
      <c r="AJ56" s="17">
        <f>'[1]54'!$N$13</f>
        <v>0</v>
      </c>
      <c r="AK56" s="17">
        <f>'[1]54'!$N$14</f>
        <v>1</v>
      </c>
      <c r="AL56" s="17">
        <f>'[1]54'!$N$15</f>
        <v>0</v>
      </c>
      <c r="AM56" s="17"/>
      <c r="AN56" s="17">
        <f>'[1]54'!$N$17</f>
        <v>1</v>
      </c>
      <c r="AO56" s="18"/>
      <c r="AP56" s="3">
        <f>'[1]54'!$C$19</f>
        <v>67.5</v>
      </c>
    </row>
    <row r="57" spans="1:42" s="41" customFormat="1" ht="11.1" customHeight="1" x14ac:dyDescent="0.25">
      <c r="A57" s="1">
        <v>55</v>
      </c>
      <c r="B57" s="2" t="str">
        <f>'[1]55'!$B$1</f>
        <v>effage</v>
      </c>
      <c r="C57" s="1" t="str">
        <f>'[1]55'!$B$2</f>
        <v>DH</v>
      </c>
      <c r="D57" s="1" t="str">
        <f>'[1]55'!$C$1</f>
        <v>Jour</v>
      </c>
      <c r="E57" s="3">
        <f>'[1]55'!$C$19</f>
        <v>82</v>
      </c>
      <c r="F57" s="4">
        <f>'[1]55'!$H$10</f>
        <v>43467</v>
      </c>
      <c r="G57" s="5">
        <f>'[1]55'!$H$7</f>
        <v>70.290000000000006</v>
      </c>
      <c r="H57" s="6">
        <f>'[1]55'!$H$9</f>
        <v>820</v>
      </c>
      <c r="I57" s="7">
        <f>'[1]55'!$H$14</f>
        <v>43497</v>
      </c>
      <c r="J57" s="8">
        <f>'[1]55'!$J$13</f>
        <v>0.13657703798548854</v>
      </c>
      <c r="K57" s="6">
        <f>'[1]55'!$K$13</f>
        <v>111.9931711481006</v>
      </c>
      <c r="L57" s="9">
        <f t="shared" si="0"/>
        <v>23</v>
      </c>
      <c r="M57" s="10">
        <f>'[1]55'!$H$21</f>
        <v>43467</v>
      </c>
      <c r="N57" s="8" t="e">
        <f>'[1]55'!$J$20</f>
        <v>#DIV/0!</v>
      </c>
      <c r="O57" s="9">
        <f t="shared" si="1"/>
        <v>1</v>
      </c>
      <c r="P57" s="11">
        <f>'[1]55'!$H$26</f>
        <v>0.13657703798548854</v>
      </c>
      <c r="Q57" s="6">
        <f>'[1]55'!$I$26</f>
        <v>111.9931711481006</v>
      </c>
      <c r="R57" s="8">
        <f>'[1]55'!$H$28</f>
        <v>1.1199317114810059E-2</v>
      </c>
      <c r="S57" s="12"/>
      <c r="T57" s="13">
        <f>'[1]55'!$B$4</f>
        <v>12</v>
      </c>
      <c r="U57" s="8">
        <f>'[1]55'!$B$6</f>
        <v>0.5</v>
      </c>
      <c r="V57" s="13">
        <f>'[1]55'!$B$7</f>
        <v>2</v>
      </c>
      <c r="W57" s="13">
        <f>'[1]55'!$B$14</f>
        <v>2</v>
      </c>
      <c r="X57" s="8">
        <f>'[1]55'!$B$16</f>
        <v>0</v>
      </c>
      <c r="Y57" s="13">
        <f>'[1]55'!$B$11</f>
        <v>16.3</v>
      </c>
      <c r="Z57" s="13">
        <f>'[1]55'!$B$10</f>
        <v>24.8</v>
      </c>
      <c r="AA57" s="13">
        <f>'[1]55'!$B$8</f>
        <v>3</v>
      </c>
      <c r="AB57" s="13">
        <f>'[1]55'!$B$9</f>
        <v>2</v>
      </c>
      <c r="AC57" s="13" t="str">
        <f>'[1]55'!$B$12</f>
        <v>s</v>
      </c>
      <c r="AD57" s="13">
        <f>'[1]55'!$D$12</f>
        <v>0</v>
      </c>
      <c r="AE57" s="13">
        <f>'[1]55'!$B$13</f>
        <v>3</v>
      </c>
      <c r="AF57" s="14">
        <f>'[1]55'!$B$17</f>
        <v>32.4</v>
      </c>
      <c r="AG57" s="15">
        <f>'[1]55'!$B$18</f>
        <v>0.16950000000000001</v>
      </c>
      <c r="AH57" s="16">
        <v>2</v>
      </c>
      <c r="AI57" s="17" t="b">
        <f>'[1]55'!$N$12</f>
        <v>0</v>
      </c>
      <c r="AJ57" s="17">
        <f>'[1]55'!$N$13</f>
        <v>0</v>
      </c>
      <c r="AK57" s="17">
        <f>'[1]55'!$N$14</f>
        <v>0</v>
      </c>
      <c r="AL57" s="17">
        <f>'[1]55'!$N$15</f>
        <v>1</v>
      </c>
      <c r="AM57" s="17">
        <f>'[1]55'!$N$16</f>
        <v>71.12</v>
      </c>
      <c r="AN57" s="17">
        <f>'[1]55'!$N$17</f>
        <v>1</v>
      </c>
      <c r="AO57" s="18"/>
      <c r="AP57" s="3">
        <f>'[1]55'!$C$19</f>
        <v>82</v>
      </c>
    </row>
    <row r="58" spans="1:42" s="41" customFormat="1" ht="11.1" customHeight="1" x14ac:dyDescent="0.25">
      <c r="A58" s="1">
        <v>56</v>
      </c>
      <c r="B58" s="2" t="str">
        <f>'[1]56'!$B$1</f>
        <v>elior group</v>
      </c>
      <c r="C58" s="1" t="str">
        <f>'[1]56'!$B$2</f>
        <v>DH</v>
      </c>
      <c r="D58" s="1" t="str">
        <f>'[1]56'!$C$1</f>
        <v>Jour</v>
      </c>
      <c r="E58" s="3">
        <f>'[1]56'!$C$19</f>
        <v>77.5</v>
      </c>
      <c r="F58" s="4">
        <f>'[1]56'!$H$10</f>
        <v>43090</v>
      </c>
      <c r="G58" s="5">
        <f>'[1]56'!$H$7</f>
        <v>14.837999999999999</v>
      </c>
      <c r="H58" s="6">
        <f>'[1]56'!$H$9</f>
        <v>775</v>
      </c>
      <c r="I58" s="7">
        <f>'[1]56'!$H$14</f>
        <v>43129</v>
      </c>
      <c r="J58" s="8">
        <f>'[1]56'!$J$13</f>
        <v>0.17542795525003371</v>
      </c>
      <c r="K58" s="6">
        <f>'[1]56'!$K$13</f>
        <v>135.95666531877612</v>
      </c>
      <c r="L58" s="9">
        <f t="shared" si="0"/>
        <v>28</v>
      </c>
      <c r="M58" s="10">
        <f>'[1]56'!$H$21</f>
        <v>43090</v>
      </c>
      <c r="N58" s="8" t="e">
        <f>'[1]56'!$J$20</f>
        <v>#DIV/0!</v>
      </c>
      <c r="O58" s="9">
        <f t="shared" si="1"/>
        <v>1</v>
      </c>
      <c r="P58" s="11">
        <f>'[1]56'!$H$26</f>
        <v>0.17542795525003371</v>
      </c>
      <c r="Q58" s="6">
        <f>'[1]56'!$I$26</f>
        <v>135.95666531877612</v>
      </c>
      <c r="R58" s="8">
        <f>'[1]56'!$H$28</f>
        <v>1.3595666531877612E-2</v>
      </c>
      <c r="S58" s="12"/>
      <c r="T58" s="13">
        <f>'[1]56'!$B$4</f>
        <v>18</v>
      </c>
      <c r="U58" s="8">
        <f>'[1]56'!$B$6</f>
        <v>0.5</v>
      </c>
      <c r="V58" s="13">
        <f>'[1]56'!$B$7</f>
        <v>4</v>
      </c>
      <c r="W58" s="13">
        <f>'[1]56'!$B$14</f>
        <v>3</v>
      </c>
      <c r="X58" s="8">
        <f>'[1]56'!$B$16</f>
        <v>0.66666666666666663</v>
      </c>
      <c r="Y58" s="13">
        <f>'[1]56'!$B$11</f>
        <v>19.29</v>
      </c>
      <c r="Z58" s="13">
        <f>'[1]56'!$B$10</f>
        <v>21.1</v>
      </c>
      <c r="AA58" s="13">
        <f>'[1]56'!$B$8</f>
        <v>2</v>
      </c>
      <c r="AB58" s="13">
        <f>'[1]56'!$B$9</f>
        <v>0</v>
      </c>
      <c r="AC58" s="13" t="str">
        <f>'[1]56'!$B$12</f>
        <v>Note</v>
      </c>
      <c r="AD58" s="13">
        <f>'[1]56'!$D$12</f>
        <v>0</v>
      </c>
      <c r="AE58" s="13">
        <f>'[1]56'!$B$13</f>
        <v>4</v>
      </c>
      <c r="AF58" s="14">
        <f>'[1]56'!$B$17</f>
        <v>22.79</v>
      </c>
      <c r="AG58" s="15">
        <f>'[1]56'!$B$18</f>
        <v>0.34150000000000003</v>
      </c>
      <c r="AH58" s="16">
        <v>2</v>
      </c>
      <c r="AI58" s="17" t="b">
        <f>'[1]56'!$N$12</f>
        <v>0</v>
      </c>
      <c r="AJ58" s="17">
        <f>'[1]56'!$N$13</f>
        <v>0</v>
      </c>
      <c r="AK58" s="17">
        <f>'[1]56'!$N$14</f>
        <v>0</v>
      </c>
      <c r="AL58" s="17">
        <f>'[1]56'!$N$15</f>
        <v>1</v>
      </c>
      <c r="AM58" s="17">
        <f>'[1]56'!$N$16</f>
        <v>70.650000000000006</v>
      </c>
      <c r="AN58" s="17">
        <v>0</v>
      </c>
      <c r="AO58" s="18"/>
      <c r="AP58" s="3">
        <f>'[1]56'!$C$19</f>
        <v>77.5</v>
      </c>
    </row>
    <row r="59" spans="1:42" s="41" customFormat="1" ht="11.1" customHeight="1" x14ac:dyDescent="0.25">
      <c r="A59" s="1">
        <v>57</v>
      </c>
      <c r="B59" s="2" t="str">
        <f>'[1]57'!$B$1</f>
        <v>elis</v>
      </c>
      <c r="C59" s="1" t="str">
        <f>'[1]57'!$B$2</f>
        <v>DH</v>
      </c>
      <c r="D59" s="1" t="str">
        <f>'[1]57'!$C$1</f>
        <v>Jour</v>
      </c>
      <c r="E59" s="3">
        <f>'[1]57'!$C$19</f>
        <v>67</v>
      </c>
      <c r="F59" s="4">
        <f>'[1]57'!$H$10</f>
        <v>42247</v>
      </c>
      <c r="G59" s="5">
        <f>'[1]57'!$H$7</f>
        <v>12.696999999999999</v>
      </c>
      <c r="H59" s="6">
        <f>'[1]57'!$H$9</f>
        <v>670</v>
      </c>
      <c r="I59" s="7">
        <f>'[1]57'!$H$14</f>
        <v>42247</v>
      </c>
      <c r="J59" s="8">
        <f>'[1]57'!$J$13</f>
        <v>1.0238639048594253E-2</v>
      </c>
      <c r="K59" s="6">
        <f>'[1]57'!$K$13</f>
        <v>6.8598881625581498</v>
      </c>
      <c r="L59" s="9">
        <f t="shared" si="0"/>
        <v>1</v>
      </c>
      <c r="M59" s="10">
        <f>'[1]57'!$H$21</f>
        <v>42247</v>
      </c>
      <c r="N59" s="8" t="e">
        <f>'[1]57'!$J$20</f>
        <v>#DIV/0!</v>
      </c>
      <c r="O59" s="9">
        <f t="shared" si="1"/>
        <v>1</v>
      </c>
      <c r="P59" s="11">
        <f>'[1]57'!$H$26</f>
        <v>1.0238639048594253E-2</v>
      </c>
      <c r="Q59" s="6">
        <f>'[1]57'!$I$26</f>
        <v>6.8598881625581498</v>
      </c>
      <c r="R59" s="8">
        <f>'[1]57'!$H$28</f>
        <v>6.8598881625581501E-4</v>
      </c>
      <c r="S59" s="12"/>
      <c r="T59" s="13">
        <f>'[1]57'!$B$4</f>
        <v>9</v>
      </c>
      <c r="U59" s="8">
        <f>'[1]57'!$B$6</f>
        <v>0.44444444444444442</v>
      </c>
      <c r="V59" s="13">
        <f>'[1]57'!$B$7</f>
        <v>3</v>
      </c>
      <c r="W59" s="13">
        <f>'[1]57'!$B$14</f>
        <v>3</v>
      </c>
      <c r="X59" s="8">
        <f>'[1]57'!$B$16</f>
        <v>1</v>
      </c>
      <c r="Y59" s="13">
        <f>'[1]57'!$B$11</f>
        <v>21.8</v>
      </c>
      <c r="Z59" s="13">
        <f>'[1]57'!$B$10</f>
        <v>31</v>
      </c>
      <c r="AA59" s="13">
        <f>'[1]57'!$B$8</f>
        <v>3</v>
      </c>
      <c r="AB59" s="13">
        <f>'[1]57'!$B$9</f>
        <v>1</v>
      </c>
      <c r="AC59" s="13" t="str">
        <f>'[1]57'!$B$12</f>
        <v>a</v>
      </c>
      <c r="AD59" s="13">
        <f>'[1]57'!$D$12</f>
        <v>0</v>
      </c>
      <c r="AE59" s="13">
        <f>'[1]57'!$B$13</f>
        <v>2</v>
      </c>
      <c r="AF59" s="14">
        <f>'[1]57'!$B$17</f>
        <v>33.700000000000003</v>
      </c>
      <c r="AG59" s="15">
        <f>'[1]57'!$B$18</f>
        <v>0.17599999999999999</v>
      </c>
      <c r="AH59" s="16">
        <v>2</v>
      </c>
      <c r="AI59" s="17" t="b">
        <f>'[1]57'!$N$12</f>
        <v>0</v>
      </c>
      <c r="AJ59" s="17">
        <f>'[1]57'!$N$13</f>
        <v>0</v>
      </c>
      <c r="AK59" s="17">
        <f>'[1]57'!$N$14</f>
        <v>1</v>
      </c>
      <c r="AL59" s="17">
        <f>'[1]57'!$N$15</f>
        <v>0</v>
      </c>
      <c r="AM59" s="17"/>
      <c r="AN59" s="17">
        <v>0</v>
      </c>
      <c r="AO59" s="18"/>
      <c r="AP59" s="3">
        <f>'[1]57'!$C$19</f>
        <v>67</v>
      </c>
    </row>
    <row r="60" spans="1:42" s="41" customFormat="1" ht="11.1" customHeight="1" x14ac:dyDescent="0.25">
      <c r="A60" s="1">
        <v>58</v>
      </c>
      <c r="B60" s="2" t="str">
        <f>'[1]58'!$B$1</f>
        <v>elis</v>
      </c>
      <c r="C60" s="1" t="str">
        <f>'[1]58'!$B$2</f>
        <v>DH</v>
      </c>
      <c r="D60" s="1" t="str">
        <f>'[1]58'!$C$1</f>
        <v>Jour</v>
      </c>
      <c r="E60" s="3">
        <f>'[1]58'!$C$19</f>
        <v>72</v>
      </c>
      <c r="F60" s="4">
        <f>'[1]58'!$H$10</f>
        <v>43399</v>
      </c>
      <c r="G60" s="5">
        <f>'[1]58'!$H$7</f>
        <v>16.82</v>
      </c>
      <c r="H60" s="6">
        <f>'[1]58'!$H$9</f>
        <v>720</v>
      </c>
      <c r="I60" s="7">
        <f>'[1]58'!$H$14</f>
        <v>43385</v>
      </c>
      <c r="J60" s="8">
        <f>'[1]58'!$J$13</f>
        <v>5.7431629013079702E-2</v>
      </c>
      <c r="K60" s="6">
        <f>'[1]58'!$K$13</f>
        <v>41.350772889417385</v>
      </c>
      <c r="L60" s="9">
        <f t="shared" si="0"/>
        <v>-11</v>
      </c>
      <c r="M60" s="10">
        <f>'[1]58'!$H$21</f>
        <v>43399</v>
      </c>
      <c r="N60" s="8" t="e">
        <f>'[1]58'!$J$20</f>
        <v>#DIV/0!</v>
      </c>
      <c r="O60" s="9">
        <f t="shared" si="1"/>
        <v>1</v>
      </c>
      <c r="P60" s="11">
        <f>'[1]58'!$H$26</f>
        <v>5.7431629013079702E-2</v>
      </c>
      <c r="Q60" s="6">
        <f>'[1]58'!$I$26</f>
        <v>41.350772889417385</v>
      </c>
      <c r="R60" s="8">
        <f>'[1]58'!$H$28</f>
        <v>4.1350772889417386E-3</v>
      </c>
      <c r="S60" s="12"/>
      <c r="T60" s="13">
        <f>'[1]58'!$B$4</f>
        <v>8</v>
      </c>
      <c r="U60" s="8">
        <f>'[1]58'!$B$6</f>
        <v>0.25</v>
      </c>
      <c r="V60" s="13">
        <f>'[1]58'!$B$7</f>
        <v>2</v>
      </c>
      <c r="W60" s="13">
        <f>'[1]58'!$B$14</f>
        <v>1</v>
      </c>
      <c r="X60" s="8">
        <f>'[1]58'!$B$16</f>
        <v>0</v>
      </c>
      <c r="Y60" s="13">
        <f>'[1]58'!$B$11</f>
        <v>17.8</v>
      </c>
      <c r="Z60" s="13">
        <f>'[1]58'!$B$10</f>
        <v>27.9</v>
      </c>
      <c r="AA60" s="13">
        <f>'[1]58'!$B$8</f>
        <v>4</v>
      </c>
      <c r="AB60" s="13">
        <f>'[1]58'!$B$9</f>
        <v>2</v>
      </c>
      <c r="AC60" s="13" t="str">
        <f>'[1]58'!$B$12</f>
        <v>n</v>
      </c>
      <c r="AD60" s="13">
        <f>'[1]58'!$D$12</f>
        <v>0</v>
      </c>
      <c r="AE60" s="13">
        <f>'[1]58'!$B$13</f>
        <v>2</v>
      </c>
      <c r="AF60" s="14">
        <f>'[1]58'!$B$17</f>
        <v>38.5</v>
      </c>
      <c r="AG60" s="15">
        <f>'[1]58'!$B$18</f>
        <v>0.1837</v>
      </c>
      <c r="AH60" s="16">
        <v>2</v>
      </c>
      <c r="AI60" s="17" t="b">
        <f>'[1]58'!$N$12</f>
        <v>0</v>
      </c>
      <c r="AJ60" s="17">
        <f>'[1]58'!$N$13</f>
        <v>0</v>
      </c>
      <c r="AK60" s="17">
        <f>'[1]58'!$N$14</f>
        <v>1</v>
      </c>
      <c r="AL60" s="17">
        <f>'[1]58'!$N$15</f>
        <v>0</v>
      </c>
      <c r="AM60" s="17"/>
      <c r="AN60" s="17">
        <f>'[1]58'!$N$17</f>
        <v>1</v>
      </c>
      <c r="AO60" s="18"/>
      <c r="AP60" s="3">
        <f>'[1]58'!$C$19</f>
        <v>72</v>
      </c>
    </row>
    <row r="61" spans="1:42" s="41" customFormat="1" ht="11.1" customHeight="1" x14ac:dyDescent="0.25">
      <c r="A61" s="1">
        <v>59</v>
      </c>
      <c r="B61" s="2" t="str">
        <f>'[1]59'!$B$1</f>
        <v>engie</v>
      </c>
      <c r="C61" s="1" t="str">
        <f>'[1]59'!$B$2</f>
        <v>DH</v>
      </c>
      <c r="D61" s="1" t="str">
        <f>'[1]59'!$C$1</f>
        <v>Jour</v>
      </c>
      <c r="E61" s="3">
        <f>'[1]59'!$C$19</f>
        <v>72</v>
      </c>
      <c r="F61" s="4">
        <f>'[1]59'!$H$10</f>
        <v>43364</v>
      </c>
      <c r="G61" s="5">
        <f>'[1]59'!$H$7</f>
        <v>11.343</v>
      </c>
      <c r="H61" s="6">
        <f>'[1]59'!$H$9</f>
        <v>720</v>
      </c>
      <c r="I61" s="7">
        <f>'[1]59'!$H$14</f>
        <v>43384</v>
      </c>
      <c r="J61" s="8">
        <f>'[1]59'!$J$13</f>
        <v>4.7606453319228121E-3</v>
      </c>
      <c r="K61" s="6">
        <f>'[1]59'!$K$13</f>
        <v>3.4276646389844245</v>
      </c>
      <c r="L61" s="9">
        <f t="shared" si="0"/>
        <v>15</v>
      </c>
      <c r="M61" s="10">
        <f>'[1]59'!$H$21</f>
        <v>43364</v>
      </c>
      <c r="N61" s="8" t="e">
        <f>'[1]59'!$J$20</f>
        <v>#DIV/0!</v>
      </c>
      <c r="O61" s="9">
        <f t="shared" si="1"/>
        <v>1</v>
      </c>
      <c r="P61" s="11">
        <f>'[1]59'!$H$26</f>
        <v>4.7606453319228121E-3</v>
      </c>
      <c r="Q61" s="6">
        <f>'[1]59'!$I$26</f>
        <v>3.4276646389844245</v>
      </c>
      <c r="R61" s="8">
        <f>'[1]59'!$H$28</f>
        <v>3.4276646389844244E-4</v>
      </c>
      <c r="S61" s="12"/>
      <c r="T61" s="13">
        <f>'[1]59'!$B$4</f>
        <v>9</v>
      </c>
      <c r="U61" s="8">
        <f>'[1]59'!$B$6</f>
        <v>0.88888888888888884</v>
      </c>
      <c r="V61" s="13">
        <f>'[1]59'!$B$7</f>
        <v>4</v>
      </c>
      <c r="W61" s="13">
        <f>'[1]59'!$B$14</f>
        <v>1</v>
      </c>
      <c r="X61" s="8">
        <f>'[1]59'!$B$16</f>
        <v>1</v>
      </c>
      <c r="Y61" s="13">
        <f>'[1]59'!$B$11</f>
        <v>22.8</v>
      </c>
      <c r="Z61" s="13">
        <f>'[1]59'!$B$10</f>
        <v>35.299999999999997</v>
      </c>
      <c r="AA61" s="13">
        <f>'[1]59'!$B$8</f>
        <v>2</v>
      </c>
      <c r="AB61" s="13">
        <f>'[1]59'!$B$9</f>
        <v>3</v>
      </c>
      <c r="AC61" s="13" t="str">
        <f>'[1]59'!$B$12</f>
        <v>N</v>
      </c>
      <c r="AD61" s="13">
        <f>'[1]59'!$D$12</f>
        <v>0</v>
      </c>
      <c r="AE61" s="13">
        <f>'[1]59'!$B$13</f>
        <v>0</v>
      </c>
      <c r="AF61" s="14">
        <f>'[1]59'!$B$17</f>
        <v>39.799999999999997</v>
      </c>
      <c r="AG61" s="15">
        <f>'[1]59'!$B$18</f>
        <v>8.3000000000000004E-2</v>
      </c>
      <c r="AH61" s="16">
        <v>2</v>
      </c>
      <c r="AI61" s="17" t="b">
        <f>'[1]59'!$N$12</f>
        <v>0</v>
      </c>
      <c r="AJ61" s="17">
        <f>'[1]59'!$N$13</f>
        <v>0</v>
      </c>
      <c r="AK61" s="17">
        <f>'[1]59'!$N$14</f>
        <v>1</v>
      </c>
      <c r="AL61" s="17">
        <f>'[1]59'!$N$15</f>
        <v>0</v>
      </c>
      <c r="AM61" s="17"/>
      <c r="AN61" s="17">
        <v>0</v>
      </c>
      <c r="AO61" s="18"/>
      <c r="AP61" s="3">
        <f>'[1]59'!$C$19</f>
        <v>72</v>
      </c>
    </row>
    <row r="62" spans="1:42" s="41" customFormat="1" ht="11.1" customHeight="1" x14ac:dyDescent="0.25">
      <c r="A62" s="1">
        <v>60</v>
      </c>
      <c r="B62" s="2" t="str">
        <f>'[1]60'!$B$1</f>
        <v>aramet</v>
      </c>
      <c r="C62" s="1" t="str">
        <f>'[1]60'!$B$2</f>
        <v>DH</v>
      </c>
      <c r="D62" s="1" t="str">
        <f>'[1]60'!$C$1</f>
        <v>Jour</v>
      </c>
      <c r="E62" s="3">
        <f>'[1]60'!$C$19</f>
        <v>59</v>
      </c>
      <c r="F62" s="4">
        <f>'[1]60'!$H$10</f>
        <v>43334</v>
      </c>
      <c r="G62" s="5">
        <f>'[1]60'!$H$7</f>
        <v>77.739999999999995</v>
      </c>
      <c r="H62" s="6">
        <f>'[1]60'!$H$9</f>
        <v>590</v>
      </c>
      <c r="I62" s="7">
        <f>'[1]60'!$H$14</f>
        <v>43368</v>
      </c>
      <c r="J62" s="8">
        <f>'[1]60'!$J$13</f>
        <v>0.17481348083354772</v>
      </c>
      <c r="K62" s="6">
        <f>'[1]60'!$K$13</f>
        <v>103.13995369179315</v>
      </c>
      <c r="L62" s="9">
        <f t="shared" si="0"/>
        <v>25</v>
      </c>
      <c r="M62" s="10">
        <f>'[1]60'!$H$21</f>
        <v>43334</v>
      </c>
      <c r="N62" s="8" t="e">
        <f>'[1]60'!$J$20</f>
        <v>#DIV/0!</v>
      </c>
      <c r="O62" s="9">
        <f t="shared" si="1"/>
        <v>1</v>
      </c>
      <c r="P62" s="11">
        <f>'[1]60'!$H$26</f>
        <v>0.17481348083354772</v>
      </c>
      <c r="Q62" s="6">
        <f>'[1]60'!$I$26</f>
        <v>103.13995369179315</v>
      </c>
      <c r="R62" s="8">
        <f>'[1]60'!$H$28</f>
        <v>1.0313995369179315E-2</v>
      </c>
      <c r="S62" s="12"/>
      <c r="T62" s="13">
        <f>'[1]60'!$B$4</f>
        <v>15</v>
      </c>
      <c r="U62" s="8">
        <f>'[1]60'!$B$6</f>
        <v>0.33333333333333331</v>
      </c>
      <c r="V62" s="13">
        <f>'[1]60'!$B$7</f>
        <v>2</v>
      </c>
      <c r="W62" s="13">
        <f>'[1]60'!$B$14</f>
        <v>2</v>
      </c>
      <c r="X62" s="8">
        <f>'[1]60'!$B$16</f>
        <v>0</v>
      </c>
      <c r="Y62" s="13">
        <f>'[1]60'!$B$11</f>
        <v>24.3</v>
      </c>
      <c r="Z62" s="13">
        <f>'[1]60'!$B$10</f>
        <v>36.5</v>
      </c>
      <c r="AA62" s="13">
        <f>'[1]60'!$B$8</f>
        <v>3</v>
      </c>
      <c r="AB62" s="13">
        <f>'[1]60'!$B$9</f>
        <v>1</v>
      </c>
      <c r="AC62" s="13" t="str">
        <f>'[1]60'!$B$12</f>
        <v>a</v>
      </c>
      <c r="AD62" s="13">
        <f>'[1]60'!$D$12</f>
        <v>0</v>
      </c>
      <c r="AE62" s="13">
        <f>'[1]60'!$B$13</f>
        <v>0</v>
      </c>
      <c r="AF62" s="14">
        <f>'[1]60'!$B$17</f>
        <v>38.51</v>
      </c>
      <c r="AG62" s="15">
        <f>'[1]60'!$B$18</f>
        <v>0.52600000000000002</v>
      </c>
      <c r="AH62" s="16">
        <v>2</v>
      </c>
      <c r="AI62" s="17" t="b">
        <f>'[1]60'!$N$12</f>
        <v>0</v>
      </c>
      <c r="AJ62" s="17">
        <f>'[1]60'!$N$13</f>
        <v>0</v>
      </c>
      <c r="AK62" s="17">
        <f>'[1]60'!$N$14</f>
        <v>0</v>
      </c>
      <c r="AL62" s="17">
        <f>'[1]60'!$N$15</f>
        <v>1</v>
      </c>
      <c r="AM62" s="17"/>
      <c r="AN62" s="17">
        <v>0</v>
      </c>
      <c r="AO62" s="18"/>
      <c r="AP62" s="3">
        <f>'[1]60'!$C$19</f>
        <v>59</v>
      </c>
    </row>
    <row r="63" spans="1:42" s="41" customFormat="1" ht="11.1" customHeight="1" x14ac:dyDescent="0.25">
      <c r="A63" s="1">
        <v>61</v>
      </c>
      <c r="B63" s="2" t="str">
        <f>'[1]61'!$B$1</f>
        <v>eramet</v>
      </c>
      <c r="C63" s="1" t="str">
        <f>'[1]61'!$B$2</f>
        <v>DH</v>
      </c>
      <c r="D63" s="1" t="str">
        <f>'[1]61'!$C$1</f>
        <v>Jour</v>
      </c>
      <c r="E63" s="3">
        <f>'[1]61'!$C$19</f>
        <v>71</v>
      </c>
      <c r="F63" s="4">
        <f>'[1]61'!$H$10</f>
        <v>43693</v>
      </c>
      <c r="G63" s="5">
        <f>'[1]61'!$H$7</f>
        <v>39.619999999999997</v>
      </c>
      <c r="H63" s="6">
        <f>'[1]61'!$H$9</f>
        <v>709.99999999999989</v>
      </c>
      <c r="I63" s="7">
        <f>'[1]61'!$H$14</f>
        <v>43725</v>
      </c>
      <c r="J63" s="8">
        <f>'[1]61'!$J$13</f>
        <v>0.34830893488137316</v>
      </c>
      <c r="K63" s="6">
        <f>'[1]61'!$K$13</f>
        <v>247.29934376577489</v>
      </c>
      <c r="L63" s="9">
        <f t="shared" si="0"/>
        <v>23</v>
      </c>
      <c r="M63" s="10">
        <f>'[1]61'!$H$21</f>
        <v>43693</v>
      </c>
      <c r="N63" s="8" t="e">
        <f>'[1]61'!$J$20</f>
        <v>#DIV/0!</v>
      </c>
      <c r="O63" s="9">
        <f t="shared" si="1"/>
        <v>1</v>
      </c>
      <c r="P63" s="11">
        <f>'[1]61'!$H$26</f>
        <v>0.34830893488137316</v>
      </c>
      <c r="Q63" s="6">
        <f>'[1]61'!$I$26</f>
        <v>247.29934376577489</v>
      </c>
      <c r="R63" s="8">
        <f>'[1]61'!$H$28</f>
        <v>2.472993437657749E-2</v>
      </c>
      <c r="S63" s="12"/>
      <c r="T63" s="13">
        <f>'[1]61'!$B$4</f>
        <v>9</v>
      </c>
      <c r="U63" s="8">
        <f>'[1]61'!$B$6</f>
        <v>0.33333333333333331</v>
      </c>
      <c r="V63" s="13">
        <f>'[1]61'!$B$7</f>
        <v>2</v>
      </c>
      <c r="W63" s="13">
        <f>'[1]61'!$B$14</f>
        <v>1</v>
      </c>
      <c r="X63" s="8">
        <f>'[1]61'!$B$16</f>
        <v>0</v>
      </c>
      <c r="Y63" s="13">
        <f>'[1]61'!$B$11</f>
        <v>19.899999999999999</v>
      </c>
      <c r="Z63" s="13">
        <f>'[1]61'!$B$10</f>
        <v>32.4</v>
      </c>
      <c r="AA63" s="13">
        <f>'[1]61'!$B$8</f>
        <v>2</v>
      </c>
      <c r="AB63" s="13">
        <f>'[1]61'!$B$9</f>
        <v>3</v>
      </c>
      <c r="AC63" s="13" t="str">
        <f>'[1]61'!$B$12</f>
        <v>a</v>
      </c>
      <c r="AD63" s="13">
        <f>'[1]61'!$D$12</f>
        <v>0</v>
      </c>
      <c r="AE63" s="13">
        <f>'[1]61'!$B$13</f>
        <v>0</v>
      </c>
      <c r="AF63" s="14">
        <f>'[1]61'!$B$17</f>
        <v>33.4</v>
      </c>
      <c r="AG63" s="15">
        <f>'[1]61'!$B$18</f>
        <v>0.4</v>
      </c>
      <c r="AH63" s="16">
        <v>2</v>
      </c>
      <c r="AI63" s="17" t="b">
        <f>'[1]61'!$N$12</f>
        <v>0</v>
      </c>
      <c r="AJ63" s="17">
        <f>'[1]61'!$N$13</f>
        <v>0</v>
      </c>
      <c r="AK63" s="17">
        <f>'[1]61'!$N$14</f>
        <v>0</v>
      </c>
      <c r="AL63" s="17">
        <f>'[1]61'!$N$15</f>
        <v>1</v>
      </c>
      <c r="AM63" s="17">
        <f>'[1]61'!$N$16</f>
        <v>74.89</v>
      </c>
      <c r="AN63" s="17">
        <f>'[1]61'!$N$17</f>
        <v>1</v>
      </c>
      <c r="AO63" s="18"/>
      <c r="AP63" s="3">
        <f>'[1]61'!$C$19</f>
        <v>71</v>
      </c>
    </row>
    <row r="64" spans="1:42" s="41" customFormat="1" ht="11.1" customHeight="1" x14ac:dyDescent="0.25">
      <c r="A64" s="1">
        <v>62</v>
      </c>
      <c r="B64" s="2" t="str">
        <f>'[1]62'!$B$1</f>
        <v>eramet</v>
      </c>
      <c r="C64" s="1" t="str">
        <f>'[1]62'!$B$2</f>
        <v>DH</v>
      </c>
      <c r="D64" s="1" t="str">
        <f>'[1]62'!$C$1</f>
        <v>Jour</v>
      </c>
      <c r="E64" s="3">
        <f>'[1]62'!$C$19</f>
        <v>75</v>
      </c>
      <c r="F64" s="4">
        <f>'[1]62'!$H$10</f>
        <v>43909</v>
      </c>
      <c r="G64" s="5">
        <f>'[1]62'!$H$7</f>
        <v>25.37</v>
      </c>
      <c r="H64" s="6">
        <f>'[1]62'!$H$9</f>
        <v>750</v>
      </c>
      <c r="I64" s="7">
        <f>'[1]62'!$H$14</f>
        <v>43920</v>
      </c>
      <c r="J64" s="8">
        <f>'[1]62'!$J$13</f>
        <v>0.12731572723689397</v>
      </c>
      <c r="K64" s="6">
        <f>'[1]62'!$K$13</f>
        <v>95.486795427670472</v>
      </c>
      <c r="L64" s="9">
        <f t="shared" si="0"/>
        <v>8</v>
      </c>
      <c r="M64" s="10">
        <f>'[1]62'!$H$21</f>
        <v>43909</v>
      </c>
      <c r="N64" s="8" t="e">
        <f>'[1]62'!$J$20</f>
        <v>#DIV/0!</v>
      </c>
      <c r="O64" s="9">
        <f t="shared" si="1"/>
        <v>1</v>
      </c>
      <c r="P64" s="11">
        <f>'[1]62'!$H$26</f>
        <v>0.12731572723689397</v>
      </c>
      <c r="Q64" s="6">
        <f>'[1]62'!$I$26</f>
        <v>95.486795427670472</v>
      </c>
      <c r="R64" s="8">
        <f>'[1]62'!$H$28</f>
        <v>9.5486795427670475E-3</v>
      </c>
      <c r="S64" s="12"/>
      <c r="T64" s="13">
        <f>'[1]62'!$B$4</f>
        <v>15</v>
      </c>
      <c r="U64" s="8">
        <f>'[1]62'!$B$6</f>
        <v>0.53333333333333333</v>
      </c>
      <c r="V64" s="13">
        <f>'[1]62'!$B$7</f>
        <v>4</v>
      </c>
      <c r="W64" s="13">
        <f>'[1]62'!$B$14</f>
        <v>2</v>
      </c>
      <c r="X64" s="8">
        <f>'[1]62'!$B$16</f>
        <v>0.5</v>
      </c>
      <c r="Y64" s="13">
        <f>'[1]62'!$B$11</f>
        <v>19.2</v>
      </c>
      <c r="Z64" s="13">
        <f>'[1]62'!$B$10</f>
        <v>32.1</v>
      </c>
      <c r="AA64" s="13">
        <f>'[1]62'!$B$8</f>
        <v>5</v>
      </c>
      <c r="AB64" s="13">
        <f>'[1]62'!$B$9</f>
        <v>0</v>
      </c>
      <c r="AC64" s="13" t="str">
        <f>'[1]62'!$B$12</f>
        <v>N</v>
      </c>
      <c r="AD64" s="13">
        <f>'[1]62'!$D$12</f>
        <v>0</v>
      </c>
      <c r="AE64" s="13">
        <f>'[1]62'!$B$13</f>
        <v>0</v>
      </c>
      <c r="AF64" s="14">
        <f>'[1]62'!$B$17</f>
        <v>33.36</v>
      </c>
      <c r="AG64" s="15">
        <f>'[1]62'!$B$18</f>
        <v>0.86370000000000002</v>
      </c>
      <c r="AH64" s="16">
        <v>2</v>
      </c>
      <c r="AI64" s="17" t="b">
        <f>'[1]62'!$N$12</f>
        <v>0</v>
      </c>
      <c r="AJ64" s="17">
        <f>'[1]62'!$N$13</f>
        <v>0</v>
      </c>
      <c r="AK64" s="17">
        <f>'[1]62'!$N$14</f>
        <v>1</v>
      </c>
      <c r="AL64" s="17">
        <f>'[1]62'!$N$15</f>
        <v>0</v>
      </c>
      <c r="AM64" s="17"/>
      <c r="AN64" s="17"/>
      <c r="AO64" s="18"/>
      <c r="AP64" s="3">
        <f>'[1]62'!$C$19</f>
        <v>75</v>
      </c>
    </row>
    <row r="65" spans="1:42" s="41" customFormat="1" ht="11.1" customHeight="1" x14ac:dyDescent="0.25">
      <c r="A65" s="1">
        <v>63</v>
      </c>
      <c r="B65" s="2" t="str">
        <f>'[1]63'!$B$1</f>
        <v>eurofins scient</v>
      </c>
      <c r="C65" s="1" t="str">
        <f>'[1]63'!$B$2</f>
        <v>DH</v>
      </c>
      <c r="D65" s="1" t="str">
        <f>'[1]63'!$C$1</f>
        <v>Jour</v>
      </c>
      <c r="E65" s="3">
        <f>'[1]63'!$C$19</f>
        <v>60</v>
      </c>
      <c r="F65" s="4">
        <f>'[1]63'!$H$10</f>
        <v>43467</v>
      </c>
      <c r="G65" s="5">
        <f>'[1]63'!$H$7</f>
        <v>319.7</v>
      </c>
      <c r="H65" s="6">
        <f>'[1]63'!$H$9</f>
        <v>600</v>
      </c>
      <c r="I65" s="7">
        <f>'[1]63'!$H$14</f>
        <v>43480</v>
      </c>
      <c r="J65" s="8">
        <f>'[1]63'!$J$13</f>
        <v>4.7231779793556444E-2</v>
      </c>
      <c r="K65" s="6">
        <f>'[1]63'!$K$13</f>
        <v>28.339067876133868</v>
      </c>
      <c r="L65" s="9">
        <f t="shared" si="0"/>
        <v>10</v>
      </c>
      <c r="M65" s="10">
        <f>'[1]63'!$H$21</f>
        <v>43467</v>
      </c>
      <c r="N65" s="8" t="e">
        <f>'[1]63'!$J$20</f>
        <v>#DIV/0!</v>
      </c>
      <c r="O65" s="9">
        <f t="shared" si="1"/>
        <v>1</v>
      </c>
      <c r="P65" s="11">
        <f>'[1]63'!$H$26</f>
        <v>4.7231779793556444E-2</v>
      </c>
      <c r="Q65" s="6">
        <f>'[1]63'!$I$26</f>
        <v>28.339067876133868</v>
      </c>
      <c r="R65" s="8">
        <f>'[1]63'!$H$28</f>
        <v>2.8339067876133866E-3</v>
      </c>
      <c r="S65" s="12"/>
      <c r="T65" s="13">
        <f>'[1]63'!$B$4</f>
        <v>9</v>
      </c>
      <c r="U65" s="8">
        <f>'[1]63'!$B$6</f>
        <v>0.22222222222222221</v>
      </c>
      <c r="V65" s="13">
        <f>'[1]63'!$B$7</f>
        <v>1</v>
      </c>
      <c r="W65" s="13">
        <f>'[1]63'!$B$14</f>
        <v>6</v>
      </c>
      <c r="X65" s="8">
        <f>'[1]63'!$B$16</f>
        <v>0.5</v>
      </c>
      <c r="Y65" s="13">
        <f>'[1]63'!$B$11</f>
        <v>25.8</v>
      </c>
      <c r="Z65" s="13">
        <f>'[1]63'!$B$10</f>
        <v>38.4</v>
      </c>
      <c r="AA65" s="13">
        <f>'[1]63'!$B$8</f>
        <v>4</v>
      </c>
      <c r="AB65" s="13">
        <f>'[1]63'!$B$9</f>
        <v>2</v>
      </c>
      <c r="AC65" s="13" t="str">
        <f>'[1]63'!$B$12</f>
        <v>a</v>
      </c>
      <c r="AD65" s="13">
        <f>'[1]63'!$D$12</f>
        <v>0</v>
      </c>
      <c r="AE65" s="13">
        <f>'[1]63'!$B$13</f>
        <v>0</v>
      </c>
      <c r="AF65" s="14">
        <f>'[1]63'!$B$17</f>
        <v>39.22</v>
      </c>
      <c r="AG65" s="15">
        <f>'[1]63'!$B$18</f>
        <v>0.34899999999999998</v>
      </c>
      <c r="AH65" s="16">
        <v>2</v>
      </c>
      <c r="AI65" s="17" t="b">
        <f>'[1]63'!$N$12</f>
        <v>0</v>
      </c>
      <c r="AJ65" s="17">
        <f>'[1]63'!$N$13</f>
        <v>0</v>
      </c>
      <c r="AK65" s="17">
        <f>'[1]63'!$N$14</f>
        <v>1</v>
      </c>
      <c r="AL65" s="17">
        <f>'[1]63'!$N$15</f>
        <v>0</v>
      </c>
      <c r="AM65" s="17"/>
      <c r="AN65" s="17">
        <f>'[1]63'!$N$17</f>
        <v>1</v>
      </c>
      <c r="AO65" s="18"/>
      <c r="AP65" s="3">
        <f>'[1]63'!$C$19</f>
        <v>60</v>
      </c>
    </row>
    <row r="66" spans="1:42" s="41" customFormat="1" ht="11.1" customHeight="1" x14ac:dyDescent="0.25">
      <c r="A66" s="1">
        <v>64</v>
      </c>
      <c r="B66" s="2" t="str">
        <f>'[1]64'!$B$1</f>
        <v>eutelsat com</v>
      </c>
      <c r="C66" s="1" t="str">
        <f>'[1]64'!$B$2</f>
        <v>DH</v>
      </c>
      <c r="D66" s="1" t="str">
        <f>'[1]64'!$C$1</f>
        <v>Jour</v>
      </c>
      <c r="E66" s="3">
        <f>'[1]64'!$C$19</f>
        <v>68</v>
      </c>
      <c r="F66" s="4">
        <f>'[1]64'!$H$10</f>
        <v>43069</v>
      </c>
      <c r="G66" s="5">
        <f>'[1]64'!$H$7</f>
        <v>16.321000000000002</v>
      </c>
      <c r="H66" s="6">
        <f>'[1]64'!$H$9</f>
        <v>680</v>
      </c>
      <c r="I66" s="7">
        <f>'[1]64'!$H$14</f>
        <v>43104</v>
      </c>
      <c r="J66" s="8">
        <f>'[1]64'!$J$13</f>
        <v>1.1335089761656751E-2</v>
      </c>
      <c r="K66" s="6">
        <f>'[1]64'!$K$13</f>
        <v>7.7078610379265911</v>
      </c>
      <c r="L66" s="9">
        <f t="shared" si="0"/>
        <v>26</v>
      </c>
      <c r="M66" s="10">
        <f>'[1]64'!$H$21</f>
        <v>43069</v>
      </c>
      <c r="N66" s="8" t="e">
        <f>'[1]64'!$J$20</f>
        <v>#DIV/0!</v>
      </c>
      <c r="O66" s="9">
        <f t="shared" si="1"/>
        <v>1</v>
      </c>
      <c r="P66" s="11">
        <f>'[1]64'!$H$26</f>
        <v>1.1335089761656751E-2</v>
      </c>
      <c r="Q66" s="6">
        <f>'[1]64'!$I$26</f>
        <v>7.7078610379265911</v>
      </c>
      <c r="R66" s="8">
        <f>'[1]64'!$H$28</f>
        <v>7.7078610379265912E-4</v>
      </c>
      <c r="S66" s="12"/>
      <c r="T66" s="13">
        <f>'[1]64'!$B$4</f>
        <v>22</v>
      </c>
      <c r="U66" s="8">
        <f>'[1]64'!$B$6</f>
        <v>0.40909090909090912</v>
      </c>
      <c r="V66" s="13">
        <f>'[1]64'!$B$7</f>
        <v>4</v>
      </c>
      <c r="W66" s="13">
        <f>'[1]64'!$B$14</f>
        <v>2</v>
      </c>
      <c r="X66" s="8">
        <f>'[1]64'!$B$16</f>
        <v>0.5</v>
      </c>
      <c r="Y66" s="13">
        <f>'[1]64'!$B$11</f>
        <v>23.7</v>
      </c>
      <c r="Z66" s="13">
        <f>'[1]64'!$B$10</f>
        <v>36.9</v>
      </c>
      <c r="AA66" s="13">
        <f>'[1]64'!$B$8</f>
        <v>4</v>
      </c>
      <c r="AB66" s="13">
        <f>'[1]64'!$B$9</f>
        <v>1</v>
      </c>
      <c r="AC66" s="13" t="str">
        <f>'[1]64'!$B$12</f>
        <v>m</v>
      </c>
      <c r="AD66" s="13">
        <f>'[1]64'!$D$12</f>
        <v>0</v>
      </c>
      <c r="AE66" s="13">
        <f>'[1]64'!$B$13</f>
        <v>0</v>
      </c>
      <c r="AF66" s="14">
        <f>'[1]64'!$B$17</f>
        <v>37.880000000000003</v>
      </c>
      <c r="AG66" s="15">
        <f>'[1]64'!$B$18</f>
        <v>0</v>
      </c>
      <c r="AH66" s="16">
        <v>2</v>
      </c>
      <c r="AI66" s="17" t="b">
        <f>'[1]64'!$N$12</f>
        <v>0</v>
      </c>
      <c r="AJ66" s="17">
        <f>'[1]64'!$N$13</f>
        <v>0</v>
      </c>
      <c r="AK66" s="17">
        <f>'[1]64'!$N$14</f>
        <v>1</v>
      </c>
      <c r="AL66" s="17">
        <f>'[1]64'!$N$15</f>
        <v>0</v>
      </c>
      <c r="AM66" s="17"/>
      <c r="AN66" s="17">
        <v>0</v>
      </c>
      <c r="AO66" s="18"/>
      <c r="AP66" s="3">
        <f>'[1]64'!$C$19</f>
        <v>68</v>
      </c>
    </row>
    <row r="67" spans="1:42" s="41" customFormat="1" ht="11.1" customHeight="1" x14ac:dyDescent="0.25">
      <c r="A67" s="1">
        <v>65</v>
      </c>
      <c r="B67" s="2" t="str">
        <f>'[1]65'!$B$1</f>
        <v>eutelsat com</v>
      </c>
      <c r="C67" s="1" t="str">
        <f>'[1]65'!$B$2</f>
        <v>DH</v>
      </c>
      <c r="D67" s="1" t="str">
        <f>'[1]65'!$C$1</f>
        <v>Jour</v>
      </c>
      <c r="E67" s="3">
        <f>'[1]65'!$C$19</f>
        <v>57</v>
      </c>
      <c r="F67" s="4">
        <f>'[1]65'!$H$10</f>
        <v>43570</v>
      </c>
      <c r="G67" s="5">
        <f>'[1]65'!$H$7</f>
        <v>14.705</v>
      </c>
      <c r="H67" s="6">
        <f>'[1]65'!$H$9</f>
        <v>570</v>
      </c>
      <c r="I67" s="7">
        <f>'[1]65'!$H$14</f>
        <v>43580</v>
      </c>
      <c r="J67" s="8">
        <f>'[1]65'!$J$13</f>
        <v>-1.224073444406689E-3</v>
      </c>
      <c r="K67" s="6">
        <f>'[1]65'!$K$13</f>
        <v>-0.69772186331181274</v>
      </c>
      <c r="L67" s="9">
        <f t="shared" ref="L67:L121" si="3">NETWORKDAYS($F67,$I67)</f>
        <v>9</v>
      </c>
      <c r="M67" s="10">
        <f>'[1]65'!$H$21</f>
        <v>43570</v>
      </c>
      <c r="N67" s="8" t="e">
        <f>'[1]65'!$J$20</f>
        <v>#DIV/0!</v>
      </c>
      <c r="O67" s="9">
        <f t="shared" ref="O67:O121" si="4">NETWORKDAYS($F67,$M67)</f>
        <v>1</v>
      </c>
      <c r="P67" s="11">
        <f>'[1]65'!$H$26</f>
        <v>-1.224073444406689E-3</v>
      </c>
      <c r="Q67" s="6">
        <f>'[1]65'!$I$26</f>
        <v>-0.69772186331181274</v>
      </c>
      <c r="R67" s="8">
        <f>'[1]65'!$H$28</f>
        <v>-6.9772186331181274E-5</v>
      </c>
      <c r="S67" s="12"/>
      <c r="T67" s="13">
        <f>'[1]65'!$B$4</f>
        <v>10</v>
      </c>
      <c r="U67" s="8">
        <f>'[1]65'!$B$6</f>
        <v>0.6</v>
      </c>
      <c r="V67" s="13">
        <f>'[1]65'!$B$7</f>
        <v>2</v>
      </c>
      <c r="W67" s="13">
        <f>'[1]65'!$B$14</f>
        <v>2</v>
      </c>
      <c r="X67" s="8">
        <f>'[1]65'!$B$16</f>
        <v>1</v>
      </c>
      <c r="Y67" s="13">
        <f>'[1]65'!$B$11</f>
        <v>26</v>
      </c>
      <c r="Z67" s="13">
        <f>'[1]65'!$B$10</f>
        <v>40.299999999999997</v>
      </c>
      <c r="AA67" s="13">
        <f>'[1]65'!$B$8</f>
        <v>3</v>
      </c>
      <c r="AB67" s="13">
        <f>'[1]65'!$B$9</f>
        <v>1</v>
      </c>
      <c r="AC67" s="13" t="str">
        <f>'[1]65'!$B$12</f>
        <v>a</v>
      </c>
      <c r="AD67" s="13">
        <f>'[1]65'!$D$12</f>
        <v>0</v>
      </c>
      <c r="AE67" s="13">
        <f>'[1]65'!$B$13</f>
        <v>0</v>
      </c>
      <c r="AF67" s="14">
        <f>'[1]65'!$B$17</f>
        <v>27.1</v>
      </c>
      <c r="AG67" s="15">
        <f>'[1]65'!$B$18</f>
        <v>0.14899999999999999</v>
      </c>
      <c r="AH67" s="16">
        <v>2</v>
      </c>
      <c r="AI67" s="17" t="b">
        <f>'[1]65'!$N$12</f>
        <v>1</v>
      </c>
      <c r="AJ67" s="17">
        <f>'[1]65'!$N$13</f>
        <v>0</v>
      </c>
      <c r="AK67" s="17">
        <f>'[1]65'!$N$14</f>
        <v>1</v>
      </c>
      <c r="AL67" s="17">
        <f>'[1]65'!$N$15</f>
        <v>0</v>
      </c>
      <c r="AM67" s="17"/>
      <c r="AN67" s="17">
        <v>0</v>
      </c>
      <c r="AO67" s="18"/>
      <c r="AP67" s="3">
        <f>'[1]65'!$C$19</f>
        <v>57</v>
      </c>
    </row>
    <row r="68" spans="1:42" s="41" customFormat="1" ht="11.1" customHeight="1" x14ac:dyDescent="0.25">
      <c r="A68" s="1">
        <v>66</v>
      </c>
      <c r="B68" s="2" t="str">
        <f>'[1]66'!$B$1</f>
        <v>faurecia</v>
      </c>
      <c r="C68" s="1" t="str">
        <f>'[1]66'!$B$2</f>
        <v>DH</v>
      </c>
      <c r="D68" s="1" t="str">
        <f>'[1]66'!$C$1</f>
        <v>Jour</v>
      </c>
      <c r="E68" s="3">
        <f>'[1]66'!$C$19</f>
        <v>61.5</v>
      </c>
      <c r="F68" s="4">
        <f>'[1]66'!$H$10</f>
        <v>43340</v>
      </c>
      <c r="G68" s="5">
        <f>'[1]66'!$H$7</f>
        <v>52.2</v>
      </c>
      <c r="H68" s="6">
        <f>'[1]66'!$H$9</f>
        <v>615</v>
      </c>
      <c r="I68" s="7">
        <f>'[1]66'!$H$14</f>
        <v>43371</v>
      </c>
      <c r="J68" s="8">
        <f>'[1]66'!$J$13</f>
        <v>-2.9693486590038381E-2</v>
      </c>
      <c r="K68" s="6">
        <f>'[1]66'!$K$13</f>
        <v>-18.261494252873604</v>
      </c>
      <c r="L68" s="9">
        <f t="shared" si="3"/>
        <v>24</v>
      </c>
      <c r="M68" s="10">
        <f>'[1]66'!$H$21</f>
        <v>43340</v>
      </c>
      <c r="N68" s="8" t="e">
        <f>'[1]66'!$J$20</f>
        <v>#DIV/0!</v>
      </c>
      <c r="O68" s="9">
        <f t="shared" si="4"/>
        <v>1</v>
      </c>
      <c r="P68" s="11">
        <f>'[1]66'!$H$26</f>
        <v>-2.9693486590038381E-2</v>
      </c>
      <c r="Q68" s="6">
        <f>'[1]66'!$I$26</f>
        <v>-18.261494252873604</v>
      </c>
      <c r="R68" s="8">
        <f>'[1]66'!$H$28</f>
        <v>-1.8261494252873605E-3</v>
      </c>
      <c r="S68" s="12"/>
      <c r="T68" s="13">
        <f>'[1]66'!$B$4</f>
        <v>16</v>
      </c>
      <c r="U68" s="8">
        <f>'[1]66'!$B$6</f>
        <v>0.4375</v>
      </c>
      <c r="V68" s="13">
        <f>'[1]66'!$B$7</f>
        <v>2</v>
      </c>
      <c r="W68" s="13">
        <f>'[1]66'!$B$14</f>
        <v>1</v>
      </c>
      <c r="X68" s="8">
        <f>'[1]66'!$B$16</f>
        <v>1</v>
      </c>
      <c r="Y68" s="13">
        <f>'[1]66'!$B$11</f>
        <v>26.9</v>
      </c>
      <c r="Z68" s="13">
        <f>'[1]66'!$B$10</f>
        <v>38.700000000000003</v>
      </c>
      <c r="AA68" s="13">
        <f>'[1]66'!$B$8</f>
        <v>3</v>
      </c>
      <c r="AB68" s="13">
        <f>'[1]66'!$B$9</f>
        <v>1</v>
      </c>
      <c r="AC68" s="13" t="str">
        <f>'[1]66'!$B$12</f>
        <v>m</v>
      </c>
      <c r="AD68" s="13">
        <f>'[1]66'!$D$12</f>
        <v>0</v>
      </c>
      <c r="AE68" s="13">
        <f>'[1]66'!$B$13</f>
        <v>0</v>
      </c>
      <c r="AF68" s="14">
        <f>'[1]66'!$B$17</f>
        <v>38.9</v>
      </c>
      <c r="AG68" s="15">
        <f>'[1]66'!$B$18</f>
        <v>0.2165</v>
      </c>
      <c r="AH68" s="16">
        <v>2</v>
      </c>
      <c r="AI68" s="17" t="b">
        <f>'[1]66'!$N$12</f>
        <v>1</v>
      </c>
      <c r="AJ68" s="17">
        <f>'[1]66'!$N$13</f>
        <v>0</v>
      </c>
      <c r="AK68" s="17">
        <f>'[1]66'!$N$14</f>
        <v>1</v>
      </c>
      <c r="AL68" s="17">
        <f>'[1]66'!$N$15</f>
        <v>0</v>
      </c>
      <c r="AM68" s="17"/>
      <c r="AN68" s="17">
        <v>0</v>
      </c>
      <c r="AO68" s="18"/>
      <c r="AP68" s="3">
        <f>'[1]66'!$C$19</f>
        <v>61.5</v>
      </c>
    </row>
    <row r="69" spans="1:42" s="41" customFormat="1" ht="11.1" customHeight="1" x14ac:dyDescent="0.25">
      <c r="A69" s="1">
        <v>67</v>
      </c>
      <c r="B69" s="2" t="str">
        <f>'[1]67'!$B$1</f>
        <v>faurecia</v>
      </c>
      <c r="C69" s="1" t="str">
        <f>'[1]67'!$B$2</f>
        <v>DH</v>
      </c>
      <c r="D69" s="1" t="str">
        <f>'[1]67'!$C$1</f>
        <v>Jour</v>
      </c>
      <c r="E69" s="3">
        <f>'[1]67'!$C$19</f>
        <v>71</v>
      </c>
      <c r="F69" s="4">
        <f>'[1]67'!$H$10</f>
        <v>43621</v>
      </c>
      <c r="G69" s="5">
        <f>'[1]67'!$H$7</f>
        <v>35.380000000000003</v>
      </c>
      <c r="H69" s="6">
        <f>'[1]67'!$H$9</f>
        <v>709.99999999999989</v>
      </c>
      <c r="I69" s="7">
        <f>'[1]67'!$H$14</f>
        <v>43656</v>
      </c>
      <c r="J69" s="8">
        <f>'[1]67'!$J$13</f>
        <v>3.9853024307518345E-2</v>
      </c>
      <c r="K69" s="6">
        <f>'[1]67'!$K$13</f>
        <v>28.295647258338022</v>
      </c>
      <c r="L69" s="9">
        <f t="shared" si="3"/>
        <v>26</v>
      </c>
      <c r="M69" s="10">
        <f>'[1]67'!$H$21</f>
        <v>43621</v>
      </c>
      <c r="N69" s="8" t="e">
        <f>'[1]67'!$J$20</f>
        <v>#DIV/0!</v>
      </c>
      <c r="O69" s="9">
        <f t="shared" si="4"/>
        <v>1</v>
      </c>
      <c r="P69" s="11">
        <f>'[1]67'!$H$26</f>
        <v>3.9853024307518345E-2</v>
      </c>
      <c r="Q69" s="6">
        <f>'[1]67'!$I$26</f>
        <v>28.295647258338022</v>
      </c>
      <c r="R69" s="8">
        <f>'[1]67'!$H$28</f>
        <v>2.829564725833802E-3</v>
      </c>
      <c r="S69" s="12"/>
      <c r="T69" s="13">
        <f>'[1]67'!$B$4</f>
        <v>14</v>
      </c>
      <c r="U69" s="8">
        <f>'[1]67'!$B$6</f>
        <v>0.5</v>
      </c>
      <c r="V69" s="13">
        <f>'[1]67'!$B$7</f>
        <v>4</v>
      </c>
      <c r="W69" s="13">
        <f>'[1]67'!$B$14</f>
        <v>2</v>
      </c>
      <c r="X69" s="8">
        <f>'[1]67'!$B$16</f>
        <v>0.5</v>
      </c>
      <c r="Y69" s="13">
        <f>'[1]67'!$B$11</f>
        <v>27.8</v>
      </c>
      <c r="Z69" s="13">
        <f>'[1]67'!$B$10</f>
        <v>37.5</v>
      </c>
      <c r="AA69" s="13">
        <f>'[1]67'!$B$8</f>
        <v>3</v>
      </c>
      <c r="AB69" s="13">
        <f>'[1]67'!$B$9</f>
        <v>2</v>
      </c>
      <c r="AC69" s="13" t="str">
        <f>'[1]67'!$B$12</f>
        <v>m</v>
      </c>
      <c r="AD69" s="13">
        <f>'[1]67'!$D$12</f>
        <v>0</v>
      </c>
      <c r="AE69" s="13">
        <f>'[1]67'!$B$13</f>
        <v>0</v>
      </c>
      <c r="AF69" s="14">
        <f>'[1]67'!$B$17</f>
        <v>43.2</v>
      </c>
      <c r="AG69" s="15">
        <f>'[1]67'!$B$18</f>
        <v>0.18099999999999999</v>
      </c>
      <c r="AH69" s="16">
        <v>2</v>
      </c>
      <c r="AI69" s="17" t="b">
        <f>'[1]67'!$N$12</f>
        <v>0</v>
      </c>
      <c r="AJ69" s="17">
        <f>'[1]67'!$N$13</f>
        <v>0</v>
      </c>
      <c r="AK69" s="17">
        <f>'[1]67'!$N$14</f>
        <v>1</v>
      </c>
      <c r="AL69" s="17">
        <f>'[1]67'!$N$15</f>
        <v>0</v>
      </c>
      <c r="AM69" s="17"/>
      <c r="AN69" s="17">
        <v>0</v>
      </c>
      <c r="AO69" s="18"/>
      <c r="AP69" s="3">
        <f>'[1]67'!$C$19</f>
        <v>71</v>
      </c>
    </row>
    <row r="70" spans="1:42" s="41" customFormat="1" ht="11.1" customHeight="1" x14ac:dyDescent="0.25">
      <c r="A70" s="1">
        <v>68</v>
      </c>
      <c r="B70" s="2" t="str">
        <f>'[1]68'!$B$1</f>
        <v>ffp</v>
      </c>
      <c r="C70" s="1" t="str">
        <f>'[1]68'!$B$2</f>
        <v>DH</v>
      </c>
      <c r="D70" s="1" t="str">
        <f>'[1]68'!$C$1</f>
        <v>Jour</v>
      </c>
      <c r="E70" s="3">
        <f>'[1]68'!$C$19</f>
        <v>67</v>
      </c>
      <c r="F70" s="4">
        <f>'[1]68'!$H$10</f>
        <v>43472</v>
      </c>
      <c r="G70" s="5">
        <f>'[1]68'!$H$7</f>
        <v>76.599999999999994</v>
      </c>
      <c r="H70" s="6">
        <f>'[1]68'!$H$9</f>
        <v>670</v>
      </c>
      <c r="I70" s="7">
        <f>'[1]68'!$H$14</f>
        <v>43507</v>
      </c>
      <c r="J70" s="8">
        <f>'[1]68'!$J$13</f>
        <v>7.4412532637075798E-2</v>
      </c>
      <c r="K70" s="6">
        <f>'[1]68'!$K$13</f>
        <v>49.856396866840782</v>
      </c>
      <c r="L70" s="9">
        <f t="shared" si="3"/>
        <v>26</v>
      </c>
      <c r="M70" s="10">
        <f>'[1]68'!$H$21</f>
        <v>43472</v>
      </c>
      <c r="N70" s="8" t="e">
        <f>'[1]68'!$J$20</f>
        <v>#DIV/0!</v>
      </c>
      <c r="O70" s="9">
        <f t="shared" si="4"/>
        <v>1</v>
      </c>
      <c r="P70" s="11">
        <f>'[1]68'!$H$26</f>
        <v>7.4412532637075798E-2</v>
      </c>
      <c r="Q70" s="6">
        <f>'[1]68'!$I$26</f>
        <v>49.856396866840782</v>
      </c>
      <c r="R70" s="8">
        <f>'[1]68'!$H$28</f>
        <v>4.9856396866840786E-3</v>
      </c>
      <c r="S70" s="12"/>
      <c r="T70" s="13">
        <f>'[1]68'!$B$4</f>
        <v>11</v>
      </c>
      <c r="U70" s="8">
        <f>'[1]68'!$B$6</f>
        <v>0.54545454545454541</v>
      </c>
      <c r="V70" s="13">
        <f>'[1]68'!$B$7</f>
        <v>4</v>
      </c>
      <c r="W70" s="13">
        <f>'[1]68'!$B$14</f>
        <v>6</v>
      </c>
      <c r="X70" s="8">
        <f>'[1]68'!$B$16</f>
        <v>0.33333333333333331</v>
      </c>
      <c r="Y70" s="13">
        <f>'[1]68'!$B$11</f>
        <v>23.8</v>
      </c>
      <c r="Z70" s="13">
        <f>'[1]68'!$B$10</f>
        <v>34.6</v>
      </c>
      <c r="AA70" s="13">
        <f>'[1]68'!$B$8</f>
        <v>2</v>
      </c>
      <c r="AB70" s="13">
        <f>'[1]68'!$B$9</f>
        <v>1</v>
      </c>
      <c r="AC70" s="13" t="str">
        <f>'[1]68'!$B$12</f>
        <v>a</v>
      </c>
      <c r="AD70" s="13">
        <f>'[1]68'!$D$12</f>
        <v>0</v>
      </c>
      <c r="AE70" s="13">
        <f>'[1]68'!$B$13</f>
        <v>0</v>
      </c>
      <c r="AF70" s="14">
        <f>'[1]68'!$B$17</f>
        <v>38.44</v>
      </c>
      <c r="AG70" s="15">
        <f>'[1]68'!$B$18</f>
        <v>0.27329999999999999</v>
      </c>
      <c r="AH70" s="16">
        <v>2</v>
      </c>
      <c r="AI70" s="17" t="b">
        <f>'[1]68'!$N$12</f>
        <v>0</v>
      </c>
      <c r="AJ70" s="17">
        <f>'[1]68'!$N$13</f>
        <v>0</v>
      </c>
      <c r="AK70" s="17">
        <f>'[1]68'!$N$14</f>
        <v>1</v>
      </c>
      <c r="AL70" s="17">
        <f>'[1]68'!$N$15</f>
        <v>0</v>
      </c>
      <c r="AM70" s="17"/>
      <c r="AN70" s="17">
        <v>0</v>
      </c>
      <c r="AO70" s="18"/>
      <c r="AP70" s="3">
        <f>'[1]68'!$C$19</f>
        <v>67</v>
      </c>
    </row>
    <row r="71" spans="1:42" s="41" customFormat="1" ht="11.1" customHeight="1" x14ac:dyDescent="0.25">
      <c r="A71" s="1">
        <v>69</v>
      </c>
      <c r="B71" s="2" t="str">
        <f>'[1]69'!$B$1</f>
        <v>general electric</v>
      </c>
      <c r="C71" s="1" t="str">
        <f>'[1]69'!$B$2</f>
        <v>DH</v>
      </c>
      <c r="D71" s="1" t="str">
        <f>'[1]69'!$C$1</f>
        <v>Jour</v>
      </c>
      <c r="E71" s="3">
        <f>'[1]69'!$C$19</f>
        <v>89</v>
      </c>
      <c r="F71" s="4">
        <f>'[1]69'!$H$10</f>
        <v>43077</v>
      </c>
      <c r="G71" s="5">
        <f>'[1]69'!$H$7</f>
        <v>15.11</v>
      </c>
      <c r="H71" s="6">
        <f>'[1]69'!$H$9</f>
        <v>890</v>
      </c>
      <c r="I71" s="7">
        <f>'[1]69'!$H$14</f>
        <v>43096</v>
      </c>
      <c r="J71" s="8">
        <f>'[1]69'!$J$13</f>
        <v>-4.5665122435473146E-2</v>
      </c>
      <c r="K71" s="6">
        <f>'[1]69'!$K$13</f>
        <v>-40.641958967571099</v>
      </c>
      <c r="L71" s="9">
        <f t="shared" si="3"/>
        <v>14</v>
      </c>
      <c r="M71" s="10">
        <f>'[1]69'!$H$21</f>
        <v>43077</v>
      </c>
      <c r="N71" s="8" t="e">
        <f>'[1]69'!$J$20</f>
        <v>#DIV/0!</v>
      </c>
      <c r="O71" s="9">
        <f t="shared" si="4"/>
        <v>1</v>
      </c>
      <c r="P71" s="11">
        <f>'[1]69'!$H$26</f>
        <v>-4.5665122435473146E-2</v>
      </c>
      <c r="Q71" s="6">
        <f>'[1]69'!$I$26</f>
        <v>-40.641958967571099</v>
      </c>
      <c r="R71" s="8">
        <f>'[1]69'!$H$28</f>
        <v>-4.06419589675711E-3</v>
      </c>
      <c r="S71" s="12"/>
      <c r="T71" s="13">
        <f>'[1]69'!$B$4</f>
        <v>17</v>
      </c>
      <c r="U71" s="8">
        <f>'[1]69'!$B$6</f>
        <v>0.6470588235294118</v>
      </c>
      <c r="V71" s="13">
        <f>'[1]69'!$B$7</f>
        <v>4</v>
      </c>
      <c r="W71" s="13">
        <f>'[1]69'!$B$14</f>
        <v>1</v>
      </c>
      <c r="X71" s="8">
        <f>'[1]69'!$B$16</f>
        <v>1</v>
      </c>
      <c r="Y71" s="13">
        <f>'[1]69'!$B$11</f>
        <v>15.5</v>
      </c>
      <c r="Z71" s="13">
        <f>'[1]69'!$B$10</f>
        <v>30.61</v>
      </c>
      <c r="AA71" s="13">
        <f>'[1]69'!$B$8</f>
        <v>4</v>
      </c>
      <c r="AB71" s="13">
        <f>'[1]69'!$B$9</f>
        <v>2</v>
      </c>
      <c r="AC71" s="13" t="str">
        <f>'[1]69'!$B$12</f>
        <v>m</v>
      </c>
      <c r="AD71" s="13">
        <f>'[1]69'!$D$12</f>
        <v>0</v>
      </c>
      <c r="AE71" s="13">
        <f>'[1]69'!$B$13</f>
        <v>0</v>
      </c>
      <c r="AF71" s="14">
        <f>'[1]69'!$B$17</f>
        <v>32.9</v>
      </c>
      <c r="AG71" s="15">
        <f>'[1]69'!$B$18</f>
        <v>0</v>
      </c>
      <c r="AH71" s="16">
        <v>2</v>
      </c>
      <c r="AI71" s="17" t="b">
        <f>'[1]69'!$N$12</f>
        <v>1</v>
      </c>
      <c r="AJ71" s="17">
        <f>'[1]69'!$N$13</f>
        <v>1</v>
      </c>
      <c r="AK71" s="17">
        <f>'[1]69'!$N$14</f>
        <v>0</v>
      </c>
      <c r="AL71" s="17">
        <f>'[1]69'!$N$15</f>
        <v>0</v>
      </c>
      <c r="AM71" s="17"/>
      <c r="AN71" s="17">
        <v>0</v>
      </c>
      <c r="AO71" s="18"/>
      <c r="AP71" s="3">
        <f>'[1]69'!$C$19</f>
        <v>89</v>
      </c>
    </row>
    <row r="72" spans="1:42" s="41" customFormat="1" ht="11.1" customHeight="1" x14ac:dyDescent="0.25">
      <c r="A72" s="1">
        <v>70</v>
      </c>
      <c r="B72" s="2" t="str">
        <f>'[1]70'!$B$1</f>
        <v>general electric</v>
      </c>
      <c r="C72" s="1" t="str">
        <f>'[1]70'!$B$2</f>
        <v>DH</v>
      </c>
      <c r="D72" s="1" t="str">
        <f>'[1]70'!$C$1</f>
        <v>Jour</v>
      </c>
      <c r="E72" s="3">
        <f>'[1]70'!$C$19</f>
        <v>72</v>
      </c>
      <c r="F72" s="4">
        <f>'[1]70'!$H$10</f>
        <v>43438</v>
      </c>
      <c r="G72" s="5">
        <f>'[1]70'!$H$7</f>
        <v>6.88</v>
      </c>
      <c r="H72" s="6">
        <f>'[1]70'!$H$9</f>
        <v>720</v>
      </c>
      <c r="I72" s="7">
        <f>'[1]70'!$H$14</f>
        <v>43445</v>
      </c>
      <c r="J72" s="8">
        <f>'[1]70'!$J$13</f>
        <v>-0.12063953488372081</v>
      </c>
      <c r="K72" s="6">
        <f>'[1]70'!$K$13</f>
        <v>-86.860465116278988</v>
      </c>
      <c r="L72" s="9">
        <f t="shared" si="3"/>
        <v>6</v>
      </c>
      <c r="M72" s="10">
        <f>'[1]70'!$H$21</f>
        <v>43438</v>
      </c>
      <c r="N72" s="8" t="e">
        <f>'[1]70'!$J$20</f>
        <v>#DIV/0!</v>
      </c>
      <c r="O72" s="9">
        <f t="shared" si="4"/>
        <v>1</v>
      </c>
      <c r="P72" s="11">
        <f>'[1]70'!$H$26</f>
        <v>-0.12063953488372081</v>
      </c>
      <c r="Q72" s="6">
        <f>'[1]70'!$I$26</f>
        <v>-86.860465116278988</v>
      </c>
      <c r="R72" s="8">
        <f>'[1]70'!$H$28</f>
        <v>-8.6860465116278991E-3</v>
      </c>
      <c r="S72" s="12"/>
      <c r="T72" s="13">
        <f>'[1]70'!$B$4</f>
        <v>11</v>
      </c>
      <c r="U72" s="8">
        <f>'[1]70'!$B$6</f>
        <v>0.36363636363636365</v>
      </c>
      <c r="V72" s="13">
        <f>'[1]70'!$B$7</f>
        <v>1</v>
      </c>
      <c r="W72" s="13">
        <f>'[1]70'!$B$14</f>
        <v>5</v>
      </c>
      <c r="X72" s="8">
        <f>'[1]70'!$B$16</f>
        <v>0.6</v>
      </c>
      <c r="Y72" s="13">
        <f>'[1]70'!$B$11</f>
        <v>20.100000000000001</v>
      </c>
      <c r="Z72" s="13">
        <f>'[1]70'!$B$10</f>
        <v>28.1</v>
      </c>
      <c r="AA72" s="13">
        <f>'[1]70'!$B$8</f>
        <v>4</v>
      </c>
      <c r="AB72" s="13">
        <f>'[1]70'!$B$9</f>
        <v>2</v>
      </c>
      <c r="AC72" s="13" t="str">
        <f>'[1]70'!$B$12</f>
        <v>m</v>
      </c>
      <c r="AD72" s="13">
        <f>'[1]70'!$D$12</f>
        <v>0</v>
      </c>
      <c r="AE72" s="13">
        <f>'[1]70'!$B$13</f>
        <v>0</v>
      </c>
      <c r="AF72" s="14">
        <f>'[1]70'!$B$17</f>
        <v>35.1</v>
      </c>
      <c r="AG72" s="15">
        <f>'[1]70'!$B$18</f>
        <v>0.52829999999999999</v>
      </c>
      <c r="AH72" s="16">
        <v>2</v>
      </c>
      <c r="AI72" s="17" t="b">
        <f>'[1]70'!$N$12</f>
        <v>1</v>
      </c>
      <c r="AJ72" s="17">
        <f>'[1]70'!$N$13</f>
        <v>1</v>
      </c>
      <c r="AK72" s="17">
        <f>'[1]70'!$N$14</f>
        <v>0</v>
      </c>
      <c r="AL72" s="17">
        <f>'[1]70'!$N$15</f>
        <v>0</v>
      </c>
      <c r="AM72" s="17"/>
      <c r="AN72" s="17">
        <v>0</v>
      </c>
      <c r="AO72" s="18"/>
      <c r="AP72" s="3">
        <f>'[1]70'!$C$19</f>
        <v>72</v>
      </c>
    </row>
    <row r="73" spans="1:42" s="41" customFormat="1" ht="11.1" customHeight="1" x14ac:dyDescent="0.25">
      <c r="A73" s="1">
        <v>71</v>
      </c>
      <c r="B73" s="2" t="str">
        <f>'[1]71'!$B$1</f>
        <v>general electric</v>
      </c>
      <c r="C73" s="1" t="str">
        <f>'[1]71'!$B$2</f>
        <v>DH</v>
      </c>
      <c r="D73" s="1" t="str">
        <f>'[1]71'!$C$1</f>
        <v>Jour</v>
      </c>
      <c r="E73" s="3">
        <f>'[1]71'!$C$19</f>
        <v>78</v>
      </c>
      <c r="F73" s="4">
        <f>'[1]71'!$H$10</f>
        <v>43448</v>
      </c>
      <c r="G73" s="5">
        <f>'[1]71'!$H$7</f>
        <v>6.26</v>
      </c>
      <c r="H73" s="6">
        <f>'[1]71'!$H$9</f>
        <v>780</v>
      </c>
      <c r="I73" s="7">
        <f>'[1]71'!$H$14</f>
        <v>43488</v>
      </c>
      <c r="J73" s="8">
        <f>'[1]71'!$J$13</f>
        <v>0.22204472843450479</v>
      </c>
      <c r="K73" s="6">
        <f>'[1]71'!$K$13</f>
        <v>173.19488817891374</v>
      </c>
      <c r="L73" s="9">
        <f t="shared" si="3"/>
        <v>29</v>
      </c>
      <c r="M73" s="10">
        <f>'[1]71'!$H$21</f>
        <v>43448</v>
      </c>
      <c r="N73" s="8" t="e">
        <f>'[1]71'!$J$20</f>
        <v>#DIV/0!</v>
      </c>
      <c r="O73" s="9">
        <f t="shared" si="4"/>
        <v>1</v>
      </c>
      <c r="P73" s="11">
        <f>'[1]71'!$H$26</f>
        <v>0.22204472843450479</v>
      </c>
      <c r="Q73" s="6">
        <f>'[1]71'!$I$26</f>
        <v>173.19488817891374</v>
      </c>
      <c r="R73" s="8">
        <f>'[1]71'!$H$28</f>
        <v>1.7319488817891374E-2</v>
      </c>
      <c r="S73" s="12"/>
      <c r="T73" s="13">
        <f>'[1]71'!$B$4</f>
        <v>21</v>
      </c>
      <c r="U73" s="8">
        <f>'[1]71'!$B$6</f>
        <v>0.47619047619047616</v>
      </c>
      <c r="V73" s="13">
        <f>'[1]71'!$B$7</f>
        <v>4</v>
      </c>
      <c r="W73" s="13">
        <f>'[1]71'!$B$14</f>
        <v>3</v>
      </c>
      <c r="X73" s="8">
        <f>'[1]71'!$B$16</f>
        <v>1</v>
      </c>
      <c r="Y73" s="13">
        <f>'[1]71'!$B$11</f>
        <v>20.399999999999999</v>
      </c>
      <c r="Z73" s="13">
        <f>'[1]71'!$B$10</f>
        <v>35.1</v>
      </c>
      <c r="AA73" s="13">
        <f>'[1]71'!$B$8</f>
        <v>4</v>
      </c>
      <c r="AB73" s="13">
        <f>'[1]71'!$B$9</f>
        <v>2</v>
      </c>
      <c r="AC73" s="13" t="str">
        <f>'[1]71'!$B$12</f>
        <v>m</v>
      </c>
      <c r="AD73" s="13">
        <f>'[1]71'!$D$12</f>
        <v>0</v>
      </c>
      <c r="AE73" s="13">
        <f>'[1]71'!$B$13</f>
        <v>0</v>
      </c>
      <c r="AF73" s="14">
        <f>'[1]71'!$B$17</f>
        <v>38.6</v>
      </c>
      <c r="AG73" s="15">
        <f>'[1]71'!$B$18</f>
        <v>0.56020000000000003</v>
      </c>
      <c r="AH73" s="16">
        <v>2</v>
      </c>
      <c r="AI73" s="17" t="b">
        <f>'[1]71'!$N$12</f>
        <v>0</v>
      </c>
      <c r="AJ73" s="17">
        <f>'[1]71'!$N$13</f>
        <v>0</v>
      </c>
      <c r="AK73" s="17">
        <f>'[1]71'!$N$14</f>
        <v>0</v>
      </c>
      <c r="AL73" s="17">
        <f>'[1]71'!$N$15</f>
        <v>1</v>
      </c>
      <c r="AM73" s="17"/>
      <c r="AN73" s="17">
        <f>'[1]71'!$N$17</f>
        <v>1</v>
      </c>
      <c r="AO73" s="18"/>
      <c r="AP73" s="3">
        <f>'[1]71'!$C$19</f>
        <v>78</v>
      </c>
    </row>
    <row r="74" spans="1:42" s="41" customFormat="1" ht="11.1" customHeight="1" x14ac:dyDescent="0.25">
      <c r="A74" s="1">
        <v>72</v>
      </c>
      <c r="B74" s="2" t="str">
        <f>'[1]72'!$B$1</f>
        <v>general electric</v>
      </c>
      <c r="C74" s="1" t="str">
        <f>'[1]72'!$B$2</f>
        <v>DH</v>
      </c>
      <c r="D74" s="1" t="str">
        <f>'[1]72'!$C$1</f>
        <v>Jour</v>
      </c>
      <c r="E74" s="3">
        <f>'[1]72'!$C$19</f>
        <v>56</v>
      </c>
      <c r="F74" s="4">
        <f>'[1]72'!$H$10</f>
        <v>43710</v>
      </c>
      <c r="G74" s="5">
        <f>'[1]72'!$H$7</f>
        <v>7.4</v>
      </c>
      <c r="H74" s="6">
        <f>'[1]72'!$H$9</f>
        <v>560</v>
      </c>
      <c r="I74" s="7">
        <f>'[1]72'!$H$14</f>
        <v>43740</v>
      </c>
      <c r="J74" s="8">
        <f>'[1]72'!$J$13</f>
        <v>7.4324324324324412E-2</v>
      </c>
      <c r="K74" s="6">
        <f>'[1]72'!$K$13</f>
        <v>41.621621621621671</v>
      </c>
      <c r="L74" s="9">
        <f t="shared" si="3"/>
        <v>23</v>
      </c>
      <c r="M74" s="10">
        <f>'[1]72'!$H$21</f>
        <v>43710</v>
      </c>
      <c r="N74" s="8" t="e">
        <f>'[1]72'!$J$20</f>
        <v>#DIV/0!</v>
      </c>
      <c r="O74" s="9">
        <f t="shared" si="4"/>
        <v>1</v>
      </c>
      <c r="P74" s="11">
        <f>'[1]72'!$H$26</f>
        <v>7.4324324324324412E-2</v>
      </c>
      <c r="Q74" s="6">
        <f>'[1]72'!$I$26</f>
        <v>41.621621621621671</v>
      </c>
      <c r="R74" s="8">
        <f>'[1]72'!$H$28</f>
        <v>4.162162162162167E-3</v>
      </c>
      <c r="S74" s="12"/>
      <c r="T74" s="13">
        <f>'[1]72'!$B$4</f>
        <v>7</v>
      </c>
      <c r="U74" s="8">
        <f>'[1]72'!$B$6</f>
        <v>0.2857142857142857</v>
      </c>
      <c r="V74" s="13">
        <f>'[1]72'!$B$7</f>
        <v>1</v>
      </c>
      <c r="W74" s="13">
        <f>'[1]72'!$B$14</f>
        <v>5</v>
      </c>
      <c r="X74" s="8">
        <f>'[1]72'!$B$16</f>
        <v>0.6</v>
      </c>
      <c r="Y74" s="13">
        <f>'[1]72'!$B$11</f>
        <v>25.69</v>
      </c>
      <c r="Z74" s="13">
        <f>'[1]72'!$B$10</f>
        <v>38.9</v>
      </c>
      <c r="AA74" s="13">
        <f>'[1]72'!$B$8</f>
        <v>2</v>
      </c>
      <c r="AB74" s="13">
        <f>'[1]72'!$B$9</f>
        <v>3</v>
      </c>
      <c r="AC74" s="13" t="str">
        <f>'[1]72'!$B$12</f>
        <v>a</v>
      </c>
      <c r="AD74" s="13">
        <f>'[1]72'!$D$12</f>
        <v>0</v>
      </c>
      <c r="AE74" s="13">
        <f>'[1]72'!$B$13</f>
        <v>0</v>
      </c>
      <c r="AF74" s="14">
        <f>'[1]72'!$B$17</f>
        <v>39.700000000000003</v>
      </c>
      <c r="AG74" s="15">
        <f>'[1]72'!$B$18</f>
        <v>0.23699999999999999</v>
      </c>
      <c r="AH74" s="16">
        <v>2</v>
      </c>
      <c r="AI74" s="17" t="b">
        <f>'[1]72'!$N$12</f>
        <v>0</v>
      </c>
      <c r="AJ74" s="17">
        <f>'[1]72'!$N$13</f>
        <v>0</v>
      </c>
      <c r="AK74" s="17">
        <f>'[1]72'!$N$14</f>
        <v>1</v>
      </c>
      <c r="AL74" s="17">
        <f>'[1]72'!$N$15</f>
        <v>0</v>
      </c>
      <c r="AM74" s="17"/>
      <c r="AN74" s="17">
        <f>'[1]72'!$N$17</f>
        <v>1</v>
      </c>
      <c r="AO74" s="18"/>
      <c r="AP74" s="3">
        <f>'[1]72'!$C$19</f>
        <v>56</v>
      </c>
    </row>
    <row r="75" spans="1:42" s="41" customFormat="1" ht="11.1" customHeight="1" x14ac:dyDescent="0.25">
      <c r="A75" s="1">
        <v>73</v>
      </c>
      <c r="B75" s="2" t="str">
        <f>'[1]73'!$B$1</f>
        <v>getlink se</v>
      </c>
      <c r="C75" s="1" t="str">
        <f>'[1]73'!$B$2</f>
        <v>DH</v>
      </c>
      <c r="D75" s="1" t="str">
        <f>'[1]73'!$C$1</f>
        <v>Jour</v>
      </c>
      <c r="E75" s="3">
        <f>'[1]73'!$C$19</f>
        <v>69</v>
      </c>
      <c r="F75" s="4">
        <f>'[1]73'!$H$10</f>
        <v>43349</v>
      </c>
      <c r="G75" s="5">
        <f>'[1]73'!$H$7</f>
        <v>10.57</v>
      </c>
      <c r="H75" s="6">
        <f>'[1]73'!$H$9</f>
        <v>690.00000000000011</v>
      </c>
      <c r="I75" s="7">
        <f>'[1]73'!$H$14</f>
        <v>43378</v>
      </c>
      <c r="J75" s="8">
        <f>'[1]73'!$J$13</f>
        <v>2.8382213812675754E-3</v>
      </c>
      <c r="K75" s="6">
        <f>'[1]73'!$K$13</f>
        <v>1.9583727530746273</v>
      </c>
      <c r="L75" s="9">
        <f t="shared" si="3"/>
        <v>22</v>
      </c>
      <c r="M75" s="10">
        <f>'[1]73'!$H$21</f>
        <v>43349</v>
      </c>
      <c r="N75" s="8" t="e">
        <f>'[1]73'!$J$20</f>
        <v>#DIV/0!</v>
      </c>
      <c r="O75" s="9">
        <f t="shared" si="4"/>
        <v>1</v>
      </c>
      <c r="P75" s="11">
        <f>'[1]73'!$H$26</f>
        <v>2.8382213812675754E-3</v>
      </c>
      <c r="Q75" s="6">
        <f>'[1]73'!$I$26</f>
        <v>1.9583727530746273</v>
      </c>
      <c r="R75" s="8">
        <f>'[1]73'!$H$28</f>
        <v>1.9583727530746273E-4</v>
      </c>
      <c r="S75" s="12"/>
      <c r="T75" s="13">
        <f>'[1]73'!$B$4</f>
        <v>14</v>
      </c>
      <c r="U75" s="8">
        <f>'[1]73'!$B$6</f>
        <v>0.42857142857142855</v>
      </c>
      <c r="V75" s="13">
        <f>'[1]73'!$B$7</f>
        <v>2</v>
      </c>
      <c r="W75" s="13">
        <f>'[1]73'!$B$14</f>
        <v>1</v>
      </c>
      <c r="X75" s="8">
        <f>'[1]73'!$B$16</f>
        <v>1</v>
      </c>
      <c r="Y75" s="13">
        <f>'[1]73'!$B$11</f>
        <v>21.5</v>
      </c>
      <c r="Z75" s="13">
        <f>'[1]73'!$B$10</f>
        <v>38.9</v>
      </c>
      <c r="AA75" s="13">
        <f>'[1]73'!$B$8</f>
        <v>2</v>
      </c>
      <c r="AB75" s="13">
        <f>'[1]73'!$B$9</f>
        <v>3</v>
      </c>
      <c r="AC75" s="13" t="str">
        <f>'[1]73'!$B$12</f>
        <v>m</v>
      </c>
      <c r="AD75" s="13">
        <f>'[1]73'!$D$12</f>
        <v>0</v>
      </c>
      <c r="AE75" s="13">
        <f>'[1]73'!$B$13</f>
        <v>0</v>
      </c>
      <c r="AF75" s="14">
        <f>'[1]73'!$B$17</f>
        <v>40.299999999999997</v>
      </c>
      <c r="AG75" s="15">
        <f>'[1]73'!$B$18</f>
        <v>5.8999999999999997E-2</v>
      </c>
      <c r="AH75" s="16">
        <v>2</v>
      </c>
      <c r="AI75" s="17" t="b">
        <f>'[1]73'!$N$12</f>
        <v>0</v>
      </c>
      <c r="AJ75" s="17">
        <f>'[1]73'!$N$13</f>
        <v>0</v>
      </c>
      <c r="AK75" s="17">
        <f>'[1]73'!$N$14</f>
        <v>1</v>
      </c>
      <c r="AL75" s="17">
        <f>'[1]73'!$N$15</f>
        <v>0</v>
      </c>
      <c r="AM75" s="17"/>
      <c r="AN75" s="17">
        <v>0</v>
      </c>
      <c r="AO75" s="18"/>
      <c r="AP75" s="3">
        <f>'[1]73'!$C$19</f>
        <v>69</v>
      </c>
    </row>
    <row r="76" spans="1:42" s="41" customFormat="1" ht="11.1" customHeight="1" x14ac:dyDescent="0.25">
      <c r="A76" s="1">
        <v>74</v>
      </c>
      <c r="B76" s="2" t="str">
        <f>'[1]74'!$B$1</f>
        <v>getlink se</v>
      </c>
      <c r="C76" s="1" t="str">
        <f>'[1]74'!$B$2</f>
        <v>DH</v>
      </c>
      <c r="D76" s="1" t="str">
        <f>'[1]74'!$C$1</f>
        <v>Jour</v>
      </c>
      <c r="E76" s="3">
        <f>'[1]74'!$C$19</f>
        <v>78</v>
      </c>
      <c r="F76" s="4">
        <f>'[1]74'!$H$10</f>
        <v>43913</v>
      </c>
      <c r="G76" s="5">
        <f>'[1]74'!$H$7</f>
        <v>9.2100000000000009</v>
      </c>
      <c r="H76" s="6">
        <f>'[1]74'!$H$9</f>
        <v>780</v>
      </c>
      <c r="I76" s="7">
        <f>'[1]74'!$H$14</f>
        <v>43956</v>
      </c>
      <c r="J76" s="8">
        <f>'[1]74'!$J$13</f>
        <v>0.2323561346362647</v>
      </c>
      <c r="K76" s="6">
        <f>'[1]74'!$K$13</f>
        <v>181.23778501628647</v>
      </c>
      <c r="L76" s="9">
        <f t="shared" si="3"/>
        <v>32</v>
      </c>
      <c r="M76" s="10">
        <f>'[1]74'!$H$21</f>
        <v>43913</v>
      </c>
      <c r="N76" s="8" t="e">
        <f>'[1]74'!$J$20</f>
        <v>#DIV/0!</v>
      </c>
      <c r="O76" s="9">
        <f t="shared" si="4"/>
        <v>1</v>
      </c>
      <c r="P76" s="11">
        <f>'[1]74'!$H$26</f>
        <v>0.2323561346362647</v>
      </c>
      <c r="Q76" s="6">
        <f>'[1]74'!$I$26</f>
        <v>181.23778501628647</v>
      </c>
      <c r="R76" s="8">
        <f>'[1]74'!$H$28</f>
        <v>1.8123778501628645E-2</v>
      </c>
      <c r="S76" s="12"/>
      <c r="T76" s="13">
        <f>'[1]74'!$B$4</f>
        <v>6</v>
      </c>
      <c r="U76" s="8">
        <f>'[1]74'!$B$6</f>
        <v>0.66666666666666663</v>
      </c>
      <c r="V76" s="13">
        <f>'[1]74'!$B$7</f>
        <v>2</v>
      </c>
      <c r="W76" s="13">
        <f>'[1]74'!$B$14</f>
        <v>1</v>
      </c>
      <c r="X76" s="8">
        <f>'[1]74'!$B$16</f>
        <v>0</v>
      </c>
      <c r="Y76" s="13">
        <f>'[1]74'!$B$11</f>
        <v>12.7</v>
      </c>
      <c r="Z76" s="13">
        <f>'[1]74'!$B$10</f>
        <v>16.899999999999999</v>
      </c>
      <c r="AA76" s="13">
        <f>'[1]74'!$B$8</f>
        <v>5</v>
      </c>
      <c r="AB76" s="13">
        <f>'[1]74'!$B$9</f>
        <v>1</v>
      </c>
      <c r="AC76" s="13">
        <f>'[1]74'!$B$12</f>
        <v>0</v>
      </c>
      <c r="AD76" s="13">
        <f>'[1]74'!$D$12</f>
        <v>0</v>
      </c>
      <c r="AE76" s="13">
        <f>'[1]74'!$B$13</f>
        <v>0</v>
      </c>
      <c r="AF76" s="14">
        <f>'[1]74'!$B$17</f>
        <v>24.5</v>
      </c>
      <c r="AG76" s="15">
        <f>'[1]74'!$B$18</f>
        <v>0.68500000000000005</v>
      </c>
      <c r="AH76" s="16">
        <v>2</v>
      </c>
      <c r="AI76" s="17" t="b">
        <f>'[1]74'!$N$12</f>
        <v>0</v>
      </c>
      <c r="AJ76" s="17">
        <f>'[1]74'!$N$13</f>
        <v>0</v>
      </c>
      <c r="AK76" s="17">
        <f>'[1]74'!$N$14</f>
        <v>1</v>
      </c>
      <c r="AL76" s="17">
        <f>'[1]74'!$N$15</f>
        <v>0</v>
      </c>
      <c r="AM76" s="17"/>
      <c r="AN76" s="17">
        <v>0</v>
      </c>
      <c r="AO76" s="18"/>
      <c r="AP76" s="3">
        <f>'[1]74'!$C$19</f>
        <v>78</v>
      </c>
    </row>
    <row r="77" spans="1:42" s="41" customFormat="1" ht="11.1" customHeight="1" x14ac:dyDescent="0.25">
      <c r="A77" s="1">
        <v>75</v>
      </c>
      <c r="B77" s="2" t="str">
        <f>'[1]75'!$B$1</f>
        <v>gtt</v>
      </c>
      <c r="C77" s="1" t="str">
        <f>'[1]75'!$B$2</f>
        <v>DH</v>
      </c>
      <c r="D77" s="1" t="str">
        <f>'[1]75'!$C$1</f>
        <v>Jour</v>
      </c>
      <c r="E77" s="3">
        <f>'[1]75'!$C$19</f>
        <v>57</v>
      </c>
      <c r="F77" s="4">
        <f>'[1]75'!$H$10</f>
        <v>42401</v>
      </c>
      <c r="G77" s="5">
        <f>'[1]75'!$H$7</f>
        <v>25.33</v>
      </c>
      <c r="H77" s="6">
        <f>'[1]75'!$H$9</f>
        <v>570</v>
      </c>
      <c r="I77" s="7">
        <f>'[1]75'!$H$14</f>
        <v>42402</v>
      </c>
      <c r="J77" s="8">
        <f>'[1]75'!$J$13</f>
        <v>-0.18594551914725602</v>
      </c>
      <c r="K77" s="6">
        <f>'[1]75'!$K$13</f>
        <v>-105.98894591393594</v>
      </c>
      <c r="L77" s="9">
        <f t="shared" si="3"/>
        <v>2</v>
      </c>
      <c r="M77" s="10">
        <f>'[1]75'!$H$21</f>
        <v>42401</v>
      </c>
      <c r="N77" s="8" t="e">
        <f>'[1]75'!$J$20</f>
        <v>#DIV/0!</v>
      </c>
      <c r="O77" s="9">
        <f t="shared" si="4"/>
        <v>1</v>
      </c>
      <c r="P77" s="11">
        <f>'[1]75'!$H$26</f>
        <v>-0.18594551914725602</v>
      </c>
      <c r="Q77" s="6">
        <f>'[1]75'!$I$26</f>
        <v>-105.98894591393594</v>
      </c>
      <c r="R77" s="8">
        <f>'[1]75'!$H$28</f>
        <v>-1.0598894591393593E-2</v>
      </c>
      <c r="S77" s="12"/>
      <c r="T77" s="13">
        <f>'[1]75'!$B$4</f>
        <v>19</v>
      </c>
      <c r="U77" s="8">
        <f>'[1]75'!$B$6</f>
        <v>0.36842105263157893</v>
      </c>
      <c r="V77" s="13">
        <f>'[1]75'!$B$7</f>
        <v>2</v>
      </c>
      <c r="W77" s="13">
        <f>'[1]75'!$B$14</f>
        <v>9</v>
      </c>
      <c r="X77" s="8">
        <f>'[1]75'!$B$16</f>
        <v>0.55555555555555558</v>
      </c>
      <c r="Y77" s="13">
        <f>'[1]75'!$B$11</f>
        <v>22.93</v>
      </c>
      <c r="Z77" s="13">
        <f>'[1]75'!$B$10</f>
        <v>40.299999999999997</v>
      </c>
      <c r="AA77" s="13">
        <f>'[1]75'!$B$8</f>
        <v>4</v>
      </c>
      <c r="AB77" s="13">
        <f>'[1]75'!$B$9</f>
        <v>0</v>
      </c>
      <c r="AC77" s="13" t="str">
        <f>'[1]75'!$B$12</f>
        <v>n</v>
      </c>
      <c r="AD77" s="13">
        <f>'[1]75'!$D$12</f>
        <v>0</v>
      </c>
      <c r="AE77" s="13">
        <f>'[1]75'!$B$13</f>
        <v>0</v>
      </c>
      <c r="AF77" s="14">
        <f>'[1]75'!$B$17</f>
        <v>41.6</v>
      </c>
      <c r="AG77" s="15">
        <f>'[1]75'!$B$18</f>
        <v>0.31569999999999998</v>
      </c>
      <c r="AH77" s="16">
        <v>2</v>
      </c>
      <c r="AI77" s="17" t="b">
        <f>'[1]75'!$N$12</f>
        <v>1</v>
      </c>
      <c r="AJ77" s="17">
        <f>'[1]75'!$N$13</f>
        <v>1</v>
      </c>
      <c r="AK77" s="17">
        <f>'[1]75'!$N$14</f>
        <v>0</v>
      </c>
      <c r="AL77" s="17">
        <f>'[1]75'!$N$15</f>
        <v>0</v>
      </c>
      <c r="AM77" s="17"/>
      <c r="AN77" s="17">
        <v>0</v>
      </c>
      <c r="AO77" s="18"/>
      <c r="AP77" s="3">
        <f>'[1]75'!$C$19</f>
        <v>57</v>
      </c>
    </row>
    <row r="78" spans="1:42" s="41" customFormat="1" ht="11.1" customHeight="1" x14ac:dyDescent="0.25">
      <c r="A78" s="1">
        <v>76</v>
      </c>
      <c r="B78" s="2" t="str">
        <f>'[1]76'!$B$1</f>
        <v>icade</v>
      </c>
      <c r="C78" s="1" t="str">
        <f>'[1]76'!$B$2</f>
        <v>DH</v>
      </c>
      <c r="D78" s="1" t="str">
        <f>'[1]76'!$C$1</f>
        <v>Jour</v>
      </c>
      <c r="E78" s="3">
        <f>'[1]76'!$C$19</f>
        <v>56</v>
      </c>
      <c r="F78" s="4">
        <f>'[1]76'!$H$10</f>
        <v>42256</v>
      </c>
      <c r="G78" s="5">
        <f>'[1]76'!$H$7</f>
        <v>50.3</v>
      </c>
      <c r="H78" s="6">
        <f>'[1]76'!$H$9</f>
        <v>560</v>
      </c>
      <c r="I78" s="7">
        <f>'[1]76'!$H$14</f>
        <v>42317</v>
      </c>
      <c r="J78" s="8">
        <f>'[1]76'!$J$13</f>
        <v>3.9165009940357924E-2</v>
      </c>
      <c r="K78" s="6">
        <f>'[1]76'!$K$13</f>
        <v>21.932405566600437</v>
      </c>
      <c r="L78" s="9">
        <f t="shared" si="3"/>
        <v>44</v>
      </c>
      <c r="M78" s="10">
        <f>'[1]76'!$H$21</f>
        <v>42256</v>
      </c>
      <c r="N78" s="8" t="e">
        <f>'[1]76'!$J$20</f>
        <v>#DIV/0!</v>
      </c>
      <c r="O78" s="9">
        <f t="shared" si="4"/>
        <v>1</v>
      </c>
      <c r="P78" s="11">
        <f>'[1]76'!$H$26</f>
        <v>3.9165009940357924E-2</v>
      </c>
      <c r="Q78" s="6">
        <f>'[1]76'!$I$26</f>
        <v>21.932405566600437</v>
      </c>
      <c r="R78" s="8">
        <f>'[1]76'!$H$28</f>
        <v>2.1932405566600435E-3</v>
      </c>
      <c r="S78" s="12"/>
      <c r="T78" s="13">
        <f>'[1]76'!$B$4</f>
        <v>10</v>
      </c>
      <c r="U78" s="8">
        <f>'[1]76'!$B$6</f>
        <v>0.4</v>
      </c>
      <c r="V78" s="13">
        <f>'[1]76'!$B$7</f>
        <v>1</v>
      </c>
      <c r="W78" s="13">
        <f>'[1]76'!$B$14</f>
        <v>2</v>
      </c>
      <c r="X78" s="8">
        <f>'[1]76'!$B$16</f>
        <v>1</v>
      </c>
      <c r="Y78" s="13">
        <f>'[1]76'!$B$11</f>
        <v>28.52</v>
      </c>
      <c r="Z78" s="13">
        <f>'[1]76'!$B$10</f>
        <v>40.200000000000003</v>
      </c>
      <c r="AA78" s="13">
        <f>'[1]76'!$B$8</f>
        <v>3</v>
      </c>
      <c r="AB78" s="13">
        <f>'[1]76'!$B$9</f>
        <v>2</v>
      </c>
      <c r="AC78" s="13" t="str">
        <f>'[1]76'!$B$12</f>
        <v>m</v>
      </c>
      <c r="AD78" s="13">
        <f>'[1]76'!$D$12</f>
        <v>0</v>
      </c>
      <c r="AE78" s="13">
        <f>'[1]76'!$B$13</f>
        <v>0</v>
      </c>
      <c r="AF78" s="14">
        <f>'[1]76'!$B$17</f>
        <v>41</v>
      </c>
      <c r="AG78" s="15">
        <f>'[1]76'!$B$18</f>
        <v>0.1336</v>
      </c>
      <c r="AH78" s="16">
        <v>2</v>
      </c>
      <c r="AI78" s="17" t="b">
        <f>'[1]76'!$N$12</f>
        <v>0</v>
      </c>
      <c r="AJ78" s="17">
        <f>'[1]76'!$N$13</f>
        <v>0</v>
      </c>
      <c r="AK78" s="17">
        <f>'[1]76'!$N$14</f>
        <v>1</v>
      </c>
      <c r="AL78" s="17">
        <f>'[1]76'!$N$15</f>
        <v>0</v>
      </c>
      <c r="AM78" s="17"/>
      <c r="AN78" s="17">
        <v>0</v>
      </c>
      <c r="AO78" s="18"/>
      <c r="AP78" s="3">
        <f>'[1]76'!$C$19</f>
        <v>56</v>
      </c>
    </row>
    <row r="79" spans="1:42" s="41" customFormat="1" ht="11.1" customHeight="1" x14ac:dyDescent="0.25">
      <c r="A79" s="1">
        <v>77</v>
      </c>
      <c r="B79" s="2" t="str">
        <f>'[1]77'!$B$1</f>
        <v>interparfums</v>
      </c>
      <c r="C79" s="1" t="str">
        <f>'[1]77'!$B$2</f>
        <v>DH</v>
      </c>
      <c r="D79" s="1" t="str">
        <f>'[1]77'!$C$1</f>
        <v>Jour</v>
      </c>
      <c r="E79" s="3">
        <f>'[1]77'!$C$19</f>
        <v>69</v>
      </c>
      <c r="F79" s="4">
        <f>'[1]77'!$H$10</f>
        <v>43909</v>
      </c>
      <c r="G79" s="5">
        <f>'[1]77'!$H$7</f>
        <v>28.5</v>
      </c>
      <c r="H79" s="6">
        <f>'[1]77'!$H$9</f>
        <v>690.00000000000011</v>
      </c>
      <c r="I79" s="7">
        <f>'[1]77'!$H$14</f>
        <v>43921</v>
      </c>
      <c r="J79" s="8">
        <f>'[1]77'!$J$13</f>
        <v>6.6666666666666485E-2</v>
      </c>
      <c r="K79" s="6">
        <f>'[1]77'!$K$13</f>
        <v>45.999999999999886</v>
      </c>
      <c r="L79" s="9">
        <f t="shared" si="3"/>
        <v>9</v>
      </c>
      <c r="M79" s="10">
        <f>'[1]77'!$H$21</f>
        <v>43909</v>
      </c>
      <c r="N79" s="8" t="e">
        <f>'[1]77'!$J$20</f>
        <v>#DIV/0!</v>
      </c>
      <c r="O79" s="9">
        <f t="shared" si="4"/>
        <v>1</v>
      </c>
      <c r="P79" s="11">
        <f>'[1]77'!$H$26</f>
        <v>6.6666666666666485E-2</v>
      </c>
      <c r="Q79" s="6">
        <f>'[1]77'!$I$26</f>
        <v>45.999999999999886</v>
      </c>
      <c r="R79" s="8">
        <f>'[1]77'!$H$28</f>
        <v>4.5999999999999886E-3</v>
      </c>
      <c r="S79" s="12"/>
      <c r="T79" s="13">
        <f>'[1]77'!$B$4</f>
        <v>12</v>
      </c>
      <c r="U79" s="8">
        <f>'[1]77'!$B$6</f>
        <v>0.33333333333333331</v>
      </c>
      <c r="V79" s="13">
        <f>'[1]77'!$B$7</f>
        <v>2</v>
      </c>
      <c r="W79" s="13">
        <f>'[1]77'!$B$14</f>
        <v>2</v>
      </c>
      <c r="X79" s="8">
        <f>'[1]77'!$B$16</f>
        <v>0.5</v>
      </c>
      <c r="Y79" s="13">
        <f>'[1]77'!$B$11</f>
        <v>18.899999999999999</v>
      </c>
      <c r="Z79" s="13">
        <f>'[1]77'!$B$10</f>
        <v>32.799999999999997</v>
      </c>
      <c r="AA79" s="13">
        <f>'[1]77'!$B$8</f>
        <v>4</v>
      </c>
      <c r="AB79" s="13">
        <f>'[1]77'!$B$9</f>
        <v>1</v>
      </c>
      <c r="AC79" s="13" t="str">
        <f>'[1]77'!$B$12</f>
        <v>a</v>
      </c>
      <c r="AD79" s="13">
        <f>'[1]77'!$D$12</f>
        <v>0</v>
      </c>
      <c r="AE79" s="13">
        <f>'[1]77'!$B$13</f>
        <v>0</v>
      </c>
      <c r="AF79" s="14">
        <f>'[1]77'!$B$17</f>
        <v>37</v>
      </c>
      <c r="AG79" s="15">
        <f>'[1]77'!$B$18</f>
        <v>0.35699999999999998</v>
      </c>
      <c r="AH79" s="16">
        <v>2</v>
      </c>
      <c r="AI79" s="17" t="b">
        <f>'[1]77'!$N$12</f>
        <v>0</v>
      </c>
      <c r="AJ79" s="17">
        <f>'[1]77'!$N$13</f>
        <v>0</v>
      </c>
      <c r="AK79" s="17">
        <f>'[1]77'!$N$14</f>
        <v>1</v>
      </c>
      <c r="AL79" s="17">
        <f>'[1]77'!$N$15</f>
        <v>0</v>
      </c>
      <c r="AM79" s="17"/>
      <c r="AN79" s="17">
        <f>'[1]77'!$N$17</f>
        <v>1</v>
      </c>
      <c r="AO79" s="18"/>
      <c r="AP79" s="3">
        <f>'[1]77'!$C$19</f>
        <v>69</v>
      </c>
    </row>
    <row r="80" spans="1:42" s="41" customFormat="1" ht="11.1" customHeight="1" x14ac:dyDescent="0.25">
      <c r="A80" s="1">
        <v>78</v>
      </c>
      <c r="B80" s="2" t="str">
        <f>'[1]78'!$B$1</f>
        <v>icade</v>
      </c>
      <c r="C80" s="1" t="str">
        <f>'[1]78'!$B$2</f>
        <v>DH</v>
      </c>
      <c r="D80" s="1" t="str">
        <f>'[1]78'!$C$1</f>
        <v>Jour</v>
      </c>
      <c r="E80" s="3">
        <f>'[1]78'!$C$19</f>
        <v>64</v>
      </c>
      <c r="F80" s="4">
        <f>'[1]78'!$H$10</f>
        <v>43454</v>
      </c>
      <c r="G80" s="5">
        <f>'[1]78'!$H$7</f>
        <v>60.2</v>
      </c>
      <c r="H80" s="6">
        <f>'[1]78'!$H$9</f>
        <v>640</v>
      </c>
      <c r="I80" s="7">
        <f>'[1]78'!$H$14</f>
        <v>43496</v>
      </c>
      <c r="J80" s="8">
        <f>'[1]78'!$J$13</f>
        <v>0.1488372093023255</v>
      </c>
      <c r="K80" s="6">
        <f>'[1]78'!$K$13</f>
        <v>95.255813953488314</v>
      </c>
      <c r="L80" s="9">
        <f t="shared" si="3"/>
        <v>31</v>
      </c>
      <c r="M80" s="10">
        <f>'[1]78'!$H$21</f>
        <v>43454</v>
      </c>
      <c r="N80" s="8" t="e">
        <f>'[1]78'!$J$20</f>
        <v>#DIV/0!</v>
      </c>
      <c r="O80" s="9">
        <f t="shared" si="4"/>
        <v>1</v>
      </c>
      <c r="P80" s="11">
        <f>'[1]78'!$H$26</f>
        <v>0.1488372093023255</v>
      </c>
      <c r="Q80" s="6">
        <f>'[1]78'!$I$26</f>
        <v>95.255813953488314</v>
      </c>
      <c r="R80" s="8">
        <f>'[1]78'!$H$28</f>
        <v>9.5255813953488318E-3</v>
      </c>
      <c r="S80" s="12"/>
      <c r="T80" s="13">
        <f>'[1]78'!$B$4</f>
        <v>11</v>
      </c>
      <c r="U80" s="8">
        <f>'[1]78'!$B$6</f>
        <v>0.45454545454545453</v>
      </c>
      <c r="V80" s="13">
        <f>'[1]78'!$B$7</f>
        <v>2</v>
      </c>
      <c r="W80" s="13">
        <f>'[1]78'!$B$14</f>
        <v>1</v>
      </c>
      <c r="X80" s="8">
        <f>'[1]78'!$B$16</f>
        <v>0</v>
      </c>
      <c r="Y80" s="13">
        <f>'[1]78'!$B$11</f>
        <v>25.06</v>
      </c>
      <c r="Z80" s="13">
        <f>'[1]78'!$B$10</f>
        <v>33.700000000000003</v>
      </c>
      <c r="AA80" s="13">
        <f>'[1]78'!$B$8</f>
        <v>3</v>
      </c>
      <c r="AB80" s="13">
        <f>'[1]78'!$B$9</f>
        <v>1</v>
      </c>
      <c r="AC80" s="13" t="str">
        <f>'[1]78'!$B$12</f>
        <v>n</v>
      </c>
      <c r="AD80" s="13">
        <f>'[1]78'!$D$12</f>
        <v>0</v>
      </c>
      <c r="AE80" s="13">
        <f>'[1]78'!$B$13</f>
        <v>0</v>
      </c>
      <c r="AF80" s="14">
        <f>'[1]78'!$B$17</f>
        <v>34.4</v>
      </c>
      <c r="AG80" s="15">
        <f>'[1]78'!$B$18</f>
        <v>0.153</v>
      </c>
      <c r="AH80" s="16">
        <v>2</v>
      </c>
      <c r="AI80" s="17" t="b">
        <f>'[1]78'!$N$12</f>
        <v>0</v>
      </c>
      <c r="AJ80" s="17">
        <f>'[1]78'!$N$13</f>
        <v>0</v>
      </c>
      <c r="AK80" s="17">
        <f>'[1]78'!$N$14</f>
        <v>0</v>
      </c>
      <c r="AL80" s="17">
        <f>'[1]78'!$N$15</f>
        <v>1</v>
      </c>
      <c r="AM80" s="17">
        <f>'[1]78'!$N$16</f>
        <v>75.150000000000006</v>
      </c>
      <c r="AN80" s="17">
        <f>'[1]78'!$N$17</f>
        <v>1</v>
      </c>
      <c r="AO80" s="18"/>
      <c r="AP80" s="3">
        <f>'[1]78'!$C$19</f>
        <v>64</v>
      </c>
    </row>
    <row r="81" spans="1:42" s="41" customFormat="1" ht="11.1" customHeight="1" x14ac:dyDescent="0.25">
      <c r="A81" s="1">
        <v>79</v>
      </c>
      <c r="B81" s="2" t="str">
        <f>'[1]79'!$B$1</f>
        <v>id logistics</v>
      </c>
      <c r="C81" s="1" t="str">
        <f>'[1]79'!$B$2</f>
        <v>DH</v>
      </c>
      <c r="D81" s="1" t="str">
        <f>'[1]79'!$C$1</f>
        <v>Jour</v>
      </c>
      <c r="E81" s="3">
        <f>'[1]79'!$C$19</f>
        <v>82</v>
      </c>
      <c r="F81" s="4">
        <f>'[1]79'!$H$10</f>
        <v>43472</v>
      </c>
      <c r="G81" s="5">
        <f>'[1]79'!$H$7</f>
        <v>120</v>
      </c>
      <c r="H81" s="6">
        <f>'[1]79'!$H$9</f>
        <v>820</v>
      </c>
      <c r="I81" s="7">
        <f>'[1]79'!$H$14</f>
        <v>43501</v>
      </c>
      <c r="J81" s="8">
        <f>'[1]79'!$J$13</f>
        <v>0.2</v>
      </c>
      <c r="K81" s="6">
        <f>'[1]79'!$K$13</f>
        <v>164</v>
      </c>
      <c r="L81" s="9">
        <f t="shared" si="3"/>
        <v>22</v>
      </c>
      <c r="M81" s="10">
        <f>'[1]79'!$H$21</f>
        <v>43472</v>
      </c>
      <c r="N81" s="8" t="e">
        <f>'[1]79'!$J$20</f>
        <v>#DIV/0!</v>
      </c>
      <c r="O81" s="9">
        <f t="shared" si="4"/>
        <v>1</v>
      </c>
      <c r="P81" s="11">
        <f>'[1]79'!$H$26</f>
        <v>0.2</v>
      </c>
      <c r="Q81" s="6">
        <f>'[1]79'!$I$26</f>
        <v>164</v>
      </c>
      <c r="R81" s="8">
        <f>'[1]79'!$H$28</f>
        <v>1.6400000000000001E-2</v>
      </c>
      <c r="S81" s="12"/>
      <c r="T81" s="13">
        <f>'[1]79'!$B$4</f>
        <v>13</v>
      </c>
      <c r="U81" s="8">
        <f>'[1]79'!$B$6</f>
        <v>0.46153846153846156</v>
      </c>
      <c r="V81" s="13">
        <f>'[1]79'!$B$7</f>
        <v>4</v>
      </c>
      <c r="W81" s="13">
        <f>'[1]79'!$B$14</f>
        <v>4</v>
      </c>
      <c r="X81" s="8">
        <f>'[1]79'!$B$16</f>
        <v>0.5</v>
      </c>
      <c r="Y81" s="13">
        <f>'[1]79'!$B$11</f>
        <v>13.5</v>
      </c>
      <c r="Z81" s="13">
        <f>'[1]79'!$B$10</f>
        <v>27.7</v>
      </c>
      <c r="AA81" s="13">
        <f>'[1]79'!$B$8</f>
        <v>3</v>
      </c>
      <c r="AB81" s="13">
        <f>'[1]79'!$B$9</f>
        <v>2</v>
      </c>
      <c r="AC81" s="13" t="str">
        <f>'[1]79'!$B$12</f>
        <v>n</v>
      </c>
      <c r="AD81" s="13">
        <f>'[1]79'!$D$12</f>
        <v>0</v>
      </c>
      <c r="AE81" s="13">
        <f>'[1]79'!$B$13</f>
        <v>0</v>
      </c>
      <c r="AF81" s="14">
        <f>'[1]79'!$B$17</f>
        <v>40.4</v>
      </c>
      <c r="AG81" s="15">
        <f>'[1]79'!$B$18</f>
        <v>0.2268</v>
      </c>
      <c r="AH81" s="16">
        <v>2</v>
      </c>
      <c r="AI81" s="17" t="b">
        <f>'[1]79'!$N$12</f>
        <v>0</v>
      </c>
      <c r="AJ81" s="17">
        <f>'[1]79'!$N$13</f>
        <v>0</v>
      </c>
      <c r="AK81" s="17">
        <f>'[1]79'!$N$14</f>
        <v>0</v>
      </c>
      <c r="AL81" s="17">
        <f>'[1]79'!$N$15</f>
        <v>1</v>
      </c>
      <c r="AM81" s="17">
        <f>'[1]79'!$N$16</f>
        <v>70.239999999999995</v>
      </c>
      <c r="AN81" s="17">
        <f>'[1]79'!$N$17</f>
        <v>1</v>
      </c>
      <c r="AO81" s="18"/>
      <c r="AP81" s="3">
        <f>'[1]79'!$C$19</f>
        <v>82</v>
      </c>
    </row>
    <row r="82" spans="1:42" s="41" customFormat="1" ht="11.1" customHeight="1" x14ac:dyDescent="0.25">
      <c r="A82" s="1">
        <v>80</v>
      </c>
      <c r="B82" s="2" t="str">
        <f>'[1]80'!$B$1</f>
        <v>iliad</v>
      </c>
      <c r="C82" s="1" t="str">
        <f>'[1]80'!$B$2</f>
        <v>DH</v>
      </c>
      <c r="D82" s="1" t="str">
        <f>'[1]80'!$C$1</f>
        <v>Jour</v>
      </c>
      <c r="E82" s="3">
        <f>'[1]80'!$C$19</f>
        <v>61</v>
      </c>
      <c r="F82" s="4">
        <f>'[1]80'!$H$10</f>
        <v>43728</v>
      </c>
      <c r="G82" s="5">
        <f>'[1]80'!$H$7</f>
        <v>80.599999999999994</v>
      </c>
      <c r="H82" s="6">
        <f>'[1]80'!$H$9</f>
        <v>610</v>
      </c>
      <c r="I82" s="7">
        <f>'[1]80'!$H$14</f>
        <v>43761</v>
      </c>
      <c r="J82" s="8">
        <f>'[1]80'!$J$13</f>
        <v>0.13995037220843673</v>
      </c>
      <c r="K82" s="6">
        <f>'[1]80'!$K$13</f>
        <v>85.369727047146398</v>
      </c>
      <c r="L82" s="9">
        <f t="shared" si="3"/>
        <v>24</v>
      </c>
      <c r="M82" s="10">
        <f>'[1]80'!$H$21</f>
        <v>43728</v>
      </c>
      <c r="N82" s="8" t="e">
        <f>'[1]80'!$J$20</f>
        <v>#DIV/0!</v>
      </c>
      <c r="O82" s="9">
        <f t="shared" si="4"/>
        <v>1</v>
      </c>
      <c r="P82" s="11">
        <f>'[1]80'!$H$26</f>
        <v>0.13995037220843673</v>
      </c>
      <c r="Q82" s="6">
        <f>'[1]80'!$I$26</f>
        <v>85.369727047146398</v>
      </c>
      <c r="R82" s="8">
        <f>'[1]80'!$H$28</f>
        <v>8.5369727047146394E-3</v>
      </c>
      <c r="S82" s="12"/>
      <c r="T82" s="13">
        <f>'[1]80'!$B$4</f>
        <v>8</v>
      </c>
      <c r="U82" s="8">
        <f>'[1]80'!$B$6</f>
        <v>0.375</v>
      </c>
      <c r="V82" s="13">
        <f>'[1]80'!$B$7</f>
        <v>2</v>
      </c>
      <c r="W82" s="13">
        <f>'[1]80'!$B$14</f>
        <v>1</v>
      </c>
      <c r="X82" s="8">
        <f>'[1]80'!$B$16</f>
        <v>1</v>
      </c>
      <c r="Y82" s="13">
        <f>'[1]80'!$B$11</f>
        <v>22.4</v>
      </c>
      <c r="Z82" s="13">
        <f>'[1]80'!$B$10</f>
        <v>32.799999999999997</v>
      </c>
      <c r="AA82" s="13">
        <f>'[1]80'!$B$8</f>
        <v>1</v>
      </c>
      <c r="AB82" s="13">
        <f>'[1]80'!$B$9</f>
        <v>3</v>
      </c>
      <c r="AC82" s="13" t="str">
        <f>'[1]80'!$B$12</f>
        <v>a</v>
      </c>
      <c r="AD82" s="13">
        <f>'[1]80'!$D$12</f>
        <v>0</v>
      </c>
      <c r="AE82" s="13">
        <f>'[1]80'!$B$13</f>
        <v>0</v>
      </c>
      <c r="AF82" s="14">
        <f>'[1]80'!$B$17</f>
        <v>27.8</v>
      </c>
      <c r="AG82" s="15">
        <f>'[1]80'!$B$18</f>
        <v>0.2</v>
      </c>
      <c r="AH82" s="16">
        <v>2</v>
      </c>
      <c r="AI82" s="17" t="b">
        <f>'[1]80'!$N$12</f>
        <v>0</v>
      </c>
      <c r="AJ82" s="17">
        <f>'[1]80'!$N$13</f>
        <v>0</v>
      </c>
      <c r="AK82" s="17">
        <f>'[1]80'!$N$14</f>
        <v>0</v>
      </c>
      <c r="AL82" s="17">
        <f>'[1]80'!$N$15</f>
        <v>1</v>
      </c>
      <c r="AM82" s="17">
        <f>'[1]80'!$N$16</f>
        <v>70.88</v>
      </c>
      <c r="AN82" s="17">
        <f>'[1]80'!$N$17</f>
        <v>1</v>
      </c>
      <c r="AO82" s="18"/>
      <c r="AP82" s="3">
        <f>'[1]80'!$C$19</f>
        <v>61</v>
      </c>
    </row>
    <row r="83" spans="1:42" s="41" customFormat="1" ht="11.1" customHeight="1" x14ac:dyDescent="0.25">
      <c r="A83" s="1">
        <v>81</v>
      </c>
      <c r="B83" s="2" t="str">
        <f>'[1]81'!$B$1</f>
        <v>ingenico</v>
      </c>
      <c r="C83" s="1" t="str">
        <f>'[1]81'!$B$2</f>
        <v>DH</v>
      </c>
      <c r="D83" s="1" t="str">
        <f>'[1]81'!$C$1</f>
        <v>Jour</v>
      </c>
      <c r="E83" s="3">
        <f>'[1]81'!$C$19</f>
        <v>75</v>
      </c>
      <c r="F83" s="4">
        <f>'[1]81'!$H$10</f>
        <v>43473</v>
      </c>
      <c r="G83" s="5">
        <f>'[1]81'!$H$7</f>
        <v>48.92</v>
      </c>
      <c r="H83" s="6">
        <f>'[1]81'!$H$9</f>
        <v>750</v>
      </c>
      <c r="I83" s="7">
        <f>'[1]81'!$H$14</f>
        <v>43489</v>
      </c>
      <c r="J83" s="8">
        <f>'[1]81'!$J$13</f>
        <v>-9.3417825020441644E-2</v>
      </c>
      <c r="K83" s="6">
        <f>'[1]81'!$K$13</f>
        <v>-70.063368765331234</v>
      </c>
      <c r="L83" s="9">
        <f t="shared" si="3"/>
        <v>13</v>
      </c>
      <c r="M83" s="10">
        <f>'[1]81'!$H$21</f>
        <v>43473</v>
      </c>
      <c r="N83" s="8" t="e">
        <f>'[1]81'!$J$20</f>
        <v>#DIV/0!</v>
      </c>
      <c r="O83" s="9">
        <f t="shared" si="4"/>
        <v>1</v>
      </c>
      <c r="P83" s="11">
        <f>'[1]81'!$H$26</f>
        <v>-9.3417825020441644E-2</v>
      </c>
      <c r="Q83" s="6">
        <f>'[1]81'!$I$26</f>
        <v>-70.063368765331234</v>
      </c>
      <c r="R83" s="8">
        <f>'[1]81'!$H$28</f>
        <v>-7.0063368765331232E-3</v>
      </c>
      <c r="S83" s="12"/>
      <c r="T83" s="13">
        <f>'[1]81'!$B$4</f>
        <v>8</v>
      </c>
      <c r="U83" s="8">
        <f>'[1]81'!$B$6</f>
        <v>0.5</v>
      </c>
      <c r="V83" s="13">
        <f>'[1]81'!$B$7</f>
        <v>2</v>
      </c>
      <c r="W83" s="13">
        <f>'[1]81'!$B$14</f>
        <v>2</v>
      </c>
      <c r="X83" s="8">
        <f>'[1]81'!$B$16</f>
        <v>1</v>
      </c>
      <c r="Y83" s="13">
        <f>'[1]81'!$B$11</f>
        <v>17.8</v>
      </c>
      <c r="Z83" s="13">
        <f>'[1]81'!$B$10</f>
        <v>27.4</v>
      </c>
      <c r="AA83" s="13">
        <f>'[1]81'!$B$8</f>
        <v>3</v>
      </c>
      <c r="AB83" s="13">
        <f>'[1]81'!$B$9</f>
        <v>2</v>
      </c>
      <c r="AC83" s="13" t="str">
        <f>'[1]81'!$B$12</f>
        <v>n</v>
      </c>
      <c r="AD83" s="13">
        <f>'[1]81'!$D$12</f>
        <v>0</v>
      </c>
      <c r="AE83" s="13">
        <f>'[1]81'!$B$13</f>
        <v>0</v>
      </c>
      <c r="AF83" s="14">
        <f>'[1]81'!$B$17</f>
        <v>35.4</v>
      </c>
      <c r="AG83" s="15">
        <f>'[1]81'!$B$18</f>
        <v>0.316</v>
      </c>
      <c r="AH83" s="16">
        <v>2</v>
      </c>
      <c r="AI83" s="17" t="b">
        <f>'[1]81'!$N$12</f>
        <v>1</v>
      </c>
      <c r="AJ83" s="17">
        <f>'[1]81'!$N$13</f>
        <v>1</v>
      </c>
      <c r="AK83" s="17">
        <f>'[1]81'!$N$14</f>
        <v>0</v>
      </c>
      <c r="AL83" s="17">
        <f>'[1]81'!$N$15</f>
        <v>0</v>
      </c>
      <c r="AM83" s="17"/>
      <c r="AN83" s="17">
        <v>0</v>
      </c>
      <c r="AO83" s="18"/>
      <c r="AP83" s="3">
        <f>'[1]81'!$C$19</f>
        <v>75</v>
      </c>
    </row>
    <row r="84" spans="1:42" s="41" customFormat="1" ht="11.1" customHeight="1" x14ac:dyDescent="0.25">
      <c r="A84" s="1">
        <v>82</v>
      </c>
      <c r="B84" s="2" t="str">
        <f>'[1]82'!$B$1</f>
        <v>ipsen</v>
      </c>
      <c r="C84" s="1" t="str">
        <f>'[1]82'!$B$2</f>
        <v>DH</v>
      </c>
      <c r="D84" s="1" t="str">
        <f>'[1]82'!$C$1</f>
        <v>Jour</v>
      </c>
      <c r="E84" s="3">
        <f>'[1]82'!$C$19</f>
        <v>79</v>
      </c>
      <c r="F84" s="4">
        <f>'[1]82'!$H$10</f>
        <v>43405</v>
      </c>
      <c r="G84" s="5">
        <f>'[1]82'!$H$7</f>
        <v>120.9</v>
      </c>
      <c r="H84" s="6">
        <f>'[1]82'!$H$9</f>
        <v>790</v>
      </c>
      <c r="I84" s="7">
        <f>'[1]82'!$H$14</f>
        <v>43424</v>
      </c>
      <c r="J84" s="8">
        <f>'[1]82'!$J$13</f>
        <v>-1.6377171215880844E-2</v>
      </c>
      <c r="K84" s="6">
        <f>'[1]82'!$K$13</f>
        <v>-12.937965260545866</v>
      </c>
      <c r="L84" s="9">
        <f t="shared" si="3"/>
        <v>14</v>
      </c>
      <c r="M84" s="10">
        <f>'[1]82'!$H$21</f>
        <v>43405</v>
      </c>
      <c r="N84" s="8" t="e">
        <f>'[1]82'!$J$20</f>
        <v>#DIV/0!</v>
      </c>
      <c r="O84" s="9">
        <f t="shared" si="4"/>
        <v>1</v>
      </c>
      <c r="P84" s="11">
        <f>'[1]82'!$H$26</f>
        <v>-1.6377171215880844E-2</v>
      </c>
      <c r="Q84" s="6">
        <f>'[1]82'!$I$26</f>
        <v>-12.937965260545866</v>
      </c>
      <c r="R84" s="8">
        <f>'[1]82'!$H$28</f>
        <v>-1.2937965260545867E-3</v>
      </c>
      <c r="S84" s="12"/>
      <c r="T84" s="13">
        <f>'[1]82'!$B$4</f>
        <v>14</v>
      </c>
      <c r="U84" s="8">
        <f>'[1]82'!$B$6</f>
        <v>0.5</v>
      </c>
      <c r="V84" s="13">
        <f>'[1]82'!$B$7</f>
        <v>2</v>
      </c>
      <c r="W84" s="13">
        <f>'[1]82'!$B$14</f>
        <v>1</v>
      </c>
      <c r="X84" s="8">
        <f>'[1]82'!$B$16</f>
        <v>1</v>
      </c>
      <c r="Y84" s="13">
        <f>'[1]82'!$B$11</f>
        <v>13.9</v>
      </c>
      <c r="Z84" s="13">
        <f>'[1]82'!$B$10</f>
        <v>28.3</v>
      </c>
      <c r="AA84" s="13">
        <f>'[1]82'!$B$8</f>
        <v>2</v>
      </c>
      <c r="AB84" s="13">
        <f>'[1]82'!$B$9</f>
        <v>2</v>
      </c>
      <c r="AC84" s="13" t="str">
        <f>'[1]82'!$B$12</f>
        <v>m</v>
      </c>
      <c r="AD84" s="13">
        <f>'[1]82'!$D$12</f>
        <v>0</v>
      </c>
      <c r="AE84" s="13">
        <f>'[1]82'!$B$13</f>
        <v>0</v>
      </c>
      <c r="AF84" s="14">
        <f>'[1]82'!$B$17</f>
        <v>10.1</v>
      </c>
      <c r="AG84" s="15">
        <f>'[1]82'!$B$18</f>
        <v>0.1268</v>
      </c>
      <c r="AH84" s="16">
        <v>2</v>
      </c>
      <c r="AI84" s="17" t="b">
        <f>'[1]82'!$N$12</f>
        <v>1</v>
      </c>
      <c r="AJ84" s="17">
        <f>'[1]82'!$N$13</f>
        <v>1</v>
      </c>
      <c r="AK84" s="17">
        <f>'[1]82'!$N$14</f>
        <v>0</v>
      </c>
      <c r="AL84" s="17">
        <f>'[1]82'!$N$15</f>
        <v>0</v>
      </c>
      <c r="AM84" s="17"/>
      <c r="AN84" s="17">
        <f>'[1]82'!$N$17</f>
        <v>0</v>
      </c>
      <c r="AO84" s="18"/>
      <c r="AP84" s="3">
        <f>'[1]82'!$C$19</f>
        <v>79</v>
      </c>
    </row>
    <row r="85" spans="1:42" s="41" customFormat="1" ht="11.1" customHeight="1" x14ac:dyDescent="0.25">
      <c r="A85" s="1">
        <v>83</v>
      </c>
      <c r="B85" s="2" t="str">
        <f>'[1]83'!$B$1</f>
        <v>ipsen</v>
      </c>
      <c r="C85" s="1" t="str">
        <f>'[1]83'!$B$2</f>
        <v>DH</v>
      </c>
      <c r="D85" s="1" t="str">
        <f>'[1]83'!$C$1</f>
        <v>Jour</v>
      </c>
      <c r="E85" s="3">
        <f>'[1]83'!$C$19</f>
        <v>69</v>
      </c>
      <c r="F85" s="4">
        <f>'[1]83'!$H$10</f>
        <v>43697</v>
      </c>
      <c r="G85" s="5">
        <f>'[1]83'!$H$7</f>
        <v>95.4</v>
      </c>
      <c r="H85" s="6">
        <f>'[1]83'!$H$9</f>
        <v>690.00000000000011</v>
      </c>
      <c r="I85" s="7">
        <f>'[1]83'!$H$14</f>
        <v>43718</v>
      </c>
      <c r="J85" s="8">
        <f>'[1]83'!$J$13</f>
        <v>-7.7044025157232854E-2</v>
      </c>
      <c r="K85" s="6">
        <f>'[1]83'!$K$13</f>
        <v>-53.160377358490678</v>
      </c>
      <c r="L85" s="9">
        <f t="shared" si="3"/>
        <v>16</v>
      </c>
      <c r="M85" s="10">
        <f>'[1]83'!$H$21</f>
        <v>43697</v>
      </c>
      <c r="N85" s="8" t="e">
        <f>'[1]83'!$J$20</f>
        <v>#DIV/0!</v>
      </c>
      <c r="O85" s="9">
        <f t="shared" si="4"/>
        <v>1</v>
      </c>
      <c r="P85" s="11">
        <f>'[1]83'!$H$26</f>
        <v>-7.7044025157232854E-2</v>
      </c>
      <c r="Q85" s="6">
        <f>'[1]83'!$I$26</f>
        <v>-53.160377358490678</v>
      </c>
      <c r="R85" s="8">
        <f>'[1]83'!$H$28</f>
        <v>-5.3160377358490675E-3</v>
      </c>
      <c r="S85" s="12"/>
      <c r="T85" s="13">
        <f>'[1]83'!$B$4</f>
        <v>7</v>
      </c>
      <c r="U85" s="8">
        <f>'[1]83'!$B$6</f>
        <v>0.42857142857142855</v>
      </c>
      <c r="V85" s="13">
        <f>'[1]83'!$B$7</f>
        <v>2</v>
      </c>
      <c r="W85" s="13">
        <f>'[1]83'!$B$14</f>
        <v>2</v>
      </c>
      <c r="X85" s="8">
        <f>'[1]83'!$B$16</f>
        <v>0.5</v>
      </c>
      <c r="Y85" s="13">
        <f>'[1]83'!$B$11</f>
        <v>21.2</v>
      </c>
      <c r="Z85" s="13">
        <f>'[1]83'!$B$10</f>
        <v>30.7</v>
      </c>
      <c r="AA85" s="13">
        <f>'[1]83'!$B$8</f>
        <v>3</v>
      </c>
      <c r="AB85" s="13">
        <f>'[1]83'!$B$9</f>
        <v>2</v>
      </c>
      <c r="AC85" s="13" t="str">
        <f>'[1]83'!$B$12</f>
        <v>a</v>
      </c>
      <c r="AD85" s="13">
        <f>'[1]83'!$D$12</f>
        <v>0</v>
      </c>
      <c r="AE85" s="13">
        <f>'[1]83'!$B$13</f>
        <v>0</v>
      </c>
      <c r="AF85" s="14">
        <f>'[1]83'!$B$17</f>
        <v>36.6</v>
      </c>
      <c r="AG85" s="15">
        <f>'[1]83'!$B$18</f>
        <v>0.20899999999999999</v>
      </c>
      <c r="AH85" s="16">
        <v>2</v>
      </c>
      <c r="AI85" s="17" t="b">
        <f>'[1]83'!$N$12</f>
        <v>1</v>
      </c>
      <c r="AJ85" s="17">
        <f>'[1]83'!$N$13</f>
        <v>1</v>
      </c>
      <c r="AK85" s="17">
        <f>'[1]83'!$N$14</f>
        <v>0</v>
      </c>
      <c r="AL85" s="17">
        <f>'[1]83'!$N$15</f>
        <v>0</v>
      </c>
      <c r="AM85" s="17"/>
      <c r="AN85" s="17">
        <f>'[1]83'!$N$17</f>
        <v>0</v>
      </c>
      <c r="AO85" s="18"/>
      <c r="AP85" s="3">
        <f>'[1]83'!$C$19</f>
        <v>69</v>
      </c>
    </row>
    <row r="86" spans="1:42" s="41" customFormat="1" ht="11.1" customHeight="1" x14ac:dyDescent="0.25">
      <c r="A86" s="1">
        <v>84</v>
      </c>
      <c r="B86" s="2" t="str">
        <f>'[1]84'!$B$1</f>
        <v>ipsen</v>
      </c>
      <c r="C86" s="1" t="str">
        <f>'[1]84'!$B$2</f>
        <v>DH</v>
      </c>
      <c r="D86" s="1" t="str">
        <f>'[1]84'!$C$1</f>
        <v>Jour</v>
      </c>
      <c r="E86" s="3">
        <f>'[1]84'!$C$19</f>
        <v>62</v>
      </c>
      <c r="F86" s="4">
        <f>'[1]84'!$H$10</f>
        <v>43819</v>
      </c>
      <c r="G86" s="5">
        <f>'[1]84'!$H$7</f>
        <v>80.099999999999994</v>
      </c>
      <c r="H86" s="6">
        <f>'[1]84'!$H$9</f>
        <v>620</v>
      </c>
      <c r="I86" s="7">
        <f>'[1]84'!$H$14</f>
        <v>43857</v>
      </c>
      <c r="J86" s="8">
        <f>'[1]84'!$J$13</f>
        <v>-0.19975031210986274</v>
      </c>
      <c r="K86" s="6">
        <f>'[1]84'!$K$13</f>
        <v>-123.8451935081149</v>
      </c>
      <c r="L86" s="9">
        <f t="shared" si="3"/>
        <v>27</v>
      </c>
      <c r="M86" s="10">
        <f>'[1]84'!$H$21</f>
        <v>43819</v>
      </c>
      <c r="N86" s="8" t="e">
        <f>'[1]84'!$J$20</f>
        <v>#DIV/0!</v>
      </c>
      <c r="O86" s="9">
        <f t="shared" si="4"/>
        <v>1</v>
      </c>
      <c r="P86" s="11">
        <f>'[1]84'!$H$26</f>
        <v>-0.19975031210986274</v>
      </c>
      <c r="Q86" s="6">
        <f>'[1]84'!$I$26</f>
        <v>-123.8451935081149</v>
      </c>
      <c r="R86" s="8">
        <f>'[1]84'!$H$28</f>
        <v>-1.2384519350811491E-2</v>
      </c>
      <c r="S86" s="12"/>
      <c r="T86" s="13">
        <f>'[1]84'!$B$4</f>
        <v>6</v>
      </c>
      <c r="U86" s="8">
        <f>'[1]84'!$B$6</f>
        <v>0.16666666666666666</v>
      </c>
      <c r="V86" s="13">
        <f>'[1]84'!$B$7</f>
        <v>1</v>
      </c>
      <c r="W86" s="13">
        <f>'[1]84'!$B$14</f>
        <v>1</v>
      </c>
      <c r="X86" s="8">
        <f>'[1]84'!$B$16</f>
        <v>1</v>
      </c>
      <c r="Y86" s="13">
        <f>'[1]84'!$B$11</f>
        <v>23.1</v>
      </c>
      <c r="Z86" s="13">
        <f>'[1]84'!$B$10</f>
        <v>29.9</v>
      </c>
      <c r="AA86" s="13">
        <f>'[1]84'!$B$8</f>
        <v>3</v>
      </c>
      <c r="AB86" s="13">
        <f>'[1]84'!$B$9</f>
        <v>2</v>
      </c>
      <c r="AC86" s="13" t="str">
        <f>'[1]84'!$B$12</f>
        <v>n</v>
      </c>
      <c r="AD86" s="13">
        <f>'[1]84'!$D$12</f>
        <v>0</v>
      </c>
      <c r="AE86" s="13">
        <f>'[1]84'!$B$13</f>
        <v>0</v>
      </c>
      <c r="AF86" s="14">
        <f>'[1]84'!$B$17</f>
        <v>34.6</v>
      </c>
      <c r="AG86" s="15">
        <f>'[1]84'!$B$18</f>
        <v>0.2412</v>
      </c>
      <c r="AH86" s="16">
        <v>2</v>
      </c>
      <c r="AI86" s="17" t="b">
        <f>'[1]84'!$N$12</f>
        <v>1</v>
      </c>
      <c r="AJ86" s="17">
        <f>'[1]84'!$N$13</f>
        <v>1</v>
      </c>
      <c r="AK86" s="17">
        <f>'[1]84'!$N$14</f>
        <v>0</v>
      </c>
      <c r="AL86" s="17">
        <f>'[1]84'!$N$15</f>
        <v>0</v>
      </c>
      <c r="AM86" s="17"/>
      <c r="AN86" s="17">
        <f>'[1]84'!$N$17</f>
        <v>0</v>
      </c>
      <c r="AO86" s="18"/>
      <c r="AP86" s="3">
        <f>'[1]84'!$C$19</f>
        <v>62</v>
      </c>
    </row>
    <row r="87" spans="1:42" s="41" customFormat="1" ht="11.1" customHeight="1" x14ac:dyDescent="0.25">
      <c r="A87" s="1">
        <v>85</v>
      </c>
      <c r="B87" s="2" t="str">
        <f>'[1]85'!$B$1</f>
        <v>ipsos</v>
      </c>
      <c r="C87" s="1" t="str">
        <f>'[1]85'!$B$2</f>
        <v>DH</v>
      </c>
      <c r="D87" s="1" t="str">
        <f>'[1]85'!$C$1</f>
        <v>Jour</v>
      </c>
      <c r="E87" s="3">
        <f>'[1]85'!$C$19</f>
        <v>60</v>
      </c>
      <c r="F87" s="4">
        <f>'[1]85'!$H$10</f>
        <v>43367</v>
      </c>
      <c r="G87" s="5">
        <f>'[1]85'!$H$7</f>
        <v>25.26</v>
      </c>
      <c r="H87" s="6">
        <f>'[1]85'!$H$9</f>
        <v>600</v>
      </c>
      <c r="I87" s="7">
        <f>'[1]85'!$H$14</f>
        <v>43381</v>
      </c>
      <c r="J87" s="8">
        <f>'[1]85'!$J$13</f>
        <v>-2.5732383214568701E-2</v>
      </c>
      <c r="K87" s="6">
        <f>'[1]85'!$K$13</f>
        <v>-15.43942992874122</v>
      </c>
      <c r="L87" s="9">
        <f t="shared" si="3"/>
        <v>11</v>
      </c>
      <c r="M87" s="10">
        <f>'[1]85'!$H$21</f>
        <v>43367</v>
      </c>
      <c r="N87" s="8" t="e">
        <f>'[1]85'!$J$20</f>
        <v>#DIV/0!</v>
      </c>
      <c r="O87" s="9">
        <f t="shared" si="4"/>
        <v>1</v>
      </c>
      <c r="P87" s="11">
        <f>'[1]85'!$H$26</f>
        <v>-2.5732383214568701E-2</v>
      </c>
      <c r="Q87" s="6">
        <f>'[1]85'!$I$26</f>
        <v>-15.43942992874122</v>
      </c>
      <c r="R87" s="8">
        <f>'[1]85'!$H$28</f>
        <v>-1.5439429928741219E-3</v>
      </c>
      <c r="S87" s="12"/>
      <c r="T87" s="13">
        <f>'[1]85'!$B$4</f>
        <v>10</v>
      </c>
      <c r="U87" s="8">
        <f>'[1]85'!$B$6</f>
        <v>0.3</v>
      </c>
      <c r="V87" s="13">
        <f>'[1]85'!$B$7</f>
        <v>2</v>
      </c>
      <c r="W87" s="13">
        <f>'[1]85'!$B$14</f>
        <v>1</v>
      </c>
      <c r="X87" s="8">
        <f>'[1]85'!$B$16</f>
        <v>1</v>
      </c>
      <c r="Y87" s="13">
        <f>'[1]85'!$B$11</f>
        <v>25</v>
      </c>
      <c r="Z87" s="13">
        <f>'[1]85'!$B$10</f>
        <v>35.5</v>
      </c>
      <c r="AA87" s="13">
        <f>'[1]85'!$B$8</f>
        <v>2</v>
      </c>
      <c r="AB87" s="13">
        <f>'[1]85'!$B$9</f>
        <v>2</v>
      </c>
      <c r="AC87" s="13" t="str">
        <f>'[1]85'!$B$12</f>
        <v>a</v>
      </c>
      <c r="AD87" s="13">
        <f>'[1]85'!$D$12</f>
        <v>0</v>
      </c>
      <c r="AE87" s="13">
        <f>'[1]85'!$B$13</f>
        <v>0</v>
      </c>
      <c r="AF87" s="14">
        <f>'[1]85'!$B$17</f>
        <v>39.6</v>
      </c>
      <c r="AG87" s="15">
        <f>'[1]85'!$B$18</f>
        <v>0.1086</v>
      </c>
      <c r="AH87" s="16">
        <v>2</v>
      </c>
      <c r="AI87" s="17" t="b">
        <f>'[1]85'!$N$12</f>
        <v>1</v>
      </c>
      <c r="AJ87" s="17">
        <f>'[1]85'!$N$13</f>
        <v>1</v>
      </c>
      <c r="AK87" s="17">
        <f>'[1]85'!$N$14</f>
        <v>0</v>
      </c>
      <c r="AL87" s="17">
        <f>'[1]85'!$N$15</f>
        <v>0</v>
      </c>
      <c r="AM87" s="17"/>
      <c r="AN87" s="17">
        <f>'[1]85'!$N$17</f>
        <v>0</v>
      </c>
      <c r="AO87" s="18"/>
      <c r="AP87" s="3">
        <f>'[1]85'!$C$19</f>
        <v>60</v>
      </c>
    </row>
    <row r="88" spans="1:42" s="41" customFormat="1" ht="11.1" customHeight="1" x14ac:dyDescent="0.25">
      <c r="A88" s="1">
        <v>86</v>
      </c>
      <c r="B88" s="2" t="str">
        <f>'[1]86'!$B$1</f>
        <v>ipsos</v>
      </c>
      <c r="C88" s="1" t="str">
        <f>'[1]86'!$B$2</f>
        <v>DH</v>
      </c>
      <c r="D88" s="1" t="str">
        <f>'[1]86'!$C$1</f>
        <v>Jour</v>
      </c>
      <c r="E88" s="3">
        <f>'[1]86'!$C$19</f>
        <v>56</v>
      </c>
      <c r="F88" s="4">
        <f>'[1]86'!$H$10</f>
        <v>43467</v>
      </c>
      <c r="G88" s="5">
        <f>'[1]86'!$H$7</f>
        <v>19.739999999999998</v>
      </c>
      <c r="H88" s="6">
        <f>'[1]86'!$H$9</f>
        <v>560</v>
      </c>
      <c r="I88" s="7">
        <f>'[1]86'!$H$14</f>
        <v>43483</v>
      </c>
      <c r="J88" s="8">
        <f>'[1]86'!$J$13</f>
        <v>4.2046605876393119E-2</v>
      </c>
      <c r="K88" s="6">
        <f>'[1]86'!$K$13</f>
        <v>23.546099290780148</v>
      </c>
      <c r="L88" s="9">
        <f t="shared" si="3"/>
        <v>13</v>
      </c>
      <c r="M88" s="10">
        <f>'[1]86'!$H$21</f>
        <v>43467</v>
      </c>
      <c r="N88" s="8" t="e">
        <f>'[1]86'!$J$20</f>
        <v>#DIV/0!</v>
      </c>
      <c r="O88" s="9">
        <f t="shared" si="4"/>
        <v>1</v>
      </c>
      <c r="P88" s="11">
        <f>'[1]86'!$H$26</f>
        <v>4.2046605876393119E-2</v>
      </c>
      <c r="Q88" s="6">
        <f>'[1]86'!$I$26</f>
        <v>23.546099290780148</v>
      </c>
      <c r="R88" s="8">
        <f>'[1]86'!$H$28</f>
        <v>2.3546099290780147E-3</v>
      </c>
      <c r="S88" s="12"/>
      <c r="T88" s="13">
        <f>'[1]86'!$B$4</f>
        <v>14</v>
      </c>
      <c r="U88" s="8">
        <f>'[1]86'!$B$6</f>
        <v>0.5</v>
      </c>
      <c r="V88" s="13">
        <f>'[1]86'!$B$7</f>
        <v>2</v>
      </c>
      <c r="W88" s="13">
        <f>'[1]86'!$B$14</f>
        <v>3</v>
      </c>
      <c r="X88" s="8">
        <f>'[1]86'!$B$16</f>
        <v>0.66666666666666663</v>
      </c>
      <c r="Y88" s="13">
        <f>'[1]86'!$B$11</f>
        <v>29.6</v>
      </c>
      <c r="Z88" s="13">
        <f>'[1]86'!$B$10</f>
        <v>43.7</v>
      </c>
      <c r="AA88" s="13">
        <f>'[1]86'!$B$8</f>
        <v>3</v>
      </c>
      <c r="AB88" s="13">
        <f>'[1]86'!$B$9</f>
        <v>1</v>
      </c>
      <c r="AC88" s="13" t="str">
        <f>'[1]86'!$B$12</f>
        <v>a</v>
      </c>
      <c r="AD88" s="13">
        <f>'[1]86'!$D$12</f>
        <v>0</v>
      </c>
      <c r="AE88" s="13">
        <f>'[1]86'!$B$13</f>
        <v>0</v>
      </c>
      <c r="AF88" s="14">
        <f>'[1]86'!$B$17</f>
        <v>44.9</v>
      </c>
      <c r="AG88" s="15">
        <f>'[1]86'!$B$18</f>
        <v>0.245</v>
      </c>
      <c r="AH88" s="16">
        <v>2</v>
      </c>
      <c r="AI88" s="17" t="b">
        <f>'[1]86'!$N$12</f>
        <v>0</v>
      </c>
      <c r="AJ88" s="17">
        <f>'[1]86'!$N$13</f>
        <v>0</v>
      </c>
      <c r="AK88" s="17">
        <f>'[1]86'!$N$14</f>
        <v>1</v>
      </c>
      <c r="AL88" s="17">
        <f>'[1]86'!$N$15</f>
        <v>0</v>
      </c>
      <c r="AM88" s="17"/>
      <c r="AN88" s="17">
        <f>'[1]86'!$N$17</f>
        <v>0</v>
      </c>
      <c r="AO88" s="18"/>
      <c r="AP88" s="3">
        <f>'[1]86'!$C$19</f>
        <v>56</v>
      </c>
    </row>
    <row r="89" spans="1:42" s="41" customFormat="1" ht="11.1" customHeight="1" x14ac:dyDescent="0.25">
      <c r="A89" s="1">
        <v>87</v>
      </c>
      <c r="B89" s="2" t="str">
        <f>'[1]87'!$B$1</f>
        <v>kering</v>
      </c>
      <c r="C89" s="1" t="str">
        <f>'[1]87'!$B$2</f>
        <v>DH</v>
      </c>
      <c r="D89" s="1" t="str">
        <f>'[1]87'!$C$1</f>
        <v>Jour</v>
      </c>
      <c r="E89" s="3">
        <f>'[1]87'!$C$19</f>
        <v>64</v>
      </c>
      <c r="F89" s="4">
        <f>'[1]87'!$H$10</f>
        <v>42257</v>
      </c>
      <c r="G89" s="5">
        <f>'[1]87'!$H$7</f>
        <v>126.21</v>
      </c>
      <c r="H89" s="6">
        <f>'[1]87'!$H$9</f>
        <v>640</v>
      </c>
      <c r="I89" s="7">
        <f>'[1]87'!$H$14</f>
        <v>42257</v>
      </c>
      <c r="J89" s="8">
        <f>'[1]87'!$J$13</f>
        <v>-2.7573092464939462E-2</v>
      </c>
      <c r="K89" s="6">
        <f>'[1]87'!$K$13</f>
        <v>-17.646779177561257</v>
      </c>
      <c r="L89" s="9">
        <f t="shared" si="3"/>
        <v>1</v>
      </c>
      <c r="M89" s="10">
        <f>'[1]87'!$H$21</f>
        <v>42257</v>
      </c>
      <c r="N89" s="8" t="e">
        <f>'[1]87'!$J$20</f>
        <v>#DIV/0!</v>
      </c>
      <c r="O89" s="9">
        <f t="shared" si="4"/>
        <v>1</v>
      </c>
      <c r="P89" s="11">
        <f>'[1]87'!$H$26</f>
        <v>-2.7573092464939462E-2</v>
      </c>
      <c r="Q89" s="6">
        <f>'[1]87'!$I$26</f>
        <v>-17.646779177561257</v>
      </c>
      <c r="R89" s="8">
        <f>'[1]87'!$H$28</f>
        <v>-1.7646779177561257E-3</v>
      </c>
      <c r="S89" s="12"/>
      <c r="T89" s="13">
        <f>'[1]87'!$B$4</f>
        <v>10</v>
      </c>
      <c r="U89" s="8">
        <f>'[1]87'!$B$6</f>
        <v>0.5</v>
      </c>
      <c r="V89" s="13">
        <f>'[1]87'!$B$7</f>
        <v>2</v>
      </c>
      <c r="W89" s="13">
        <f>'[1]87'!$B$14</f>
        <v>3</v>
      </c>
      <c r="X89" s="8">
        <f>'[1]87'!$B$16</f>
        <v>0.66666666666666663</v>
      </c>
      <c r="Y89" s="13">
        <f>'[1]87'!$B$11</f>
        <v>23</v>
      </c>
      <c r="Z89" s="13">
        <f>'[1]87'!$B$10</f>
        <v>40.299999999999997</v>
      </c>
      <c r="AA89" s="13">
        <f>'[1]87'!$B$8</f>
        <v>3</v>
      </c>
      <c r="AB89" s="13">
        <f>'[1]87'!$B$9</f>
        <v>3</v>
      </c>
      <c r="AC89" s="13" t="str">
        <f>'[1]87'!$B$12</f>
        <v>m</v>
      </c>
      <c r="AD89" s="13">
        <f>'[1]87'!$D$12</f>
        <v>0</v>
      </c>
      <c r="AE89" s="13">
        <f>'[1]87'!$B$13</f>
        <v>0</v>
      </c>
      <c r="AF89" s="14">
        <f>'[1]87'!$B$17</f>
        <v>40.9</v>
      </c>
      <c r="AG89" s="15">
        <f>'[1]87'!$B$18</f>
        <v>0.159</v>
      </c>
      <c r="AH89" s="16">
        <v>2</v>
      </c>
      <c r="AI89" s="17" t="b">
        <f>'[1]87'!$N$12</f>
        <v>1</v>
      </c>
      <c r="AJ89" s="17">
        <f>'[1]87'!$N$13</f>
        <v>1</v>
      </c>
      <c r="AK89" s="17">
        <f>'[1]87'!$N$14</f>
        <v>0</v>
      </c>
      <c r="AL89" s="17">
        <f>'[1]87'!$N$15</f>
        <v>0</v>
      </c>
      <c r="AM89" s="17"/>
      <c r="AN89" s="17">
        <f>'[1]87'!$N$17</f>
        <v>0</v>
      </c>
      <c r="AO89" s="18"/>
      <c r="AP89" s="3">
        <f>'[1]87'!$C$19</f>
        <v>64</v>
      </c>
    </row>
    <row r="90" spans="1:42" s="41" customFormat="1" ht="11.1" customHeight="1" x14ac:dyDescent="0.25">
      <c r="A90" s="1">
        <v>88</v>
      </c>
      <c r="B90" s="2" t="str">
        <f>'[1]88'!$B$1</f>
        <v>kering</v>
      </c>
      <c r="C90" s="1" t="str">
        <f>'[1]88'!$B$2</f>
        <v>DH</v>
      </c>
      <c r="D90" s="1" t="str">
        <f>'[1]88'!$C$1</f>
        <v>Jour</v>
      </c>
      <c r="E90" s="3">
        <f>'[1]88'!$C$19</f>
        <v>61</v>
      </c>
      <c r="F90" s="4">
        <f>'[1]88'!$H$10</f>
        <v>43398</v>
      </c>
      <c r="G90" s="5">
        <f>'[1]88'!$H$7</f>
        <v>358.77</v>
      </c>
      <c r="H90" s="6">
        <f>'[1]88'!$H$9</f>
        <v>610</v>
      </c>
      <c r="I90" s="7">
        <f>'[1]88'!$H$14</f>
        <v>43416</v>
      </c>
      <c r="J90" s="8">
        <f>'[1]88'!$J$13</f>
        <v>7.2887922624522802E-2</v>
      </c>
      <c r="K90" s="6">
        <f>'[1]88'!$K$13</f>
        <v>44.46163280095891</v>
      </c>
      <c r="L90" s="9">
        <f t="shared" si="3"/>
        <v>13</v>
      </c>
      <c r="M90" s="10">
        <f>'[1]88'!$H$21</f>
        <v>43398</v>
      </c>
      <c r="N90" s="8" t="e">
        <f>'[1]88'!$J$20</f>
        <v>#DIV/0!</v>
      </c>
      <c r="O90" s="9">
        <f t="shared" si="4"/>
        <v>1</v>
      </c>
      <c r="P90" s="11">
        <f>'[1]88'!$H$26</f>
        <v>7.2887922624522802E-2</v>
      </c>
      <c r="Q90" s="6">
        <f>'[1]88'!$I$26</f>
        <v>44.46163280095891</v>
      </c>
      <c r="R90" s="8">
        <f>'[1]88'!$H$28</f>
        <v>4.4461632800958913E-3</v>
      </c>
      <c r="S90" s="12"/>
      <c r="T90" s="13">
        <f>'[1]88'!$B$4</f>
        <v>9</v>
      </c>
      <c r="U90" s="8">
        <f>'[1]88'!$B$6</f>
        <v>0.33333333333333331</v>
      </c>
      <c r="V90" s="13">
        <f>'[1]88'!$B$7</f>
        <v>1</v>
      </c>
      <c r="W90" s="13">
        <f>'[1]88'!$B$14</f>
        <v>1</v>
      </c>
      <c r="X90" s="8">
        <f>'[1]88'!$B$16</f>
        <v>0</v>
      </c>
      <c r="Y90" s="13">
        <f>'[1]88'!$B$11</f>
        <v>21.6</v>
      </c>
      <c r="Z90" s="13">
        <f>'[1]88'!$B$10</f>
        <v>30.9</v>
      </c>
      <c r="AA90" s="13">
        <f>'[1]88'!$B$8</f>
        <v>3</v>
      </c>
      <c r="AB90" s="13">
        <f>'[1]88'!$B$9</f>
        <v>1</v>
      </c>
      <c r="AC90" s="13" t="str">
        <f>'[1]88'!$B$12</f>
        <v>m</v>
      </c>
      <c r="AD90" s="13">
        <f>'[1]88'!$D$12</f>
        <v>0</v>
      </c>
      <c r="AE90" s="13">
        <f>'[1]88'!$B$13</f>
        <v>0</v>
      </c>
      <c r="AF90" s="14">
        <f>'[1]88'!$B$17</f>
        <v>35.9</v>
      </c>
      <c r="AG90" s="15">
        <f>'[1]88'!$B$18</f>
        <v>0.24099999999999999</v>
      </c>
      <c r="AH90" s="16">
        <v>2</v>
      </c>
      <c r="AI90" s="17" t="b">
        <f>'[1]88'!$N$12</f>
        <v>0</v>
      </c>
      <c r="AJ90" s="17">
        <f>'[1]88'!$N$13</f>
        <v>0</v>
      </c>
      <c r="AK90" s="17">
        <f>'[1]88'!$N$14</f>
        <v>1</v>
      </c>
      <c r="AL90" s="17">
        <f>'[1]88'!$N$15</f>
        <v>0</v>
      </c>
      <c r="AM90" s="17"/>
      <c r="AN90" s="17">
        <f>'[1]88'!$N$17</f>
        <v>1</v>
      </c>
      <c r="AO90" s="18"/>
      <c r="AP90" s="3">
        <f>'[1]88'!$C$19</f>
        <v>61</v>
      </c>
    </row>
    <row r="91" spans="1:42" s="41" customFormat="1" ht="11.1" customHeight="1" x14ac:dyDescent="0.25">
      <c r="A91" s="1">
        <v>89</v>
      </c>
      <c r="B91" s="2" t="str">
        <f>'[1]89'!$B$1</f>
        <v>kering</v>
      </c>
      <c r="C91" s="1" t="str">
        <f>'[1]89'!$B$2</f>
        <v>DH</v>
      </c>
      <c r="D91" s="1" t="str">
        <f>'[1]89'!$C$1</f>
        <v>Jour</v>
      </c>
      <c r="E91" s="3">
        <f>'[1]89'!$C$19</f>
        <v>65</v>
      </c>
      <c r="F91" s="4">
        <f>'[1]89'!$H$10</f>
        <v>43699</v>
      </c>
      <c r="G91" s="5">
        <f>'[1]89'!$H$7</f>
        <v>433.98</v>
      </c>
      <c r="H91" s="6">
        <f>'[1]89'!$H$9</f>
        <v>650</v>
      </c>
      <c r="I91" s="7">
        <f>'[1]89'!$H$14</f>
        <v>43740</v>
      </c>
      <c r="J91" s="8">
        <f>'[1]89'!$J$13</f>
        <v>4.2029586616894661E-2</v>
      </c>
      <c r="K91" s="6">
        <f>'[1]89'!$K$13</f>
        <v>27.319231300981528</v>
      </c>
      <c r="L91" s="9">
        <f t="shared" si="3"/>
        <v>30</v>
      </c>
      <c r="M91" s="10">
        <f>'[1]89'!$H$21</f>
        <v>43699</v>
      </c>
      <c r="N91" s="8" t="e">
        <f>'[1]89'!$J$20</f>
        <v>#DIV/0!</v>
      </c>
      <c r="O91" s="9">
        <f t="shared" si="4"/>
        <v>1</v>
      </c>
      <c r="P91" s="11">
        <f>'[1]89'!$H$26</f>
        <v>4.2029586616894661E-2</v>
      </c>
      <c r="Q91" s="6">
        <f>'[1]89'!$I$26</f>
        <v>27.319231300981528</v>
      </c>
      <c r="R91" s="8">
        <f>'[1]89'!$H$28</f>
        <v>2.731923130098153E-3</v>
      </c>
      <c r="S91" s="12"/>
      <c r="T91" s="13">
        <f>'[1]89'!$B$4</f>
        <v>9</v>
      </c>
      <c r="U91" s="8">
        <f>'[1]89'!$B$6</f>
        <v>0.33333333333333331</v>
      </c>
      <c r="V91" s="13">
        <f>'[1]89'!$B$7</f>
        <v>2</v>
      </c>
      <c r="W91" s="13">
        <f>'[1]89'!$B$14</f>
        <v>4</v>
      </c>
      <c r="X91" s="8">
        <f>'[1]89'!$B$16</f>
        <v>0.25</v>
      </c>
      <c r="Y91" s="13">
        <f>'[1]89'!$B$11</f>
        <v>21.7</v>
      </c>
      <c r="Z91" s="13">
        <f>'[1]89'!$B$10</f>
        <v>32.700000000000003</v>
      </c>
      <c r="AA91" s="13">
        <f>'[1]89'!$B$8</f>
        <v>4</v>
      </c>
      <c r="AB91" s="13">
        <f>'[1]89'!$B$9</f>
        <v>1</v>
      </c>
      <c r="AC91" s="13" t="str">
        <f>'[1]89'!$B$12</f>
        <v>a</v>
      </c>
      <c r="AD91" s="13">
        <f>'[1]89'!$D$12</f>
        <v>0</v>
      </c>
      <c r="AE91" s="13">
        <f>'[1]89'!$B$13</f>
        <v>0</v>
      </c>
      <c r="AF91" s="14">
        <f>'[1]89'!$B$17</f>
        <v>34.700000000000003</v>
      </c>
      <c r="AG91" s="15">
        <f>'[1]89'!$B$18</f>
        <v>0.13600000000000001</v>
      </c>
      <c r="AH91" s="16">
        <v>2</v>
      </c>
      <c r="AI91" s="17" t="b">
        <f>'[1]89'!$N$12</f>
        <v>0</v>
      </c>
      <c r="AJ91" s="17">
        <f>'[1]89'!$N$13</f>
        <v>0</v>
      </c>
      <c r="AK91" s="17">
        <f>'[1]89'!$N$14</f>
        <v>1</v>
      </c>
      <c r="AL91" s="17">
        <f>'[1]89'!$N$15</f>
        <v>0</v>
      </c>
      <c r="AM91" s="17"/>
      <c r="AN91" s="17">
        <f>'[1]89'!$N$17</f>
        <v>1</v>
      </c>
      <c r="AO91" s="18"/>
      <c r="AP91" s="3">
        <f>'[1]89'!$C$19</f>
        <v>65</v>
      </c>
    </row>
    <row r="92" spans="1:42" s="41" customFormat="1" ht="11.1" customHeight="1" x14ac:dyDescent="0.25">
      <c r="A92" s="1">
        <v>90</v>
      </c>
      <c r="B92" s="2" t="str">
        <f>'[1]90'!$B$1</f>
        <v>korian</v>
      </c>
      <c r="C92" s="1" t="str">
        <f>'[1]90'!$B$2</f>
        <v>DH</v>
      </c>
      <c r="D92" s="1" t="str">
        <f>'[1]90'!$C$1</f>
        <v>Jour</v>
      </c>
      <c r="E92" s="3">
        <f>'[1]90'!$C$19</f>
        <v>60.5</v>
      </c>
      <c r="F92" s="4">
        <f>'[1]90'!$H$10</f>
        <v>42660</v>
      </c>
      <c r="G92" s="5">
        <f>'[1]90'!$H$7</f>
        <v>27.11</v>
      </c>
      <c r="H92" s="6">
        <f>'[1]90'!$H$9</f>
        <v>605</v>
      </c>
      <c r="I92" s="7">
        <f>'[1]90'!$H$14</f>
        <v>42674</v>
      </c>
      <c r="J92" s="8">
        <f>'[1]90'!$J$13</f>
        <v>-6.6396163777202796E-3</v>
      </c>
      <c r="K92" s="6">
        <f>'[1]90'!$K$13</f>
        <v>-4.016967908520769</v>
      </c>
      <c r="L92" s="9">
        <f t="shared" si="3"/>
        <v>11</v>
      </c>
      <c r="M92" s="10">
        <f>'[1]90'!$H$21</f>
        <v>42660</v>
      </c>
      <c r="N92" s="8" t="e">
        <f>'[1]90'!$J$20</f>
        <v>#DIV/0!</v>
      </c>
      <c r="O92" s="9">
        <f t="shared" si="4"/>
        <v>1</v>
      </c>
      <c r="P92" s="11">
        <f>'[1]90'!$H$26</f>
        <v>-6.6396163777202796E-3</v>
      </c>
      <c r="Q92" s="6">
        <f>'[1]90'!$I$26</f>
        <v>-4.016967908520769</v>
      </c>
      <c r="R92" s="8">
        <f>'[1]90'!$H$28</f>
        <v>-4.0169679085207691E-4</v>
      </c>
      <c r="S92" s="12"/>
      <c r="T92" s="13">
        <f>'[1]90'!$B$4</f>
        <v>16</v>
      </c>
      <c r="U92" s="8">
        <f>'[1]90'!$B$6</f>
        <v>0.4375</v>
      </c>
      <c r="V92" s="13">
        <f>'[1]90'!$B$7</f>
        <v>2</v>
      </c>
      <c r="W92" s="13">
        <f>'[1]90'!$B$14</f>
        <v>5</v>
      </c>
      <c r="X92" s="8">
        <f>'[1]90'!$B$16</f>
        <v>0</v>
      </c>
      <c r="Y92" s="13">
        <f>'[1]90'!$B$11</f>
        <v>28.1</v>
      </c>
      <c r="Z92" s="13">
        <f>'[1]90'!$B$10</f>
        <v>39.1</v>
      </c>
      <c r="AA92" s="13">
        <f>'[1]90'!$B$8</f>
        <v>3</v>
      </c>
      <c r="AB92" s="13">
        <f>'[1]90'!$B$9</f>
        <v>1</v>
      </c>
      <c r="AC92" s="13" t="str">
        <f>'[1]90'!$B$12</f>
        <v>m</v>
      </c>
      <c r="AD92" s="13">
        <f>'[1]90'!$D$12</f>
        <v>0</v>
      </c>
      <c r="AE92" s="13">
        <f>'[1]90'!$B$13</f>
        <v>0</v>
      </c>
      <c r="AF92" s="14">
        <f>'[1]90'!$B$17</f>
        <v>40.9</v>
      </c>
      <c r="AG92" s="15">
        <f>'[1]90'!$B$18</f>
        <v>7.3999999999999996E-2</v>
      </c>
      <c r="AH92" s="16">
        <v>2</v>
      </c>
      <c r="AI92" s="17" t="b">
        <f>'[1]90'!$N$12</f>
        <v>1</v>
      </c>
      <c r="AJ92" s="17">
        <f>'[1]90'!$N$13</f>
        <v>0</v>
      </c>
      <c r="AK92" s="17">
        <f>'[1]90'!$N$14</f>
        <v>1</v>
      </c>
      <c r="AL92" s="17">
        <f>'[1]90'!$N$15</f>
        <v>0</v>
      </c>
      <c r="AM92" s="17"/>
      <c r="AN92" s="17">
        <f>'[1]90'!$N$17</f>
        <v>0</v>
      </c>
      <c r="AO92" s="18"/>
      <c r="AP92" s="3">
        <f>'[1]90'!$C$19</f>
        <v>60.5</v>
      </c>
    </row>
    <row r="93" spans="1:42" s="41" customFormat="1" ht="11.1" customHeight="1" x14ac:dyDescent="0.25">
      <c r="A93" s="1">
        <v>91</v>
      </c>
      <c r="B93" s="2" t="str">
        <f>'[1]91'!$B$1</f>
        <v>lisi</v>
      </c>
      <c r="C93" s="1" t="str">
        <f>'[1]91'!$B$2</f>
        <v>DH</v>
      </c>
      <c r="D93" s="1" t="str">
        <f>'[1]91'!$C$1</f>
        <v>Jour</v>
      </c>
      <c r="E93" s="3">
        <f>'[1]91'!$C$19</f>
        <v>59</v>
      </c>
      <c r="F93" s="4">
        <f>'[1]91'!$H$10</f>
        <v>43399</v>
      </c>
      <c r="G93" s="5">
        <f>'[1]91'!$H$7</f>
        <v>26.89</v>
      </c>
      <c r="H93" s="6">
        <f>'[1]91'!$H$9</f>
        <v>590</v>
      </c>
      <c r="I93" s="7">
        <f>'[1]91'!$H$14</f>
        <v>43411</v>
      </c>
      <c r="J93" s="8">
        <f>'[1]91'!$J$13</f>
        <v>-6.5823726292302071E-2</v>
      </c>
      <c r="K93" s="6">
        <f>'[1]91'!$K$13</f>
        <v>-38.835998512458218</v>
      </c>
      <c r="L93" s="9">
        <f t="shared" si="3"/>
        <v>9</v>
      </c>
      <c r="M93" s="10">
        <f>'[1]91'!$H$21</f>
        <v>43399</v>
      </c>
      <c r="N93" s="8" t="e">
        <f>'[1]91'!$J$20</f>
        <v>#DIV/0!</v>
      </c>
      <c r="O93" s="9">
        <f t="shared" si="4"/>
        <v>1</v>
      </c>
      <c r="P93" s="11">
        <f>'[1]91'!$H$26</f>
        <v>-6.5823726292302071E-2</v>
      </c>
      <c r="Q93" s="6">
        <f>'[1]91'!$I$26</f>
        <v>-38.835998512458218</v>
      </c>
      <c r="R93" s="8">
        <f>'[1]91'!$H$28</f>
        <v>-3.8835998512458218E-3</v>
      </c>
      <c r="S93" s="12"/>
      <c r="T93" s="13">
        <f>'[1]91'!$B$4</f>
        <v>10</v>
      </c>
      <c r="U93" s="8">
        <f>'[1]91'!$B$6</f>
        <v>0.1</v>
      </c>
      <c r="V93" s="13">
        <f>'[1]91'!$B$7</f>
        <v>2</v>
      </c>
      <c r="W93" s="13">
        <f>'[1]91'!$B$14</f>
        <v>2</v>
      </c>
      <c r="X93" s="8">
        <f>'[1]91'!$B$16</f>
        <v>0.5</v>
      </c>
      <c r="Y93" s="13">
        <f>'[1]91'!$B$11</f>
        <v>16.3</v>
      </c>
      <c r="Z93" s="13">
        <f>'[1]91'!$B$10</f>
        <v>35.5</v>
      </c>
      <c r="AA93" s="13">
        <f>'[1]91'!$B$8</f>
        <v>1</v>
      </c>
      <c r="AB93" s="13">
        <f>'[1]91'!$B$9</f>
        <v>3</v>
      </c>
      <c r="AC93" s="13" t="str">
        <f>'[1]91'!$B$12</f>
        <v>a</v>
      </c>
      <c r="AD93" s="13">
        <f>'[1]91'!$D$12</f>
        <v>0</v>
      </c>
      <c r="AE93" s="13">
        <f>'[1]91'!$B$13</f>
        <v>0</v>
      </c>
      <c r="AF93" s="14">
        <f>'[1]91'!$B$17</f>
        <v>40.299999999999997</v>
      </c>
      <c r="AG93" s="15">
        <f>'[1]91'!$B$18</f>
        <v>0.22</v>
      </c>
      <c r="AH93" s="16">
        <v>2</v>
      </c>
      <c r="AI93" s="17" t="b">
        <f>'[1]91'!$N$12</f>
        <v>1</v>
      </c>
      <c r="AJ93" s="17">
        <f>'[1]91'!$N$13</f>
        <v>1</v>
      </c>
      <c r="AK93" s="17">
        <f>'[1]91'!$N$14</f>
        <v>0</v>
      </c>
      <c r="AL93" s="17">
        <f>'[1]91'!$N$15</f>
        <v>0</v>
      </c>
      <c r="AM93" s="17"/>
      <c r="AN93" s="17">
        <f>'[1]91'!$N$17</f>
        <v>0</v>
      </c>
      <c r="AO93" s="18"/>
      <c r="AP93" s="3">
        <f>'[1]91'!$C$19</f>
        <v>59</v>
      </c>
    </row>
    <row r="94" spans="1:42" s="41" customFormat="1" ht="11.1" customHeight="1" x14ac:dyDescent="0.25">
      <c r="A94" s="1">
        <v>92</v>
      </c>
      <c r="B94" s="2" t="str">
        <f>'[1]92'!$B$1</f>
        <v>natixis</v>
      </c>
      <c r="C94" s="1" t="str">
        <f>'[1]92'!$B$2</f>
        <v>DH</v>
      </c>
      <c r="D94" s="1" t="str">
        <f>'[1]92'!$C$1</f>
        <v>Jour</v>
      </c>
      <c r="E94" s="3">
        <f>'[1]92'!$C$19</f>
        <v>52</v>
      </c>
      <c r="F94" s="4">
        <f>'[1]92'!$H$10</f>
        <v>42649</v>
      </c>
      <c r="G94" s="5">
        <f>'[1]92'!$H$7</f>
        <v>3.5922000000000001</v>
      </c>
      <c r="H94" s="6">
        <f>'[1]92'!$H$9</f>
        <v>520</v>
      </c>
      <c r="I94" s="7">
        <f>'[1]92'!$H$14</f>
        <v>42698</v>
      </c>
      <c r="J94" s="8">
        <f>'[1]92'!$J$13</f>
        <v>8.9081899671510395E-2</v>
      </c>
      <c r="K94" s="6">
        <f>'[1]92'!$K$13</f>
        <v>46.322587829185409</v>
      </c>
      <c r="L94" s="9">
        <f t="shared" si="3"/>
        <v>36</v>
      </c>
      <c r="M94" s="10">
        <f>'[1]92'!$H$21</f>
        <v>42649</v>
      </c>
      <c r="N94" s="8" t="e">
        <f>'[1]92'!$J$20</f>
        <v>#DIV/0!</v>
      </c>
      <c r="O94" s="9">
        <f t="shared" si="4"/>
        <v>1</v>
      </c>
      <c r="P94" s="11">
        <f>'[1]92'!$H$26</f>
        <v>8.9081899671510395E-2</v>
      </c>
      <c r="Q94" s="6">
        <f>'[1]92'!$I$26</f>
        <v>46.322587829185409</v>
      </c>
      <c r="R94" s="8">
        <f>'[1]92'!$H$28</f>
        <v>4.632258782918541E-3</v>
      </c>
      <c r="S94" s="12"/>
      <c r="T94" s="13">
        <f>'[1]92'!$B$4</f>
        <v>23</v>
      </c>
      <c r="U94" s="8">
        <f>'[1]92'!$B$6</f>
        <v>0.30434782608695654</v>
      </c>
      <c r="V94" s="13">
        <f>'[1]92'!$B$7</f>
        <v>1</v>
      </c>
      <c r="W94" s="13">
        <f>'[1]92'!$B$14</f>
        <v>8</v>
      </c>
      <c r="X94" s="8">
        <f>'[1]92'!$B$16</f>
        <v>0.5</v>
      </c>
      <c r="Y94" s="13">
        <f>'[1]92'!$B$11</f>
        <v>35.200000000000003</v>
      </c>
      <c r="Z94" s="13">
        <f>'[1]92'!$B$10</f>
        <v>40.799999999999997</v>
      </c>
      <c r="AA94" s="13">
        <f>'[1]92'!$B$8</f>
        <v>2</v>
      </c>
      <c r="AB94" s="13">
        <f>'[1]92'!$B$9</f>
        <v>2</v>
      </c>
      <c r="AC94" s="13" t="str">
        <f>'[1]92'!$B$12</f>
        <v>n</v>
      </c>
      <c r="AD94" s="13">
        <f>'[1]92'!$D$12</f>
        <v>0</v>
      </c>
      <c r="AE94" s="13">
        <f>'[1]92'!$B$13</f>
        <v>0</v>
      </c>
      <c r="AF94" s="14">
        <f>'[1]92'!$B$17</f>
        <v>42.4</v>
      </c>
      <c r="AG94" s="15">
        <f>'[1]92'!$B$18</f>
        <v>0.23300000000000001</v>
      </c>
      <c r="AH94" s="16">
        <v>2</v>
      </c>
      <c r="AI94" s="17" t="b">
        <f>'[1]92'!$N$12</f>
        <v>0</v>
      </c>
      <c r="AJ94" s="17">
        <f>'[1]92'!$N$13</f>
        <v>0</v>
      </c>
      <c r="AK94" s="17">
        <f>'[1]92'!$N$14</f>
        <v>1</v>
      </c>
      <c r="AL94" s="17">
        <f>'[1]92'!$N$15</f>
        <v>0</v>
      </c>
      <c r="AM94" s="17"/>
      <c r="AN94" s="17">
        <f>'[1]92'!$N$17</f>
        <v>0</v>
      </c>
      <c r="AO94" s="18"/>
      <c r="AP94" s="3">
        <f>'[1]92'!$C$19</f>
        <v>52</v>
      </c>
    </row>
    <row r="95" spans="1:42" s="41" customFormat="1" ht="11.1" customHeight="1" x14ac:dyDescent="0.25">
      <c r="A95" s="1">
        <v>93</v>
      </c>
      <c r="B95" s="2" t="str">
        <f>'[1]93'!$B$1</f>
        <v>société générale</v>
      </c>
      <c r="C95" s="1" t="str">
        <f>'[1]93'!$B$2</f>
        <v>DH</v>
      </c>
      <c r="D95" s="1" t="str">
        <f>'[1]93'!$C$1</f>
        <v>Jour</v>
      </c>
      <c r="E95" s="3">
        <f>'[1]93'!$C$19</f>
        <v>64</v>
      </c>
      <c r="F95" s="4">
        <f>'[1]93'!$H$10</f>
        <v>42418</v>
      </c>
      <c r="G95" s="5">
        <f>'[1]93'!$H$7</f>
        <v>24.696999999999999</v>
      </c>
      <c r="H95" s="6">
        <f>'[1]93'!$H$9</f>
        <v>640</v>
      </c>
      <c r="I95" s="7">
        <f>'[1]93'!$H$14</f>
        <v>42458</v>
      </c>
      <c r="J95" s="8">
        <f>'[1]93'!$J$13</f>
        <v>0.11539863141272236</v>
      </c>
      <c r="K95" s="6">
        <f>'[1]93'!$K$13</f>
        <v>73.855124104142305</v>
      </c>
      <c r="L95" s="9">
        <f t="shared" si="3"/>
        <v>29</v>
      </c>
      <c r="M95" s="10">
        <f>'[1]93'!$H$21</f>
        <v>42418</v>
      </c>
      <c r="N95" s="8" t="e">
        <f>'[1]93'!$J$20</f>
        <v>#DIV/0!</v>
      </c>
      <c r="O95" s="9">
        <f t="shared" si="4"/>
        <v>1</v>
      </c>
      <c r="P95" s="11">
        <f>'[1]93'!$H$26</f>
        <v>0.11539863141272236</v>
      </c>
      <c r="Q95" s="6">
        <f>'[1]93'!$I$26</f>
        <v>73.855124104142305</v>
      </c>
      <c r="R95" s="8">
        <f>'[1]93'!$H$28</f>
        <v>7.3855124104142307E-3</v>
      </c>
      <c r="S95" s="12"/>
      <c r="T95" s="13">
        <f>'[1]93'!$B$4</f>
        <v>17</v>
      </c>
      <c r="U95" s="8">
        <f>'[1]93'!$B$6</f>
        <v>0.23529411764705882</v>
      </c>
      <c r="V95" s="13">
        <f>'[1]93'!$B$7</f>
        <v>2</v>
      </c>
      <c r="W95" s="13">
        <f>'[1]93'!$B$14</f>
        <v>6</v>
      </c>
      <c r="X95" s="8">
        <f>'[1]93'!$B$16</f>
        <v>0.33333333333333331</v>
      </c>
      <c r="Y95" s="13">
        <f>'[1]93'!$B$11</f>
        <v>21</v>
      </c>
      <c r="Z95" s="13">
        <f>'[1]93'!$B$10</f>
        <v>37.700000000000003</v>
      </c>
      <c r="AA95" s="13">
        <f>'[1]93'!$B$8</f>
        <v>4</v>
      </c>
      <c r="AB95" s="13">
        <f>'[1]93'!$B$9</f>
        <v>1</v>
      </c>
      <c r="AC95" s="13" t="str">
        <f>'[1]93'!$B$12</f>
        <v>n</v>
      </c>
      <c r="AD95" s="13">
        <f>'[1]93'!$D$12</f>
        <v>0</v>
      </c>
      <c r="AE95" s="13">
        <f>'[1]93'!$B$13</f>
        <v>0</v>
      </c>
      <c r="AF95" s="14">
        <f>'[1]93'!$B$17</f>
        <v>44.1</v>
      </c>
      <c r="AG95" s="15">
        <f>'[1]93'!$B$18</f>
        <v>0.378</v>
      </c>
      <c r="AH95" s="16">
        <v>2</v>
      </c>
      <c r="AI95" s="17" t="b">
        <f>'[1]93'!$N$12</f>
        <v>0</v>
      </c>
      <c r="AJ95" s="17">
        <f>'[1]93'!$N$13</f>
        <v>0</v>
      </c>
      <c r="AK95" s="17">
        <f>'[1]93'!$N$14</f>
        <v>1</v>
      </c>
      <c r="AL95" s="17">
        <f>'[1]93'!$N$15</f>
        <v>0</v>
      </c>
      <c r="AM95" s="17"/>
      <c r="AN95" s="17">
        <f>'[1]93'!$N$17</f>
        <v>1</v>
      </c>
      <c r="AO95" s="18"/>
      <c r="AP95" s="3">
        <f>'[1]93'!$C$19</f>
        <v>64</v>
      </c>
    </row>
    <row r="96" spans="1:42" s="41" customFormat="1" ht="11.1" customHeight="1" x14ac:dyDescent="0.25">
      <c r="A96" s="1">
        <v>94</v>
      </c>
      <c r="B96" s="2" t="str">
        <f>'[1]94'!$B$1</f>
        <v>société générale</v>
      </c>
      <c r="C96" s="1" t="str">
        <f>'[1]94'!$B$2</f>
        <v>DH</v>
      </c>
      <c r="D96" s="1" t="str">
        <f>'[1]94'!$C$1</f>
        <v>Jour</v>
      </c>
      <c r="E96" s="3">
        <f>'[1]94'!$C$19</f>
        <v>62</v>
      </c>
      <c r="F96" s="4">
        <f>'[1]94'!$H$10</f>
        <v>43074</v>
      </c>
      <c r="G96" s="5">
        <f>'[1]94'!$H$7</f>
        <v>36.856999999999999</v>
      </c>
      <c r="H96" s="6">
        <f>'[1]94'!$H$9</f>
        <v>620</v>
      </c>
      <c r="I96" s="7">
        <f>'[1]94'!$H$14</f>
        <v>43116</v>
      </c>
      <c r="J96" s="8">
        <f>'[1]94'!$J$13</f>
        <v>7.4856879290229744E-2</v>
      </c>
      <c r="K96" s="6">
        <f>'[1]94'!$K$13</f>
        <v>46.411265159942445</v>
      </c>
      <c r="L96" s="9">
        <f t="shared" si="3"/>
        <v>31</v>
      </c>
      <c r="M96" s="10">
        <f>'[1]94'!$H$21</f>
        <v>43074</v>
      </c>
      <c r="N96" s="8" t="e">
        <f>'[1]94'!$J$20</f>
        <v>#DIV/0!</v>
      </c>
      <c r="O96" s="9">
        <f t="shared" si="4"/>
        <v>1</v>
      </c>
      <c r="P96" s="11">
        <f>'[1]94'!$H$26</f>
        <v>7.4856879290229744E-2</v>
      </c>
      <c r="Q96" s="6">
        <f>'[1]94'!$I$26</f>
        <v>46.411265159942445</v>
      </c>
      <c r="R96" s="8">
        <f>'[1]94'!$H$28</f>
        <v>4.6411265159942445E-3</v>
      </c>
      <c r="S96" s="12"/>
      <c r="T96" s="13">
        <f>'[1]94'!$B$4</f>
        <v>8</v>
      </c>
      <c r="U96" s="8">
        <f>'[1]94'!$B$6</f>
        <v>0.25</v>
      </c>
      <c r="V96" s="13">
        <f>'[1]94'!$B$7</f>
        <v>2</v>
      </c>
      <c r="W96" s="13">
        <f>'[1]94'!$B$14</f>
        <v>1</v>
      </c>
      <c r="X96" s="8">
        <f>'[1]94'!$B$16</f>
        <v>0</v>
      </c>
      <c r="Y96" s="13">
        <f>'[1]94'!$B$11</f>
        <v>20.3</v>
      </c>
      <c r="Z96" s="13">
        <f>'[1]94'!$B$10</f>
        <v>35.299999999999997</v>
      </c>
      <c r="AA96" s="13">
        <f>'[1]94'!$B$8</f>
        <v>3</v>
      </c>
      <c r="AB96" s="13">
        <f>'[1]94'!$B$9</f>
        <v>2</v>
      </c>
      <c r="AC96" s="13" t="str">
        <f>'[1]94'!$B$12</f>
        <v>a</v>
      </c>
      <c r="AD96" s="13">
        <f>'[1]94'!$D$12</f>
        <v>0</v>
      </c>
      <c r="AE96" s="13">
        <f>'[1]94'!$B$13</f>
        <v>0</v>
      </c>
      <c r="AF96" s="14">
        <f>'[1]94'!$B$17</f>
        <v>38.4</v>
      </c>
      <c r="AG96" s="15">
        <f>'[1]94'!$B$18</f>
        <v>9.2999999999999999E-2</v>
      </c>
      <c r="AH96" s="16">
        <v>2</v>
      </c>
      <c r="AI96" s="17" t="b">
        <f>'[1]94'!$N$12</f>
        <v>0</v>
      </c>
      <c r="AJ96" s="17">
        <f>'[1]94'!$N$13</f>
        <v>0</v>
      </c>
      <c r="AK96" s="17">
        <f>'[1]94'!$N$14</f>
        <v>0</v>
      </c>
      <c r="AL96" s="17">
        <f>'[1]94'!$N$15</f>
        <v>1</v>
      </c>
      <c r="AM96" s="17">
        <f>'[1]94'!$N$16</f>
        <v>72.599999999999994</v>
      </c>
      <c r="AN96" s="17">
        <f>'[1]94'!$N$17</f>
        <v>1</v>
      </c>
      <c r="AO96" s="18"/>
      <c r="AP96" s="3">
        <f>'[1]94'!$C$19</f>
        <v>62</v>
      </c>
    </row>
    <row r="97" spans="1:42" s="41" customFormat="1" ht="11.1" customHeight="1" x14ac:dyDescent="0.25">
      <c r="A97" s="1">
        <v>95</v>
      </c>
      <c r="B97" s="2" t="str">
        <f>'[1]95'!$B$1</f>
        <v>société générale</v>
      </c>
      <c r="C97" s="1" t="str">
        <f>'[1]95'!$B$2</f>
        <v>DH</v>
      </c>
      <c r="D97" s="1" t="str">
        <f>'[1]95'!$C$1</f>
        <v>Jour</v>
      </c>
      <c r="E97" s="3">
        <f>'[1]95'!$C$19</f>
        <v>97</v>
      </c>
      <c r="F97" s="4">
        <f>'[1]95'!$H$10</f>
        <v>43913</v>
      </c>
      <c r="G97" s="5">
        <f>'[1]95'!$H$7</f>
        <v>13.17</v>
      </c>
      <c r="H97" s="6">
        <f>'[1]95'!$H$9</f>
        <v>969.99999999999989</v>
      </c>
      <c r="I97" s="7">
        <f>'[1]95'!$H$14</f>
        <v>43923</v>
      </c>
      <c r="J97" s="8">
        <f>'[1]95'!$J$13</f>
        <v>6.2870159453302918E-2</v>
      </c>
      <c r="K97" s="6">
        <f>'[1]95'!$K$13</f>
        <v>60.984054669703823</v>
      </c>
      <c r="L97" s="9">
        <f t="shared" si="3"/>
        <v>9</v>
      </c>
      <c r="M97" s="10">
        <f>'[1]95'!$H$21</f>
        <v>43913</v>
      </c>
      <c r="N97" s="8" t="e">
        <f>'[1]95'!$J$20</f>
        <v>#DIV/0!</v>
      </c>
      <c r="O97" s="9">
        <f t="shared" si="4"/>
        <v>1</v>
      </c>
      <c r="P97" s="11">
        <f>'[1]95'!$H$26</f>
        <v>6.2870159453302918E-2</v>
      </c>
      <c r="Q97" s="6">
        <f>'[1]95'!$I$26</f>
        <v>60.984054669703823</v>
      </c>
      <c r="R97" s="8">
        <f>'[1]95'!$H$28</f>
        <v>6.098405466970382E-3</v>
      </c>
      <c r="S97" s="12"/>
      <c r="T97" s="13">
        <f>'[1]95'!$B$4</f>
        <v>9</v>
      </c>
      <c r="U97" s="8">
        <f>'[1]95'!$B$6</f>
        <v>0.66666666666666663</v>
      </c>
      <c r="V97" s="13">
        <f>'[1]95'!$B$7</f>
        <v>6</v>
      </c>
      <c r="W97" s="13">
        <f>'[1]95'!$B$14</f>
        <v>1</v>
      </c>
      <c r="X97" s="8">
        <f>'[1]95'!$B$16</f>
        <v>0</v>
      </c>
      <c r="Y97" s="13">
        <f>'[1]95'!$B$11</f>
        <v>7.2</v>
      </c>
      <c r="Z97" s="13">
        <f>'[1]95'!$B$10</f>
        <v>24.3</v>
      </c>
      <c r="AA97" s="13">
        <f>'[1]95'!$B$8</f>
        <v>2</v>
      </c>
      <c r="AB97" s="13">
        <f>'[1]95'!$B$9</f>
        <v>5</v>
      </c>
      <c r="AC97" s="13">
        <f>'[1]95'!$B$12</f>
        <v>0</v>
      </c>
      <c r="AD97" s="13">
        <f>'[1]95'!$D$12</f>
        <v>0</v>
      </c>
      <c r="AE97" s="13">
        <f>'[1]95'!$B$13</f>
        <v>0</v>
      </c>
      <c r="AF97" s="14">
        <f>'[1]95'!$B$17</f>
        <v>26</v>
      </c>
      <c r="AG97" s="15">
        <f>'[1]95'!$B$18</f>
        <v>0.91200000000000003</v>
      </c>
      <c r="AH97" s="16">
        <v>2</v>
      </c>
      <c r="AI97" s="17" t="b">
        <f>'[1]95'!$N$12</f>
        <v>0</v>
      </c>
      <c r="AJ97" s="17">
        <f>'[1]95'!$N$13</f>
        <v>1</v>
      </c>
      <c r="AK97" s="17">
        <f>'[1]95'!$N$14</f>
        <v>0</v>
      </c>
      <c r="AL97" s="17">
        <f>'[1]95'!$N$15</f>
        <v>0</v>
      </c>
      <c r="AM97" s="17"/>
      <c r="AN97" s="17">
        <f>'[1]95'!$N$17</f>
        <v>0</v>
      </c>
      <c r="AO97" s="18"/>
      <c r="AP97" s="3">
        <f>'[1]95'!$C$19</f>
        <v>97</v>
      </c>
    </row>
    <row r="98" spans="1:42" s="41" customFormat="1" ht="11.1" customHeight="1" x14ac:dyDescent="0.25">
      <c r="A98" s="1">
        <v>96</v>
      </c>
      <c r="B98" s="2" t="str">
        <f>'[1]96'!$B$1</f>
        <v>technipfmc</v>
      </c>
      <c r="C98" s="1" t="str">
        <f>'[1]96'!$B$2</f>
        <v>DH</v>
      </c>
      <c r="D98" s="1" t="str">
        <f>'[1]96'!$C$1</f>
        <v>Jour</v>
      </c>
      <c r="E98" s="3">
        <f>'[1]96'!$C$19</f>
        <v>62</v>
      </c>
      <c r="F98" s="4">
        <f>'[1]96'!$H$10</f>
        <v>42920</v>
      </c>
      <c r="G98" s="5">
        <f>'[1]96'!$H$7</f>
        <v>22.983000000000001</v>
      </c>
      <c r="H98" s="6">
        <f>'[1]96'!$H$9</f>
        <v>620</v>
      </c>
      <c r="I98" s="7">
        <f>'[1]96'!$H$14</f>
        <v>42926</v>
      </c>
      <c r="J98" s="8">
        <f>'[1]96'!$J$13</f>
        <v>-5.0689640168820368E-2</v>
      </c>
      <c r="K98" s="6">
        <f>'[1]96'!$K$13</f>
        <v>-31.427576904668626</v>
      </c>
      <c r="L98" s="9">
        <f t="shared" si="3"/>
        <v>5</v>
      </c>
      <c r="M98" s="10">
        <f>'[1]96'!$H$21</f>
        <v>42920</v>
      </c>
      <c r="N98" s="8" t="e">
        <f>'[1]96'!$J$20</f>
        <v>#DIV/0!</v>
      </c>
      <c r="O98" s="9">
        <f t="shared" si="4"/>
        <v>1</v>
      </c>
      <c r="P98" s="11">
        <f>'[1]96'!$H$26</f>
        <v>-5.0689640168820368E-2</v>
      </c>
      <c r="Q98" s="6">
        <f>'[1]96'!$I$26</f>
        <v>-31.427576904668626</v>
      </c>
      <c r="R98" s="8">
        <f>'[1]96'!$H$28</f>
        <v>-3.1427576904668624E-3</v>
      </c>
      <c r="S98" s="12"/>
      <c r="T98" s="13">
        <f>'[1]96'!$B$4</f>
        <v>7</v>
      </c>
      <c r="U98" s="8">
        <f>'[1]96'!$B$6</f>
        <v>0.5714285714285714</v>
      </c>
      <c r="V98" s="13">
        <f>'[1]96'!$B$7</f>
        <v>1</v>
      </c>
      <c r="W98" s="13">
        <f>'[1]96'!$B$14</f>
        <v>3</v>
      </c>
      <c r="X98" s="8">
        <f>'[1]96'!$B$16</f>
        <v>0.66666666666666663</v>
      </c>
      <c r="Y98" s="13">
        <f>'[1]96'!$B$11</f>
        <v>22.9</v>
      </c>
      <c r="Z98" s="13">
        <f>'[1]96'!$B$10</f>
        <v>31.5</v>
      </c>
      <c r="AA98" s="13">
        <f>'[1]96'!$B$8</f>
        <v>1</v>
      </c>
      <c r="AB98" s="13">
        <f>'[1]96'!$B$9</f>
        <v>3</v>
      </c>
      <c r="AC98" s="13" t="str">
        <f>'[1]96'!$B$12</f>
        <v>a</v>
      </c>
      <c r="AD98" s="13">
        <f>'[1]96'!$D$12</f>
        <v>0</v>
      </c>
      <c r="AE98" s="13">
        <f>'[1]96'!$B$13</f>
        <v>0</v>
      </c>
      <c r="AF98" s="14">
        <f>'[1]96'!$B$17</f>
        <v>44</v>
      </c>
      <c r="AG98" s="15">
        <f>'[1]96'!$B$18</f>
        <v>0.17499999999999999</v>
      </c>
      <c r="AH98" s="16">
        <v>2</v>
      </c>
      <c r="AI98" s="17" t="b">
        <f>'[1]96'!$N$12</f>
        <v>1</v>
      </c>
      <c r="AJ98" s="17">
        <f>'[1]96'!$N$13</f>
        <v>1</v>
      </c>
      <c r="AK98" s="17">
        <f>'[1]96'!$N$14</f>
        <v>0</v>
      </c>
      <c r="AL98" s="17">
        <f>'[1]96'!$N$15</f>
        <v>0</v>
      </c>
      <c r="AM98" s="17"/>
      <c r="AN98" s="17">
        <f>'[1]96'!$N$17</f>
        <v>0</v>
      </c>
      <c r="AO98" s="18"/>
      <c r="AP98" s="3">
        <f>'[1]96'!$C$19</f>
        <v>62</v>
      </c>
    </row>
    <row r="99" spans="1:42" s="41" customFormat="1" ht="11.1" customHeight="1" x14ac:dyDescent="0.25">
      <c r="A99" s="1">
        <v>97</v>
      </c>
      <c r="B99" s="2" t="str">
        <f>'[1]97'!$B$1</f>
        <v>thales</v>
      </c>
      <c r="C99" s="1" t="str">
        <f>'[1]97'!$B$2</f>
        <v>DH</v>
      </c>
      <c r="D99" s="1" t="str">
        <f>'[1]97'!$C$1</f>
        <v>Jour</v>
      </c>
      <c r="E99" s="3">
        <f>'[1]97'!$C$19</f>
        <v>72</v>
      </c>
      <c r="F99" s="4">
        <f>'[1]97'!$H$10</f>
        <v>43784</v>
      </c>
      <c r="G99" s="5">
        <f>'[1]97'!$H$7</f>
        <v>88.28</v>
      </c>
      <c r="H99" s="6">
        <f>'[1]97'!$H$9</f>
        <v>720</v>
      </c>
      <c r="I99" s="7">
        <f>'[1]97'!$H$14</f>
        <v>43795</v>
      </c>
      <c r="J99" s="8">
        <f>'[1]97'!$J$13</f>
        <v>1.4499320344358876E-2</v>
      </c>
      <c r="K99" s="6">
        <f>'[1]97'!$K$13</f>
        <v>10.439510647938391</v>
      </c>
      <c r="L99" s="9">
        <f t="shared" si="3"/>
        <v>8</v>
      </c>
      <c r="M99" s="10">
        <f>'[1]97'!$H$21</f>
        <v>43784</v>
      </c>
      <c r="N99" s="8" t="e">
        <f>'[1]97'!$J$20</f>
        <v>#DIV/0!</v>
      </c>
      <c r="O99" s="9">
        <f t="shared" si="4"/>
        <v>1</v>
      </c>
      <c r="P99" s="11">
        <f>'[1]97'!$H$26</f>
        <v>1.4499320344358876E-2</v>
      </c>
      <c r="Q99" s="6">
        <f>'[1]97'!$I$26</f>
        <v>10.439510647938391</v>
      </c>
      <c r="R99" s="8">
        <f>'[1]97'!$H$28</f>
        <v>1.0439510647938391E-3</v>
      </c>
      <c r="S99" s="12"/>
      <c r="T99" s="13">
        <f>'[1]97'!$B$4</f>
        <v>15</v>
      </c>
      <c r="U99" s="8">
        <f>'[1]97'!$B$6</f>
        <v>0.2</v>
      </c>
      <c r="V99" s="13">
        <f>'[1]97'!$B$7</f>
        <v>1</v>
      </c>
      <c r="W99" s="13">
        <f>'[1]97'!$B$14</f>
        <v>1</v>
      </c>
      <c r="X99" s="8">
        <f>'[1]97'!$B$16</f>
        <v>0</v>
      </c>
      <c r="Y99" s="13">
        <f>'[1]97'!$B$11</f>
        <v>14.6</v>
      </c>
      <c r="Z99" s="13">
        <f>'[1]97'!$B$10</f>
        <v>30.7</v>
      </c>
      <c r="AA99" s="13">
        <f>'[1]97'!$B$8</f>
        <v>2</v>
      </c>
      <c r="AB99" s="13">
        <f>'[1]97'!$B$9</f>
        <v>2</v>
      </c>
      <c r="AC99" s="13" t="str">
        <f>'[1]97'!$B$12</f>
        <v>n</v>
      </c>
      <c r="AD99" s="13">
        <f>'[1]97'!$D$12</f>
        <v>0</v>
      </c>
      <c r="AE99" s="13">
        <f>'[1]97'!$B$13</f>
        <v>0</v>
      </c>
      <c r="AF99" s="14">
        <f>'[1]97'!$B$17</f>
        <v>41.4</v>
      </c>
      <c r="AG99" s="15">
        <f>'[1]97'!$B$18</f>
        <v>0.252</v>
      </c>
      <c r="AH99" s="16">
        <v>2</v>
      </c>
      <c r="AI99" s="17" t="b">
        <f>'[1]97'!$N$12</f>
        <v>0</v>
      </c>
      <c r="AJ99" s="17">
        <f>'[1]97'!$N$13</f>
        <v>0</v>
      </c>
      <c r="AK99" s="17">
        <f>'[1]97'!$N$14</f>
        <v>1</v>
      </c>
      <c r="AL99" s="17">
        <f>'[1]97'!$N$15</f>
        <v>0</v>
      </c>
      <c r="AM99" s="17"/>
      <c r="AN99" s="17">
        <f>'[1]97'!$N$17</f>
        <v>1</v>
      </c>
      <c r="AO99" s="18"/>
      <c r="AP99" s="3">
        <f>'[1]97'!$C$19</f>
        <v>72</v>
      </c>
    </row>
    <row r="100" spans="1:42" s="41" customFormat="1" ht="11.1" customHeight="1" x14ac:dyDescent="0.25">
      <c r="A100" s="1">
        <v>98</v>
      </c>
      <c r="B100" s="2" t="str">
        <f>'[1]98'!$B$1</f>
        <v>total</v>
      </c>
      <c r="C100" s="1" t="str">
        <f>'[1]98'!$B$2</f>
        <v>DH</v>
      </c>
      <c r="D100" s="1" t="str">
        <f>'[1]98'!$C$1</f>
        <v>Jour</v>
      </c>
      <c r="E100" s="3">
        <f>'[1]98'!$C$19</f>
        <v>57</v>
      </c>
      <c r="F100" s="4">
        <f>'[1]98'!$H$10</f>
        <v>42933</v>
      </c>
      <c r="G100" s="5">
        <f>'[1]98'!$H$7</f>
        <v>37.296999999999997</v>
      </c>
      <c r="H100" s="6">
        <f>'[1]98'!$H$9</f>
        <v>570</v>
      </c>
      <c r="I100" s="7">
        <f>'[1]98'!$H$14</f>
        <v>43005</v>
      </c>
      <c r="J100" s="8">
        <f>'[1]98'!$J$13</f>
        <v>6.2659195109526278E-2</v>
      </c>
      <c r="K100" s="6">
        <f>'[1]98'!$K$13</f>
        <v>35.715741212429975</v>
      </c>
      <c r="L100" s="9">
        <f t="shared" si="3"/>
        <v>53</v>
      </c>
      <c r="M100" s="10">
        <f>'[1]98'!$H$21</f>
        <v>42933</v>
      </c>
      <c r="N100" s="8" t="e">
        <f>'[1]98'!$J$20</f>
        <v>#DIV/0!</v>
      </c>
      <c r="O100" s="9">
        <f t="shared" si="4"/>
        <v>1</v>
      </c>
      <c r="P100" s="11">
        <f>'[1]98'!$H$26</f>
        <v>6.2659195109526278E-2</v>
      </c>
      <c r="Q100" s="6">
        <f>'[1]98'!$I$26</f>
        <v>35.715741212429975</v>
      </c>
      <c r="R100" s="8">
        <f>'[1]98'!$H$28</f>
        <v>3.5715741212429975E-3</v>
      </c>
      <c r="S100" s="12"/>
      <c r="T100" s="13">
        <f>'[1]98'!$B$4</f>
        <v>6</v>
      </c>
      <c r="U100" s="8">
        <f>'[1]98'!$B$6</f>
        <v>0.16666666666666666</v>
      </c>
      <c r="V100" s="13">
        <f>'[1]98'!$B$7</f>
        <v>1</v>
      </c>
      <c r="W100" s="13">
        <f>'[1]98'!$B$14</f>
        <v>6</v>
      </c>
      <c r="X100" s="8">
        <f>'[1]98'!$B$16</f>
        <v>1</v>
      </c>
      <c r="Y100" s="13">
        <f>'[1]98'!$B$11</f>
        <v>25.2</v>
      </c>
      <c r="Z100" s="13">
        <f>'[1]98'!$B$10</f>
        <v>39.6</v>
      </c>
      <c r="AA100" s="13">
        <f>'[1]98'!$B$8</f>
        <v>5</v>
      </c>
      <c r="AB100" s="13">
        <f>'[1]98'!$B$9</f>
        <v>2</v>
      </c>
      <c r="AC100" s="13" t="str">
        <f>'[1]98'!$B$12</f>
        <v>a</v>
      </c>
      <c r="AD100" s="13">
        <f>'[1]98'!$D$12</f>
        <v>0</v>
      </c>
      <c r="AE100" s="13">
        <f>'[1]98'!$B$13</f>
        <v>0</v>
      </c>
      <c r="AF100" s="14">
        <f>'[1]98'!$B$17</f>
        <v>40.700000000000003</v>
      </c>
      <c r="AG100" s="15">
        <f>'[1]98'!$B$18</f>
        <v>7.3300000000000004E-2</v>
      </c>
      <c r="AH100" s="16">
        <v>2</v>
      </c>
      <c r="AI100" s="17" t="b">
        <f>'[1]98'!$N$12</f>
        <v>0</v>
      </c>
      <c r="AJ100" s="17">
        <f>'[1]98'!$N$13</f>
        <v>0</v>
      </c>
      <c r="AK100" s="17">
        <f>'[1]98'!$N$14</f>
        <v>0</v>
      </c>
      <c r="AL100" s="17">
        <f>'[1]98'!$N$15</f>
        <v>1</v>
      </c>
      <c r="AM100" s="17">
        <f>'[1]98'!$N$16</f>
        <v>79</v>
      </c>
      <c r="AN100" s="17">
        <f>'[1]98'!$N$17</f>
        <v>1</v>
      </c>
      <c r="AO100" s="18"/>
      <c r="AP100" s="3">
        <f>'[1]98'!$C$19</f>
        <v>57</v>
      </c>
    </row>
    <row r="101" spans="1:42" s="41" customFormat="1" ht="11.1" customHeight="1" x14ac:dyDescent="0.25">
      <c r="A101" s="1">
        <v>99</v>
      </c>
      <c r="B101" s="2" t="str">
        <f>'[1]99'!$B$1</f>
        <v>valeo</v>
      </c>
      <c r="C101" s="1" t="str">
        <f>'[1]99'!$B$2</f>
        <v>DH</v>
      </c>
      <c r="D101" s="1" t="str">
        <f>'[1]99'!$C$1</f>
        <v>Jour</v>
      </c>
      <c r="E101" s="3">
        <f>'[1]99'!$C$19</f>
        <v>79</v>
      </c>
      <c r="F101" s="4">
        <f>'[1]99'!$H$10</f>
        <v>43340</v>
      </c>
      <c r="G101" s="5">
        <f>'[1]99'!$H$7</f>
        <v>37.58</v>
      </c>
      <c r="H101" s="6">
        <f>'[1]99'!$H$9</f>
        <v>790</v>
      </c>
      <c r="I101" s="7">
        <f>'[1]99'!$H$14</f>
        <v>43350</v>
      </c>
      <c r="J101" s="8">
        <f>'[1]99'!$J$13</f>
        <v>-0.19105907397551886</v>
      </c>
      <c r="K101" s="6">
        <f>'[1]99'!$K$13</f>
        <v>-150.9366684406599</v>
      </c>
      <c r="L101" s="9">
        <f t="shared" si="3"/>
        <v>9</v>
      </c>
      <c r="M101" s="10">
        <f>'[1]99'!$H$21</f>
        <v>43340</v>
      </c>
      <c r="N101" s="8" t="e">
        <f>'[1]99'!$J$20</f>
        <v>#DIV/0!</v>
      </c>
      <c r="O101" s="9">
        <f t="shared" si="4"/>
        <v>1</v>
      </c>
      <c r="P101" s="11">
        <f>'[1]99'!$H$26</f>
        <v>-0.19105907397551886</v>
      </c>
      <c r="Q101" s="6">
        <f>'[1]99'!$I$26</f>
        <v>-150.9366684406599</v>
      </c>
      <c r="R101" s="8">
        <f>'[1]99'!$H$28</f>
        <v>-1.5093666844065989E-2</v>
      </c>
      <c r="S101" s="12"/>
      <c r="T101" s="13">
        <f>'[1]99'!$B$4</f>
        <v>15</v>
      </c>
      <c r="U101" s="8">
        <f>'[1]99'!$B$6</f>
        <v>0.33333333333333331</v>
      </c>
      <c r="V101" s="13">
        <f>'[1]99'!$B$7</f>
        <v>2</v>
      </c>
      <c r="W101" s="13">
        <f>'[1]99'!$B$14</f>
        <v>2</v>
      </c>
      <c r="X101" s="8">
        <f>'[1]99'!$B$16</f>
        <v>0</v>
      </c>
      <c r="Y101" s="13">
        <f>'[1]99'!$B$11</f>
        <v>19.5</v>
      </c>
      <c r="Z101" s="13">
        <f>'[1]99'!$B$10</f>
        <v>32.799999999999997</v>
      </c>
      <c r="AA101" s="13">
        <f>'[1]99'!$B$8</f>
        <v>4</v>
      </c>
      <c r="AB101" s="13">
        <f>'[1]99'!$B$9</f>
        <v>3</v>
      </c>
      <c r="AC101" s="13" t="str">
        <f>'[1]99'!$B$12</f>
        <v>m</v>
      </c>
      <c r="AD101" s="13">
        <f>'[1]99'!$D$12</f>
        <v>0</v>
      </c>
      <c r="AE101" s="13">
        <f>'[1]99'!$B$13</f>
        <v>0</v>
      </c>
      <c r="AF101" s="14">
        <f>'[1]99'!$B$17</f>
        <v>35.299999999999997</v>
      </c>
      <c r="AG101" s="15">
        <f>'[1]99'!$B$18</f>
        <v>0.27300000000000002</v>
      </c>
      <c r="AH101" s="16">
        <v>2</v>
      </c>
      <c r="AI101" s="17" t="b">
        <f>'[1]99'!$N$12</f>
        <v>1</v>
      </c>
      <c r="AJ101" s="17">
        <f>'[1]99'!$N$13</f>
        <v>1</v>
      </c>
      <c r="AK101" s="17">
        <f>'[1]99'!$N$14</f>
        <v>0</v>
      </c>
      <c r="AL101" s="17">
        <f>'[1]99'!$N$15</f>
        <v>0</v>
      </c>
      <c r="AM101" s="17"/>
      <c r="AN101" s="17">
        <f>'[1]99'!$N$17</f>
        <v>0</v>
      </c>
      <c r="AO101" s="18"/>
      <c r="AP101" s="3">
        <f>'[1]99'!$C$19</f>
        <v>79</v>
      </c>
    </row>
    <row r="102" spans="1:42" s="41" customFormat="1" ht="11.1" customHeight="1" x14ac:dyDescent="0.25">
      <c r="A102" s="1">
        <v>100</v>
      </c>
      <c r="B102" s="2" t="str">
        <f>'[1]100'!$B$1</f>
        <v>eurazeo</v>
      </c>
      <c r="C102" s="1" t="str">
        <f>'[1]100'!$B$2</f>
        <v>DH</v>
      </c>
      <c r="D102" s="1" t="str">
        <f>'[1]100'!$C$1</f>
        <v>Jour</v>
      </c>
      <c r="E102" s="3">
        <f>'[1]100'!$C$19</f>
        <v>62</v>
      </c>
      <c r="F102" s="4">
        <f>'[1]100'!$H$10</f>
        <v>42648</v>
      </c>
      <c r="G102" s="5">
        <f>'[1]100'!$H$7</f>
        <v>46.88</v>
      </c>
      <c r="H102" s="6">
        <f>'[1]100'!$H$9</f>
        <v>620</v>
      </c>
      <c r="I102" s="7">
        <f>'[1]100'!$H$14</f>
        <v>42648</v>
      </c>
      <c r="J102" s="8">
        <f>'[1]100'!$J$13</f>
        <v>-1.215870307167246E-2</v>
      </c>
      <c r="K102" s="6">
        <f>'[1]100'!$K$13</f>
        <v>-7.5383959044369249</v>
      </c>
      <c r="L102" s="9">
        <f t="shared" si="3"/>
        <v>1</v>
      </c>
      <c r="M102" s="10">
        <f>'[1]100'!$H$21</f>
        <v>42648</v>
      </c>
      <c r="N102" s="8" t="e">
        <f>'[1]100'!$J$20</f>
        <v>#DIV/0!</v>
      </c>
      <c r="O102" s="9">
        <f t="shared" si="4"/>
        <v>1</v>
      </c>
      <c r="P102" s="11">
        <f>'[1]100'!$H$26</f>
        <v>-1.215870307167246E-2</v>
      </c>
      <c r="Q102" s="6">
        <f>'[1]100'!$I$26</f>
        <v>-7.5383959044369249</v>
      </c>
      <c r="R102" s="8">
        <f>'[1]100'!$H$28</f>
        <v>-7.5383959044369249E-4</v>
      </c>
      <c r="S102" s="12"/>
      <c r="T102" s="13">
        <f>'[1]100'!$B$4</f>
        <v>8</v>
      </c>
      <c r="U102" s="8">
        <f>'[1]100'!$B$6</f>
        <v>0.125</v>
      </c>
      <c r="V102" s="13">
        <f>'[1]100'!$B$7</f>
        <v>3</v>
      </c>
      <c r="W102" s="13">
        <f>'[1]100'!$B$14</f>
        <v>2</v>
      </c>
      <c r="X102" s="8">
        <f>'[1]100'!$B$16</f>
        <v>0.5</v>
      </c>
      <c r="Y102" s="13">
        <f>'[1]100'!$B$11</f>
        <v>27.8</v>
      </c>
      <c r="Z102" s="13">
        <f>'[1]100'!$B$10</f>
        <v>39</v>
      </c>
      <c r="AA102" s="13">
        <f>'[1]100'!$B$8</f>
        <v>3</v>
      </c>
      <c r="AB102" s="13">
        <f>'[1]100'!$B$9</f>
        <v>3</v>
      </c>
      <c r="AC102" s="13">
        <f>'[1]100'!$B$12</f>
        <v>0</v>
      </c>
      <c r="AD102" s="13">
        <f>'[1]100'!$D$12</f>
        <v>0</v>
      </c>
      <c r="AE102" s="13">
        <f>'[1]100'!$B$13</f>
        <v>0</v>
      </c>
      <c r="AF102" s="14">
        <f>'[1]100'!$B$17</f>
        <v>40.619999999999997</v>
      </c>
      <c r="AG102" s="15">
        <f>'[1]100'!$B$18</f>
        <v>6.5000000000000002E-2</v>
      </c>
      <c r="AH102" s="16">
        <v>2</v>
      </c>
      <c r="AI102" s="17" t="b">
        <f>'[1]100'!$N$12</f>
        <v>1</v>
      </c>
      <c r="AJ102" s="17">
        <f>'[1]100'!$N$13</f>
        <v>1</v>
      </c>
      <c r="AK102" s="17">
        <f>'[1]100'!$N$14</f>
        <v>0</v>
      </c>
      <c r="AL102" s="17">
        <f>'[1]100'!$N$15</f>
        <v>0</v>
      </c>
      <c r="AM102" s="17"/>
      <c r="AN102" s="17">
        <f>'[1]100'!$N$17</f>
        <v>0</v>
      </c>
      <c r="AO102" s="18"/>
      <c r="AP102" s="3">
        <f>'[1]100'!$C$19</f>
        <v>62</v>
      </c>
    </row>
    <row r="103" spans="1:42" s="41" customFormat="1" ht="11.1" customHeight="1" x14ac:dyDescent="0.25">
      <c r="A103" s="1">
        <v>101</v>
      </c>
      <c r="B103" s="2" t="str">
        <f>'[1]101'!$B$1</f>
        <v>eurazeo</v>
      </c>
      <c r="C103" s="1" t="str">
        <f>'[1]101'!$B$2</f>
        <v>DH</v>
      </c>
      <c r="D103" s="1" t="str">
        <f>'[1]101'!$C$1</f>
        <v>Jour</v>
      </c>
      <c r="E103" s="3">
        <f>'[1]101'!$C$19</f>
        <v>62</v>
      </c>
      <c r="F103" s="4">
        <f>'[1]101'!$H$10</f>
        <v>42662</v>
      </c>
      <c r="G103" s="5">
        <f>'[1]101'!$H$7</f>
        <v>46.68</v>
      </c>
      <c r="H103" s="6">
        <f>'[1]101'!$H$9</f>
        <v>620</v>
      </c>
      <c r="I103" s="7">
        <f>'[1]101'!$H$14</f>
        <v>42676</v>
      </c>
      <c r="J103" s="8">
        <f>'[1]101'!$J$13</f>
        <v>-9.6401028277634925E-3</v>
      </c>
      <c r="K103" s="6">
        <f>'[1]101'!$K$13</f>
        <v>-5.9768637532133653</v>
      </c>
      <c r="L103" s="9">
        <f t="shared" si="3"/>
        <v>11</v>
      </c>
      <c r="M103" s="10">
        <f>'[1]101'!$H$21</f>
        <v>42662</v>
      </c>
      <c r="N103" s="8" t="e">
        <f>'[1]101'!$J$20</f>
        <v>#DIV/0!</v>
      </c>
      <c r="O103" s="9">
        <f t="shared" si="4"/>
        <v>1</v>
      </c>
      <c r="P103" s="11">
        <f>'[1]101'!$H$26</f>
        <v>-9.6401028277634925E-3</v>
      </c>
      <c r="Q103" s="6">
        <f>'[1]101'!$I$26</f>
        <v>-5.9768637532133653</v>
      </c>
      <c r="R103" s="8">
        <f>'[1]101'!$H$28</f>
        <v>-5.9768637532133656E-4</v>
      </c>
      <c r="S103" s="12"/>
      <c r="T103" s="13">
        <f>'[1]101'!$B$4</f>
        <v>17</v>
      </c>
      <c r="U103" s="8">
        <f>'[1]101'!$B$6</f>
        <v>0.29411764705882354</v>
      </c>
      <c r="V103" s="13">
        <f>'[1]101'!$B$7</f>
        <v>2</v>
      </c>
      <c r="W103" s="13">
        <f>'[1]101'!$B$14</f>
        <v>3</v>
      </c>
      <c r="X103" s="8">
        <f>'[1]101'!$B$16</f>
        <v>0</v>
      </c>
      <c r="Y103" s="13">
        <f>'[1]101'!$B$11</f>
        <v>27.8</v>
      </c>
      <c r="Z103" s="13">
        <f>'[1]101'!$B$10</f>
        <v>40.6</v>
      </c>
      <c r="AA103" s="13">
        <f>'[1]101'!$B$8</f>
        <v>4</v>
      </c>
      <c r="AB103" s="13">
        <f>'[1]101'!$B$9</f>
        <v>2</v>
      </c>
      <c r="AC103" s="13">
        <f>'[1]101'!$B$12</f>
        <v>0</v>
      </c>
      <c r="AD103" s="13">
        <f>'[1]101'!$D$12</f>
        <v>0</v>
      </c>
      <c r="AE103" s="13">
        <f>'[1]101'!$B$13</f>
        <v>0</v>
      </c>
      <c r="AF103" s="14">
        <f>'[1]101'!$B$17</f>
        <v>43.9</v>
      </c>
      <c r="AG103" s="15">
        <f>'[1]101'!$B$18</f>
        <v>7.4399999999999994E-2</v>
      </c>
      <c r="AH103" s="16">
        <v>2</v>
      </c>
      <c r="AI103" s="17" t="b">
        <f>'[1]101'!$N$12</f>
        <v>1</v>
      </c>
      <c r="AJ103" s="17">
        <f>'[1]101'!$N$13</f>
        <v>0</v>
      </c>
      <c r="AK103" s="17">
        <f>'[1]101'!$N$14</f>
        <v>1</v>
      </c>
      <c r="AL103" s="17">
        <f>'[1]101'!$N$15</f>
        <v>0</v>
      </c>
      <c r="AM103" s="17"/>
      <c r="AN103" s="17">
        <f>'[1]101'!$N$17</f>
        <v>0</v>
      </c>
      <c r="AO103" s="18"/>
      <c r="AP103" s="3">
        <f>'[1]101'!$C$19</f>
        <v>62</v>
      </c>
    </row>
    <row r="104" spans="1:42" s="41" customFormat="1" ht="11.1" customHeight="1" x14ac:dyDescent="0.25">
      <c r="A104" s="1">
        <v>102</v>
      </c>
      <c r="B104" s="2" t="str">
        <f>'[1]102'!$B$1</f>
        <v>eurazeo</v>
      </c>
      <c r="C104" s="1" t="str">
        <f>'[1]102'!$B$2</f>
        <v>DH</v>
      </c>
      <c r="D104" s="1" t="str">
        <f>'[1]102'!$C$1</f>
        <v>Jour</v>
      </c>
      <c r="E104" s="3">
        <f>'[1]102'!$C$19</f>
        <v>47</v>
      </c>
      <c r="F104" s="4">
        <f>'[1]102'!$H$10</f>
        <v>43068</v>
      </c>
      <c r="G104" s="5">
        <f>'[1]102'!$H$7</f>
        <v>70.52</v>
      </c>
      <c r="H104" s="6">
        <f>'[1]102'!$H$9</f>
        <v>470</v>
      </c>
      <c r="I104" s="7">
        <f>'[1]102'!$H$14</f>
        <v>43126</v>
      </c>
      <c r="J104" s="8">
        <f>'[1]102'!$J$13</f>
        <v>0.15711854792966515</v>
      </c>
      <c r="K104" s="6">
        <f>'[1]102'!$K$13</f>
        <v>73.845717526942622</v>
      </c>
      <c r="L104" s="9">
        <f t="shared" si="3"/>
        <v>43</v>
      </c>
      <c r="M104" s="10">
        <f>'[1]102'!$H$21</f>
        <v>43068</v>
      </c>
      <c r="N104" s="8" t="e">
        <f>'[1]102'!$J$20</f>
        <v>#DIV/0!</v>
      </c>
      <c r="O104" s="9">
        <f t="shared" si="4"/>
        <v>1</v>
      </c>
      <c r="P104" s="11">
        <f>'[1]102'!$H$26</f>
        <v>0.15711854792966515</v>
      </c>
      <c r="Q104" s="6">
        <f>'[1]102'!$I$26</f>
        <v>73.845717526942622</v>
      </c>
      <c r="R104" s="8">
        <f>'[1]102'!$H$28</f>
        <v>7.3845717526942623E-3</v>
      </c>
      <c r="S104" s="12"/>
      <c r="T104" s="13">
        <f>'[1]102'!$B$4</f>
        <v>9</v>
      </c>
      <c r="U104" s="8">
        <f>'[1]102'!$B$6</f>
        <v>0.22222222222222221</v>
      </c>
      <c r="V104" s="13">
        <f>'[1]102'!$B$7</f>
        <v>2</v>
      </c>
      <c r="W104" s="13">
        <f>'[1]102'!$B$14</f>
        <v>1</v>
      </c>
      <c r="X104" s="8">
        <f>'[1]102'!$B$16</f>
        <v>1</v>
      </c>
      <c r="Y104" s="13">
        <f>'[1]102'!$B$11</f>
        <v>29.5</v>
      </c>
      <c r="Z104" s="13">
        <f>'[1]102'!$B$10</f>
        <v>33.869999999999997</v>
      </c>
      <c r="AA104" s="13">
        <f>'[1]102'!$B$8</f>
        <v>1</v>
      </c>
      <c r="AB104" s="13">
        <f>'[1]102'!$B$9</f>
        <v>0</v>
      </c>
      <c r="AC104" s="13">
        <f>'[1]102'!$B$12</f>
        <v>0</v>
      </c>
      <c r="AD104" s="13">
        <f>'[1]102'!$D$12</f>
        <v>0</v>
      </c>
      <c r="AE104" s="13">
        <f>'[1]102'!$B$13</f>
        <v>0</v>
      </c>
      <c r="AF104" s="14">
        <f>'[1]102'!$B$17</f>
        <v>36.9</v>
      </c>
      <c r="AG104" s="15">
        <f>'[1]102'!$B$18</f>
        <v>0.01</v>
      </c>
      <c r="AH104" s="16">
        <v>2</v>
      </c>
      <c r="AI104" s="17" t="b">
        <f>'[1]102'!$N$12</f>
        <v>0</v>
      </c>
      <c r="AJ104" s="17">
        <f>'[1]102'!$N$13</f>
        <v>0</v>
      </c>
      <c r="AK104" s="17">
        <f>'[1]102'!$N$14</f>
        <v>0</v>
      </c>
      <c r="AL104" s="17">
        <f>'[1]102'!$N$15</f>
        <v>1</v>
      </c>
      <c r="AM104" s="17">
        <f>'[1]102'!$N$16</f>
        <v>83.6</v>
      </c>
      <c r="AN104" s="17">
        <f>'[1]102'!$N$17</f>
        <v>1</v>
      </c>
      <c r="AO104" s="18"/>
      <c r="AP104" s="3">
        <f>'[1]102'!$C$19</f>
        <v>47</v>
      </c>
    </row>
    <row r="105" spans="1:42" s="41" customFormat="1" ht="11.1" customHeight="1" x14ac:dyDescent="0.25">
      <c r="A105" s="1">
        <v>103</v>
      </c>
      <c r="B105" s="2" t="str">
        <f>'[1]103'!$B$1</f>
        <v>eurazeo</v>
      </c>
      <c r="C105" s="1" t="str">
        <f>'[1]103'!$B$2</f>
        <v>DH</v>
      </c>
      <c r="D105" s="1" t="str">
        <f>'[1]103'!$C$1</f>
        <v>Jour</v>
      </c>
      <c r="E105" s="3">
        <f>'[1]103'!$C$19</f>
        <v>48</v>
      </c>
      <c r="F105" s="4">
        <f>'[1]103'!$H$10</f>
        <v>43404</v>
      </c>
      <c r="G105" s="5">
        <f>'[1]103'!$H$7</f>
        <v>62.56</v>
      </c>
      <c r="H105" s="6">
        <f>'[1]103'!$H$9</f>
        <v>480</v>
      </c>
      <c r="I105" s="7">
        <f>'[1]103'!$H$14</f>
        <v>43425</v>
      </c>
      <c r="J105" s="8">
        <f>'[1]103'!$J$13</f>
        <v>1.5664961636828543E-2</v>
      </c>
      <c r="K105" s="6">
        <f>'[1]103'!$K$13</f>
        <v>7.5191815856776998</v>
      </c>
      <c r="L105" s="9">
        <f t="shared" si="3"/>
        <v>16</v>
      </c>
      <c r="M105" s="10">
        <f>'[1]103'!$H$21</f>
        <v>43404</v>
      </c>
      <c r="N105" s="8" t="e">
        <f>'[1]103'!$J$20</f>
        <v>#DIV/0!</v>
      </c>
      <c r="O105" s="9">
        <f t="shared" si="4"/>
        <v>1</v>
      </c>
      <c r="P105" s="11">
        <f>'[1]103'!$H$26</f>
        <v>1.5664961636828543E-2</v>
      </c>
      <c r="Q105" s="6">
        <f>'[1]103'!$I$26</f>
        <v>7.5191815856776998</v>
      </c>
      <c r="R105" s="8">
        <f>'[1]103'!$H$28</f>
        <v>7.5191815856776999E-4</v>
      </c>
      <c r="S105" s="12"/>
      <c r="T105" s="13">
        <f>'[1]103'!$B$4</f>
        <v>8</v>
      </c>
      <c r="U105" s="8">
        <f>'[1]103'!$B$6</f>
        <v>0.25</v>
      </c>
      <c r="V105" s="13">
        <f>'[1]103'!$B$7</f>
        <v>1</v>
      </c>
      <c r="W105" s="13">
        <f>'[1]103'!$B$14</f>
        <v>4</v>
      </c>
      <c r="X105" s="8">
        <f>'[1]103'!$B$16</f>
        <v>0.75</v>
      </c>
      <c r="Y105" s="13">
        <f>'[1]103'!$B$11</f>
        <v>26.7</v>
      </c>
      <c r="Z105" s="13">
        <f>'[1]103'!$B$10</f>
        <v>39.4</v>
      </c>
      <c r="AA105" s="13">
        <f>'[1]103'!$B$8</f>
        <v>3</v>
      </c>
      <c r="AB105" s="13">
        <f>'[1]103'!$B$9</f>
        <v>0</v>
      </c>
      <c r="AC105" s="13" t="str">
        <f>'[1]103'!$B$12</f>
        <v>a</v>
      </c>
      <c r="AD105" s="13">
        <f>'[1]103'!$D$12</f>
        <v>0</v>
      </c>
      <c r="AE105" s="13">
        <f>'[1]103'!$B$13</f>
        <v>0</v>
      </c>
      <c r="AF105" s="14">
        <f>'[1]103'!$B$17</f>
        <v>41.7</v>
      </c>
      <c r="AG105" s="15">
        <f>'[1]103'!$B$18</f>
        <v>7.5999999999999998E-2</v>
      </c>
      <c r="AH105" s="16">
        <v>2</v>
      </c>
      <c r="AI105" s="17" t="b">
        <f>'[1]103'!$N$12</f>
        <v>0</v>
      </c>
      <c r="AJ105" s="17">
        <f>'[1]103'!$N$13</f>
        <v>0</v>
      </c>
      <c r="AK105" s="17">
        <f>'[1]103'!$N$14</f>
        <v>1</v>
      </c>
      <c r="AL105" s="17">
        <f>'[1]103'!$N$15</f>
        <v>0</v>
      </c>
      <c r="AM105" s="17"/>
      <c r="AN105" s="17">
        <f>'[1]103'!$N$17</f>
        <v>1</v>
      </c>
      <c r="AO105" s="18"/>
      <c r="AP105" s="3">
        <f>'[1]103'!$C$19</f>
        <v>48</v>
      </c>
    </row>
    <row r="106" spans="1:42" s="41" customFormat="1" ht="11.1" customHeight="1" x14ac:dyDescent="0.25">
      <c r="A106" s="1">
        <v>104</v>
      </c>
      <c r="B106" s="2" t="str">
        <f>'[1]104'!$B$1</f>
        <v>eurazeo</v>
      </c>
      <c r="C106" s="1" t="str">
        <f>'[1]104'!$B$2</f>
        <v>DH</v>
      </c>
      <c r="D106" s="1" t="str">
        <f>'[1]104'!$C$1</f>
        <v>Jour</v>
      </c>
      <c r="E106" s="3">
        <f>'[1]104'!$C$19</f>
        <v>87</v>
      </c>
      <c r="F106" s="4">
        <f>'[1]104'!$H$10</f>
        <v>43915</v>
      </c>
      <c r="G106" s="5">
        <f>'[1]104'!$H$7</f>
        <v>41.74</v>
      </c>
      <c r="H106" s="6">
        <f>'[1]104'!$H$9</f>
        <v>869.99999999999989</v>
      </c>
      <c r="I106" s="7">
        <f>'[1]104'!$H$14</f>
        <v>43924</v>
      </c>
      <c r="J106" s="8">
        <f>'[1]104'!$J$13</f>
        <v>-8.3373263057019739E-2</v>
      </c>
      <c r="K106" s="6">
        <f>'[1]104'!$K$13</f>
        <v>-72.53473885960716</v>
      </c>
      <c r="L106" s="9">
        <f t="shared" si="3"/>
        <v>8</v>
      </c>
      <c r="M106" s="10">
        <f>'[1]104'!$H$21</f>
        <v>43915</v>
      </c>
      <c r="N106" s="8" t="e">
        <f>'[1]104'!$J$20</f>
        <v>#DIV/0!</v>
      </c>
      <c r="O106" s="9">
        <f t="shared" si="4"/>
        <v>1</v>
      </c>
      <c r="P106" s="11">
        <f>'[1]104'!$H$26</f>
        <v>-8.3373263057019739E-2</v>
      </c>
      <c r="Q106" s="6">
        <f>'[1]104'!$I$26</f>
        <v>-72.53473885960716</v>
      </c>
      <c r="R106" s="8">
        <f>'[1]104'!$H$28</f>
        <v>-7.2534738859607161E-3</v>
      </c>
      <c r="S106" s="12"/>
      <c r="T106" s="13">
        <f>'[1]104'!$B$4</f>
        <v>8</v>
      </c>
      <c r="U106" s="8">
        <f>'[1]104'!$B$6</f>
        <v>0.625</v>
      </c>
      <c r="V106" s="13">
        <f>'[1]104'!$B$7</f>
        <v>2</v>
      </c>
      <c r="W106" s="13">
        <f>'[1]104'!$B$14</f>
        <v>1</v>
      </c>
      <c r="X106" s="8">
        <f>'[1]104'!$B$16</f>
        <v>1</v>
      </c>
      <c r="Y106" s="13">
        <f>'[1]104'!$B$11</f>
        <v>12.1</v>
      </c>
      <c r="Z106" s="13">
        <f>'[1]104'!$B$10</f>
        <v>21.5</v>
      </c>
      <c r="AA106" s="13">
        <f>'[1]104'!$B$8</f>
        <v>4</v>
      </c>
      <c r="AB106" s="13">
        <f>'[1]104'!$B$9</f>
        <v>3</v>
      </c>
      <c r="AC106" s="13">
        <f>'[1]104'!$B$12</f>
        <v>0</v>
      </c>
      <c r="AD106" s="13">
        <f>'[1]104'!$D$12</f>
        <v>0</v>
      </c>
      <c r="AE106" s="13">
        <f>'[1]104'!$B$13</f>
        <v>0</v>
      </c>
      <c r="AF106" s="14">
        <f>'[1]104'!$B$17</f>
        <v>23.3</v>
      </c>
      <c r="AG106" s="15">
        <f>'[1]104'!$B$18</f>
        <v>0.51</v>
      </c>
      <c r="AH106" s="16">
        <v>2</v>
      </c>
      <c r="AI106" s="17" t="b">
        <f>'[1]104'!$N$12</f>
        <v>1</v>
      </c>
      <c r="AJ106" s="17">
        <f>'[1]104'!$N$13</f>
        <v>1</v>
      </c>
      <c r="AK106" s="17">
        <f>'[1]104'!$N$14</f>
        <v>0</v>
      </c>
      <c r="AL106" s="17">
        <f>'[1]104'!$N$15</f>
        <v>0</v>
      </c>
      <c r="AM106" s="17"/>
      <c r="AN106" s="17">
        <f>'[1]104'!$N$17</f>
        <v>0</v>
      </c>
      <c r="AO106" s="18"/>
      <c r="AP106" s="3">
        <f>'[1]104'!$C$19</f>
        <v>87</v>
      </c>
    </row>
    <row r="107" spans="1:42" s="41" customFormat="1" ht="11.1" customHeight="1" x14ac:dyDescent="0.25">
      <c r="A107" s="1">
        <v>105</v>
      </c>
      <c r="B107" s="2" t="str">
        <f>'[1]105'!$B$1</f>
        <v>eurazeo</v>
      </c>
      <c r="C107" s="1" t="str">
        <f>'[1]105'!$B$2</f>
        <v>DH</v>
      </c>
      <c r="D107" s="1" t="str">
        <f>'[1]105'!$C$1</f>
        <v>Jour</v>
      </c>
      <c r="E107" s="3">
        <f>'[1]105'!$C$19</f>
        <v>84</v>
      </c>
      <c r="F107" s="4">
        <f>'[1]105'!$H$10</f>
        <v>43928</v>
      </c>
      <c r="G107" s="5">
        <f>'[1]105'!$H$7</f>
        <v>41.5</v>
      </c>
      <c r="H107" s="6">
        <f>'[1]105'!$H$9</f>
        <v>840</v>
      </c>
      <c r="I107" s="7">
        <f>'[1]105'!$H$14</f>
        <v>43956</v>
      </c>
      <c r="J107" s="8">
        <f>'[1]105'!$J$13</f>
        <v>9.1566265060241195E-3</v>
      </c>
      <c r="K107" s="6">
        <f>'[1]105'!$K$13</f>
        <v>7.6915662650602599</v>
      </c>
      <c r="L107" s="9">
        <f t="shared" si="3"/>
        <v>21</v>
      </c>
      <c r="M107" s="10">
        <f>'[1]105'!$H$21</f>
        <v>43928</v>
      </c>
      <c r="N107" s="8" t="e">
        <f>'[1]105'!$J$20</f>
        <v>#DIV/0!</v>
      </c>
      <c r="O107" s="9">
        <f t="shared" si="4"/>
        <v>1</v>
      </c>
      <c r="P107" s="11">
        <f>'[1]105'!$H$26</f>
        <v>9.1566265060241195E-3</v>
      </c>
      <c r="Q107" s="6">
        <f>'[1]105'!$I$26</f>
        <v>7.6915662650602599</v>
      </c>
      <c r="R107" s="8">
        <f>'[1]105'!$H$28</f>
        <v>7.6915662650602599E-4</v>
      </c>
      <c r="S107" s="12"/>
      <c r="T107" s="13">
        <f>'[1]105'!$B$4</f>
        <v>17</v>
      </c>
      <c r="U107" s="8">
        <f>'[1]105'!$B$6</f>
        <v>0.35294117647058826</v>
      </c>
      <c r="V107" s="13">
        <f>'[1]105'!$B$7</f>
        <v>2</v>
      </c>
      <c r="W107" s="13">
        <f>'[1]105'!$B$14</f>
        <v>1</v>
      </c>
      <c r="X107" s="8">
        <f>'[1]105'!$B$16</f>
        <v>0</v>
      </c>
      <c r="Y107" s="13">
        <f>'[1]105'!$B$11</f>
        <v>12.1</v>
      </c>
      <c r="Z107" s="13">
        <f>'[1]105'!$B$10</f>
        <v>29.2</v>
      </c>
      <c r="AA107" s="13">
        <f>'[1]105'!$B$8</f>
        <v>4</v>
      </c>
      <c r="AB107" s="13">
        <f>'[1]105'!$B$9</f>
        <v>3</v>
      </c>
      <c r="AC107" s="13">
        <f>'[1]105'!$B$12</f>
        <v>0</v>
      </c>
      <c r="AD107" s="13">
        <f>'[1]105'!$D$12</f>
        <v>0</v>
      </c>
      <c r="AE107" s="13">
        <f>'[1]105'!$B$13</f>
        <v>0</v>
      </c>
      <c r="AF107" s="14">
        <f>'[1]105'!$B$17</f>
        <v>40.6</v>
      </c>
      <c r="AG107" s="15">
        <f>'[1]105'!$B$18</f>
        <v>0.56999999999999995</v>
      </c>
      <c r="AH107" s="16">
        <v>2</v>
      </c>
      <c r="AI107" s="17" t="b">
        <f>'[1]105'!$N$12</f>
        <v>0</v>
      </c>
      <c r="AJ107" s="17">
        <f>'[1]105'!$N$13</f>
        <v>0</v>
      </c>
      <c r="AK107" s="17">
        <f>'[1]105'!$N$14</f>
        <v>1</v>
      </c>
      <c r="AL107" s="17">
        <f>'[1]105'!$N$15</f>
        <v>0</v>
      </c>
      <c r="AM107" s="17"/>
      <c r="AN107" s="17">
        <f>'[1]105'!$N$17</f>
        <v>0</v>
      </c>
      <c r="AO107" s="18"/>
      <c r="AP107" s="3">
        <f>'[1]105'!$C$19</f>
        <v>84</v>
      </c>
    </row>
    <row r="108" spans="1:42" s="41" customFormat="1" ht="11.1" customHeight="1" x14ac:dyDescent="0.25">
      <c r="A108" s="1">
        <v>106</v>
      </c>
      <c r="B108" s="2" t="str">
        <f>'[1]106'!$B$1</f>
        <v>hermes intl</v>
      </c>
      <c r="C108" s="1" t="str">
        <f>'[1]106'!$B$2</f>
        <v>DH</v>
      </c>
      <c r="D108" s="1" t="str">
        <f>'[1]106'!$C$1</f>
        <v>Jour</v>
      </c>
      <c r="E108" s="3">
        <f>'[1]106'!$C$19</f>
        <v>73</v>
      </c>
      <c r="F108" s="4">
        <f>'[1]106'!$H$10</f>
        <v>41919</v>
      </c>
      <c r="G108" s="5">
        <f>'[1]106'!$H$7</f>
        <v>224</v>
      </c>
      <c r="H108" s="6">
        <f>'[1]106'!$H$9</f>
        <v>730</v>
      </c>
      <c r="I108" s="7">
        <f>'[1]106'!$H$14</f>
        <v>41927</v>
      </c>
      <c r="J108" s="8">
        <f>'[1]106'!$J$13</f>
        <v>-3.9285714285714306E-2</v>
      </c>
      <c r="K108" s="6">
        <f>'[1]106'!$K$13</f>
        <v>-28.678571428571445</v>
      </c>
      <c r="L108" s="9">
        <f t="shared" si="3"/>
        <v>7</v>
      </c>
      <c r="M108" s="10">
        <f>'[1]106'!$H$21</f>
        <v>41919</v>
      </c>
      <c r="N108" s="8" t="e">
        <f>'[1]106'!$J$20</f>
        <v>#DIV/0!</v>
      </c>
      <c r="O108" s="9">
        <f t="shared" si="4"/>
        <v>1</v>
      </c>
      <c r="P108" s="11">
        <f>'[1]106'!$H$26</f>
        <v>-3.9285714285714306E-2</v>
      </c>
      <c r="Q108" s="6">
        <f>'[1]106'!$I$26</f>
        <v>-28.678571428571445</v>
      </c>
      <c r="R108" s="8">
        <f>'[1]106'!$H$28</f>
        <v>-2.8678571428571446E-3</v>
      </c>
      <c r="S108" s="12"/>
      <c r="T108" s="13">
        <f>'[1]106'!$B$4</f>
        <v>19</v>
      </c>
      <c r="U108" s="8">
        <f>'[1]106'!$B$6</f>
        <v>0.57894736842105265</v>
      </c>
      <c r="V108" s="13">
        <f>'[1]106'!$B$7</f>
        <v>2</v>
      </c>
      <c r="W108" s="13">
        <f>'[1]106'!$B$14</f>
        <v>3</v>
      </c>
      <c r="X108" s="8">
        <f>'[1]106'!$B$16</f>
        <v>0</v>
      </c>
      <c r="Y108" s="13">
        <f>'[1]106'!$B$11</f>
        <v>23.8</v>
      </c>
      <c r="Z108" s="13">
        <f>'[1]106'!$B$10</f>
        <v>39</v>
      </c>
      <c r="AA108" s="13">
        <f>'[1]106'!$B$8</f>
        <v>3</v>
      </c>
      <c r="AB108" s="13">
        <f>'[1]106'!$B$9</f>
        <v>2</v>
      </c>
      <c r="AC108" s="13" t="str">
        <f>'[1]106'!$B$12</f>
        <v>m</v>
      </c>
      <c r="AD108" s="13">
        <f>'[1]106'!$D$12</f>
        <v>0</v>
      </c>
      <c r="AE108" s="13">
        <f>'[1]106'!$B$13</f>
        <v>0</v>
      </c>
      <c r="AF108" s="14">
        <f>'[1]106'!$B$17</f>
        <v>39.6</v>
      </c>
      <c r="AG108" s="15">
        <f>'[1]106'!$B$18</f>
        <v>0</v>
      </c>
      <c r="AH108" s="16">
        <v>2</v>
      </c>
      <c r="AI108" s="17" t="b">
        <f>'[1]106'!$N$12</f>
        <v>1</v>
      </c>
      <c r="AJ108" s="17">
        <f>'[1]106'!$N$13</f>
        <v>1</v>
      </c>
      <c r="AK108" s="17">
        <f>'[1]106'!$N$14</f>
        <v>0</v>
      </c>
      <c r="AL108" s="17">
        <f>'[1]106'!$N$15</f>
        <v>0</v>
      </c>
      <c r="AM108" s="17"/>
      <c r="AN108" s="17">
        <f>'[1]106'!$N$17</f>
        <v>0</v>
      </c>
      <c r="AO108" s="18"/>
      <c r="AP108" s="3">
        <f>'[1]106'!$C$19</f>
        <v>73</v>
      </c>
    </row>
    <row r="109" spans="1:42" s="41" customFormat="1" ht="11.1" customHeight="1" x14ac:dyDescent="0.25">
      <c r="A109" s="1">
        <v>107</v>
      </c>
      <c r="B109" s="2" t="str">
        <f>'[1]107'!$B$1</f>
        <v>hermes intl</v>
      </c>
      <c r="C109" s="1" t="str">
        <f>'[1]107'!$B$2</f>
        <v>DH</v>
      </c>
      <c r="D109" s="1" t="str">
        <f>'[1]107'!$C$1</f>
        <v>Jour</v>
      </c>
      <c r="E109" s="3">
        <f>'[1]107'!$C$19</f>
        <v>67</v>
      </c>
      <c r="F109" s="4">
        <f>'[1]107'!$H$10</f>
        <v>41932</v>
      </c>
      <c r="G109" s="5">
        <f>'[1]107'!$H$7</f>
        <v>220</v>
      </c>
      <c r="H109" s="6">
        <f>'[1]107'!$H$9</f>
        <v>670</v>
      </c>
      <c r="I109" s="7">
        <f>'[1]107'!$H$14</f>
        <v>41969</v>
      </c>
      <c r="J109" s="8">
        <f>'[1]107'!$J$13</f>
        <v>0.110909090909091</v>
      </c>
      <c r="K109" s="6">
        <f>'[1]107'!$K$13</f>
        <v>74.309090909090969</v>
      </c>
      <c r="L109" s="9">
        <f t="shared" si="3"/>
        <v>28</v>
      </c>
      <c r="M109" s="10">
        <f>'[1]107'!$H$21</f>
        <v>41932</v>
      </c>
      <c r="N109" s="8" t="e">
        <f>'[1]107'!$J$20</f>
        <v>#DIV/0!</v>
      </c>
      <c r="O109" s="9">
        <f t="shared" si="4"/>
        <v>1</v>
      </c>
      <c r="P109" s="11">
        <f>'[1]107'!$H$26</f>
        <v>0.110909090909091</v>
      </c>
      <c r="Q109" s="6">
        <f>'[1]107'!$I$26</f>
        <v>74.309090909090969</v>
      </c>
      <c r="R109" s="8">
        <f>'[1]107'!$H$28</f>
        <v>7.4309090909090965E-3</v>
      </c>
      <c r="S109" s="12"/>
      <c r="T109" s="13">
        <f>'[1]107'!$B$4</f>
        <v>27</v>
      </c>
      <c r="U109" s="8">
        <f>'[1]107'!$B$6</f>
        <v>0.44444444444444442</v>
      </c>
      <c r="V109" s="13">
        <f>'[1]107'!$B$7</f>
        <v>2</v>
      </c>
      <c r="W109" s="13">
        <f>'[1]107'!$B$14</f>
        <v>3</v>
      </c>
      <c r="X109" s="8">
        <f>'[1]107'!$B$16</f>
        <v>0.66666666666666663</v>
      </c>
      <c r="Y109" s="13">
        <f>'[1]107'!$B$11</f>
        <v>23.8</v>
      </c>
      <c r="Z109" s="13">
        <f>'[1]107'!$B$10</f>
        <v>39.61</v>
      </c>
      <c r="AA109" s="13">
        <f>'[1]107'!$B$8</f>
        <v>3</v>
      </c>
      <c r="AB109" s="13">
        <f>'[1]107'!$B$9</f>
        <v>2</v>
      </c>
      <c r="AC109" s="13" t="str">
        <f>'[1]107'!$B$12</f>
        <v>m</v>
      </c>
      <c r="AD109" s="13">
        <f>'[1]107'!$D$12</f>
        <v>0</v>
      </c>
      <c r="AE109" s="13">
        <f>'[1]107'!$B$13</f>
        <v>0</v>
      </c>
      <c r="AF109" s="14">
        <f>'[1]107'!$B$17</f>
        <v>40.520000000000003</v>
      </c>
      <c r="AG109" s="15">
        <f>'[1]107'!$B$18</f>
        <v>0</v>
      </c>
      <c r="AH109" s="16">
        <v>2</v>
      </c>
      <c r="AI109" s="17" t="b">
        <f>'[1]107'!$N$12</f>
        <v>0</v>
      </c>
      <c r="AJ109" s="17">
        <f>'[1]107'!$N$13</f>
        <v>0</v>
      </c>
      <c r="AK109" s="17">
        <f>'[1]107'!$N$14</f>
        <v>0</v>
      </c>
      <c r="AL109" s="17">
        <f>'[1]107'!$N$15</f>
        <v>1</v>
      </c>
      <c r="AM109" s="17">
        <f>'[1]107'!$N$16</f>
        <v>75.3</v>
      </c>
      <c r="AN109" s="17">
        <f>'[1]107'!$N$17</f>
        <v>1</v>
      </c>
      <c r="AO109" s="18"/>
      <c r="AP109" s="3">
        <f>'[1]107'!$C$19</f>
        <v>67</v>
      </c>
    </row>
    <row r="110" spans="1:42" s="41" customFormat="1" ht="11.1" customHeight="1" x14ac:dyDescent="0.25">
      <c r="A110" s="1">
        <v>108</v>
      </c>
      <c r="B110" s="2" t="str">
        <f>'[1]108'!$B$1</f>
        <v>mercialys</v>
      </c>
      <c r="C110" s="1" t="str">
        <f>'[1]108'!$B$2</f>
        <v>DH</v>
      </c>
      <c r="D110" s="1" t="str">
        <f>'[1]108'!$C$1</f>
        <v>Jour</v>
      </c>
      <c r="E110" s="3">
        <f>'[1]108'!$C$19</f>
        <v>64</v>
      </c>
      <c r="F110" s="4">
        <f>'[1]108'!$H$10</f>
        <v>41927</v>
      </c>
      <c r="G110" s="5">
        <f>'[1]108'!$H$7</f>
        <v>10.744</v>
      </c>
      <c r="H110" s="6">
        <f>'[1]108'!$H$9</f>
        <v>640</v>
      </c>
      <c r="I110" s="7">
        <f>'[1]108'!$H$14</f>
        <v>41957</v>
      </c>
      <c r="J110" s="8">
        <f>'[1]108'!$J$13</f>
        <v>4.6537602382725217E-2</v>
      </c>
      <c r="K110" s="6">
        <f>'[1]108'!$K$13</f>
        <v>29.78406552494414</v>
      </c>
      <c r="L110" s="9">
        <f t="shared" si="3"/>
        <v>23</v>
      </c>
      <c r="M110" s="10">
        <f>'[1]108'!$H$21</f>
        <v>41927</v>
      </c>
      <c r="N110" s="8" t="e">
        <f>'[1]108'!$J$20</f>
        <v>#DIV/0!</v>
      </c>
      <c r="O110" s="9">
        <f t="shared" si="4"/>
        <v>1</v>
      </c>
      <c r="P110" s="11">
        <f>'[1]108'!$H$26</f>
        <v>4.6537602382725217E-2</v>
      </c>
      <c r="Q110" s="6">
        <f>'[1]108'!$I$26</f>
        <v>29.78406552494414</v>
      </c>
      <c r="R110" s="8">
        <f>'[1]108'!$H$28</f>
        <v>2.9784065524944138E-3</v>
      </c>
      <c r="S110" s="12"/>
      <c r="T110" s="13">
        <f>'[1]108'!$B$4</f>
        <v>8</v>
      </c>
      <c r="U110" s="8">
        <f>'[1]108'!$B$6</f>
        <v>0.25</v>
      </c>
      <c r="V110" s="13">
        <f>'[1]108'!$B$7</f>
        <v>2</v>
      </c>
      <c r="W110" s="13">
        <f>'[1]108'!$B$14</f>
        <v>1</v>
      </c>
      <c r="X110" s="8">
        <f>'[1]108'!$B$16</f>
        <v>1</v>
      </c>
      <c r="Y110" s="13">
        <f>'[1]108'!$B$11</f>
        <v>24.1</v>
      </c>
      <c r="Z110" s="13">
        <f>'[1]108'!$B$10</f>
        <v>30</v>
      </c>
      <c r="AA110" s="13">
        <f>'[1]108'!$B$8</f>
        <v>3</v>
      </c>
      <c r="AB110" s="13">
        <f>'[1]108'!$B$9</f>
        <v>2</v>
      </c>
      <c r="AC110" s="13">
        <f>'[1]108'!$B$12</f>
        <v>0</v>
      </c>
      <c r="AD110" s="13">
        <f>'[1]108'!$D$12</f>
        <v>0</v>
      </c>
      <c r="AE110" s="13">
        <f>'[1]108'!$B$13</f>
        <v>0</v>
      </c>
      <c r="AF110" s="14">
        <f>'[1]108'!$B$17</f>
        <v>32.68</v>
      </c>
      <c r="AG110" s="15">
        <f>'[1]108'!$B$18</f>
        <v>0</v>
      </c>
      <c r="AH110" s="16">
        <v>2</v>
      </c>
      <c r="AI110" s="17" t="b">
        <f>'[1]108'!$N$12</f>
        <v>0</v>
      </c>
      <c r="AJ110" s="17">
        <f>'[1]108'!$N$13</f>
        <v>0</v>
      </c>
      <c r="AK110" s="17">
        <f>'[1]108'!$N$14</f>
        <v>1</v>
      </c>
      <c r="AL110" s="17">
        <f>'[1]108'!$N$15</f>
        <v>0</v>
      </c>
      <c r="AM110" s="17"/>
      <c r="AN110" s="17">
        <f>'[1]108'!$N$17</f>
        <v>1</v>
      </c>
      <c r="AO110" s="18"/>
      <c r="AP110" s="3">
        <f>'[1]108'!$C$19</f>
        <v>64</v>
      </c>
    </row>
    <row r="111" spans="1:42" s="41" customFormat="1" ht="11.1" customHeight="1" x14ac:dyDescent="0.25">
      <c r="A111" s="1">
        <v>109</v>
      </c>
      <c r="B111" s="2" t="str">
        <f>'[1]109'!$B$1</f>
        <v>mercialys</v>
      </c>
      <c r="C111" s="1" t="str">
        <f>'[1]109'!$B$2</f>
        <v>DH</v>
      </c>
      <c r="D111" s="1" t="str">
        <f>'[1]109'!$C$1</f>
        <v>Jour</v>
      </c>
      <c r="E111" s="3">
        <f>'[1]109'!$C$19</f>
        <v>72</v>
      </c>
      <c r="F111" s="4">
        <f>'[1]109'!$H$10</f>
        <v>43157</v>
      </c>
      <c r="G111" s="5">
        <f>'[1]109'!$H$7</f>
        <v>12.805999999999999</v>
      </c>
      <c r="H111" s="6">
        <f>'[1]109'!$H$9</f>
        <v>720</v>
      </c>
      <c r="I111" s="7">
        <f>'[1]109'!$H$14</f>
        <v>43185</v>
      </c>
      <c r="J111" s="8">
        <f>'[1]109'!$J$13</f>
        <v>-3.5842573793534248E-2</v>
      </c>
      <c r="K111" s="6">
        <f>'[1]109'!$K$13</f>
        <v>-25.80665313134466</v>
      </c>
      <c r="L111" s="9">
        <f t="shared" si="3"/>
        <v>21</v>
      </c>
      <c r="M111" s="10">
        <f>'[1]109'!$H$21</f>
        <v>43157</v>
      </c>
      <c r="N111" s="8" t="e">
        <f>'[1]109'!$J$20</f>
        <v>#DIV/0!</v>
      </c>
      <c r="O111" s="9">
        <f t="shared" si="4"/>
        <v>1</v>
      </c>
      <c r="P111" s="11">
        <f>'[1]109'!$H$26</f>
        <v>-3.5842573793534248E-2</v>
      </c>
      <c r="Q111" s="6">
        <f>'[1]109'!$I$26</f>
        <v>-25.80665313134466</v>
      </c>
      <c r="R111" s="8">
        <f>'[1]109'!$H$28</f>
        <v>-2.5806653131344661E-3</v>
      </c>
      <c r="S111" s="12"/>
      <c r="T111" s="13">
        <f>'[1]109'!$B$4</f>
        <v>12</v>
      </c>
      <c r="U111" s="8">
        <f>'[1]109'!$B$6</f>
        <v>0.33333333333333331</v>
      </c>
      <c r="V111" s="13">
        <f>'[1]109'!$B$7</f>
        <v>2</v>
      </c>
      <c r="W111" s="13">
        <f>'[1]109'!$B$14</f>
        <v>2</v>
      </c>
      <c r="X111" s="8">
        <f>'[1]109'!$B$16</f>
        <v>0</v>
      </c>
      <c r="Y111" s="13">
        <f>'[1]109'!$B$11</f>
        <v>24.4</v>
      </c>
      <c r="Z111" s="13">
        <f>'[1]109'!$B$10</f>
        <v>34.9</v>
      </c>
      <c r="AA111" s="13">
        <f>'[1]109'!$B$8</f>
        <v>4</v>
      </c>
      <c r="AB111" s="13">
        <f>'[1]109'!$B$9</f>
        <v>3</v>
      </c>
      <c r="AC111" s="13" t="str">
        <f>'[1]109'!$B$12</f>
        <v>m</v>
      </c>
      <c r="AD111" s="13">
        <f>'[1]109'!$D$12</f>
        <v>0</v>
      </c>
      <c r="AE111" s="13">
        <f>'[1]109'!$B$13</f>
        <v>0</v>
      </c>
      <c r="AF111" s="14">
        <f>'[1]109'!$B$17</f>
        <v>36</v>
      </c>
      <c r="AG111" s="15">
        <f>'[1]109'!$B$18</f>
        <v>9.7000000000000003E-2</v>
      </c>
      <c r="AH111" s="16">
        <v>2</v>
      </c>
      <c r="AI111" s="17" t="b">
        <f>'[1]109'!$N$12</f>
        <v>1</v>
      </c>
      <c r="AJ111" s="17">
        <f>'[1]109'!$N$13</f>
        <v>1</v>
      </c>
      <c r="AK111" s="17">
        <f>'[1]109'!$N$14</f>
        <v>0</v>
      </c>
      <c r="AL111" s="17">
        <f>'[1]109'!$N$15</f>
        <v>0</v>
      </c>
      <c r="AM111" s="17"/>
      <c r="AN111" s="17">
        <f>'[1]109'!$N$17</f>
        <v>0</v>
      </c>
      <c r="AO111" s="18"/>
      <c r="AP111" s="3">
        <f>'[1]109'!$C$19</f>
        <v>72</v>
      </c>
    </row>
    <row r="112" spans="1:42" s="41" customFormat="1" ht="11.1" customHeight="1" x14ac:dyDescent="0.25">
      <c r="A112" s="1">
        <v>110</v>
      </c>
      <c r="B112" s="2" t="str">
        <f>'[1]110'!$B$1</f>
        <v>Klepierre</v>
      </c>
      <c r="C112" s="1" t="str">
        <f>'[1]110'!$B$2</f>
        <v>DH</v>
      </c>
      <c r="D112" s="1" t="str">
        <f>'[1]110'!$C$1</f>
        <v>Jour</v>
      </c>
      <c r="E112" s="3">
        <f>'[1]110'!$C$19</f>
        <v>67</v>
      </c>
      <c r="F112" s="4">
        <f>'[1]110'!$H$10</f>
        <v>42697</v>
      </c>
      <c r="G112" s="5">
        <f>'[1]110'!$H$7</f>
        <v>28.183</v>
      </c>
      <c r="H112" s="6">
        <f>'[1]110'!$H$9</f>
        <v>670</v>
      </c>
      <c r="I112" s="7">
        <f>'[1]110'!$H$14</f>
        <v>42705</v>
      </c>
      <c r="J112" s="8">
        <f>'[1]110'!$J$13</f>
        <v>-6.3868289394315696E-3</v>
      </c>
      <c r="K112" s="6">
        <f>'[1]110'!$K$13</f>
        <v>-4.2791753894191515</v>
      </c>
      <c r="L112" s="9">
        <f t="shared" si="3"/>
        <v>7</v>
      </c>
      <c r="M112" s="10">
        <f>'[1]110'!$H$21</f>
        <v>42697</v>
      </c>
      <c r="N112" s="8" t="e">
        <f>'[1]110'!$J$20</f>
        <v>#DIV/0!</v>
      </c>
      <c r="O112" s="9">
        <f t="shared" si="4"/>
        <v>1</v>
      </c>
      <c r="P112" s="11">
        <f>'[1]110'!$H$26</f>
        <v>-6.3868289394315696E-3</v>
      </c>
      <c r="Q112" s="6">
        <f>'[1]110'!$I$26</f>
        <v>-4.2791753894191515</v>
      </c>
      <c r="R112" s="8">
        <f>'[1]110'!$H$28</f>
        <v>-4.2791753894191517E-4</v>
      </c>
      <c r="S112" s="12"/>
      <c r="T112" s="13">
        <f>'[1]110'!$B$4</f>
        <v>6</v>
      </c>
      <c r="U112" s="8">
        <f>'[1]110'!$B$6</f>
        <v>0.5</v>
      </c>
      <c r="V112" s="13">
        <f>'[1]110'!$B$7</f>
        <v>4</v>
      </c>
      <c r="W112" s="13">
        <f>'[1]110'!$B$14</f>
        <v>1</v>
      </c>
      <c r="X112" s="8">
        <f>'[1]110'!$B$16</f>
        <v>1</v>
      </c>
      <c r="Y112" s="13">
        <f>'[1]110'!$B$11</f>
        <v>21.8</v>
      </c>
      <c r="Z112" s="13">
        <f>'[1]110'!$B$10</f>
        <v>31.5</v>
      </c>
      <c r="AA112" s="13">
        <f>'[1]110'!$B$8</f>
        <v>0</v>
      </c>
      <c r="AB112" s="13">
        <f>'[1]110'!$B$9</f>
        <v>4</v>
      </c>
      <c r="AC112" s="13" t="str">
        <f>'[1]110'!$B$12</f>
        <v>n</v>
      </c>
      <c r="AD112" s="13">
        <f>'[1]110'!$D$12</f>
        <v>0</v>
      </c>
      <c r="AE112" s="13">
        <f>'[1]110'!$B$13</f>
        <v>0</v>
      </c>
      <c r="AF112" s="14">
        <f>'[1]110'!$B$17</f>
        <v>36.6</v>
      </c>
      <c r="AG112" s="15">
        <f>'[1]110'!$B$18</f>
        <v>0.124</v>
      </c>
      <c r="AH112" s="16">
        <v>2</v>
      </c>
      <c r="AI112" s="17" t="b">
        <f>'[1]110'!$N$12</f>
        <v>1</v>
      </c>
      <c r="AJ112" s="17">
        <f>'[1]110'!$N$13</f>
        <v>1</v>
      </c>
      <c r="AK112" s="17">
        <f>'[1]110'!$N$14</f>
        <v>0</v>
      </c>
      <c r="AL112" s="17">
        <f>'[1]110'!$N$15</f>
        <v>0</v>
      </c>
      <c r="AM112" s="17"/>
      <c r="AN112" s="17">
        <f>'[1]110'!$N$17</f>
        <v>0</v>
      </c>
      <c r="AO112" s="18"/>
      <c r="AP112" s="3">
        <f>'[1]110'!$C$19</f>
        <v>67</v>
      </c>
    </row>
    <row r="113" spans="1:42" s="41" customFormat="1" ht="11.1" customHeight="1" x14ac:dyDescent="0.25">
      <c r="A113" s="1">
        <v>111</v>
      </c>
      <c r="B113" s="2" t="str">
        <f>'[1]111'!$B$1</f>
        <v>lafargeholcim</v>
      </c>
      <c r="C113" s="1" t="str">
        <f>'[1]111'!$B$2</f>
        <v>DH</v>
      </c>
      <c r="D113" s="1" t="str">
        <f>'[1]111'!$C$1</f>
        <v>Jour</v>
      </c>
      <c r="E113" s="3">
        <f>'[1]111'!$C$19</f>
        <v>76</v>
      </c>
      <c r="F113" s="4">
        <f>'[1]111'!$H$10</f>
        <v>42283</v>
      </c>
      <c r="G113" s="5">
        <f>'[1]111'!$H$7</f>
        <v>42.48</v>
      </c>
      <c r="H113" s="6">
        <f>'[1]111'!$H$9</f>
        <v>760.00000000000011</v>
      </c>
      <c r="I113" s="7">
        <f>'[1]111'!$H$14</f>
        <v>42290</v>
      </c>
      <c r="J113" s="8">
        <f>'[1]111'!$J$13</f>
        <v>1.4359698681732728E-2</v>
      </c>
      <c r="K113" s="6">
        <f>'[1]111'!$K$13</f>
        <v>10.913370998116875</v>
      </c>
      <c r="L113" s="9">
        <f t="shared" si="3"/>
        <v>6</v>
      </c>
      <c r="M113" s="10">
        <f>'[1]111'!$H$21</f>
        <v>42283</v>
      </c>
      <c r="N113" s="8" t="e">
        <f>'[1]111'!$J$20</f>
        <v>#DIV/0!</v>
      </c>
      <c r="O113" s="9">
        <f t="shared" si="4"/>
        <v>1</v>
      </c>
      <c r="P113" s="11">
        <f>'[1]111'!$H$26</f>
        <v>1.4359698681732728E-2</v>
      </c>
      <c r="Q113" s="6">
        <f>'[1]111'!$I$26</f>
        <v>10.913370998116875</v>
      </c>
      <c r="R113" s="8">
        <f>'[1]111'!$H$28</f>
        <v>1.0913370998116875E-3</v>
      </c>
      <c r="S113" s="12"/>
      <c r="T113" s="13">
        <f>'[1]111'!$B$4</f>
        <v>23</v>
      </c>
      <c r="U113" s="8">
        <f>'[1]111'!$B$6</f>
        <v>0.43478260869565216</v>
      </c>
      <c r="V113" s="13">
        <f>'[1]111'!$B$7</f>
        <v>2</v>
      </c>
      <c r="W113" s="13">
        <f>'[1]111'!$B$14</f>
        <v>7</v>
      </c>
      <c r="X113" s="8">
        <f>'[1]111'!$B$16</f>
        <v>0.5714285714285714</v>
      </c>
      <c r="Y113" s="13">
        <f>'[1]111'!$B$11</f>
        <v>15.7</v>
      </c>
      <c r="Z113" s="13">
        <f>'[1]111'!$B$10</f>
        <v>37.1</v>
      </c>
      <c r="AA113" s="13">
        <f>'[1]111'!$B$8</f>
        <v>4</v>
      </c>
      <c r="AB113" s="13">
        <f>'[1]111'!$B$9</f>
        <v>2</v>
      </c>
      <c r="AC113" s="13" t="str">
        <f>'[1]111'!$B$12</f>
        <v>n</v>
      </c>
      <c r="AD113" s="13">
        <f>'[1]111'!$D$12</f>
        <v>0</v>
      </c>
      <c r="AE113" s="13">
        <f>'[1]111'!$B$13</f>
        <v>0</v>
      </c>
      <c r="AF113" s="14">
        <f>'[1]111'!$B$17</f>
        <v>43.54</v>
      </c>
      <c r="AG113" s="15">
        <f>'[1]111'!$B$18</f>
        <v>0</v>
      </c>
      <c r="AH113" s="16">
        <v>2</v>
      </c>
      <c r="AI113" s="17" t="b">
        <f>'[1]111'!$N$12</f>
        <v>0</v>
      </c>
      <c r="AJ113" s="17">
        <f>'[1]111'!$N$13</f>
        <v>0</v>
      </c>
      <c r="AK113" s="17">
        <f>'[1]111'!$N$14</f>
        <v>1</v>
      </c>
      <c r="AL113" s="17">
        <f>'[1]111'!$N$15</f>
        <v>0</v>
      </c>
      <c r="AM113" s="17"/>
      <c r="AN113" s="17">
        <f>'[1]111'!$N$17</f>
        <v>0</v>
      </c>
      <c r="AO113" s="18"/>
      <c r="AP113" s="3">
        <f>'[1]111'!$C$19</f>
        <v>76</v>
      </c>
    </row>
    <row r="114" spans="1:42" s="41" customFormat="1" ht="11.1" customHeight="1" x14ac:dyDescent="0.25">
      <c r="A114" s="1">
        <v>112</v>
      </c>
      <c r="B114" s="2" t="str">
        <f>'[1]112'!$B$1</f>
        <v>lafargeholcim</v>
      </c>
      <c r="C114" s="1" t="str">
        <f>'[1]112'!$B$2</f>
        <v>DH</v>
      </c>
      <c r="D114" s="1" t="str">
        <f>'[1]112'!$C$1</f>
        <v>Jour</v>
      </c>
      <c r="E114" s="3">
        <f>'[1]112'!$C$19</f>
        <v>65</v>
      </c>
      <c r="F114" s="4">
        <f>'[1]112'!$H$10</f>
        <v>42418</v>
      </c>
      <c r="G114" s="5">
        <f>'[1]112'!$H$7</f>
        <v>30.36</v>
      </c>
      <c r="H114" s="6">
        <f>'[1]112'!$H$9</f>
        <v>650</v>
      </c>
      <c r="I114" s="7">
        <f>'[1]112'!$H$14</f>
        <v>42482</v>
      </c>
      <c r="J114" s="8">
        <f>'[1]112'!$J$13</f>
        <v>0.26943346508563887</v>
      </c>
      <c r="K114" s="6">
        <f>'[1]112'!$K$13</f>
        <v>175.13175230566526</v>
      </c>
      <c r="L114" s="9">
        <f t="shared" si="3"/>
        <v>47</v>
      </c>
      <c r="M114" s="10">
        <f>'[1]112'!$H$21</f>
        <v>42418</v>
      </c>
      <c r="N114" s="8" t="e">
        <f>'[1]112'!$J$20</f>
        <v>#DIV/0!</v>
      </c>
      <c r="O114" s="9">
        <f t="shared" si="4"/>
        <v>1</v>
      </c>
      <c r="P114" s="11">
        <f>'[1]112'!$H$26</f>
        <v>0.26943346508563887</v>
      </c>
      <c r="Q114" s="6">
        <f>'[1]112'!$I$26</f>
        <v>175.13175230566526</v>
      </c>
      <c r="R114" s="8">
        <f>'[1]112'!$H$28</f>
        <v>1.7513175230566527E-2</v>
      </c>
      <c r="S114" s="12"/>
      <c r="T114" s="13">
        <f>'[1]112'!$B$4</f>
        <v>15</v>
      </c>
      <c r="U114" s="8">
        <f>'[1]112'!$B$6</f>
        <v>0.2</v>
      </c>
      <c r="V114" s="13">
        <f>'[1]112'!$B$7</f>
        <v>2</v>
      </c>
      <c r="W114" s="13">
        <f>'[1]112'!$B$14</f>
        <v>6</v>
      </c>
      <c r="X114" s="8">
        <f>'[1]112'!$B$16</f>
        <v>0.33333333333333331</v>
      </c>
      <c r="Y114" s="13">
        <f>'[1]112'!$B$11</f>
        <v>18.399999999999999</v>
      </c>
      <c r="Z114" s="13">
        <f>'[1]112'!$B$10</f>
        <v>38.4</v>
      </c>
      <c r="AA114" s="13">
        <f>'[1]112'!$B$8</f>
        <v>4</v>
      </c>
      <c r="AB114" s="13">
        <f>'[1]112'!$B$9</f>
        <v>1</v>
      </c>
      <c r="AC114" s="13" t="str">
        <f>'[1]112'!$B$12</f>
        <v>n</v>
      </c>
      <c r="AD114" s="13">
        <f>'[1]112'!$D$12</f>
        <v>0</v>
      </c>
      <c r="AE114" s="13">
        <f>'[1]112'!$B$13</f>
        <v>0</v>
      </c>
      <c r="AF114" s="14">
        <f>'[1]112'!$B$17</f>
        <v>44.28</v>
      </c>
      <c r="AG114" s="15">
        <f>'[1]112'!$B$18</f>
        <v>0.50339999999999996</v>
      </c>
      <c r="AH114" s="16">
        <v>2</v>
      </c>
      <c r="AI114" s="17" t="b">
        <f>'[1]112'!$N$12</f>
        <v>0</v>
      </c>
      <c r="AJ114" s="17">
        <f>'[1]112'!$N$13</f>
        <v>0</v>
      </c>
      <c r="AK114" s="17">
        <f>'[1]112'!$N$14</f>
        <v>0</v>
      </c>
      <c r="AL114" s="17">
        <f>'[1]112'!$N$15</f>
        <v>1</v>
      </c>
      <c r="AM114" s="17">
        <f>'[1]112'!$N$16</f>
        <v>71.3</v>
      </c>
      <c r="AN114" s="17">
        <f>'[1]112'!$N$17</f>
        <v>0</v>
      </c>
      <c r="AO114" s="18"/>
      <c r="AP114" s="3">
        <f>'[1]112'!$C$19</f>
        <v>65</v>
      </c>
    </row>
    <row r="115" spans="1:42" s="41" customFormat="1" ht="11.1" customHeight="1" x14ac:dyDescent="0.25">
      <c r="A115" s="1">
        <v>113</v>
      </c>
      <c r="B115" s="2" t="str">
        <f>'[1]113'!$B$1</f>
        <v>lagardere</v>
      </c>
      <c r="C115" s="1" t="str">
        <f>'[1]113'!$B$2</f>
        <v>DH</v>
      </c>
      <c r="D115" s="1" t="str">
        <f>'[1]113'!$C$1</f>
        <v>Jour</v>
      </c>
      <c r="E115" s="3">
        <f>'[1]113'!$C$19</f>
        <v>63</v>
      </c>
      <c r="F115" s="4">
        <f>'[1]113'!$H$10</f>
        <v>43469</v>
      </c>
      <c r="G115" s="5">
        <f>'[1]113'!$H$7</f>
        <v>20.79</v>
      </c>
      <c r="H115" s="6">
        <f>'[1]113'!$H$9</f>
        <v>630</v>
      </c>
      <c r="I115" s="7">
        <f>'[1]113'!$H$14</f>
        <v>43481</v>
      </c>
      <c r="J115" s="8">
        <f>'[1]113'!$J$13</f>
        <v>1.4911014911015064E-2</v>
      </c>
      <c r="K115" s="6">
        <f>'[1]113'!$K$13</f>
        <v>9.3939393939394904</v>
      </c>
      <c r="L115" s="9">
        <f t="shared" si="3"/>
        <v>9</v>
      </c>
      <c r="M115" s="10">
        <f>'[1]113'!$H$21</f>
        <v>43469</v>
      </c>
      <c r="N115" s="8" t="e">
        <f>'[1]113'!$J$20</f>
        <v>#DIV/0!</v>
      </c>
      <c r="O115" s="9">
        <f t="shared" si="4"/>
        <v>1</v>
      </c>
      <c r="P115" s="11">
        <f>'[1]113'!$H$26</f>
        <v>1.4911014911015064E-2</v>
      </c>
      <c r="Q115" s="6">
        <f>'[1]113'!$I$26</f>
        <v>9.3939393939394904</v>
      </c>
      <c r="R115" s="8">
        <f>'[1]113'!$H$28</f>
        <v>9.3939393939394909E-4</v>
      </c>
      <c r="S115" s="12"/>
      <c r="T115" s="13">
        <f>'[1]113'!$B$4</f>
        <v>9</v>
      </c>
      <c r="U115" s="8">
        <f>'[1]113'!$B$6</f>
        <v>0.66666666666666663</v>
      </c>
      <c r="V115" s="13">
        <f>'[1]113'!$B$7</f>
        <v>4</v>
      </c>
      <c r="W115" s="13">
        <f>'[1]113'!$B$14</f>
        <v>7</v>
      </c>
      <c r="X115" s="8">
        <f>'[1]113'!$B$16</f>
        <v>0.8571428571428571</v>
      </c>
      <c r="Y115" s="13">
        <f>'[1]113'!$B$11</f>
        <v>25</v>
      </c>
      <c r="Z115" s="13">
        <f>'[1]113'!$B$10</f>
        <v>37.200000000000003</v>
      </c>
      <c r="AA115" s="13">
        <f>'[1]113'!$B$8</f>
        <v>4</v>
      </c>
      <c r="AB115" s="13">
        <f>'[1]113'!$B$9</f>
        <v>0</v>
      </c>
      <c r="AC115" s="13" t="str">
        <f>'[1]113'!$B$12</f>
        <v>a</v>
      </c>
      <c r="AD115" s="13">
        <f>'[1]113'!$D$12</f>
        <v>0</v>
      </c>
      <c r="AE115" s="13">
        <f>'[1]113'!$B$13</f>
        <v>0</v>
      </c>
      <c r="AF115" s="14">
        <f>'[1]113'!$B$17</f>
        <v>37.5</v>
      </c>
      <c r="AG115" s="15">
        <f>'[1]113'!$B$18</f>
        <v>0.13700000000000001</v>
      </c>
      <c r="AH115" s="16">
        <v>2</v>
      </c>
      <c r="AI115" s="17" t="b">
        <f>'[1]113'!$N$12</f>
        <v>0</v>
      </c>
      <c r="AJ115" s="17">
        <f>'[1]113'!$N$13</f>
        <v>0</v>
      </c>
      <c r="AK115" s="17">
        <f>'[1]113'!$N$14</f>
        <v>1</v>
      </c>
      <c r="AL115" s="17">
        <f>'[1]113'!$N$15</f>
        <v>0</v>
      </c>
      <c r="AM115" s="17"/>
      <c r="AN115" s="17">
        <f>'[1]113'!$N$17</f>
        <v>0</v>
      </c>
      <c r="AO115" s="18"/>
      <c r="AP115" s="3">
        <f>'[1]113'!$C$19</f>
        <v>63</v>
      </c>
    </row>
    <row r="116" spans="1:42" s="41" customFormat="1" ht="11.1" customHeight="1" x14ac:dyDescent="0.25">
      <c r="A116" s="1">
        <v>114</v>
      </c>
      <c r="B116" s="2" t="str">
        <f>'[1]114'!$B$1</f>
        <v>lagardere</v>
      </c>
      <c r="C116" s="1" t="str">
        <f>'[1]114'!$B$2</f>
        <v>DH</v>
      </c>
      <c r="D116" s="1" t="str">
        <f>'[1]114'!$C$1</f>
        <v>Jour</v>
      </c>
      <c r="E116" s="3">
        <f>'[1]114'!$C$19</f>
        <v>72</v>
      </c>
      <c r="F116" s="4">
        <f>'[1]114'!$H$10</f>
        <v>43696</v>
      </c>
      <c r="G116" s="5">
        <f>'[1]114'!$H$7</f>
        <v>19.399999999999999</v>
      </c>
      <c r="H116" s="6">
        <f>'[1]114'!$H$9</f>
        <v>720</v>
      </c>
      <c r="I116" s="7">
        <f>'[1]114'!$H$14</f>
        <v>43735</v>
      </c>
      <c r="J116" s="8">
        <f>'[1]114'!$J$13</f>
        <v>5.1546391752577372E-2</v>
      </c>
      <c r="K116" s="6">
        <f>'[1]114'!$K$13</f>
        <v>37.113402061855709</v>
      </c>
      <c r="L116" s="9">
        <f t="shared" si="3"/>
        <v>30</v>
      </c>
      <c r="M116" s="10">
        <f>'[1]114'!$H$21</f>
        <v>43696</v>
      </c>
      <c r="N116" s="8" t="e">
        <f>'[1]114'!$J$20</f>
        <v>#DIV/0!</v>
      </c>
      <c r="O116" s="9">
        <f t="shared" si="4"/>
        <v>1</v>
      </c>
      <c r="P116" s="11">
        <f>'[1]114'!$H$26</f>
        <v>5.1546391752577372E-2</v>
      </c>
      <c r="Q116" s="6">
        <f>'[1]114'!$I$26</f>
        <v>37.113402061855709</v>
      </c>
      <c r="R116" s="8">
        <f>'[1]114'!$H$28</f>
        <v>3.7113402061855708E-3</v>
      </c>
      <c r="S116" s="12"/>
      <c r="T116" s="13">
        <f>'[1]114'!$B$4</f>
        <v>6</v>
      </c>
      <c r="U116" s="8">
        <f>'[1]114'!$B$6</f>
        <v>0.33333333333333331</v>
      </c>
      <c r="V116" s="13">
        <f>'[1]114'!$B$7</f>
        <v>2</v>
      </c>
      <c r="W116" s="13">
        <f>'[1]114'!$B$14</f>
        <v>2</v>
      </c>
      <c r="X116" s="8">
        <f>'[1]114'!$B$16</f>
        <v>1</v>
      </c>
      <c r="Y116" s="13">
        <f>'[1]114'!$B$11</f>
        <v>12.2</v>
      </c>
      <c r="Z116" s="13">
        <f>'[1]114'!$B$10</f>
        <v>18.16</v>
      </c>
      <c r="AA116" s="13">
        <f>'[1]114'!$B$8</f>
        <v>4</v>
      </c>
      <c r="AB116" s="13">
        <f>'[1]114'!$B$9</f>
        <v>1</v>
      </c>
      <c r="AC116" s="13">
        <f>'[1]114'!$B$12</f>
        <v>0</v>
      </c>
      <c r="AD116" s="13">
        <f>'[1]114'!$D$12</f>
        <v>0</v>
      </c>
      <c r="AE116" s="13">
        <f>'[1]114'!$B$13</f>
        <v>0</v>
      </c>
      <c r="AF116" s="14">
        <f>'[1]114'!$B$17</f>
        <v>38.4</v>
      </c>
      <c r="AG116" s="15">
        <f>'[1]114'!$B$18</f>
        <v>0.16</v>
      </c>
      <c r="AH116" s="16">
        <v>2</v>
      </c>
      <c r="AI116" s="17" t="b">
        <f>'[1]114'!$N$12</f>
        <v>0</v>
      </c>
      <c r="AJ116" s="17">
        <f>'[1]114'!$N$13</f>
        <v>0</v>
      </c>
      <c r="AK116" s="17">
        <f>'[1]114'!$N$14</f>
        <v>1</v>
      </c>
      <c r="AL116" s="17">
        <f>'[1]114'!$N$15</f>
        <v>0</v>
      </c>
      <c r="AM116" s="17"/>
      <c r="AN116" s="17">
        <f>'[1]114'!$N$17</f>
        <v>1</v>
      </c>
      <c r="AO116" s="18"/>
      <c r="AP116" s="3">
        <f>'[1]114'!$C$19</f>
        <v>72</v>
      </c>
    </row>
    <row r="117" spans="1:42" s="41" customFormat="1" ht="11.1" customHeight="1" x14ac:dyDescent="0.25">
      <c r="A117" s="1">
        <v>115</v>
      </c>
      <c r="B117" s="2" t="str">
        <f>'[1]115'!$B$1</f>
        <v>legrand</v>
      </c>
      <c r="C117" s="1" t="str">
        <f>'[1]115'!$B$2</f>
        <v>DH</v>
      </c>
      <c r="D117" s="1" t="str">
        <f>'[1]115'!$C$1</f>
        <v>Jour</v>
      </c>
      <c r="E117" s="3">
        <f>'[1]115'!$C$19</f>
        <v>78</v>
      </c>
      <c r="F117" s="4">
        <f>'[1]115'!$H$10</f>
        <v>43399</v>
      </c>
      <c r="G117" s="5">
        <f>'[1]115'!$H$7</f>
        <v>54.27</v>
      </c>
      <c r="H117" s="6">
        <f>'[1]115'!$H$9</f>
        <v>780</v>
      </c>
      <c r="I117" s="7">
        <f>'[1]115'!$H$14</f>
        <v>43417</v>
      </c>
      <c r="J117" s="8">
        <f>'[1]115'!$J$13</f>
        <v>-5.30679933665009E-2</v>
      </c>
      <c r="K117" s="6">
        <f>'[1]115'!$K$13</f>
        <v>-41.3930348258707</v>
      </c>
      <c r="L117" s="9">
        <f t="shared" si="3"/>
        <v>13</v>
      </c>
      <c r="M117" s="10">
        <f>'[1]115'!$H$21</f>
        <v>43399</v>
      </c>
      <c r="N117" s="8" t="e">
        <f>'[1]115'!$J$20</f>
        <v>#DIV/0!</v>
      </c>
      <c r="O117" s="9">
        <f t="shared" si="4"/>
        <v>1</v>
      </c>
      <c r="P117" s="11">
        <f>'[1]115'!$H$26</f>
        <v>-5.30679933665009E-2</v>
      </c>
      <c r="Q117" s="6">
        <f>'[1]115'!$I$26</f>
        <v>-41.3930348258707</v>
      </c>
      <c r="R117" s="8">
        <f>'[1]115'!$H$28</f>
        <v>-4.1393034825870697E-3</v>
      </c>
      <c r="S117" s="12"/>
      <c r="T117" s="13">
        <f>'[1]115'!$B$4</f>
        <v>8</v>
      </c>
      <c r="U117" s="8">
        <f>'[1]115'!$B$6</f>
        <v>0.5</v>
      </c>
      <c r="V117" s="13">
        <f>'[1]115'!$B$7</f>
        <v>2</v>
      </c>
      <c r="W117" s="13">
        <f>'[1]115'!$B$14</f>
        <v>2</v>
      </c>
      <c r="X117" s="8">
        <f>'[1]115'!$B$16</f>
        <v>1</v>
      </c>
      <c r="Y117" s="13">
        <f>'[1]115'!$B$11</f>
        <v>17.600000000000001</v>
      </c>
      <c r="Z117" s="13">
        <f>'[1]115'!$B$10</f>
        <v>34.6</v>
      </c>
      <c r="AA117" s="13">
        <f>'[1]115'!$B$8</f>
        <v>4</v>
      </c>
      <c r="AB117" s="13">
        <f>'[1]115'!$B$9</f>
        <v>3</v>
      </c>
      <c r="AC117" s="13" t="str">
        <f>'[1]115'!$B$12</f>
        <v>a</v>
      </c>
      <c r="AD117" s="13">
        <f>'[1]115'!$D$12</f>
        <v>0</v>
      </c>
      <c r="AE117" s="13">
        <f>'[1]115'!$B$13</f>
        <v>0</v>
      </c>
      <c r="AF117" s="14">
        <f>'[1]115'!$B$17</f>
        <v>36.6</v>
      </c>
      <c r="AG117" s="15">
        <f>'[1]115'!$B$18</f>
        <v>0.11799999999999999</v>
      </c>
      <c r="AH117" s="16">
        <v>2</v>
      </c>
      <c r="AI117" s="17" t="b">
        <f>'[1]115'!$N$12</f>
        <v>1</v>
      </c>
      <c r="AJ117" s="17">
        <f>'[1]115'!$N$13</f>
        <v>1</v>
      </c>
      <c r="AK117" s="17">
        <f>'[1]115'!$N$14</f>
        <v>0</v>
      </c>
      <c r="AL117" s="17">
        <f>'[1]115'!$N$15</f>
        <v>0</v>
      </c>
      <c r="AM117" s="17"/>
      <c r="AN117" s="17">
        <f>'[1]115'!$N$17</f>
        <v>0</v>
      </c>
      <c r="AO117" s="18"/>
      <c r="AP117" s="3">
        <f>'[1]115'!$C$19</f>
        <v>78</v>
      </c>
    </row>
    <row r="118" spans="1:42" s="41" customFormat="1" ht="11.1" customHeight="1" x14ac:dyDescent="0.25">
      <c r="A118" s="1">
        <v>116</v>
      </c>
      <c r="B118" s="2" t="str">
        <f>'[1]116'!$B$1</f>
        <v>legrand</v>
      </c>
      <c r="C118" s="1" t="str">
        <f>'[1]116'!$B$2</f>
        <v>DH</v>
      </c>
      <c r="D118" s="1" t="str">
        <f>'[1]116'!$C$1</f>
        <v>Jour</v>
      </c>
      <c r="E118" s="3">
        <f>'[1]116'!$C$19</f>
        <v>56</v>
      </c>
      <c r="F118" s="4">
        <f>'[1]116'!$H$10</f>
        <v>43465</v>
      </c>
      <c r="G118" s="5">
        <f>'[1]116'!$H$7</f>
        <v>47.3</v>
      </c>
      <c r="H118" s="6">
        <f>'[1]116'!$H$9</f>
        <v>560</v>
      </c>
      <c r="I118" s="7">
        <f>'[1]116'!$H$14</f>
        <v>43480</v>
      </c>
      <c r="J118" s="8">
        <f>'[1]116'!$J$13</f>
        <v>1.7970401691331971E-2</v>
      </c>
      <c r="K118" s="6">
        <f>'[1]116'!$K$13</f>
        <v>10.063424947145904</v>
      </c>
      <c r="L118" s="9">
        <f t="shared" si="3"/>
        <v>12</v>
      </c>
      <c r="M118" s="10">
        <f>'[1]116'!$H$21</f>
        <v>43465</v>
      </c>
      <c r="N118" s="8" t="e">
        <f>'[1]116'!$J$20</f>
        <v>#DIV/0!</v>
      </c>
      <c r="O118" s="9">
        <f t="shared" si="4"/>
        <v>1</v>
      </c>
      <c r="P118" s="11">
        <f>'[1]116'!$H$26</f>
        <v>1.7970401691331971E-2</v>
      </c>
      <c r="Q118" s="6">
        <f>'[1]116'!$I$26</f>
        <v>10.063424947145904</v>
      </c>
      <c r="R118" s="8">
        <f>'[1]116'!$H$28</f>
        <v>1.0063424947145904E-3</v>
      </c>
      <c r="S118" s="12"/>
      <c r="T118" s="13">
        <f>'[1]116'!$B$4</f>
        <v>12</v>
      </c>
      <c r="U118" s="8">
        <f>'[1]116'!$B$6</f>
        <v>0.25</v>
      </c>
      <c r="V118" s="13">
        <f>'[1]116'!$B$7</f>
        <v>2</v>
      </c>
      <c r="W118" s="13">
        <f>'[1]116'!$B$14</f>
        <v>1</v>
      </c>
      <c r="X118" s="8">
        <f>'[1]116'!$B$16</f>
        <v>0</v>
      </c>
      <c r="Y118" s="13">
        <f>'[1]116'!$B$11</f>
        <v>51.6</v>
      </c>
      <c r="Z118" s="13">
        <f>'[1]116'!$B$10</f>
        <v>34.799999999999997</v>
      </c>
      <c r="AA118" s="13">
        <f>'[1]116'!$B$8</f>
        <v>4</v>
      </c>
      <c r="AB118" s="13">
        <f>'[1]116'!$B$9</f>
        <v>1</v>
      </c>
      <c r="AC118" s="13" t="str">
        <f>'[1]116'!$B$12</f>
        <v>n</v>
      </c>
      <c r="AD118" s="13">
        <f>'[1]116'!$D$12</f>
        <v>0</v>
      </c>
      <c r="AE118" s="13">
        <f>'[1]116'!$B$13</f>
        <v>0</v>
      </c>
      <c r="AF118" s="14">
        <f>'[1]116'!$B$17</f>
        <v>36.4</v>
      </c>
      <c r="AG118" s="15">
        <f>'[1]116'!$B$18</f>
        <v>0.17100000000000001</v>
      </c>
      <c r="AH118" s="16">
        <v>2</v>
      </c>
      <c r="AI118" s="17" t="b">
        <f>'[1]116'!$N$12</f>
        <v>0</v>
      </c>
      <c r="AJ118" s="17">
        <f>'[1]116'!$N$13</f>
        <v>0</v>
      </c>
      <c r="AK118" s="17">
        <f>'[1]116'!$N$14</f>
        <v>0</v>
      </c>
      <c r="AL118" s="17">
        <f>'[1]116'!$N$15</f>
        <v>0</v>
      </c>
      <c r="AM118" s="17"/>
      <c r="AN118" s="17">
        <f>'[1]116'!$N$17</f>
        <v>0</v>
      </c>
      <c r="AO118" s="18"/>
      <c r="AP118" s="3">
        <f>'[1]116'!$C$19</f>
        <v>56</v>
      </c>
    </row>
    <row r="119" spans="1:42" s="41" customFormat="1" ht="11.1" customHeight="1" x14ac:dyDescent="0.25">
      <c r="A119" s="1">
        <v>117</v>
      </c>
      <c r="B119" s="2" t="str">
        <f>'[1]117'!$B$1</f>
        <v>loreal</v>
      </c>
      <c r="C119" s="1" t="str">
        <f>'[1]117'!$B$2</f>
        <v>DH</v>
      </c>
      <c r="D119" s="1" t="str">
        <f>'[1]117'!$C$1</f>
        <v>Jour</v>
      </c>
      <c r="E119" s="3">
        <f>'[1]117'!$C$19</f>
        <v>61.5</v>
      </c>
      <c r="F119" s="4">
        <f>'[1]117'!$H$10</f>
        <v>42263</v>
      </c>
      <c r="G119" s="5">
        <f>'[1]117'!$H$7</f>
        <v>137.80000000000001</v>
      </c>
      <c r="H119" s="6">
        <f>'[1]117'!$H$9</f>
        <v>615</v>
      </c>
      <c r="I119" s="7">
        <f>'[1]117'!$H$14</f>
        <v>42304</v>
      </c>
      <c r="J119" s="8">
        <f>'[1]117'!$J$13</f>
        <v>0.15602322206095795</v>
      </c>
      <c r="K119" s="6">
        <f>'[1]117'!$K$13</f>
        <v>95.954281567489147</v>
      </c>
      <c r="L119" s="9">
        <f t="shared" si="3"/>
        <v>30</v>
      </c>
      <c r="M119" s="10">
        <f>'[1]117'!$H$21</f>
        <v>42263</v>
      </c>
      <c r="N119" s="8" t="e">
        <f>'[1]117'!$J$20</f>
        <v>#DIV/0!</v>
      </c>
      <c r="O119" s="9">
        <f t="shared" si="4"/>
        <v>1</v>
      </c>
      <c r="P119" s="11">
        <f>'[1]117'!$H$26</f>
        <v>0.15602322206095795</v>
      </c>
      <c r="Q119" s="6">
        <f>'[1]117'!$I$26</f>
        <v>95.954281567489147</v>
      </c>
      <c r="R119" s="8">
        <f>'[1]117'!$H$28</f>
        <v>9.5954281567489155E-3</v>
      </c>
      <c r="S119" s="12"/>
      <c r="T119" s="13">
        <f>'[1]117'!$B$4</f>
        <v>16</v>
      </c>
      <c r="U119" s="8">
        <f>'[1]117'!$B$6</f>
        <v>0.375</v>
      </c>
      <c r="V119" s="13">
        <f>'[1]117'!$B$7</f>
        <v>2</v>
      </c>
      <c r="W119" s="13">
        <f>'[1]117'!$B$14</f>
        <v>1</v>
      </c>
      <c r="X119" s="8">
        <f>'[1]117'!$B$16</f>
        <v>0</v>
      </c>
      <c r="Y119" s="13">
        <f>'[1]117'!$B$11</f>
        <v>23.8</v>
      </c>
      <c r="Z119" s="13">
        <f>'[1]117'!$B$10</f>
        <v>38.1</v>
      </c>
      <c r="AA119" s="13">
        <f>'[1]117'!$B$8</f>
        <v>1</v>
      </c>
      <c r="AB119" s="13">
        <f>'[1]117'!$B$9</f>
        <v>3</v>
      </c>
      <c r="AC119" s="13" t="str">
        <f>'[1]117'!$B$12</f>
        <v>m</v>
      </c>
      <c r="AD119" s="13">
        <f>'[1]117'!$D$12</f>
        <v>0</v>
      </c>
      <c r="AE119" s="13">
        <f>'[1]117'!$B$13</f>
        <v>0</v>
      </c>
      <c r="AF119" s="14">
        <f>'[1]117'!$B$17</f>
        <v>38.6</v>
      </c>
      <c r="AG119" s="15">
        <f>'[1]117'!$B$18</f>
        <v>8.5000000000000006E-2</v>
      </c>
      <c r="AH119" s="16">
        <v>2</v>
      </c>
      <c r="AI119" s="17" t="b">
        <f>'[1]117'!$N$12</f>
        <v>0</v>
      </c>
      <c r="AJ119" s="17">
        <f>'[1]117'!$N$13</f>
        <v>0</v>
      </c>
      <c r="AK119" s="17">
        <f>'[1]117'!$N$14</f>
        <v>0</v>
      </c>
      <c r="AL119" s="17">
        <f>'[1]117'!$N$15</f>
        <v>1</v>
      </c>
      <c r="AM119" s="17">
        <f>'[1]117'!$N$16</f>
        <v>70.760000000000005</v>
      </c>
      <c r="AN119" s="17">
        <f>'[1]117'!$N$17</f>
        <v>1</v>
      </c>
      <c r="AO119" s="18"/>
      <c r="AP119" s="3">
        <f>'[1]117'!$C$19</f>
        <v>61.5</v>
      </c>
    </row>
    <row r="120" spans="1:42" s="41" customFormat="1" ht="11.1" customHeight="1" x14ac:dyDescent="0.25">
      <c r="A120" s="1">
        <v>118</v>
      </c>
      <c r="B120" s="2" t="str">
        <f>'[1]118'!$B$1</f>
        <v>model</v>
      </c>
      <c r="C120" s="1" t="str">
        <f>'[1]118'!$B$2</f>
        <v>DH</v>
      </c>
      <c r="D120" s="1" t="str">
        <f>'[1]118'!$C$1</f>
        <v>Jour</v>
      </c>
      <c r="E120" s="3">
        <f>'[1]118'!$C$19</f>
        <v>68</v>
      </c>
      <c r="F120" s="4">
        <f>'[1]118'!$H$10</f>
        <v>41934</v>
      </c>
      <c r="G120" s="5">
        <f>'[1]118'!$H$7</f>
        <v>102.1</v>
      </c>
      <c r="H120" s="6">
        <f>'[1]118'!$H$9</f>
        <v>680</v>
      </c>
      <c r="I120" s="7">
        <f>'[1]118'!$H$14</f>
        <v>41964</v>
      </c>
      <c r="J120" s="8">
        <f>'[1]118'!$J$13</f>
        <v>0.11204701273261518</v>
      </c>
      <c r="K120" s="6">
        <f>'[1]118'!$K$13</f>
        <v>76.191968658178325</v>
      </c>
      <c r="L120" s="9">
        <f t="shared" si="3"/>
        <v>23</v>
      </c>
      <c r="M120" s="10">
        <f>'[1]118'!$H$21</f>
        <v>41934</v>
      </c>
      <c r="N120" s="8" t="e">
        <f>'[1]118'!$J$20</f>
        <v>#DIV/0!</v>
      </c>
      <c r="O120" s="9">
        <f t="shared" si="4"/>
        <v>1</v>
      </c>
      <c r="P120" s="11">
        <f>'[1]118'!$H$26</f>
        <v>0.11204701273261518</v>
      </c>
      <c r="Q120" s="6">
        <f>'[1]118'!$I$26</f>
        <v>76.191968658178325</v>
      </c>
      <c r="R120" s="8">
        <f>'[1]118'!$H$28</f>
        <v>7.6191968658178323E-3</v>
      </c>
      <c r="S120" s="12"/>
      <c r="T120" s="13">
        <f>'[1]118'!$B$4</f>
        <v>11</v>
      </c>
      <c r="U120" s="8">
        <f>'[1]118'!$B$6</f>
        <v>0.45454545454545453</v>
      </c>
      <c r="V120" s="13">
        <f>'[1]118'!$B$7</f>
        <v>2</v>
      </c>
      <c r="W120" s="13">
        <f>'[1]118'!$B$14</f>
        <v>2</v>
      </c>
      <c r="X120" s="8">
        <f>'[1]118'!$B$16</f>
        <v>1</v>
      </c>
      <c r="Y120" s="13">
        <f>'[1]118'!$B$11</f>
        <v>28.9</v>
      </c>
      <c r="Z120" s="13">
        <f>'[1]118'!$B$10</f>
        <v>28.4</v>
      </c>
      <c r="AA120" s="13">
        <f>'[1]118'!$B$8</f>
        <v>2</v>
      </c>
      <c r="AB120" s="13">
        <f>'[1]118'!$B$9</f>
        <v>2</v>
      </c>
      <c r="AC120" s="13" t="str">
        <f>'[1]118'!$B$12</f>
        <v>m</v>
      </c>
      <c r="AD120" s="13">
        <f>'[1]118'!$D$12</f>
        <v>0</v>
      </c>
      <c r="AE120" s="13">
        <f>'[1]118'!$B$13</f>
        <v>0</v>
      </c>
      <c r="AF120" s="14">
        <f>'[1]118'!$B$17</f>
        <v>44.23</v>
      </c>
      <c r="AG120" s="15">
        <f>'[1]118'!$B$18</f>
        <v>0</v>
      </c>
      <c r="AH120" s="16">
        <v>2</v>
      </c>
      <c r="AI120" s="17" t="b">
        <f>'[1]118'!$N$12</f>
        <v>0</v>
      </c>
      <c r="AJ120" s="17">
        <f>'[1]118'!$N$13</f>
        <v>0</v>
      </c>
      <c r="AK120" s="17">
        <f>'[1]118'!$N$14</f>
        <v>0</v>
      </c>
      <c r="AL120" s="17">
        <f>'[1]118'!$N$15</f>
        <v>1</v>
      </c>
      <c r="AM120" s="17">
        <f>'[1]118'!$N$16</f>
        <v>71.5</v>
      </c>
      <c r="AN120" s="17">
        <f>'[1]118'!$N$17</f>
        <v>1</v>
      </c>
      <c r="AO120" s="18"/>
      <c r="AP120" s="3">
        <f>'[1]118'!$C$19</f>
        <v>68</v>
      </c>
    </row>
    <row r="121" spans="1:42" s="41" customFormat="1" ht="11.1" customHeight="1" x14ac:dyDescent="0.25">
      <c r="A121" s="1">
        <v>119</v>
      </c>
      <c r="B121" s="2" t="str">
        <f>'[1]119'!$B$1</f>
        <v>lvmh</v>
      </c>
      <c r="C121" s="1" t="str">
        <f>'[1]119'!$B$2</f>
        <v>DH</v>
      </c>
      <c r="D121" s="1" t="str">
        <f>'[1]119'!$C$1</f>
        <v>Jour</v>
      </c>
      <c r="E121" s="3">
        <f>'[1]119'!$C$19</f>
        <v>48</v>
      </c>
      <c r="F121" s="4">
        <f>'[1]119'!$H$10</f>
        <v>43399</v>
      </c>
      <c r="G121" s="5">
        <f>'[1]119'!$H$7</f>
        <v>256.41000000000003</v>
      </c>
      <c r="H121" s="6">
        <f>'[1]119'!$H$9</f>
        <v>480</v>
      </c>
      <c r="I121" s="7">
        <f>'[1]119'!$H$14</f>
        <v>43413</v>
      </c>
      <c r="J121" s="8">
        <f>'[1]119'!$J$13</f>
        <v>1.9812019812019816E-2</v>
      </c>
      <c r="K121" s="6">
        <f>'[1]119'!$K$13</f>
        <v>9.5097695097695123</v>
      </c>
      <c r="L121" s="9">
        <f t="shared" si="3"/>
        <v>11</v>
      </c>
      <c r="M121" s="10">
        <f>'[1]119'!$H$21</f>
        <v>43399</v>
      </c>
      <c r="N121" s="8" t="e">
        <f>'[1]119'!$J$20</f>
        <v>#DIV/0!</v>
      </c>
      <c r="O121" s="9">
        <f t="shared" si="4"/>
        <v>1</v>
      </c>
      <c r="P121" s="11">
        <f>'[1]119'!$H$26</f>
        <v>1.9812019812019816E-2</v>
      </c>
      <c r="Q121" s="6">
        <f>'[1]119'!$I$26</f>
        <v>9.5097695097695123</v>
      </c>
      <c r="R121" s="8">
        <f>'[1]119'!$H$28</f>
        <v>9.5097695097695124E-4</v>
      </c>
      <c r="S121" s="12"/>
      <c r="T121" s="13">
        <f>'[1]119'!$B$4</f>
        <v>7</v>
      </c>
      <c r="U121" s="8">
        <f>'[1]119'!$B$6</f>
        <v>0.14285714285714285</v>
      </c>
      <c r="V121" s="13">
        <f>'[1]119'!$B$7</f>
        <v>2</v>
      </c>
      <c r="W121" s="13">
        <f>'[1]119'!$B$14</f>
        <v>2</v>
      </c>
      <c r="X121" s="8">
        <f>'[1]119'!$B$16</f>
        <v>0.5</v>
      </c>
      <c r="Y121" s="13">
        <f>'[1]119'!$B$11</f>
        <v>27.3</v>
      </c>
      <c r="Z121" s="13">
        <f>'[1]119'!$B$10</f>
        <v>32.9</v>
      </c>
      <c r="AA121" s="13">
        <f>'[1]119'!$B$8</f>
        <v>1</v>
      </c>
      <c r="AB121" s="13">
        <f>'[1]119'!$B$9</f>
        <v>1</v>
      </c>
      <c r="AC121" s="13">
        <f>'[1]119'!$B$12</f>
        <v>0</v>
      </c>
      <c r="AD121" s="13">
        <f>'[1]119'!$D$12</f>
        <v>0</v>
      </c>
      <c r="AE121" s="13">
        <f>'[1]119'!$B$13</f>
        <v>0</v>
      </c>
      <c r="AF121" s="14">
        <f>'[1]119'!$B$17</f>
        <v>39.4</v>
      </c>
      <c r="AG121" s="15">
        <f>'[1]119'!$B$18</f>
        <v>0.109</v>
      </c>
      <c r="AH121" s="16">
        <v>2</v>
      </c>
      <c r="AI121" s="17" t="b">
        <f>'[1]119'!$N$12</f>
        <v>0</v>
      </c>
      <c r="AJ121" s="17">
        <f>'[1]119'!$N$13</f>
        <v>0</v>
      </c>
      <c r="AK121" s="17">
        <f>'[1]119'!$N$14</f>
        <v>1</v>
      </c>
      <c r="AL121" s="17">
        <f>'[1]119'!$N$15</f>
        <v>0</v>
      </c>
      <c r="AM121" s="17"/>
      <c r="AN121" s="17">
        <f>'[1]119'!$N$17</f>
        <v>0</v>
      </c>
      <c r="AO121" s="18"/>
      <c r="AP121" s="3">
        <f>'[1]119'!$C$19</f>
        <v>48</v>
      </c>
    </row>
    <row r="122" spans="1:42" s="22" customFormat="1" ht="11.25" x14ac:dyDescent="0.2">
      <c r="B122" s="23"/>
      <c r="K122" s="24"/>
      <c r="P122" s="25"/>
      <c r="R122" s="26"/>
      <c r="S122" s="27"/>
      <c r="U122" s="28"/>
      <c r="X122" s="28"/>
      <c r="AF122" s="29"/>
      <c r="AG122" s="28"/>
      <c r="AH122" s="27"/>
      <c r="AO122" s="27"/>
    </row>
    <row r="123" spans="1:42" s="41" customFormat="1" ht="11.1" customHeight="1" x14ac:dyDescent="0.25">
      <c r="A123" s="1"/>
      <c r="B123" s="2"/>
      <c r="C123" s="1"/>
      <c r="D123" s="1"/>
      <c r="E123" s="3"/>
      <c r="F123" s="4"/>
      <c r="G123" s="5"/>
      <c r="H123" s="6"/>
      <c r="I123" s="7"/>
      <c r="J123" s="8"/>
      <c r="K123" s="6"/>
      <c r="L123" s="9"/>
      <c r="M123" s="10"/>
      <c r="N123" s="8"/>
      <c r="O123" s="9"/>
      <c r="P123" s="11"/>
      <c r="Q123" s="6"/>
      <c r="R123" s="8"/>
      <c r="S123" s="12"/>
      <c r="T123" s="13"/>
      <c r="U123" s="8"/>
      <c r="V123" s="13"/>
      <c r="W123" s="13"/>
      <c r="X123" s="8"/>
      <c r="Y123" s="13"/>
      <c r="Z123" s="13"/>
      <c r="AA123" s="13"/>
      <c r="AB123" s="13"/>
      <c r="AC123" s="13"/>
      <c r="AD123" s="13"/>
      <c r="AE123" s="13"/>
      <c r="AF123" s="14"/>
      <c r="AG123" s="15"/>
      <c r="AH123" s="16"/>
      <c r="AI123" s="17"/>
      <c r="AJ123" s="17"/>
      <c r="AK123" s="17"/>
      <c r="AL123" s="17"/>
      <c r="AM123" s="17"/>
      <c r="AN123" s="17"/>
      <c r="AO123" s="18"/>
      <c r="AP123" s="3"/>
    </row>
    <row r="124" spans="1:42" s="41" customFormat="1" ht="11.1" customHeight="1" x14ac:dyDescent="0.25">
      <c r="A124" s="1"/>
      <c r="B124" s="2"/>
      <c r="C124" s="1"/>
      <c r="D124" s="1"/>
      <c r="E124" s="3"/>
      <c r="F124" s="4"/>
      <c r="G124" s="5"/>
      <c r="H124" s="6"/>
      <c r="I124" s="7"/>
      <c r="J124" s="8"/>
      <c r="K124" s="6"/>
      <c r="L124" s="9"/>
      <c r="M124" s="10"/>
      <c r="N124" s="8"/>
      <c r="O124" s="9"/>
      <c r="P124" s="11"/>
      <c r="Q124" s="6"/>
      <c r="R124" s="8"/>
      <c r="S124" s="12"/>
      <c r="T124" s="13"/>
      <c r="U124" s="8"/>
      <c r="V124" s="13"/>
      <c r="W124" s="13"/>
      <c r="X124" s="8"/>
      <c r="Y124" s="13"/>
      <c r="Z124" s="13"/>
      <c r="AA124" s="13"/>
      <c r="AB124" s="13"/>
      <c r="AC124" s="13"/>
      <c r="AD124" s="13"/>
      <c r="AE124" s="13"/>
      <c r="AF124" s="14"/>
      <c r="AG124" s="15"/>
      <c r="AH124" s="16"/>
      <c r="AI124" s="17"/>
      <c r="AJ124" s="17"/>
      <c r="AK124" s="17"/>
      <c r="AL124" s="17"/>
      <c r="AM124" s="17"/>
      <c r="AN124" s="17"/>
      <c r="AO124" s="18"/>
      <c r="AP124" s="3"/>
    </row>
    <row r="125" spans="1:42" s="41" customFormat="1" ht="11.1" customHeight="1" x14ac:dyDescent="0.25">
      <c r="A125" s="1"/>
      <c r="B125" s="2"/>
      <c r="C125" s="1"/>
      <c r="D125" s="1"/>
      <c r="E125" s="3"/>
      <c r="F125" s="4"/>
      <c r="G125" s="5"/>
      <c r="H125" s="6"/>
      <c r="I125" s="7"/>
      <c r="J125" s="8"/>
      <c r="K125" s="6"/>
      <c r="L125" s="9"/>
      <c r="M125" s="10"/>
      <c r="N125" s="8"/>
      <c r="O125" s="9"/>
      <c r="P125" s="11"/>
      <c r="Q125" s="6"/>
      <c r="R125" s="8"/>
      <c r="S125" s="12"/>
      <c r="T125" s="13"/>
      <c r="U125" s="8"/>
      <c r="V125" s="13"/>
      <c r="W125" s="13"/>
      <c r="X125" s="8"/>
      <c r="Y125" s="13"/>
      <c r="Z125" s="13"/>
      <c r="AA125" s="13"/>
      <c r="AB125" s="13"/>
      <c r="AC125" s="13"/>
      <c r="AD125" s="13"/>
      <c r="AE125" s="13"/>
      <c r="AF125" s="14"/>
      <c r="AG125" s="15"/>
      <c r="AH125" s="16"/>
      <c r="AI125" s="17"/>
      <c r="AJ125" s="17"/>
      <c r="AK125" s="17"/>
      <c r="AL125" s="17"/>
      <c r="AM125" s="17"/>
      <c r="AN125" s="17"/>
      <c r="AO125" s="18"/>
      <c r="AP125" s="3"/>
    </row>
    <row r="126" spans="1:42" s="41" customFormat="1" ht="11.1" customHeight="1" x14ac:dyDescent="0.25">
      <c r="A126" s="1"/>
      <c r="B126" s="2"/>
      <c r="C126" s="1"/>
      <c r="D126" s="1"/>
      <c r="E126" s="3"/>
      <c r="F126" s="4"/>
      <c r="G126" s="5"/>
      <c r="H126" s="6"/>
      <c r="I126" s="7"/>
      <c r="J126" s="8"/>
      <c r="K126" s="6"/>
      <c r="L126" s="9"/>
      <c r="M126" s="10"/>
      <c r="N126" s="8"/>
      <c r="O126" s="9"/>
      <c r="P126" s="11"/>
      <c r="Q126" s="6"/>
      <c r="R126" s="8"/>
      <c r="S126" s="12"/>
      <c r="T126" s="13"/>
      <c r="U126" s="8"/>
      <c r="V126" s="13"/>
      <c r="W126" s="13"/>
      <c r="X126" s="8"/>
      <c r="Y126" s="13"/>
      <c r="Z126" s="13"/>
      <c r="AA126" s="13"/>
      <c r="AB126" s="13"/>
      <c r="AC126" s="13"/>
      <c r="AD126" s="13"/>
      <c r="AE126" s="13"/>
      <c r="AF126" s="14"/>
      <c r="AG126" s="15"/>
      <c r="AH126" s="16"/>
      <c r="AI126" s="17"/>
      <c r="AJ126" s="17"/>
      <c r="AK126" s="17"/>
      <c r="AL126" s="17"/>
      <c r="AM126" s="17"/>
      <c r="AN126" s="17"/>
      <c r="AO126" s="18"/>
      <c r="AP126" s="3"/>
    </row>
    <row r="127" spans="1:42" s="41" customFormat="1" ht="10.5" customHeight="1" x14ac:dyDescent="0.25">
      <c r="A127" s="1"/>
      <c r="B127" s="2"/>
      <c r="C127" s="1"/>
      <c r="D127" s="1"/>
      <c r="E127" s="3"/>
      <c r="F127" s="4"/>
      <c r="G127" s="5"/>
      <c r="H127" s="6"/>
      <c r="I127" s="7"/>
      <c r="J127" s="8"/>
      <c r="K127" s="6"/>
      <c r="L127" s="9"/>
      <c r="M127" s="10"/>
      <c r="N127" s="8"/>
      <c r="O127" s="9"/>
      <c r="P127" s="11"/>
      <c r="Q127" s="6"/>
      <c r="R127" s="8"/>
      <c r="S127" s="12"/>
      <c r="T127" s="13"/>
      <c r="U127" s="8"/>
      <c r="V127" s="13"/>
      <c r="W127" s="13"/>
      <c r="X127" s="8"/>
      <c r="Y127" s="13"/>
      <c r="Z127" s="13"/>
      <c r="AA127" s="13"/>
      <c r="AB127" s="13"/>
      <c r="AC127" s="13"/>
      <c r="AD127" s="13"/>
      <c r="AE127" s="13"/>
      <c r="AF127" s="14"/>
      <c r="AG127" s="15"/>
      <c r="AH127" s="16"/>
      <c r="AI127" s="17"/>
      <c r="AJ127" s="17"/>
      <c r="AK127" s="17"/>
      <c r="AL127" s="17"/>
      <c r="AM127" s="17"/>
      <c r="AN127" s="17"/>
      <c r="AO127" s="18"/>
      <c r="AP127" s="3"/>
    </row>
    <row r="128" spans="1:42" s="41" customFormat="1" ht="11.1" customHeight="1" x14ac:dyDescent="0.25">
      <c r="A128" s="1"/>
      <c r="B128" s="2"/>
      <c r="C128" s="1"/>
      <c r="D128" s="1"/>
      <c r="E128" s="3"/>
      <c r="F128" s="4"/>
      <c r="G128" s="5"/>
      <c r="H128" s="6"/>
      <c r="I128" s="7"/>
      <c r="J128" s="8"/>
      <c r="K128" s="6"/>
      <c r="L128" s="9"/>
      <c r="M128" s="10"/>
      <c r="N128" s="8"/>
      <c r="O128" s="9"/>
      <c r="P128" s="11"/>
      <c r="Q128" s="6"/>
      <c r="R128" s="8"/>
      <c r="S128" s="12"/>
      <c r="T128" s="13"/>
      <c r="U128" s="8"/>
      <c r="V128" s="13"/>
      <c r="W128" s="13"/>
      <c r="X128" s="8"/>
      <c r="Y128" s="13"/>
      <c r="Z128" s="13"/>
      <c r="AA128" s="13"/>
      <c r="AB128" s="13"/>
      <c r="AC128" s="13"/>
      <c r="AD128" s="13"/>
      <c r="AE128" s="13"/>
      <c r="AF128" s="14"/>
      <c r="AG128" s="15"/>
      <c r="AH128" s="16"/>
      <c r="AI128" s="17"/>
      <c r="AJ128" s="17"/>
      <c r="AK128" s="17"/>
      <c r="AL128" s="17"/>
      <c r="AM128" s="17"/>
      <c r="AN128" s="17"/>
      <c r="AO128" s="18"/>
      <c r="AP128" s="3"/>
    </row>
    <row r="129" spans="1:42" s="41" customFormat="1" ht="11.1" customHeight="1" x14ac:dyDescent="0.25">
      <c r="A129" s="1"/>
      <c r="B129" s="2"/>
      <c r="C129" s="1"/>
      <c r="D129" s="1"/>
      <c r="E129" s="3"/>
      <c r="F129" s="4"/>
      <c r="G129" s="5"/>
      <c r="H129" s="6"/>
      <c r="I129" s="7"/>
      <c r="J129" s="8"/>
      <c r="K129" s="6"/>
      <c r="L129" s="9"/>
      <c r="M129" s="10"/>
      <c r="N129" s="8"/>
      <c r="O129" s="9"/>
      <c r="P129" s="11"/>
      <c r="Q129" s="6"/>
      <c r="R129" s="8"/>
      <c r="S129" s="12"/>
      <c r="T129" s="13"/>
      <c r="U129" s="8"/>
      <c r="V129" s="13"/>
      <c r="W129" s="13"/>
      <c r="X129" s="8"/>
      <c r="Y129" s="13"/>
      <c r="Z129" s="13"/>
      <c r="AA129" s="13"/>
      <c r="AB129" s="13"/>
      <c r="AC129" s="13"/>
      <c r="AD129" s="13"/>
      <c r="AE129" s="13"/>
      <c r="AF129" s="14"/>
      <c r="AG129" s="15"/>
      <c r="AH129" s="16"/>
      <c r="AI129" s="17"/>
      <c r="AJ129" s="17"/>
      <c r="AK129" s="17"/>
      <c r="AL129" s="17"/>
      <c r="AM129" s="17"/>
      <c r="AN129" s="17"/>
      <c r="AO129" s="18"/>
      <c r="AP129" s="3"/>
    </row>
    <row r="130" spans="1:42" s="41" customFormat="1" ht="11.25" x14ac:dyDescent="0.25">
      <c r="A130" s="30"/>
      <c r="B130" s="31"/>
      <c r="C130" s="30"/>
      <c r="D130" s="30"/>
      <c r="E130" s="30"/>
      <c r="F130" s="30"/>
      <c r="G130" s="32"/>
      <c r="H130" s="33"/>
      <c r="I130" s="34"/>
      <c r="J130" s="30"/>
      <c r="K130" s="33"/>
      <c r="L130" s="35"/>
      <c r="M130" s="36"/>
      <c r="N130" s="30"/>
      <c r="O130" s="35"/>
      <c r="P130" s="37"/>
      <c r="Q130" s="32"/>
      <c r="R130" s="8"/>
      <c r="S130" s="21"/>
      <c r="T130" s="30"/>
      <c r="U130" s="38"/>
      <c r="V130" s="30"/>
      <c r="W130" s="30"/>
      <c r="X130" s="38"/>
      <c r="Y130" s="30"/>
      <c r="Z130" s="30"/>
      <c r="AA130" s="30"/>
      <c r="AB130" s="30"/>
      <c r="AC130" s="30"/>
      <c r="AD130" s="30"/>
      <c r="AE130" s="30"/>
      <c r="AF130" s="14"/>
      <c r="AG130" s="38"/>
      <c r="AH130" s="21"/>
      <c r="AI130" s="30"/>
      <c r="AJ130" s="30"/>
      <c r="AK130" s="30"/>
      <c r="AL130" s="30"/>
      <c r="AM130" s="30"/>
      <c r="AN130" s="30"/>
      <c r="AO130" s="39"/>
      <c r="AP130" s="30"/>
    </row>
    <row r="131" spans="1:42" s="41" customFormat="1" ht="11.25" x14ac:dyDescent="0.25">
      <c r="A131" s="30"/>
      <c r="B131" s="31"/>
      <c r="C131" s="30"/>
      <c r="D131" s="30"/>
      <c r="E131" s="30"/>
      <c r="F131" s="30"/>
      <c r="G131" s="32"/>
      <c r="H131" s="33"/>
      <c r="I131" s="34"/>
      <c r="J131" s="30"/>
      <c r="K131" s="33"/>
      <c r="L131" s="35"/>
      <c r="M131" s="36"/>
      <c r="N131" s="30"/>
      <c r="O131" s="35"/>
      <c r="P131" s="37"/>
      <c r="Q131" s="32"/>
      <c r="R131" s="8"/>
      <c r="S131" s="40"/>
      <c r="T131" s="30"/>
      <c r="U131" s="38"/>
      <c r="V131" s="30"/>
      <c r="W131" s="30"/>
      <c r="X131" s="38"/>
      <c r="Y131" s="30"/>
      <c r="Z131" s="30"/>
      <c r="AA131" s="30"/>
      <c r="AB131" s="30"/>
      <c r="AC131" s="30"/>
      <c r="AD131" s="30"/>
      <c r="AE131" s="30"/>
      <c r="AF131" s="14"/>
      <c r="AG131" s="38"/>
      <c r="AH131" s="40"/>
      <c r="AI131" s="30"/>
      <c r="AJ131" s="30"/>
      <c r="AK131" s="30"/>
      <c r="AL131" s="30"/>
      <c r="AM131" s="30"/>
      <c r="AN131" s="30"/>
      <c r="AO131" s="39"/>
      <c r="AP131" s="30"/>
    </row>
    <row r="132" spans="1:42" s="41" customFormat="1" ht="11.1" customHeight="1" x14ac:dyDescent="0.25">
      <c r="A132" s="1" t="s">
        <v>1</v>
      </c>
      <c r="B132" s="2" t="str">
        <f>[1]xxx!$B$1</f>
        <v>model</v>
      </c>
      <c r="C132" s="1" t="str">
        <f>[1]xxx!$B$2</f>
        <v>DH</v>
      </c>
      <c r="D132" s="1" t="str">
        <f>[1]xxx!$C$1</f>
        <v>Jour</v>
      </c>
      <c r="E132" s="3" t="e">
        <f>[1]xxx!$C$19</f>
        <v>#N/A</v>
      </c>
      <c r="F132" s="4">
        <f>[1]xxx!$H$10</f>
        <v>0</v>
      </c>
      <c r="G132" s="5">
        <f>[1]xxx!$H$7</f>
        <v>0</v>
      </c>
      <c r="H132" s="6" t="e">
        <f>[1]xxx!$H$9</f>
        <v>#N/A</v>
      </c>
      <c r="I132" s="7">
        <f>[1]xxx!$H$14</f>
        <v>0</v>
      </c>
      <c r="J132" s="8" t="e">
        <f>[1]xxx!$J$13</f>
        <v>#N/A</v>
      </c>
      <c r="K132" s="6" t="e">
        <f>[1]xxx!$K$13</f>
        <v>#N/A</v>
      </c>
      <c r="L132" s="9">
        <f>NETWORKDAYS($F132,$I132)</f>
        <v>0</v>
      </c>
      <c r="M132" s="10">
        <f>[1]xxx!$H$21</f>
        <v>0</v>
      </c>
      <c r="N132" s="8" t="e">
        <f>[1]xxx!$J$20</f>
        <v>#DIV/0!</v>
      </c>
      <c r="O132" s="9">
        <f>NETWORKDAYS($F132,$M132)</f>
        <v>0</v>
      </c>
      <c r="P132" s="11" t="e">
        <f>[1]xxx!$H$26</f>
        <v>#N/A</v>
      </c>
      <c r="Q132" s="6" t="e">
        <f>[1]xxx!$I$26</f>
        <v>#N/A</v>
      </c>
      <c r="R132" s="8" t="e">
        <f>[1]xxx!$H$28</f>
        <v>#N/A</v>
      </c>
      <c r="S132" s="12"/>
      <c r="T132" s="13">
        <f>[1]xxx!$B$4</f>
        <v>0</v>
      </c>
      <c r="U132" s="8" t="e">
        <f>[1]xxx!$B$6</f>
        <v>#DIV/0!</v>
      </c>
      <c r="V132" s="13">
        <f>[1]xxx!$B$7</f>
        <v>0</v>
      </c>
      <c r="W132" s="13">
        <f>[1]xxx!$B$14</f>
        <v>0</v>
      </c>
      <c r="X132" s="8" t="e">
        <f>[1]xxx!$B$16</f>
        <v>#DIV/0!</v>
      </c>
      <c r="Y132" s="13">
        <f>[1]xxx!$B$11</f>
        <v>0</v>
      </c>
      <c r="Z132" s="13">
        <f>[1]xxx!$B$10</f>
        <v>0</v>
      </c>
      <c r="AA132" s="13">
        <f>[1]xxx!$B$8</f>
        <v>0</v>
      </c>
      <c r="AB132" s="13">
        <f>[1]xxx!$B$9</f>
        <v>0</v>
      </c>
      <c r="AC132" s="13">
        <f>[1]xxx!$B$12</f>
        <v>0</v>
      </c>
      <c r="AD132" s="13">
        <f>[1]xxx!$D$12</f>
        <v>0</v>
      </c>
      <c r="AE132" s="13">
        <f>[1]xxx!$B$13</f>
        <v>0</v>
      </c>
      <c r="AF132" s="14">
        <f>[1]xxx!$B$17</f>
        <v>0</v>
      </c>
      <c r="AG132" s="15">
        <f>[1]xxx!$B$18</f>
        <v>0</v>
      </c>
      <c r="AH132" s="16">
        <v>2</v>
      </c>
      <c r="AI132" s="17" t="e">
        <f>[1]xxx!$N$12</f>
        <v>#N/A</v>
      </c>
      <c r="AJ132" s="17">
        <f>[1]xxx!$N$13</f>
        <v>0</v>
      </c>
      <c r="AK132" s="17">
        <f>[1]xxx!$N$14</f>
        <v>0</v>
      </c>
      <c r="AL132" s="17">
        <f>[1]xxx!$N$15</f>
        <v>0</v>
      </c>
      <c r="AM132" s="17">
        <f>[1]xxx!$N$16</f>
        <v>0</v>
      </c>
      <c r="AN132" s="17">
        <f>[1]xxx!$N$17</f>
        <v>0</v>
      </c>
      <c r="AO132" s="18"/>
      <c r="AP132" s="3" t="e">
        <f>[1]xxx!$C$19</f>
        <v>#N/A</v>
      </c>
    </row>
    <row r="133" spans="1:42" s="41" customFormat="1" ht="11.25" x14ac:dyDescent="0.25">
      <c r="B133" s="42"/>
      <c r="K133" s="43"/>
      <c r="L133" s="44"/>
      <c r="M133" s="44"/>
      <c r="N133" s="44"/>
      <c r="O133" s="44"/>
      <c r="P133" s="45"/>
      <c r="Q133" s="44"/>
      <c r="R133" s="46"/>
      <c r="S133" s="47"/>
      <c r="U133" s="48"/>
      <c r="X133" s="48"/>
      <c r="AF133" s="49"/>
      <c r="AG133" s="48"/>
      <c r="AH133" s="47"/>
      <c r="AO133" s="47"/>
    </row>
    <row r="134" spans="1:42" s="41" customFormat="1" ht="22.5" customHeight="1" x14ac:dyDescent="0.25">
      <c r="B134" s="42"/>
      <c r="G134" s="50"/>
      <c r="H134" s="50" t="s">
        <v>2</v>
      </c>
      <c r="J134" s="48"/>
      <c r="K134" s="43"/>
      <c r="L134" s="30" t="s">
        <v>3</v>
      </c>
      <c r="P134" s="51" t="s">
        <v>4</v>
      </c>
      <c r="Q134" s="30" t="s">
        <v>5</v>
      </c>
      <c r="R134" s="38" t="s">
        <v>6</v>
      </c>
      <c r="S134" s="47"/>
      <c r="U134" s="48"/>
      <c r="X134" s="48"/>
      <c r="AF134" s="49"/>
      <c r="AG134" s="48"/>
      <c r="AH134" s="47"/>
      <c r="AI134" s="51" t="s">
        <v>7</v>
      </c>
      <c r="AM134" s="51" t="s">
        <v>8</v>
      </c>
      <c r="AN134" s="52" t="s">
        <v>7</v>
      </c>
      <c r="AO134" s="47"/>
      <c r="AP134" s="51" t="s">
        <v>9</v>
      </c>
    </row>
    <row r="135" spans="1:42" s="41" customFormat="1" ht="11.25" x14ac:dyDescent="0.25">
      <c r="B135" s="42"/>
      <c r="H135" s="43">
        <f>SUBTOTAL(1,H3:H131)</f>
        <v>667.92974789915968</v>
      </c>
      <c r="K135" s="43"/>
      <c r="L135" s="53">
        <f>SUBTOTAL(1,L3:L131)</f>
        <v>19.537815126050422</v>
      </c>
      <c r="P135" s="54">
        <f>SUBTOTAL(1,P3:P131)</f>
        <v>3.4985862207768684E-2</v>
      </c>
      <c r="Q135" s="55">
        <f>SUBTOTAL(109,Q3:Q131)</f>
        <v>2780.178277632238</v>
      </c>
      <c r="R135" s="54">
        <f>SUBTOTAL(9,R3:R131)</f>
        <v>0.27801782776322387</v>
      </c>
      <c r="S135" s="47"/>
      <c r="U135" s="48"/>
      <c r="X135" s="48"/>
      <c r="AF135" s="49"/>
      <c r="AG135" s="48"/>
      <c r="AH135" s="47"/>
      <c r="AI135" s="56">
        <f ca="1">AI136/(AI137+AI136)</f>
        <v>0.62184873949579833</v>
      </c>
      <c r="AJ135" s="57">
        <f ca="1">AJ137/(AJ137+AJ136)</f>
        <v>0.32773109243697479</v>
      </c>
      <c r="AK135" s="57">
        <f ca="1">AK136/(AK137+AK136)</f>
        <v>0.45378151260504201</v>
      </c>
      <c r="AL135" s="57">
        <f t="shared" ref="AL135" ca="1" si="5">AL136/(AL137+AL136)</f>
        <v>0.19327731092436976</v>
      </c>
      <c r="AM135" s="58">
        <f>AVERAGE(AM3:AM131)</f>
        <v>73.78714285714284</v>
      </c>
      <c r="AN135" s="59">
        <f ca="1">AN136/(AN137+AN136)</f>
        <v>0.39830508474576271</v>
      </c>
      <c r="AO135" s="47"/>
      <c r="AP135" s="30">
        <f>SUBTOTAL(1,AP4:AP131)</f>
        <v>66.720338983050851</v>
      </c>
    </row>
    <row r="136" spans="1:42" s="41" customFormat="1" ht="11.25" x14ac:dyDescent="0.25">
      <c r="B136" s="42"/>
      <c r="K136" s="43"/>
      <c r="P136" s="60"/>
      <c r="R136" s="61"/>
      <c r="S136" s="47"/>
      <c r="U136" s="48"/>
      <c r="X136" s="48"/>
      <c r="AF136" s="49"/>
      <c r="AG136" s="48"/>
      <c r="AH136" s="47"/>
      <c r="AI136" s="62">
        <f ca="1">SUMPRODUCT((SUBTOTAL(3,INDIRECT("AI"&amp;ROW(AI3:AI131)))*(AI3:AI131=FALSE)))</f>
        <v>74</v>
      </c>
      <c r="AJ136" s="62">
        <f ca="1">SUMPRODUCT((SUBTOTAL(3,INDIRECT("AJ"&amp;ROW(AJ3:AJ131)))*(AJ3:AJ131=0)))</f>
        <v>80</v>
      </c>
      <c r="AK136" s="62">
        <f ca="1">SUMPRODUCT((SUBTOTAL(3,INDIRECT("AK"&amp;ROW(AK3:AK131)))*(AK3:AK131=1)))</f>
        <v>54</v>
      </c>
      <c r="AL136" s="62">
        <f ca="1">SUMPRODUCT((SUBTOTAL(3,INDIRECT("AL"&amp;ROW(AL3:AL131)))*(AL3:AL131=1)))</f>
        <v>23</v>
      </c>
      <c r="AM136" s="63"/>
      <c r="AN136" s="62">
        <f ca="1">SUMPRODUCT((SUBTOTAL(3,INDIRECT("AN"&amp;ROW(AN3:AN131)))*(AN3:AN131=1)))</f>
        <v>47</v>
      </c>
      <c r="AO136" s="47"/>
    </row>
    <row r="137" spans="1:42" s="41" customFormat="1" ht="32.25" customHeight="1" x14ac:dyDescent="0.25">
      <c r="B137" s="42"/>
      <c r="K137" s="43"/>
      <c r="P137" s="50" t="s">
        <v>10</v>
      </c>
      <c r="Q137" s="50" t="s">
        <v>11</v>
      </c>
      <c r="R137" s="50" t="s">
        <v>12</v>
      </c>
      <c r="S137" s="47"/>
      <c r="U137" s="48"/>
      <c r="X137" s="48"/>
      <c r="AF137" s="49"/>
      <c r="AG137" s="48"/>
      <c r="AH137" s="47"/>
      <c r="AI137" s="64">
        <f ca="1">SUMPRODUCT((SUBTOTAL(3,INDIRECT("AI"&amp;ROW(AI3:AI131)))*(AI3:AI131=TRUE)))</f>
        <v>45</v>
      </c>
      <c r="AJ137" s="64">
        <f ca="1">SUMPRODUCT((SUBTOTAL(3,INDIRECT("AJ"&amp;ROW(AJ3:AJ131)))*(AJ3:AJ131=1)))</f>
        <v>39</v>
      </c>
      <c r="AK137" s="64">
        <f ca="1">SUMPRODUCT((SUBTOTAL(3,INDIRECT("AK"&amp;ROW(AK3:AK131)))*(AK3:AK131=0)))</f>
        <v>65</v>
      </c>
      <c r="AL137" s="64">
        <f ca="1">SUMPRODUCT((SUBTOTAL(3,INDIRECT("AL"&amp;ROW(AL3:AL131)))*(AL3:AL131=0)))</f>
        <v>96</v>
      </c>
      <c r="AM137" s="63"/>
      <c r="AN137" s="64">
        <f ca="1">SUMPRODUCT((SUBTOTAL(3,INDIRECT("AN"&amp;ROW(AN3:AN131)))*(AN3:AN131=0)))</f>
        <v>71</v>
      </c>
      <c r="AO137" s="47"/>
    </row>
    <row r="138" spans="1:42" s="41" customFormat="1" ht="11.25" x14ac:dyDescent="0.2">
      <c r="B138" s="42"/>
      <c r="K138" s="43"/>
      <c r="P138" s="65">
        <f>AVERAGEIF(P3:P131,"&gt;0")</f>
        <v>9.0885926483080332E-2</v>
      </c>
      <c r="Q138" s="66">
        <f>AVERAGEIF(Q3:Q131,"&gt;0")</f>
        <v>61.687751642847786</v>
      </c>
      <c r="R138" s="65">
        <f>AVERAGEIF(R3:R131,"&gt;0")</f>
        <v>6.1687751642847781E-3</v>
      </c>
      <c r="S138" s="47"/>
      <c r="U138" s="48"/>
      <c r="X138" s="48"/>
      <c r="AF138" s="49"/>
      <c r="AG138" s="48"/>
      <c r="AH138" s="47"/>
      <c r="AI138" s="41">
        <f ca="1">SUM(AI136:AI137)</f>
        <v>119</v>
      </c>
      <c r="AO138" s="47"/>
    </row>
    <row r="139" spans="1:42" s="41" customFormat="1" ht="11.25" x14ac:dyDescent="0.2">
      <c r="B139" s="42"/>
      <c r="K139" s="43"/>
      <c r="P139" s="67">
        <f>AVERAGEIF(P3:P133,"&lt;0")</f>
        <v>-5.6938687933854905E-2</v>
      </c>
      <c r="Q139" s="68">
        <f>AVERAGEIF(Q3:Q131,"&lt;0")</f>
        <v>-39.660340976411071</v>
      </c>
      <c r="R139" s="67">
        <f>AVERAGEIF(R3:R131,"&lt;0")</f>
        <v>-3.9660340976411064E-3</v>
      </c>
      <c r="S139" s="47"/>
      <c r="U139" s="48"/>
      <c r="X139" s="48"/>
      <c r="AF139" s="49"/>
      <c r="AG139" s="48"/>
      <c r="AH139" s="47"/>
      <c r="AO139" s="47"/>
    </row>
    <row r="140" spans="1:42" s="41" customFormat="1" ht="11.25" x14ac:dyDescent="0.25">
      <c r="B140" s="42"/>
      <c r="K140" s="43"/>
      <c r="P140" s="69" t="s">
        <v>13</v>
      </c>
      <c r="R140" s="61"/>
      <c r="S140" s="47"/>
      <c r="U140" s="48"/>
      <c r="X140" s="48"/>
      <c r="AF140" s="49"/>
      <c r="AG140" s="48"/>
      <c r="AH140" s="47"/>
      <c r="AI140" s="70"/>
      <c r="AO140" s="47"/>
    </row>
    <row r="141" spans="1:42" s="41" customFormat="1" ht="11.25" x14ac:dyDescent="0.25">
      <c r="B141" s="42"/>
      <c r="K141" s="43"/>
      <c r="P141" s="58">
        <f>-Q138/Q139</f>
        <v>1.5554014444691244</v>
      </c>
      <c r="Q141" s="71">
        <f>SUBTOTAL(101,Q4:Q131)</f>
        <v>23.372557412059766</v>
      </c>
      <c r="R141" s="72"/>
      <c r="S141" s="47"/>
      <c r="U141" s="48"/>
      <c r="X141" s="48"/>
      <c r="AF141" s="49"/>
      <c r="AG141" s="48"/>
      <c r="AH141" s="47"/>
      <c r="AO141" s="47"/>
    </row>
    <row r="142" spans="1:42" s="41" customFormat="1" ht="11.25" x14ac:dyDescent="0.25">
      <c r="B142" s="42"/>
      <c r="K142" s="43"/>
      <c r="P142" s="60"/>
      <c r="R142" s="61"/>
      <c r="S142" s="47"/>
      <c r="U142" s="48"/>
      <c r="X142" s="48"/>
      <c r="AF142" s="49"/>
      <c r="AG142" s="48"/>
      <c r="AH142" s="47"/>
      <c r="AO142" s="47"/>
    </row>
    <row r="143" spans="1:42" s="41" customFormat="1" ht="11.25" x14ac:dyDescent="0.25">
      <c r="B143" s="42"/>
      <c r="K143" s="43"/>
      <c r="P143" s="73"/>
      <c r="R143" s="61"/>
      <c r="S143" s="47"/>
      <c r="U143" s="48"/>
      <c r="X143" s="48"/>
      <c r="AF143" s="49"/>
      <c r="AG143" s="48"/>
      <c r="AH143" s="47"/>
      <c r="AO143" s="47"/>
    </row>
    <row r="144" spans="1:42" s="41" customFormat="1" ht="22.5" x14ac:dyDescent="0.25">
      <c r="B144" s="42"/>
      <c r="K144" s="43"/>
      <c r="P144" s="50" t="s">
        <v>14</v>
      </c>
      <c r="Q144" s="50" t="s">
        <v>15</v>
      </c>
      <c r="R144" s="50" t="s">
        <v>16</v>
      </c>
      <c r="S144" s="47"/>
      <c r="U144" s="48"/>
      <c r="X144" s="48"/>
      <c r="AF144" s="49"/>
      <c r="AG144" s="48"/>
      <c r="AH144" s="47"/>
      <c r="AO144" s="47"/>
    </row>
    <row r="145" spans="2:41" s="41" customFormat="1" ht="11.25" x14ac:dyDescent="0.25">
      <c r="B145" s="42"/>
      <c r="K145" s="43"/>
      <c r="P145" s="60"/>
      <c r="R145" s="61"/>
      <c r="S145" s="47"/>
      <c r="U145" s="48"/>
      <c r="X145" s="48"/>
      <c r="AF145" s="49"/>
      <c r="AG145" s="48"/>
      <c r="AH145" s="47"/>
      <c r="AO145" s="47"/>
    </row>
    <row r="146" spans="2:41" s="41" customFormat="1" ht="11.25" x14ac:dyDescent="0.25">
      <c r="B146" s="42"/>
      <c r="K146" s="43"/>
      <c r="P146" s="60"/>
      <c r="R146" s="61"/>
      <c r="S146" s="47"/>
      <c r="U146" s="48"/>
      <c r="X146" s="48"/>
      <c r="AF146" s="49"/>
      <c r="AG146" s="48"/>
      <c r="AH146" s="47"/>
      <c r="AO146" s="47"/>
    </row>
    <row r="147" spans="2:41" s="41" customFormat="1" ht="11.25" x14ac:dyDescent="0.25">
      <c r="B147" s="42"/>
      <c r="K147" s="43"/>
      <c r="P147" s="60"/>
      <c r="R147" s="61"/>
      <c r="S147" s="47"/>
      <c r="U147" s="48"/>
      <c r="X147" s="48"/>
      <c r="AF147" s="49"/>
      <c r="AG147" s="48"/>
      <c r="AH147" s="47"/>
      <c r="AO147" s="47"/>
    </row>
    <row r="148" spans="2:41" s="41" customFormat="1" ht="11.25" x14ac:dyDescent="0.25">
      <c r="B148" s="42"/>
      <c r="K148" s="43"/>
      <c r="P148" s="60"/>
      <c r="R148" s="61"/>
      <c r="S148" s="47"/>
      <c r="U148" s="48"/>
      <c r="X148" s="48"/>
      <c r="AF148" s="49"/>
      <c r="AG148" s="48"/>
      <c r="AH148" s="47"/>
      <c r="AO148" s="47"/>
    </row>
    <row r="149" spans="2:41" s="41" customFormat="1" ht="11.25" x14ac:dyDescent="0.25">
      <c r="B149" s="42"/>
      <c r="K149" s="43"/>
      <c r="P149" s="60"/>
      <c r="R149" s="61"/>
      <c r="S149" s="47"/>
      <c r="U149" s="48"/>
      <c r="X149" s="48"/>
      <c r="AF149" s="49"/>
      <c r="AG149" s="48"/>
      <c r="AH149" s="47"/>
      <c r="AO149" s="47"/>
    </row>
    <row r="150" spans="2:41" s="41" customFormat="1" ht="11.25" x14ac:dyDescent="0.25">
      <c r="B150" s="42"/>
      <c r="K150" s="43"/>
      <c r="P150" s="60"/>
      <c r="R150" s="61"/>
      <c r="S150" s="47"/>
      <c r="U150" s="48"/>
      <c r="X150" s="48"/>
      <c r="AF150" s="49"/>
      <c r="AG150" s="48"/>
      <c r="AH150" s="47"/>
      <c r="AO150" s="47"/>
    </row>
    <row r="151" spans="2:41" s="41" customFormat="1" ht="11.25" x14ac:dyDescent="0.25">
      <c r="B151" s="42"/>
      <c r="K151" s="43"/>
      <c r="P151" s="60"/>
      <c r="R151" s="61"/>
      <c r="S151" s="47"/>
      <c r="U151" s="48"/>
      <c r="X151" s="48"/>
      <c r="AF151" s="49"/>
      <c r="AG151" s="48"/>
      <c r="AH151" s="47"/>
      <c r="AO151" s="47"/>
    </row>
    <row r="152" spans="2:41" s="41" customFormat="1" ht="11.25" x14ac:dyDescent="0.25">
      <c r="B152" s="42"/>
      <c r="K152" s="43"/>
      <c r="P152" s="60"/>
      <c r="R152" s="61"/>
      <c r="S152" s="47"/>
      <c r="U152" s="48"/>
      <c r="X152" s="48"/>
      <c r="AF152" s="49"/>
      <c r="AG152" s="48"/>
      <c r="AH152" s="47"/>
      <c r="AO152" s="47"/>
    </row>
    <row r="153" spans="2:41" s="41" customFormat="1" ht="11.25" x14ac:dyDescent="0.25">
      <c r="B153" s="42"/>
      <c r="K153" s="43"/>
      <c r="P153" s="60"/>
      <c r="R153" s="61"/>
      <c r="S153" s="47"/>
      <c r="U153" s="48"/>
      <c r="X153" s="48"/>
      <c r="AF153" s="49"/>
      <c r="AG153" s="48"/>
      <c r="AH153" s="47"/>
      <c r="AO153" s="47"/>
    </row>
    <row r="154" spans="2:41" s="41" customFormat="1" ht="11.25" x14ac:dyDescent="0.25">
      <c r="B154" s="42"/>
      <c r="K154" s="43"/>
      <c r="P154" s="60"/>
      <c r="R154" s="61"/>
      <c r="S154" s="47"/>
      <c r="U154" s="48"/>
      <c r="X154" s="48"/>
      <c r="AF154" s="49"/>
      <c r="AG154" s="48"/>
      <c r="AH154" s="47"/>
      <c r="AO154" s="47"/>
    </row>
    <row r="155" spans="2:41" s="41" customFormat="1" ht="11.25" x14ac:dyDescent="0.25">
      <c r="B155" s="42"/>
      <c r="K155" s="43"/>
      <c r="P155" s="60"/>
      <c r="R155" s="61"/>
      <c r="S155" s="47"/>
      <c r="U155" s="48"/>
      <c r="X155" s="48"/>
      <c r="AF155" s="49"/>
      <c r="AG155" s="48"/>
      <c r="AH155" s="47"/>
      <c r="AO155" s="47"/>
    </row>
    <row r="156" spans="2:41" s="41" customFormat="1" ht="11.25" x14ac:dyDescent="0.25">
      <c r="B156" s="42"/>
      <c r="K156" s="43"/>
      <c r="P156" s="60"/>
      <c r="R156" s="61"/>
      <c r="S156" s="47"/>
      <c r="U156" s="48"/>
      <c r="X156" s="48"/>
      <c r="AF156" s="49"/>
      <c r="AG156" s="48"/>
      <c r="AH156" s="47"/>
      <c r="AO156" s="47"/>
    </row>
    <row r="157" spans="2:41" s="41" customFormat="1" ht="11.25" x14ac:dyDescent="0.25">
      <c r="B157" s="42"/>
      <c r="K157" s="43"/>
      <c r="P157" s="60"/>
      <c r="R157" s="61"/>
      <c r="S157" s="47"/>
      <c r="U157" s="48"/>
      <c r="X157" s="48"/>
      <c r="AF157" s="49"/>
      <c r="AG157" s="48"/>
      <c r="AH157" s="47"/>
      <c r="AO157" s="47"/>
    </row>
    <row r="158" spans="2:41" s="41" customFormat="1" ht="11.25" x14ac:dyDescent="0.25">
      <c r="B158" s="42"/>
      <c r="K158" s="43"/>
      <c r="P158" s="60"/>
      <c r="R158" s="61"/>
      <c r="S158" s="47"/>
      <c r="U158" s="48"/>
      <c r="X158" s="48"/>
      <c r="AF158" s="49"/>
      <c r="AG158" s="48"/>
      <c r="AH158" s="47"/>
      <c r="AO158" s="47"/>
    </row>
    <row r="159" spans="2:41" s="41" customFormat="1" ht="11.25" x14ac:dyDescent="0.25">
      <c r="B159" s="42"/>
      <c r="K159" s="43"/>
      <c r="P159" s="60"/>
      <c r="R159" s="61"/>
      <c r="S159" s="47"/>
      <c r="U159" s="48"/>
      <c r="X159" s="48"/>
      <c r="AF159" s="49"/>
      <c r="AG159" s="48"/>
      <c r="AH159" s="47"/>
      <c r="AO159" s="47"/>
    </row>
    <row r="160" spans="2:41" s="41" customFormat="1" ht="11.25" x14ac:dyDescent="0.25">
      <c r="B160" s="42"/>
      <c r="K160" s="43"/>
      <c r="P160" s="60"/>
      <c r="R160" s="61"/>
      <c r="S160" s="47"/>
      <c r="U160" s="48"/>
      <c r="X160" s="48"/>
      <c r="AF160" s="49"/>
      <c r="AG160" s="48"/>
      <c r="AH160" s="47"/>
      <c r="AO160" s="47"/>
    </row>
    <row r="161" spans="2:41" s="41" customFormat="1" ht="11.25" x14ac:dyDescent="0.25">
      <c r="B161" s="42"/>
      <c r="K161" s="43"/>
      <c r="P161" s="60"/>
      <c r="R161" s="61"/>
      <c r="S161" s="47"/>
      <c r="U161" s="48"/>
      <c r="X161" s="48"/>
      <c r="AF161" s="49"/>
      <c r="AG161" s="48"/>
      <c r="AH161" s="47"/>
      <c r="AO161" s="47"/>
    </row>
    <row r="162" spans="2:41" s="41" customFormat="1" ht="11.25" x14ac:dyDescent="0.25">
      <c r="B162" s="42"/>
      <c r="K162" s="43"/>
      <c r="P162" s="60"/>
      <c r="R162" s="61"/>
      <c r="S162" s="47"/>
      <c r="U162" s="48"/>
      <c r="X162" s="48"/>
      <c r="AF162" s="49"/>
      <c r="AG162" s="48"/>
      <c r="AH162" s="47"/>
      <c r="AO162" s="47"/>
    </row>
    <row r="163" spans="2:41" s="41" customFormat="1" ht="11.25" x14ac:dyDescent="0.25">
      <c r="B163" s="42"/>
      <c r="K163" s="43"/>
      <c r="P163" s="60"/>
      <c r="R163" s="61"/>
      <c r="S163" s="47"/>
      <c r="U163" s="48"/>
      <c r="X163" s="48"/>
      <c r="AF163" s="49"/>
      <c r="AG163" s="48"/>
      <c r="AH163" s="47"/>
      <c r="AO163" s="47"/>
    </row>
    <row r="164" spans="2:41" s="41" customFormat="1" ht="11.25" x14ac:dyDescent="0.25">
      <c r="B164" s="42"/>
      <c r="K164" s="43"/>
      <c r="P164" s="60"/>
      <c r="R164" s="61"/>
      <c r="S164" s="47"/>
      <c r="U164" s="48"/>
      <c r="X164" s="48"/>
      <c r="AF164" s="49"/>
      <c r="AG164" s="48"/>
      <c r="AH164" s="47"/>
      <c r="AO164" s="47"/>
    </row>
    <row r="165" spans="2:41" s="41" customFormat="1" ht="11.25" x14ac:dyDescent="0.25">
      <c r="B165" s="42"/>
      <c r="K165" s="43"/>
      <c r="P165" s="60"/>
      <c r="R165" s="61"/>
      <c r="S165" s="47"/>
      <c r="U165" s="48"/>
      <c r="X165" s="48"/>
      <c r="AF165" s="49"/>
      <c r="AG165" s="48"/>
      <c r="AH165" s="47"/>
      <c r="AO165" s="47"/>
    </row>
    <row r="166" spans="2:41" s="41" customFormat="1" ht="11.25" x14ac:dyDescent="0.25">
      <c r="B166" s="42"/>
      <c r="K166" s="43"/>
      <c r="P166" s="60"/>
      <c r="R166" s="61"/>
      <c r="S166" s="47"/>
      <c r="U166" s="48"/>
      <c r="X166" s="48"/>
      <c r="AF166" s="49"/>
      <c r="AG166" s="48"/>
      <c r="AH166" s="47"/>
      <c r="AO166" s="47"/>
    </row>
    <row r="167" spans="2:41" s="41" customFormat="1" ht="11.25" x14ac:dyDescent="0.25">
      <c r="B167" s="42"/>
      <c r="K167" s="43"/>
      <c r="P167" s="60"/>
      <c r="R167" s="61"/>
      <c r="S167" s="47"/>
      <c r="U167" s="48"/>
      <c r="X167" s="48"/>
      <c r="AF167" s="49"/>
      <c r="AG167" s="48"/>
      <c r="AH167" s="47"/>
      <c r="AO167" s="47"/>
    </row>
    <row r="168" spans="2:41" s="41" customFormat="1" ht="11.25" x14ac:dyDescent="0.25">
      <c r="B168" s="42"/>
      <c r="K168" s="43"/>
      <c r="P168" s="60"/>
      <c r="R168" s="61"/>
      <c r="S168" s="47"/>
      <c r="U168" s="48"/>
      <c r="X168" s="48"/>
      <c r="AF168" s="49"/>
      <c r="AG168" s="48"/>
      <c r="AH168" s="47"/>
      <c r="AO168" s="47"/>
    </row>
    <row r="169" spans="2:41" s="41" customFormat="1" ht="11.25" x14ac:dyDescent="0.25">
      <c r="B169" s="42"/>
      <c r="K169" s="43"/>
      <c r="P169" s="60"/>
      <c r="R169" s="61"/>
      <c r="S169" s="47"/>
      <c r="U169" s="48"/>
      <c r="X169" s="48"/>
      <c r="AF169" s="49"/>
      <c r="AG169" s="48"/>
      <c r="AH169" s="47"/>
      <c r="AO169" s="47"/>
    </row>
    <row r="170" spans="2:41" s="41" customFormat="1" ht="11.25" x14ac:dyDescent="0.25">
      <c r="B170" s="42"/>
      <c r="K170" s="43"/>
      <c r="P170" s="60"/>
      <c r="R170" s="61"/>
      <c r="S170" s="47"/>
      <c r="U170" s="48"/>
      <c r="X170" s="48"/>
      <c r="AF170" s="49"/>
      <c r="AG170" s="48"/>
      <c r="AH170" s="47"/>
      <c r="AO170" s="47"/>
    </row>
    <row r="171" spans="2:41" s="41" customFormat="1" ht="11.25" x14ac:dyDescent="0.25">
      <c r="B171" s="42"/>
      <c r="K171" s="43"/>
      <c r="P171" s="60"/>
      <c r="R171" s="61"/>
      <c r="S171" s="47"/>
      <c r="U171" s="48"/>
      <c r="X171" s="48"/>
      <c r="AF171" s="49"/>
      <c r="AG171" s="48"/>
      <c r="AH171" s="47"/>
      <c r="AO171" s="47"/>
    </row>
    <row r="172" spans="2:41" s="41" customFormat="1" ht="11.25" x14ac:dyDescent="0.25">
      <c r="B172" s="42"/>
      <c r="K172" s="43"/>
      <c r="P172" s="60"/>
      <c r="R172" s="61"/>
      <c r="S172" s="47"/>
      <c r="U172" s="48"/>
      <c r="X172" s="48"/>
      <c r="AF172" s="49"/>
      <c r="AG172" s="48"/>
      <c r="AH172" s="47"/>
      <c r="AO172" s="47"/>
    </row>
    <row r="173" spans="2:41" s="41" customFormat="1" ht="11.25" x14ac:dyDescent="0.25">
      <c r="B173" s="42"/>
      <c r="K173" s="43"/>
      <c r="P173" s="60"/>
      <c r="R173" s="61"/>
      <c r="S173" s="47"/>
      <c r="U173" s="48"/>
      <c r="X173" s="48"/>
      <c r="AF173" s="49"/>
      <c r="AG173" s="48"/>
      <c r="AH173" s="47"/>
      <c r="AO173" s="47"/>
    </row>
    <row r="174" spans="2:41" s="41" customFormat="1" ht="11.25" x14ac:dyDescent="0.25">
      <c r="B174" s="42"/>
      <c r="K174" s="43"/>
      <c r="P174" s="60"/>
      <c r="R174" s="61"/>
      <c r="S174" s="47"/>
      <c r="U174" s="48"/>
      <c r="X174" s="48"/>
      <c r="AF174" s="49"/>
      <c r="AG174" s="48"/>
      <c r="AH174" s="47"/>
      <c r="AO174" s="47"/>
    </row>
    <row r="175" spans="2:41" s="41" customFormat="1" ht="11.25" x14ac:dyDescent="0.25">
      <c r="B175" s="42"/>
      <c r="K175" s="43"/>
      <c r="P175" s="60"/>
      <c r="R175" s="61"/>
      <c r="S175" s="47"/>
      <c r="U175" s="48"/>
      <c r="X175" s="48"/>
      <c r="AF175" s="49"/>
      <c r="AG175" s="48"/>
      <c r="AH175" s="47"/>
      <c r="AO175" s="47"/>
    </row>
    <row r="176" spans="2:41" s="41" customFormat="1" ht="11.25" x14ac:dyDescent="0.25">
      <c r="B176" s="42"/>
      <c r="K176" s="43"/>
      <c r="P176" s="60"/>
      <c r="R176" s="61"/>
      <c r="S176" s="47"/>
      <c r="U176" s="48"/>
      <c r="X176" s="48"/>
      <c r="AF176" s="49"/>
      <c r="AG176" s="48"/>
      <c r="AH176" s="47"/>
      <c r="AO176" s="47"/>
    </row>
    <row r="177" spans="2:41" s="41" customFormat="1" ht="11.25" x14ac:dyDescent="0.25">
      <c r="B177" s="42"/>
      <c r="K177" s="43"/>
      <c r="P177" s="60"/>
      <c r="R177" s="61"/>
      <c r="S177" s="47"/>
      <c r="U177" s="48"/>
      <c r="X177" s="48"/>
      <c r="AF177" s="49"/>
      <c r="AG177" s="48"/>
      <c r="AH177" s="47"/>
      <c r="AO177" s="47"/>
    </row>
    <row r="178" spans="2:41" s="41" customFormat="1" ht="11.25" x14ac:dyDescent="0.25">
      <c r="B178" s="42"/>
      <c r="K178" s="43"/>
      <c r="P178" s="60"/>
      <c r="R178" s="61"/>
      <c r="S178" s="47"/>
      <c r="U178" s="48"/>
      <c r="X178" s="48"/>
      <c r="AF178" s="49"/>
      <c r="AG178" s="48"/>
      <c r="AH178" s="47"/>
      <c r="AO178" s="47"/>
    </row>
    <row r="179" spans="2:41" s="41" customFormat="1" ht="11.25" x14ac:dyDescent="0.25">
      <c r="B179" s="42"/>
      <c r="K179" s="43"/>
      <c r="P179" s="60"/>
      <c r="R179" s="61"/>
      <c r="S179" s="47"/>
      <c r="U179" s="48"/>
      <c r="X179" s="48"/>
      <c r="AF179" s="49"/>
      <c r="AG179" s="48"/>
      <c r="AH179" s="47"/>
      <c r="AO179" s="47"/>
    </row>
    <row r="180" spans="2:41" s="41" customFormat="1" ht="11.25" x14ac:dyDescent="0.25">
      <c r="B180" s="42"/>
      <c r="K180" s="43"/>
      <c r="P180" s="60"/>
      <c r="R180" s="61"/>
      <c r="S180" s="47"/>
      <c r="U180" s="48"/>
      <c r="X180" s="48"/>
      <c r="AF180" s="49"/>
      <c r="AG180" s="48"/>
      <c r="AH180" s="47"/>
      <c r="AO180" s="47"/>
    </row>
    <row r="181" spans="2:41" s="41" customFormat="1" ht="11.25" x14ac:dyDescent="0.25">
      <c r="B181" s="42"/>
      <c r="K181" s="43"/>
      <c r="P181" s="60"/>
      <c r="R181" s="61"/>
      <c r="S181" s="47"/>
      <c r="U181" s="48"/>
      <c r="X181" s="48"/>
      <c r="AF181" s="49"/>
      <c r="AG181" s="48"/>
      <c r="AH181" s="47"/>
      <c r="AO181" s="47"/>
    </row>
    <row r="182" spans="2:41" s="41" customFormat="1" ht="11.25" x14ac:dyDescent="0.25">
      <c r="B182" s="42"/>
      <c r="K182" s="43"/>
      <c r="P182" s="60"/>
      <c r="R182" s="61"/>
      <c r="S182" s="47"/>
      <c r="U182" s="48"/>
      <c r="X182" s="48"/>
      <c r="AF182" s="49"/>
      <c r="AG182" s="48"/>
      <c r="AH182" s="47"/>
      <c r="AO182" s="47"/>
    </row>
    <row r="183" spans="2:41" s="41" customFormat="1" ht="11.25" x14ac:dyDescent="0.25">
      <c r="B183" s="42"/>
      <c r="K183" s="43"/>
      <c r="P183" s="60"/>
      <c r="R183" s="61"/>
      <c r="S183" s="47"/>
      <c r="U183" s="48"/>
      <c r="X183" s="48"/>
      <c r="AF183" s="49"/>
      <c r="AG183" s="48"/>
      <c r="AH183" s="47"/>
      <c r="AO183" s="47"/>
    </row>
    <row r="184" spans="2:41" s="41" customFormat="1" ht="11.25" x14ac:dyDescent="0.25">
      <c r="B184" s="42"/>
      <c r="K184" s="43"/>
      <c r="P184" s="60"/>
      <c r="R184" s="61"/>
      <c r="S184" s="47"/>
      <c r="U184" s="48"/>
      <c r="X184" s="48"/>
      <c r="AF184" s="49"/>
      <c r="AG184" s="48"/>
      <c r="AH184" s="47"/>
      <c r="AO184" s="47"/>
    </row>
    <row r="185" spans="2:41" s="41" customFormat="1" ht="11.25" x14ac:dyDescent="0.25">
      <c r="B185" s="42"/>
      <c r="K185" s="43"/>
      <c r="P185" s="60"/>
      <c r="R185" s="61"/>
      <c r="S185" s="47"/>
      <c r="U185" s="48"/>
      <c r="X185" s="48"/>
      <c r="AF185" s="49"/>
      <c r="AG185" s="48"/>
      <c r="AH185" s="47"/>
      <c r="AO185" s="47"/>
    </row>
    <row r="186" spans="2:41" s="41" customFormat="1" ht="11.25" x14ac:dyDescent="0.25">
      <c r="B186" s="42"/>
      <c r="K186" s="43"/>
      <c r="P186" s="60"/>
      <c r="R186" s="61"/>
      <c r="S186" s="47"/>
      <c r="U186" s="48"/>
      <c r="X186" s="48"/>
      <c r="AF186" s="49"/>
      <c r="AG186" s="48"/>
      <c r="AH186" s="47"/>
      <c r="AO186" s="47"/>
    </row>
    <row r="187" spans="2:41" s="41" customFormat="1" ht="11.25" x14ac:dyDescent="0.25">
      <c r="B187" s="42"/>
      <c r="K187" s="43"/>
      <c r="P187" s="60"/>
      <c r="R187" s="61"/>
      <c r="S187" s="47"/>
      <c r="U187" s="48"/>
      <c r="X187" s="48"/>
      <c r="AF187" s="49"/>
      <c r="AG187" s="48"/>
      <c r="AH187" s="47"/>
      <c r="AO187" s="47"/>
    </row>
    <row r="188" spans="2:41" s="41" customFormat="1" ht="11.25" x14ac:dyDescent="0.25">
      <c r="B188" s="42"/>
      <c r="K188" s="43"/>
      <c r="P188" s="60"/>
      <c r="R188" s="61"/>
      <c r="S188" s="47"/>
      <c r="U188" s="48"/>
      <c r="X188" s="48"/>
      <c r="AF188" s="49"/>
      <c r="AG188" s="48"/>
      <c r="AH188" s="47"/>
      <c r="AO188" s="47"/>
    </row>
    <row r="189" spans="2:41" s="41" customFormat="1" ht="11.25" x14ac:dyDescent="0.25">
      <c r="B189" s="42"/>
      <c r="K189" s="43"/>
      <c r="P189" s="60"/>
      <c r="R189" s="61"/>
      <c r="S189" s="47"/>
      <c r="U189" s="48"/>
      <c r="X189" s="48"/>
      <c r="AF189" s="49"/>
      <c r="AG189" s="48"/>
      <c r="AH189" s="47"/>
      <c r="AO189" s="47"/>
    </row>
    <row r="190" spans="2:41" s="41" customFormat="1" ht="11.25" x14ac:dyDescent="0.25">
      <c r="B190" s="42"/>
      <c r="K190" s="43"/>
      <c r="P190" s="60"/>
      <c r="R190" s="61"/>
      <c r="S190" s="47"/>
      <c r="U190" s="48"/>
      <c r="X190" s="48"/>
      <c r="AF190" s="49"/>
      <c r="AG190" s="48"/>
      <c r="AH190" s="47"/>
      <c r="AO190" s="47"/>
    </row>
    <row r="191" spans="2:41" s="41" customFormat="1" ht="11.25" x14ac:dyDescent="0.25">
      <c r="B191" s="42"/>
      <c r="K191" s="43"/>
      <c r="P191" s="60"/>
      <c r="R191" s="61"/>
      <c r="S191" s="47"/>
      <c r="U191" s="48"/>
      <c r="X191" s="48"/>
      <c r="AF191" s="49"/>
      <c r="AG191" s="48"/>
      <c r="AH191" s="47"/>
      <c r="AO191" s="47"/>
    </row>
    <row r="192" spans="2:41" s="41" customFormat="1" ht="11.25" x14ac:dyDescent="0.25">
      <c r="B192" s="42"/>
      <c r="K192" s="43"/>
      <c r="P192" s="60"/>
      <c r="R192" s="61"/>
      <c r="S192" s="47"/>
      <c r="U192" s="48"/>
      <c r="X192" s="48"/>
      <c r="AF192" s="49"/>
      <c r="AG192" s="48"/>
      <c r="AH192" s="47"/>
      <c r="AO192" s="47"/>
    </row>
    <row r="193" spans="2:41" s="41" customFormat="1" ht="11.25" x14ac:dyDescent="0.25">
      <c r="B193" s="42"/>
      <c r="K193" s="43"/>
      <c r="P193" s="60"/>
      <c r="R193" s="61"/>
      <c r="S193" s="47"/>
      <c r="U193" s="48"/>
      <c r="X193" s="48"/>
      <c r="AF193" s="49"/>
      <c r="AG193" s="48"/>
      <c r="AH193" s="47"/>
      <c r="AO193" s="47"/>
    </row>
    <row r="194" spans="2:41" s="41" customFormat="1" ht="11.25" x14ac:dyDescent="0.25">
      <c r="B194" s="42"/>
      <c r="K194" s="43"/>
      <c r="P194" s="60"/>
      <c r="R194" s="61"/>
      <c r="S194" s="47"/>
      <c r="U194" s="48"/>
      <c r="X194" s="48"/>
      <c r="AF194" s="49"/>
      <c r="AG194" s="48"/>
      <c r="AH194" s="47"/>
      <c r="AO194" s="47"/>
    </row>
    <row r="195" spans="2:41" s="41" customFormat="1" ht="11.25" x14ac:dyDescent="0.25">
      <c r="B195" s="42"/>
      <c r="K195" s="43"/>
      <c r="P195" s="60"/>
      <c r="R195" s="61"/>
      <c r="S195" s="47"/>
      <c r="U195" s="48"/>
      <c r="X195" s="48"/>
      <c r="AF195" s="49"/>
      <c r="AG195" s="48"/>
      <c r="AH195" s="47"/>
      <c r="AO195" s="47"/>
    </row>
    <row r="196" spans="2:41" s="41" customFormat="1" ht="11.25" x14ac:dyDescent="0.25">
      <c r="B196" s="42"/>
      <c r="K196" s="43"/>
      <c r="P196" s="60"/>
      <c r="R196" s="61"/>
      <c r="S196" s="47"/>
      <c r="U196" s="48"/>
      <c r="X196" s="48"/>
      <c r="AF196" s="49"/>
      <c r="AG196" s="48"/>
      <c r="AH196" s="47"/>
      <c r="AO196" s="47"/>
    </row>
    <row r="197" spans="2:41" s="41" customFormat="1" ht="11.25" x14ac:dyDescent="0.25">
      <c r="B197" s="42"/>
      <c r="K197" s="43"/>
      <c r="P197" s="60"/>
      <c r="R197" s="61"/>
      <c r="S197" s="47"/>
      <c r="U197" s="48"/>
      <c r="X197" s="48"/>
      <c r="AF197" s="49"/>
      <c r="AG197" s="48"/>
      <c r="AH197" s="47"/>
      <c r="AO197" s="47"/>
    </row>
    <row r="198" spans="2:41" s="41" customFormat="1" ht="11.25" x14ac:dyDescent="0.25">
      <c r="B198" s="42"/>
      <c r="K198" s="43"/>
      <c r="P198" s="60"/>
      <c r="R198" s="61"/>
      <c r="S198" s="47"/>
      <c r="U198" s="48"/>
      <c r="X198" s="48"/>
      <c r="AF198" s="49"/>
      <c r="AG198" s="48"/>
      <c r="AH198" s="47"/>
      <c r="AO198" s="47"/>
    </row>
    <row r="199" spans="2:41" s="41" customFormat="1" ht="11.25" x14ac:dyDescent="0.25">
      <c r="B199" s="42"/>
      <c r="K199" s="43"/>
      <c r="P199" s="60"/>
      <c r="R199" s="61"/>
      <c r="S199" s="47"/>
      <c r="U199" s="48"/>
      <c r="X199" s="48"/>
      <c r="AF199" s="49"/>
      <c r="AG199" s="48"/>
      <c r="AH199" s="47"/>
      <c r="AO199" s="47"/>
    </row>
    <row r="200" spans="2:41" s="41" customFormat="1" ht="11.25" x14ac:dyDescent="0.25">
      <c r="B200" s="42"/>
      <c r="K200" s="43"/>
      <c r="P200" s="60"/>
      <c r="R200" s="61"/>
      <c r="S200" s="47"/>
      <c r="U200" s="48"/>
      <c r="X200" s="48"/>
      <c r="AF200" s="49"/>
      <c r="AG200" s="48"/>
      <c r="AH200" s="47"/>
      <c r="AO200" s="47"/>
    </row>
    <row r="201" spans="2:41" s="41" customFormat="1" ht="11.25" x14ac:dyDescent="0.25">
      <c r="B201" s="42"/>
      <c r="K201" s="43"/>
      <c r="P201" s="60"/>
      <c r="R201" s="61"/>
      <c r="S201" s="47"/>
      <c r="U201" s="48"/>
      <c r="X201" s="48"/>
      <c r="AF201" s="49"/>
      <c r="AG201" s="48"/>
      <c r="AH201" s="47"/>
      <c r="AO201" s="47"/>
    </row>
    <row r="202" spans="2:41" s="41" customFormat="1" ht="11.25" x14ac:dyDescent="0.25">
      <c r="B202" s="42"/>
      <c r="K202" s="43"/>
      <c r="P202" s="60"/>
      <c r="R202" s="61"/>
      <c r="S202" s="47"/>
      <c r="U202" s="48"/>
      <c r="X202" s="48"/>
      <c r="AF202" s="49"/>
      <c r="AG202" s="48"/>
      <c r="AH202" s="47"/>
      <c r="AO202" s="47"/>
    </row>
    <row r="203" spans="2:41" s="41" customFormat="1" ht="11.25" x14ac:dyDescent="0.25">
      <c r="B203" s="42"/>
      <c r="K203" s="43"/>
      <c r="P203" s="60"/>
      <c r="R203" s="61"/>
      <c r="S203" s="47"/>
      <c r="U203" s="48"/>
      <c r="X203" s="48"/>
      <c r="AF203" s="49"/>
      <c r="AG203" s="48"/>
      <c r="AH203" s="47"/>
      <c r="AO203" s="47"/>
    </row>
    <row r="204" spans="2:41" s="41" customFormat="1" ht="11.25" x14ac:dyDescent="0.25">
      <c r="B204" s="42"/>
      <c r="K204" s="43"/>
      <c r="P204" s="60"/>
      <c r="R204" s="61"/>
      <c r="S204" s="47"/>
      <c r="U204" s="48"/>
      <c r="X204" s="48"/>
      <c r="AF204" s="49"/>
      <c r="AG204" s="48"/>
      <c r="AH204" s="47"/>
      <c r="AO204" s="47"/>
    </row>
    <row r="205" spans="2:41" s="41" customFormat="1" ht="11.25" x14ac:dyDescent="0.25">
      <c r="B205" s="42"/>
      <c r="K205" s="43"/>
      <c r="P205" s="60"/>
      <c r="R205" s="61"/>
      <c r="S205" s="47"/>
      <c r="U205" s="48"/>
      <c r="X205" s="48"/>
      <c r="AF205" s="49"/>
      <c r="AG205" s="48"/>
      <c r="AH205" s="47"/>
      <c r="AO205" s="47"/>
    </row>
    <row r="206" spans="2:41" s="41" customFormat="1" ht="11.25" x14ac:dyDescent="0.25">
      <c r="B206" s="42"/>
      <c r="K206" s="43"/>
      <c r="P206" s="60"/>
      <c r="R206" s="61"/>
      <c r="S206" s="47"/>
      <c r="U206" s="48"/>
      <c r="X206" s="48"/>
      <c r="AF206" s="49"/>
      <c r="AG206" s="48"/>
      <c r="AH206" s="47"/>
      <c r="AO206" s="47"/>
    </row>
    <row r="207" spans="2:41" s="41" customFormat="1" ht="11.25" x14ac:dyDescent="0.25">
      <c r="B207" s="42"/>
      <c r="K207" s="43"/>
      <c r="P207" s="60"/>
      <c r="R207" s="61"/>
      <c r="S207" s="47"/>
      <c r="U207" s="48"/>
      <c r="X207" s="48"/>
      <c r="AF207" s="49"/>
      <c r="AG207" s="48"/>
      <c r="AH207" s="47"/>
      <c r="AO207" s="47"/>
    </row>
    <row r="208" spans="2:41" s="41" customFormat="1" ht="11.25" x14ac:dyDescent="0.25">
      <c r="B208" s="42"/>
      <c r="K208" s="43"/>
      <c r="P208" s="60"/>
      <c r="R208" s="61"/>
      <c r="S208" s="47"/>
      <c r="U208" s="48"/>
      <c r="X208" s="48"/>
      <c r="AF208" s="49"/>
      <c r="AG208" s="48"/>
      <c r="AH208" s="47"/>
      <c r="AO208" s="47"/>
    </row>
    <row r="209" spans="2:41" s="41" customFormat="1" ht="11.25" x14ac:dyDescent="0.25">
      <c r="B209" s="42"/>
      <c r="K209" s="43"/>
      <c r="P209" s="60"/>
      <c r="R209" s="61"/>
      <c r="S209" s="47"/>
      <c r="U209" s="48"/>
      <c r="X209" s="48"/>
      <c r="AF209" s="49"/>
      <c r="AG209" s="48"/>
      <c r="AH209" s="47"/>
      <c r="AO209" s="47"/>
    </row>
  </sheetData>
  <mergeCells count="3">
    <mergeCell ref="A1:R1"/>
    <mergeCell ref="T1:AG1"/>
    <mergeCell ref="AI1:AN1"/>
  </mergeCells>
  <conditionalFormatting sqref="AN134:AN137">
    <cfRule type="cellIs" dxfId="21" priority="8" operator="equal">
      <formula>1</formula>
    </cfRule>
    <cfRule type="cellIs" dxfId="20" priority="11" operator="equal">
      <formula>1</formula>
    </cfRule>
  </conditionalFormatting>
  <conditionalFormatting sqref="P135:R136 AN135 AI135 P1:R1 P3:R121 P123:R133 P138:P139 Q140:R143 P141:P143 P145:R209">
    <cfRule type="cellIs" dxfId="17" priority="9" operator="lessThan">
      <formula>0</formula>
    </cfRule>
    <cfRule type="cellIs" dxfId="16" priority="10" operator="greaterThan">
      <formula>0</formula>
    </cfRule>
  </conditionalFormatting>
  <conditionalFormatting sqref="AI1:AI121 AI123:AI209">
    <cfRule type="containsText" dxfId="13" priority="6" operator="containsText" text="FAUX">
      <formula>NOT(ISERROR(SEARCH("FAUX",AI1)))</formula>
    </cfRule>
    <cfRule type="containsText" dxfId="12" priority="7" operator="containsText" text="VRAI">
      <formula>NOT(ISERROR(SEARCH("VRAI",AI1)))</formula>
    </cfRule>
  </conditionalFormatting>
  <conditionalFormatting sqref="P139:R139">
    <cfRule type="cellIs" dxfId="9" priority="3" operator="lessThan">
      <formula>0</formula>
    </cfRule>
    <cfRule type="cellIs" dxfId="8" priority="5" operator="greaterThan">
      <formula>415.9166089</formula>
    </cfRule>
  </conditionalFormatting>
  <conditionalFormatting sqref="P138:R138">
    <cfRule type="cellIs" dxfId="5" priority="4" operator="greaterThan">
      <formula>0</formula>
    </cfRule>
  </conditionalFormatting>
  <conditionalFormatting sqref="AJ3:AK121 AJ123:AK132">
    <cfRule type="cellIs" dxfId="3" priority="2" operator="equal">
      <formula>1</formula>
    </cfRule>
  </conditionalFormatting>
  <conditionalFormatting sqref="AN3 AL3:AL121 AL123:AL132 AN5:AN121 AN123:AN132">
    <cfRule type="cellIs" dxfId="1" priority="1" operator="equal">
      <formula>1</formula>
    </cfRule>
  </conditionalFormatting>
  <hyperlinks>
    <hyperlink ref="B30" location="'28'!A1" display="'28'!A1"/>
    <hyperlink ref="B3" location="'1'!A1" display="'1'!A1"/>
    <hyperlink ref="B4" location="'2'!A1" display="'2'!A1"/>
    <hyperlink ref="B5" location="'3'!A1" display="'3'!A1"/>
    <hyperlink ref="B6" location="'4'!A1" display="'4'!A1"/>
    <hyperlink ref="B7" location="'5'!A1" display="'5'!A1"/>
    <hyperlink ref="B8" location="'6'!A1" display="'6'!A1"/>
    <hyperlink ref="B9" location="'7'!A1" display="'7'!A1"/>
    <hyperlink ref="B10" location="'8'!A1" display="'8'!A1"/>
    <hyperlink ref="B11" location="'9'!A1" display="'9'!A1"/>
    <hyperlink ref="B12" location="'10'!A1" display="'10'!A1"/>
    <hyperlink ref="B13" location="'11'!A1" display="'11'!A1"/>
    <hyperlink ref="B14" location="'12'!A1" display="'12'!A1"/>
    <hyperlink ref="B15" location="'13'!A1" display="'13'!A1"/>
    <hyperlink ref="B16" location="'14'!A1" display="'14'!A1"/>
    <hyperlink ref="B17" location="'15'!A1" display="'15'!A1"/>
    <hyperlink ref="B18" location="'16'!A1" display="'16'!A1"/>
    <hyperlink ref="B19" location="'17'!A1" display="'17'!A1"/>
    <hyperlink ref="B20" location="'18'!A1" display="'18'!A1"/>
    <hyperlink ref="B21" location="'19'!A1" display="'19'!A1"/>
    <hyperlink ref="B22" location="'20'!A1" display="'20'!A1"/>
    <hyperlink ref="B23" location="'21'!A1" display="'21'!A1"/>
    <hyperlink ref="B24" location="'22'!A1" display="'22'!A1"/>
    <hyperlink ref="B25" location="xxx!A1" display="xxx!A1"/>
    <hyperlink ref="B26" location="'24'!A1" display="'24'!A1"/>
    <hyperlink ref="B27" location="'25'!A1" display="'25'!A1"/>
    <hyperlink ref="B28" location="'26'!A1" display="'26'!A1"/>
    <hyperlink ref="B29" location="'27'!A1" display="'27'!A1"/>
    <hyperlink ref="B31" location="'29'!A1" display="'29'!A1"/>
    <hyperlink ref="B132" location="xxx!A1" display="xxx!A1"/>
    <hyperlink ref="B32" location="'30'!A1" display="'30'!A1"/>
    <hyperlink ref="B33" location="'31'!A1" display="'31'!A1"/>
    <hyperlink ref="B34" location="'32'!A1" display="'32'!A1"/>
    <hyperlink ref="B35" location="'33'!A1" display="'33'!A1"/>
    <hyperlink ref="B36" location="'34'!A1" display="'34'!A1"/>
    <hyperlink ref="B37" location="'35'!A1" display="'35'!A1"/>
    <hyperlink ref="B38" location="'36'!A1" display="'36'!A1"/>
    <hyperlink ref="B39" location="'37'!A1" display="'37'!A1"/>
    <hyperlink ref="B40" location="'38'!A1" display="'38'!A1"/>
    <hyperlink ref="B41" location="'39'!A1" display="'39'!A1"/>
    <hyperlink ref="B42" location="'40'!A1" display="'40'!A1"/>
    <hyperlink ref="B43" location="'41'!A1" display="'41'!A1"/>
    <hyperlink ref="B44" location="'42'!A1" display="'42'!A1"/>
    <hyperlink ref="B45" location="'43'!A1" display="'43'!A1"/>
    <hyperlink ref="B46" location="'44'!A1" display="'44'!A1"/>
    <hyperlink ref="B47" location="xxx!A1" display="xxx!A1"/>
    <hyperlink ref="B48" location="xxx!A1" display="xxx!A1"/>
    <hyperlink ref="B49" location="xxx!A1" display="xxx!A1"/>
    <hyperlink ref="B50" location="xxx!A1" display="xxx!A1"/>
    <hyperlink ref="B51" location="xxx!A1" display="xxx!A1"/>
    <hyperlink ref="B52" location="xxx!A1" display="xxx!A1"/>
    <hyperlink ref="B53" location="'51'!A1" display="'51'!A1"/>
    <hyperlink ref="B54" location="'52'!A1" display="'52'!A1"/>
    <hyperlink ref="B62" location="'60'!A1" display="'60'!A1"/>
    <hyperlink ref="B55" location="'53'!A1" display="'53'!A1"/>
    <hyperlink ref="B56" location="'54'!A1" display="'54'!A1"/>
    <hyperlink ref="B57" location="'55'!A1" display="'55'!A1"/>
    <hyperlink ref="B58" location="'56'!A1" display="'56'!A1"/>
    <hyperlink ref="B59" location="'57'!A1" display="'57'!A1"/>
    <hyperlink ref="B60" location="'58'!A1" display="'58'!A1"/>
    <hyperlink ref="B61" location="'59'!A1" display="'59'!A1"/>
    <hyperlink ref="B63" location="'61'!A1" display="'61'!A1"/>
    <hyperlink ref="B65" location="'63'!A1" display="'63'!A1"/>
    <hyperlink ref="B66" location="'67'!A1" display="'67'!A1"/>
    <hyperlink ref="B67" location="'65'!A1" display="'65'!A1"/>
    <hyperlink ref="B68" location="'66'!A1" display="'66'!A1"/>
    <hyperlink ref="B69" location="'67'!A1" display="'67'!A1"/>
    <hyperlink ref="B70" location="'68'!A1" display="'68'!A1"/>
    <hyperlink ref="B71" location="'69'!A1" display="'69'!A1"/>
    <hyperlink ref="B72" location="'70'!A1" display="'70'!A1"/>
    <hyperlink ref="B73" location="'71'!A1" display="'71'!A1"/>
    <hyperlink ref="B74" location="'72'!A1" display="'72'!A1"/>
    <hyperlink ref="B64" location="'62'!A1" display="'62'!A1"/>
    <hyperlink ref="B75" location="'73'!A1" display="'73'!A1"/>
    <hyperlink ref="B76" location="'74'!A1" display="'74'!A1"/>
    <hyperlink ref="B77" location="'75'!A1" display="'75'!A1"/>
    <hyperlink ref="B78" location="'76'!A1" display="'76'!A1"/>
    <hyperlink ref="B79" location="'77'!A1" display="'77'!A1"/>
    <hyperlink ref="B80" location="'78'!A1" display="'78'!A1"/>
    <hyperlink ref="B81" location="'79'!A1" display="'79'!A1"/>
    <hyperlink ref="B82" location="'80'!A1" display="'80'!A1"/>
    <hyperlink ref="B83" location="'81'!A1" display="'81'!A1"/>
    <hyperlink ref="B84" location="'82'!A1" display="'82'!A1"/>
    <hyperlink ref="B85" location="'83'!A1" display="'83'!A1"/>
    <hyperlink ref="B86" location="'84'!A1" display="'84'!A1"/>
    <hyperlink ref="B87" location="'85'!A1" display="'85'!A1"/>
    <hyperlink ref="B88" location="'86'!A1" display="'86'!A1"/>
    <hyperlink ref="B89" location="'87'!A1" display="'87'!A1"/>
    <hyperlink ref="B90" location="'88'!A1" display="'88'!A1"/>
    <hyperlink ref="B91" location="'89'!A1" display="'89'!A1"/>
    <hyperlink ref="B92" location="'90'!A1" display="'90'!A1"/>
    <hyperlink ref="B93" location="'91'!A1" display="'91'!A1"/>
    <hyperlink ref="B94" location="'92'!A1" display="'92'!A1"/>
    <hyperlink ref="B95" location="'93'!A1" display="'93'!A1"/>
    <hyperlink ref="B96" location="'94'!A1" display="'94'!A1"/>
    <hyperlink ref="B97" location="'95'!A1" display="'95'!A1"/>
    <hyperlink ref="B98" location="'96'!A1" display="'96'!A1"/>
    <hyperlink ref="B99" location="'97'!A1" display="'97'!A1"/>
    <hyperlink ref="B100" location="'98'!A1" display="'98'!A1"/>
    <hyperlink ref="B101" location="'99'!A1" display="'99'!A1"/>
    <hyperlink ref="B102" location="'100'!A1" display="'100'!A1"/>
    <hyperlink ref="B103" location="'101'!A1" display="'101'!A1"/>
    <hyperlink ref="B104" location="'102'!A1" display="'102'!A1"/>
    <hyperlink ref="B105" location="'103'!A1" display="'103'!A1"/>
    <hyperlink ref="B106" location="'104'!A1" display="'104'!A1"/>
    <hyperlink ref="B107" location="'105'!A1" display="'105'!A1"/>
    <hyperlink ref="B108" location="xxx!A1" display="xxx!A1"/>
    <hyperlink ref="B109" location="xxx!A1" display="xxx!A1"/>
    <hyperlink ref="B110" location="xxx!A1" display="xxx!A1"/>
    <hyperlink ref="B111" location="xxx!A1" display="xxx!A1"/>
    <hyperlink ref="B112" location="xxx!A1" display="xxx!A1"/>
    <hyperlink ref="B113" location="xxx!A1" display="xxx!A1"/>
    <hyperlink ref="B114" location="xxx!A1" display="xxx!A1"/>
    <hyperlink ref="B115" location="xxx!A1" display="xxx!A1"/>
    <hyperlink ref="B116" location="xxx!A1" display="xxx!A1"/>
    <hyperlink ref="B117" location="xxx!A1" display="xxx!A1"/>
    <hyperlink ref="B118" location="xxx!A1" display="xxx!A1"/>
    <hyperlink ref="B119" location="xxx!A1" display="xxx!A1"/>
    <hyperlink ref="B120" location="xxx!A1" display="xxx!A1"/>
    <hyperlink ref="B121" location="xxx!A1" display="xxx!A1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Classeur1.xlsx</WorkBookName>
  <MappingTemplateName/>
  <ColumnMaps/>
</IP21ConfigWorkBook>
</file>

<file path=customXml/itemProps1.xml><?xml version="1.0" encoding="utf-8"?>
<ds:datastoreItem xmlns:ds="http://schemas.openxmlformats.org/officeDocument/2006/customXml" ds:itemID="{0870C83D-EDB4-48BC-B198-C3BA141A18E9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f52851</dc:creator>
  <cp:lastModifiedBy>f52851</cp:lastModifiedBy>
  <dcterms:created xsi:type="dcterms:W3CDTF">2020-06-04T11:07:04Z</dcterms:created>
  <dcterms:modified xsi:type="dcterms:W3CDTF">2020-06-04T11:09:26Z</dcterms:modified>
</cp:coreProperties>
</file>