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ordier.KEPLERCM\Dropbox\Perso\Bourse\"/>
    </mc:Choice>
  </mc:AlternateContent>
  <xr:revisionPtr revIDLastSave="0" documentId="13_ncr:1_{F4165A3B-86A1-4EC2-AAE3-E35FAB4E5044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euil1 (2)" sheetId="4" r:id="rId1"/>
    <sheet name="Feuil1" sheetId="1" r:id="rId2"/>
  </sheets>
  <definedNames>
    <definedName name="_xlnm._FilterDatabase" localSheetId="1" hidden="1">Feuil1!$B$2:$G$27</definedName>
    <definedName name="_xlnm._FilterDatabase" localSheetId="0" hidden="1">'Feuil1 (2)'!$C$2:$L$20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4" l="1"/>
  <c r="K19" i="4" s="1"/>
  <c r="B19" i="4"/>
  <c r="J8" i="4" l="1"/>
  <c r="K8" i="4" s="1"/>
  <c r="B17" i="4"/>
  <c r="J12" i="4"/>
  <c r="K12" i="4" s="1"/>
  <c r="B16" i="4"/>
  <c r="J20" i="4" l="1"/>
  <c r="K20" i="4" s="1"/>
  <c r="J11" i="4" l="1"/>
  <c r="J3" i="4"/>
  <c r="J10" i="4"/>
  <c r="K10" i="4" l="1"/>
  <c r="J16" i="4"/>
  <c r="K16" i="4" s="1"/>
  <c r="E4" i="4"/>
  <c r="E5" i="4"/>
  <c r="A1" i="4"/>
  <c r="B18" i="4"/>
  <c r="B20" i="4"/>
  <c r="B15" i="4"/>
  <c r="B14" i="4"/>
  <c r="J14" i="4"/>
  <c r="K14" i="4" s="1"/>
  <c r="B13" i="4"/>
  <c r="J18" i="4"/>
  <c r="K18" i="4" s="1"/>
  <c r="K3" i="4"/>
  <c r="B12" i="4"/>
  <c r="J4" i="4"/>
  <c r="K4" i="4" s="1"/>
  <c r="J15" i="4"/>
  <c r="K15" i="4" s="1"/>
  <c r="B11" i="4"/>
  <c r="J6" i="4"/>
  <c r="K6" i="4" s="1"/>
  <c r="B10" i="4"/>
  <c r="B9" i="4"/>
  <c r="J9" i="4"/>
  <c r="K9" i="4" s="1"/>
  <c r="B8" i="4"/>
  <c r="J5" i="4"/>
  <c r="K5" i="4" s="1"/>
  <c r="B7" i="4"/>
  <c r="B6" i="4"/>
  <c r="K11" i="4"/>
  <c r="J17" i="4"/>
  <c r="K17" i="4" s="1"/>
  <c r="B5" i="4"/>
  <c r="J13" i="4"/>
  <c r="K13" i="4" s="1"/>
  <c r="B4" i="4"/>
  <c r="J7" i="4"/>
  <c r="K7" i="4" s="1"/>
  <c r="B3" i="4"/>
  <c r="E8" i="4" l="1"/>
  <c r="E19" i="4"/>
  <c r="E12" i="4"/>
  <c r="E7" i="4"/>
  <c r="E14" i="4"/>
  <c r="E10" i="4"/>
  <c r="E9" i="4"/>
  <c r="E17" i="4"/>
  <c r="E11" i="4"/>
  <c r="E18" i="4"/>
  <c r="E15" i="4"/>
  <c r="E6" i="4"/>
  <c r="E3" i="4"/>
  <c r="E16" i="4"/>
  <c r="E13" i="4"/>
  <c r="E20" i="4"/>
  <c r="F14" i="1"/>
  <c r="H27" i="1"/>
  <c r="H20" i="1" l="1"/>
  <c r="H21" i="1"/>
  <c r="H22" i="1"/>
  <c r="H23" i="1"/>
  <c r="H24" i="1"/>
  <c r="H25" i="1"/>
  <c r="H26" i="1"/>
  <c r="H19" i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3" i="1"/>
  <c r="F23" i="1"/>
  <c r="F20" i="1"/>
  <c r="F9" i="1"/>
  <c r="F18" i="1"/>
  <c r="F5" i="1"/>
  <c r="F13" i="1"/>
  <c r="F10" i="1"/>
  <c r="F15" i="1"/>
  <c r="F26" i="1" l="1"/>
  <c r="F19" i="1"/>
  <c r="F7" i="1"/>
  <c r="F22" i="1"/>
  <c r="F17" i="1"/>
  <c r="F4" i="1"/>
  <c r="F21" i="1"/>
  <c r="F12" i="1"/>
  <c r="F25" i="1"/>
  <c r="F6" i="1"/>
  <c r="F27" i="1"/>
  <c r="F11" i="1"/>
  <c r="F16" i="1"/>
  <c r="F3" i="1"/>
  <c r="F24" i="1"/>
  <c r="F8" i="1"/>
</calcChain>
</file>

<file path=xl/sharedStrings.xml><?xml version="1.0" encoding="utf-8"?>
<sst xmlns="http://schemas.openxmlformats.org/spreadsheetml/2006/main" count="208" uniqueCount="47">
  <si>
    <t>Total</t>
  </si>
  <si>
    <t>Ubisoft</t>
  </si>
  <si>
    <t>Altran</t>
  </si>
  <si>
    <t>Risque</t>
  </si>
  <si>
    <t>Bon</t>
  </si>
  <si>
    <t>Moyen</t>
  </si>
  <si>
    <t>Elevé</t>
  </si>
  <si>
    <t>A valider</t>
  </si>
  <si>
    <t>Amazon</t>
  </si>
  <si>
    <t>Apple</t>
  </si>
  <si>
    <t>Très bon</t>
  </si>
  <si>
    <t>BNP</t>
  </si>
  <si>
    <t>Eiffage</t>
  </si>
  <si>
    <t>Facebook</t>
  </si>
  <si>
    <t>Iliad</t>
  </si>
  <si>
    <t>Ipsos</t>
  </si>
  <si>
    <t>Lonza</t>
  </si>
  <si>
    <t>Gemalto</t>
  </si>
  <si>
    <t>Michelin</t>
  </si>
  <si>
    <t>Nestlé</t>
  </si>
  <si>
    <t>Scor SE</t>
  </si>
  <si>
    <t>Virbac</t>
  </si>
  <si>
    <t>Titre</t>
  </si>
  <si>
    <t>Date</t>
  </si>
  <si>
    <t>Entrée</t>
  </si>
  <si>
    <t>Target</t>
  </si>
  <si>
    <t>Potentiel</t>
  </si>
  <si>
    <t>AC</t>
  </si>
  <si>
    <t>CAC</t>
  </si>
  <si>
    <t>Air Liquide</t>
  </si>
  <si>
    <t>Foncière des Régions</t>
  </si>
  <si>
    <t>L'Oréal</t>
  </si>
  <si>
    <t>LNC</t>
  </si>
  <si>
    <t>Pierre et Vacances</t>
  </si>
  <si>
    <t>Renault</t>
  </si>
  <si>
    <t>Veolia Env.</t>
  </si>
  <si>
    <t>Essilor</t>
  </si>
  <si>
    <t xml:space="preserve">DE000CK9SGP1 </t>
  </si>
  <si>
    <t>USD/Yen</t>
  </si>
  <si>
    <t>Date idée</t>
  </si>
  <si>
    <t>Top</t>
  </si>
  <si>
    <t>Délai</t>
  </si>
  <si>
    <t>Bad</t>
  </si>
  <si>
    <t>+ value</t>
  </si>
  <si>
    <t>K Target</t>
  </si>
  <si>
    <t>Bourso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</si>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</sst>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&quot;€&quot;_-;\-* #,##0\ &quot;€&quot;_-;_-* &quot;-&quot;??\ &quot;€&quot;_-;_-@_-"/>
    <numFmt numFmtId="167" formatCode="_-* #,##0\ _€_-;\-* #,##0\ _€_-;_-* &quot;-&quot;??\ _€_-;_-@_-"/>
    <numFmt numFmtId="168" formatCode="d/m/yy;@"/>
    <numFmt numFmtId="169" formatCode="0.0"/>
    <numFmt numFmtId="170" formatCode="_-* #,##0\ [$€-40C]_-;\-* #,##0\ [$€-40C]_-;_-* &quot;-&quot;??\ [$€-40C]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165" fontId="0" fillId="0" borderId="0" xfId="1" applyFont="1"/>
    <xf numFmtId="9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165" fontId="0" fillId="3" borderId="0" xfId="1" applyFont="1" applyFill="1"/>
    <xf numFmtId="166" fontId="3" fillId="0" borderId="0" xfId="3" applyNumberFormat="1" applyFont="1"/>
    <xf numFmtId="167" fontId="4" fillId="0" borderId="0" xfId="1" applyNumberFormat="1" applyFont="1"/>
    <xf numFmtId="0" fontId="5" fillId="0" borderId="0" xfId="0" applyFont="1"/>
    <xf numFmtId="0" fontId="0" fillId="0" borderId="0" xfId="0" applyAlignment="1">
      <alignment horizontal="center"/>
    </xf>
    <xf numFmtId="165" fontId="0" fillId="0" borderId="0" xfId="1" applyFont="1" applyFill="1"/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0" fontId="2" fillId="2" borderId="0" xfId="0" quotePrefix="1" applyFont="1" applyFill="1" applyAlignment="1">
      <alignment horizontal="center"/>
    </xf>
    <xf numFmtId="0" fontId="6" fillId="0" borderId="0" xfId="0" applyFont="1"/>
    <xf numFmtId="166" fontId="6" fillId="0" borderId="0" xfId="3" applyNumberFormat="1" applyFont="1"/>
    <xf numFmtId="170" fontId="0" fillId="0" borderId="0" xfId="0" applyNumberFormat="1"/>
    <xf numFmtId="3" fontId="0" fillId="0" borderId="0" xfId="0" applyNumberFormat="1" applyAlignment="1">
      <alignment horizontal="center"/>
    </xf>
    <xf numFmtId="2" fontId="0" fillId="0" borderId="0" xfId="0" quotePrefix="1" applyNumberFormat="1" applyAlignment="1">
      <alignment horizontal="center"/>
    </xf>
    <xf numFmtId="0" fontId="6" fillId="3" borderId="0" xfId="0" applyFont="1" applyFill="1"/>
    <xf numFmtId="167" fontId="7" fillId="0" borderId="0" xfId="1" applyNumberFormat="1" applyFont="1"/>
    <xf numFmtId="165" fontId="8" fillId="0" borderId="0" xfId="1" applyFont="1"/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9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5050"/>
      <color rgb="FF4DE838"/>
      <color rgb="FF63DF4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C56B5-FE3E-4173-ABD2-D6F829987BB1}">
  <sheetPr filterMode="1"/>
  <dimension ref="A1:N26"/>
  <sheetViews>
    <sheetView tabSelected="1" zoomScale="90" zoomScaleNormal="90" workbookViewId="0">
      <pane ySplit="2" topLeftCell="A3" activePane="bottomLeft" state="frozen"/>
      <selection pane="bottomLeft" activeCell="D6" sqref="D6"/>
    </sheetView>
  </sheetViews>
  <sheetFormatPr defaultColWidth="11.42578125" defaultRowHeight="15" x14ac:dyDescent="0.25"/>
  <cols>
    <col min="1" max="1" width="7.7109375" bestFit="1" customWidth="1"/>
    <col min="2" max="2" width="12.28515625" bestFit="1" customWidth="1"/>
    <col min="3" max="3" width="16.42578125" bestFit="1" customWidth="1"/>
    <col min="4" max="4" width="11.42578125" customWidth="1"/>
    <col min="5" max="5" width="11.42578125" hidden="1" customWidth="1"/>
    <col min="8" max="9" width="9.140625" customWidth="1"/>
    <col min="11" max="11" width="11.85546875" bestFit="1" customWidth="1"/>
    <col min="12" max="12" width="7.42578125" style="9" customWidth="1"/>
  </cols>
  <sheetData>
    <row r="1" spans="1:12" ht="12.75" customHeight="1" x14ac:dyDescent="0.25">
      <c r="A1" s="11">
        <f ca="1">TODAY()</f>
        <v>43986</v>
      </c>
      <c r="E1" s="9">
        <v>6</v>
      </c>
    </row>
    <row r="2" spans="1:12" x14ac:dyDescent="0.25">
      <c r="B2" s="6">
        <v>25000</v>
      </c>
      <c r="C2" s="4" t="s">
        <v>22</v>
      </c>
      <c r="D2" s="4" t="s">
        <v>39</v>
      </c>
      <c r="E2" s="4" t="s">
        <v>41</v>
      </c>
      <c r="F2" s="4" t="s">
        <v>24</v>
      </c>
      <c r="G2" s="4" t="s">
        <v>25</v>
      </c>
      <c r="H2" s="4" t="s">
        <v>44</v>
      </c>
      <c r="I2" s="4" t="s">
        <v>45</v>
      </c>
      <c r="J2" s="4" t="s">
        <v>26</v>
      </c>
      <c r="K2" s="13" t="s">
        <v>43</v>
      </c>
      <c r="L2" s="4" t="s">
        <v>3</v>
      </c>
    </row>
    <row r="3" spans="1:12" hidden="1" x14ac:dyDescent="0.25">
      <c r="A3">
        <v>1</v>
      </c>
      <c r="B3" s="7" t="e">
        <f t="shared" ref="B3:B17" si="0">$B$2/F3</f>
        <v>#DIV/0!</v>
      </c>
      <c r="D3" s="11"/>
      <c r="E3" s="12">
        <f t="shared" ref="E3:E5" si="1">IF(D3&lt;&gt;"",($A$1-D3)/7,)</f>
        <v>0</v>
      </c>
      <c r="F3" s="1"/>
      <c r="G3" s="1"/>
      <c r="H3" s="1"/>
      <c r="I3" s="1"/>
      <c r="J3" s="2" t="str">
        <f t="shared" ref="J3:J5" si="2">IF(AND(F3&gt;0,G3&gt;0),G3/F3-1,"N/A")</f>
        <v>N/A</v>
      </c>
      <c r="K3" s="6" t="e">
        <f t="shared" ref="K3:K5" si="3">IF(J3&gt;1%,$B$2*J3,"")</f>
        <v>#VALUE!</v>
      </c>
      <c r="L3" s="9" t="s">
        <v>42</v>
      </c>
    </row>
    <row r="4" spans="1:12" hidden="1" x14ac:dyDescent="0.25">
      <c r="A4">
        <v>2</v>
      </c>
      <c r="B4" s="7" t="e">
        <f t="shared" si="0"/>
        <v>#DIV/0!</v>
      </c>
      <c r="D4" s="11"/>
      <c r="E4" s="12">
        <f t="shared" si="1"/>
        <v>0</v>
      </c>
      <c r="F4" s="1"/>
      <c r="G4" s="1"/>
      <c r="H4" s="1"/>
      <c r="I4" s="1"/>
      <c r="J4" s="2" t="str">
        <f t="shared" si="2"/>
        <v>N/A</v>
      </c>
      <c r="K4" s="6" t="e">
        <f t="shared" si="3"/>
        <v>#VALUE!</v>
      </c>
      <c r="L4" s="9" t="s">
        <v>42</v>
      </c>
    </row>
    <row r="5" spans="1:12" hidden="1" x14ac:dyDescent="0.25">
      <c r="A5">
        <v>3</v>
      </c>
      <c r="B5" s="7" t="e">
        <f t="shared" si="0"/>
        <v>#DIV/0!</v>
      </c>
      <c r="D5" s="11"/>
      <c r="E5" s="12">
        <f t="shared" si="1"/>
        <v>0</v>
      </c>
      <c r="F5" s="1"/>
      <c r="G5" s="1"/>
      <c r="H5" s="1"/>
      <c r="I5" s="1"/>
      <c r="J5" s="2" t="str">
        <f t="shared" si="2"/>
        <v>N/A</v>
      </c>
      <c r="K5" s="6" t="e">
        <f t="shared" si="3"/>
        <v>#VALUE!</v>
      </c>
      <c r="L5" s="9" t="s">
        <v>42</v>
      </c>
    </row>
    <row r="6" spans="1:12" x14ac:dyDescent="0.25">
      <c r="B6" s="7">
        <f t="shared" si="0"/>
        <v>854.70085470085473</v>
      </c>
      <c r="C6" s="19" t="s">
        <v>46</v>
      </c>
      <c r="D6" s="11">
        <v>43985</v>
      </c>
      <c r="E6" s="12">
        <f t="shared" ref="E6:E20" ca="1" si="4">IF(D6&lt;&gt;"",($A$1-D6)/7,)</f>
        <v>0.14285714285714285</v>
      </c>
      <c r="F6" s="21">
        <v>29.25</v>
      </c>
      <c r="G6" s="1">
        <v>41.5</v>
      </c>
      <c r="H6" s="20"/>
      <c r="I6" s="20"/>
      <c r="J6" s="2">
        <f t="shared" ref="J6:J20" si="5">IF(AND(F6&gt;0,G6&gt;0),G6/F6-1,"N/A")</f>
        <v>0.41880341880341887</v>
      </c>
      <c r="K6" s="15">
        <f t="shared" ref="K6:K20" si="6">IF(J6&gt;1%,$B$2*J6,"")</f>
        <v>10470.085470085472</v>
      </c>
      <c r="L6" s="9" t="s">
        <v>40</v>
      </c>
    </row>
    <row r="7" spans="1:12" x14ac:dyDescent="0.25">
      <c r="B7" s="7">
        <f t="shared" si="0"/>
        <v>1315.0973172014728</v>
      </c>
      <c r="C7" s="19" t="s">
        <v>46</v>
      </c>
      <c r="D7" s="11">
        <v>43985</v>
      </c>
      <c r="E7" s="12">
        <f t="shared" ca="1" si="4"/>
        <v>0.14285714285714285</v>
      </c>
      <c r="F7" s="21">
        <v>19.010000000000002</v>
      </c>
      <c r="G7" s="1">
        <v>25</v>
      </c>
      <c r="H7" s="20">
        <v>109</v>
      </c>
      <c r="I7" s="20"/>
      <c r="J7" s="2">
        <f t="shared" si="5"/>
        <v>0.31509731720147283</v>
      </c>
      <c r="K7" s="6">
        <f t="shared" si="6"/>
        <v>7877.4329300368208</v>
      </c>
      <c r="L7" s="9" t="s">
        <v>5</v>
      </c>
    </row>
    <row r="8" spans="1:12" x14ac:dyDescent="0.25">
      <c r="B8" s="7">
        <f t="shared" si="0"/>
        <v>1068.3760683760684</v>
      </c>
      <c r="C8" s="19" t="s">
        <v>46</v>
      </c>
      <c r="D8" s="11">
        <v>43985</v>
      </c>
      <c r="E8" s="12">
        <f t="shared" ca="1" si="4"/>
        <v>0.14285714285714285</v>
      </c>
      <c r="F8" s="21">
        <v>23.4</v>
      </c>
      <c r="G8" s="1">
        <v>30</v>
      </c>
      <c r="H8" s="20"/>
      <c r="I8" s="20"/>
      <c r="J8" s="2">
        <f t="shared" si="5"/>
        <v>0.28205128205128216</v>
      </c>
      <c r="K8" s="6">
        <f t="shared" si="6"/>
        <v>7051.2820512820535</v>
      </c>
    </row>
    <row r="9" spans="1:12" x14ac:dyDescent="0.25">
      <c r="B9" s="7">
        <f t="shared" si="0"/>
        <v>3906.25</v>
      </c>
      <c r="C9" s="14" t="s">
        <v>46</v>
      </c>
      <c r="D9" s="11">
        <v>43985</v>
      </c>
      <c r="E9" s="12">
        <f t="shared" ca="1" si="4"/>
        <v>0.14285714285714285</v>
      </c>
      <c r="F9" s="21">
        <v>6.4</v>
      </c>
      <c r="G9" s="1">
        <v>8.1999999999999993</v>
      </c>
      <c r="H9" s="20">
        <v>2225</v>
      </c>
      <c r="I9" s="20">
        <v>2178</v>
      </c>
      <c r="J9" s="2">
        <f t="shared" si="5"/>
        <v>0.28124999999999978</v>
      </c>
      <c r="K9" s="6">
        <f t="shared" si="6"/>
        <v>7031.2499999999945</v>
      </c>
      <c r="L9" s="9" t="s">
        <v>40</v>
      </c>
    </row>
    <row r="10" spans="1:12" x14ac:dyDescent="0.25">
      <c r="B10" s="7">
        <f t="shared" si="0"/>
        <v>905.14120202751621</v>
      </c>
      <c r="C10" s="14" t="s">
        <v>46</v>
      </c>
      <c r="D10" s="11">
        <v>43985</v>
      </c>
      <c r="E10" s="12">
        <f t="shared" ca="1" si="4"/>
        <v>0.14285714285714285</v>
      </c>
      <c r="F10" s="21">
        <v>27.62</v>
      </c>
      <c r="G10" s="1">
        <v>34.200000000000003</v>
      </c>
      <c r="H10" s="20">
        <v>17</v>
      </c>
      <c r="I10" s="20">
        <v>15.9</v>
      </c>
      <c r="J10" s="2">
        <f t="shared" si="5"/>
        <v>0.23823316437364239</v>
      </c>
      <c r="K10" s="15">
        <f t="shared" si="6"/>
        <v>5955.8291093410598</v>
      </c>
      <c r="L10" s="9" t="s">
        <v>4</v>
      </c>
    </row>
    <row r="11" spans="1:12" x14ac:dyDescent="0.25">
      <c r="B11" s="7">
        <f t="shared" si="0"/>
        <v>716.33237822349577</v>
      </c>
      <c r="C11" s="14" t="s">
        <v>46</v>
      </c>
      <c r="D11" s="11">
        <v>43985</v>
      </c>
      <c r="E11" s="12">
        <f t="shared" ca="1" si="4"/>
        <v>0.14285714285714285</v>
      </c>
      <c r="F11" s="21">
        <v>34.9</v>
      </c>
      <c r="G11" s="1">
        <v>42</v>
      </c>
      <c r="H11" s="20">
        <v>15.5</v>
      </c>
      <c r="I11" s="20">
        <v>13.5</v>
      </c>
      <c r="J11" s="2">
        <f t="shared" si="5"/>
        <v>0.20343839541547282</v>
      </c>
      <c r="K11" s="15">
        <f t="shared" si="6"/>
        <v>5085.9598853868201</v>
      </c>
      <c r="L11" s="9" t="s">
        <v>5</v>
      </c>
    </row>
    <row r="12" spans="1:12" x14ac:dyDescent="0.25">
      <c r="B12" s="7">
        <f t="shared" si="0"/>
        <v>454.54545454545456</v>
      </c>
      <c r="C12" s="19" t="s">
        <v>46</v>
      </c>
      <c r="D12" s="11">
        <v>43985</v>
      </c>
      <c r="E12" s="12">
        <f t="shared" ca="1" si="4"/>
        <v>0.14285714285714285</v>
      </c>
      <c r="F12" s="21">
        <v>55</v>
      </c>
      <c r="G12" s="1">
        <v>66</v>
      </c>
      <c r="H12" s="20"/>
      <c r="I12" s="20"/>
      <c r="J12" s="2">
        <f t="shared" si="5"/>
        <v>0.19999999999999996</v>
      </c>
      <c r="K12" s="6">
        <f t="shared" si="6"/>
        <v>4999.9999999999991</v>
      </c>
    </row>
    <row r="13" spans="1:12" x14ac:dyDescent="0.25">
      <c r="B13" s="7">
        <f t="shared" si="0"/>
        <v>208.33333333333334</v>
      </c>
      <c r="C13" s="19" t="s">
        <v>46</v>
      </c>
      <c r="D13" s="11">
        <v>43985</v>
      </c>
      <c r="E13" s="12">
        <f t="shared" ca="1" si="4"/>
        <v>0.14285714285714285</v>
      </c>
      <c r="F13" s="21">
        <v>120</v>
      </c>
      <c r="G13" s="1">
        <v>144</v>
      </c>
      <c r="H13" s="20">
        <v>48</v>
      </c>
      <c r="I13" s="20"/>
      <c r="J13" s="2">
        <f t="shared" si="5"/>
        <v>0.19999999999999996</v>
      </c>
      <c r="K13" s="6">
        <f t="shared" si="6"/>
        <v>4999.9999999999991</v>
      </c>
      <c r="L13" s="9" t="s">
        <v>40</v>
      </c>
    </row>
    <row r="14" spans="1:12" x14ac:dyDescent="0.25">
      <c r="B14" s="7">
        <f t="shared" si="0"/>
        <v>1298.7012987012988</v>
      </c>
      <c r="C14" s="14" t="s">
        <v>46</v>
      </c>
      <c r="D14" s="11">
        <v>43976</v>
      </c>
      <c r="E14" s="12">
        <f t="shared" ca="1" si="4"/>
        <v>1.4285714285714286</v>
      </c>
      <c r="F14" s="21">
        <v>19.25</v>
      </c>
      <c r="G14" s="1">
        <v>23</v>
      </c>
      <c r="H14" s="20"/>
      <c r="I14" s="20"/>
      <c r="J14" s="2">
        <f t="shared" si="5"/>
        <v>0.19480519480519476</v>
      </c>
      <c r="K14" s="6">
        <f t="shared" si="6"/>
        <v>4870.1298701298692</v>
      </c>
      <c r="L14" s="9" t="s">
        <v>5</v>
      </c>
    </row>
    <row r="15" spans="1:12" x14ac:dyDescent="0.25">
      <c r="B15" s="7">
        <f t="shared" si="0"/>
        <v>225.22522522522522</v>
      </c>
      <c r="C15" s="14" t="s">
        <v>46</v>
      </c>
      <c r="D15" s="11">
        <v>43985</v>
      </c>
      <c r="E15" s="12">
        <f t="shared" ca="1" si="4"/>
        <v>0.14285714285714285</v>
      </c>
      <c r="F15" s="21">
        <v>111</v>
      </c>
      <c r="G15" s="1">
        <v>132</v>
      </c>
      <c r="H15" s="20">
        <v>135</v>
      </c>
      <c r="I15" s="20"/>
      <c r="J15" s="2">
        <f t="shared" si="5"/>
        <v>0.18918918918918926</v>
      </c>
      <c r="K15" s="6">
        <f t="shared" si="6"/>
        <v>4729.7297297297309</v>
      </c>
      <c r="L15" s="9" t="s">
        <v>4</v>
      </c>
    </row>
    <row r="16" spans="1:12" x14ac:dyDescent="0.25">
      <c r="B16" s="7">
        <f t="shared" si="0"/>
        <v>588.23529411764707</v>
      </c>
      <c r="C16" s="14" t="s">
        <v>46</v>
      </c>
      <c r="D16" s="11">
        <v>43985</v>
      </c>
      <c r="E16" s="12">
        <f t="shared" ca="1" si="4"/>
        <v>0.14285714285714285</v>
      </c>
      <c r="F16" s="21">
        <v>42.5</v>
      </c>
      <c r="G16" s="1">
        <v>50</v>
      </c>
      <c r="H16" s="20">
        <v>132</v>
      </c>
      <c r="I16" s="20">
        <v>116.75</v>
      </c>
      <c r="J16" s="2">
        <f t="shared" si="5"/>
        <v>0.17647058823529416</v>
      </c>
      <c r="K16" s="15">
        <f t="shared" si="6"/>
        <v>4411.7647058823541</v>
      </c>
      <c r="L16" s="9" t="s">
        <v>40</v>
      </c>
    </row>
    <row r="17" spans="2:14" x14ac:dyDescent="0.25">
      <c r="B17" s="7">
        <f t="shared" si="0"/>
        <v>550.90348171000437</v>
      </c>
      <c r="C17" s="14" t="s">
        <v>46</v>
      </c>
      <c r="D17" s="11">
        <v>43985</v>
      </c>
      <c r="E17" s="12">
        <f t="shared" ca="1" si="4"/>
        <v>0.14285714285714285</v>
      </c>
      <c r="F17" s="21">
        <v>45.38</v>
      </c>
      <c r="G17" s="1">
        <v>51.5</v>
      </c>
      <c r="H17" s="20">
        <v>37</v>
      </c>
      <c r="I17" s="20"/>
      <c r="J17" s="2">
        <f t="shared" si="5"/>
        <v>0.13486117232260897</v>
      </c>
      <c r="K17" s="6">
        <f t="shared" si="6"/>
        <v>3371.5293080652241</v>
      </c>
      <c r="L17" s="9" t="s">
        <v>5</v>
      </c>
    </row>
    <row r="18" spans="2:14" x14ac:dyDescent="0.25">
      <c r="B18" s="7">
        <f>$B$2/F18</f>
        <v>897.66606822262111</v>
      </c>
      <c r="C18" s="14" t="s">
        <v>46</v>
      </c>
      <c r="D18" s="11">
        <v>43985</v>
      </c>
      <c r="E18" s="12">
        <f t="shared" ca="1" si="4"/>
        <v>0.14285714285714285</v>
      </c>
      <c r="F18" s="21">
        <v>27.85</v>
      </c>
      <c r="G18" s="1">
        <v>31.5</v>
      </c>
      <c r="H18" s="20"/>
      <c r="I18" s="20">
        <v>26</v>
      </c>
      <c r="J18" s="2">
        <f t="shared" si="5"/>
        <v>0.13105924596050267</v>
      </c>
      <c r="K18" s="15">
        <f t="shared" si="6"/>
        <v>3276.4811490125667</v>
      </c>
      <c r="L18" s="9" t="s">
        <v>4</v>
      </c>
    </row>
    <row r="19" spans="2:14" x14ac:dyDescent="0.25">
      <c r="B19" s="7">
        <f>$B$2/F19</f>
        <v>1190.4761904761904</v>
      </c>
      <c r="C19" s="14" t="s">
        <v>46</v>
      </c>
      <c r="D19" s="11">
        <v>43986</v>
      </c>
      <c r="E19" s="12">
        <f t="shared" ca="1" si="4"/>
        <v>0</v>
      </c>
      <c r="F19" s="21">
        <v>21</v>
      </c>
      <c r="G19" s="1">
        <v>26</v>
      </c>
      <c r="H19" s="20">
        <v>23</v>
      </c>
      <c r="I19" s="20"/>
      <c r="J19" s="2">
        <f t="shared" si="5"/>
        <v>0.23809523809523814</v>
      </c>
      <c r="K19" s="15">
        <f t="shared" si="6"/>
        <v>5952.3809523809532</v>
      </c>
      <c r="L19" s="9" t="s">
        <v>5</v>
      </c>
    </row>
    <row r="20" spans="2:14" x14ac:dyDescent="0.25">
      <c r="B20" s="7">
        <f>$B$2/F20</f>
        <v>362.31884057971013</v>
      </c>
      <c r="C20" s="14" t="s">
        <v>46</v>
      </c>
      <c r="D20" s="11">
        <v>43985</v>
      </c>
      <c r="E20" s="12">
        <f t="shared" ca="1" si="4"/>
        <v>0.14285714285714285</v>
      </c>
      <c r="F20" s="21">
        <v>69</v>
      </c>
      <c r="G20" s="1">
        <v>77</v>
      </c>
      <c r="H20" s="20">
        <v>95</v>
      </c>
      <c r="I20" s="20">
        <v>2178</v>
      </c>
      <c r="J20" s="2">
        <f t="shared" si="5"/>
        <v>0.11594202898550732</v>
      </c>
      <c r="K20" s="6">
        <f t="shared" si="6"/>
        <v>2898.5507246376828</v>
      </c>
      <c r="L20" s="9" t="s">
        <v>40</v>
      </c>
    </row>
    <row r="21" spans="2:14" x14ac:dyDescent="0.25">
      <c r="M21" s="18"/>
      <c r="N21" s="17"/>
    </row>
    <row r="22" spans="2:14" x14ac:dyDescent="0.25">
      <c r="M22" s="16"/>
      <c r="N22" s="9"/>
    </row>
    <row r="23" spans="2:14" x14ac:dyDescent="0.25">
      <c r="B23" t="s">
        <v>40</v>
      </c>
      <c r="N23" s="9"/>
    </row>
    <row r="24" spans="2:14" x14ac:dyDescent="0.25">
      <c r="B24" t="s">
        <v>4</v>
      </c>
    </row>
    <row r="25" spans="2:14" x14ac:dyDescent="0.25">
      <c r="B25" t="s">
        <v>5</v>
      </c>
    </row>
    <row r="26" spans="2:14" x14ac:dyDescent="0.25">
      <c r="B26" t="s">
        <v>42</v>
      </c>
    </row>
  </sheetData>
  <autoFilter ref="C2:L20" xr:uid="{BD54C21B-3159-46EA-A204-B609EA76F7C6}">
    <filterColumn colId="9">
      <filters>
        <filter val="Bon"/>
        <filter val="Moyen"/>
        <filter val="Top"/>
      </filters>
    </filterColumn>
    <sortState xmlns:xlrd2="http://schemas.microsoft.com/office/spreadsheetml/2017/richdata2" ref="C6:L26">
      <sortCondition descending="1" ref="J2:J20"/>
    </sortState>
  </autoFilter>
  <conditionalFormatting sqref="E3:E20">
    <cfRule type="expression" dxfId="8" priority="2">
      <formula>E3&gt;$E$1</formula>
    </cfRule>
  </conditionalFormatting>
  <conditionalFormatting sqref="D3:D20">
    <cfRule type="expression" dxfId="7" priority="1">
      <formula>E3&gt;$E$1</formula>
    </cfRule>
  </conditionalFormatting>
  <conditionalFormatting sqref="C3:C20">
    <cfRule type="expression" dxfId="6" priority="22">
      <formula>L3=$B$23</formula>
    </cfRule>
  </conditionalFormatting>
  <conditionalFormatting sqref="L3">
    <cfRule type="expression" dxfId="5" priority="23">
      <formula>L3=$B$23</formula>
    </cfRule>
  </conditionalFormatting>
  <conditionalFormatting sqref="J3:J20">
    <cfRule type="expression" dxfId="4" priority="115">
      <formula>L3=$B$23</formula>
    </cfRule>
  </conditionalFormatting>
  <conditionalFormatting sqref="L3:L20">
    <cfRule type="containsText" dxfId="3" priority="117" operator="containsText" text="Top">
      <formula>NOT(ISERROR(SEARCH("Top",L3)))</formula>
    </cfRule>
    <cfRule type="expression" dxfId="2" priority="118">
      <formula>L3=$B$23</formula>
    </cfRule>
  </conditionalFormatting>
  <dataValidations count="1">
    <dataValidation type="list" allowBlank="1" showInputMessage="1" showErrorMessage="1" sqref="L3:L20" xr:uid="{63B2E97D-0120-48CF-AFA7-A6FE37DCE1D5}">
      <formula1>$B$23:$B$26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workbookViewId="0">
      <selection activeCell="B8" sqref="B8"/>
    </sheetView>
  </sheetViews>
  <sheetFormatPr defaultColWidth="11.42578125" defaultRowHeight="15" outlineLevelCol="1" x14ac:dyDescent="0.25"/>
  <cols>
    <col min="3" max="3" width="11.42578125" customWidth="1" outlineLevel="1"/>
    <col min="8" max="8" width="9.28515625" bestFit="1" customWidth="1"/>
    <col min="9" max="9" width="4.5703125" style="9" bestFit="1" customWidth="1"/>
  </cols>
  <sheetData>
    <row r="1" spans="1:12" ht="12.75" customHeight="1" x14ac:dyDescent="0.25"/>
    <row r="2" spans="1:12" x14ac:dyDescent="0.25">
      <c r="A2" s="8" t="s">
        <v>27</v>
      </c>
      <c r="B2" s="4" t="s">
        <v>22</v>
      </c>
      <c r="C2" s="4" t="s">
        <v>23</v>
      </c>
      <c r="D2" s="4" t="s">
        <v>24</v>
      </c>
      <c r="E2" s="4" t="s">
        <v>25</v>
      </c>
      <c r="F2" s="4" t="s">
        <v>26</v>
      </c>
      <c r="G2" s="4" t="s">
        <v>3</v>
      </c>
      <c r="H2" s="6">
        <v>10000</v>
      </c>
      <c r="L2" t="s">
        <v>10</v>
      </c>
    </row>
    <row r="3" spans="1:12" x14ac:dyDescent="0.25">
      <c r="B3" t="s">
        <v>11</v>
      </c>
      <c r="C3" s="3"/>
      <c r="D3" s="1">
        <v>43.02</v>
      </c>
      <c r="E3" s="1">
        <v>55</v>
      </c>
      <c r="F3" s="2">
        <f t="shared" ref="F3:F27" si="0">IF(AND(D3&gt;0,E3&gt;0),E3/D3-1,"N/A")</f>
        <v>0.2784751278475126</v>
      </c>
      <c r="G3" t="s">
        <v>7</v>
      </c>
      <c r="H3" s="7">
        <f>$H$2/D3</f>
        <v>232.45002324500231</v>
      </c>
      <c r="K3" t="s">
        <v>3</v>
      </c>
      <c r="L3" t="s">
        <v>4</v>
      </c>
    </row>
    <row r="4" spans="1:12" x14ac:dyDescent="0.25">
      <c r="B4" t="s">
        <v>15</v>
      </c>
      <c r="D4" s="1">
        <v>20.02</v>
      </c>
      <c r="E4" s="1">
        <v>25</v>
      </c>
      <c r="F4" s="2">
        <f t="shared" si="0"/>
        <v>0.24875124875124888</v>
      </c>
      <c r="G4" t="s">
        <v>7</v>
      </c>
      <c r="H4" s="7">
        <f t="shared" ref="H4:H18" si="1">$H$2/D4</f>
        <v>499.50049950049953</v>
      </c>
      <c r="L4" t="s">
        <v>5</v>
      </c>
    </row>
    <row r="5" spans="1:12" x14ac:dyDescent="0.25">
      <c r="B5" t="s">
        <v>32</v>
      </c>
      <c r="C5" s="3"/>
      <c r="D5" s="1">
        <v>21.2</v>
      </c>
      <c r="E5" s="1">
        <v>25</v>
      </c>
      <c r="F5" s="2">
        <f t="shared" si="0"/>
        <v>0.179245283018868</v>
      </c>
      <c r="G5" t="s">
        <v>7</v>
      </c>
      <c r="H5" s="7">
        <f t="shared" si="1"/>
        <v>471.69811320754718</v>
      </c>
      <c r="L5" t="s">
        <v>6</v>
      </c>
    </row>
    <row r="6" spans="1:12" x14ac:dyDescent="0.25">
      <c r="B6" t="s">
        <v>1</v>
      </c>
      <c r="C6" s="3"/>
      <c r="D6" s="1">
        <v>26.945</v>
      </c>
      <c r="E6" s="1">
        <v>25</v>
      </c>
      <c r="F6" s="2">
        <f t="shared" si="0"/>
        <v>-7.2184078678790176E-2</v>
      </c>
      <c r="G6" t="s">
        <v>7</v>
      </c>
      <c r="H6" s="7">
        <f t="shared" si="1"/>
        <v>371.12636852848397</v>
      </c>
      <c r="L6" t="s">
        <v>7</v>
      </c>
    </row>
    <row r="7" spans="1:12" x14ac:dyDescent="0.25">
      <c r="B7" t="s">
        <v>21</v>
      </c>
      <c r="D7" s="1">
        <v>149.1</v>
      </c>
      <c r="E7" s="1">
        <v>200</v>
      </c>
      <c r="F7" s="2">
        <f t="shared" si="0"/>
        <v>0.3413816230717639</v>
      </c>
      <c r="G7" t="s">
        <v>4</v>
      </c>
      <c r="H7" s="7">
        <f t="shared" si="1"/>
        <v>67.069081153588201</v>
      </c>
    </row>
    <row r="8" spans="1:12" x14ac:dyDescent="0.25">
      <c r="B8" t="s">
        <v>0</v>
      </c>
      <c r="C8" s="3">
        <v>42412</v>
      </c>
      <c r="D8" s="1">
        <v>36.450000000000003</v>
      </c>
      <c r="E8" s="1">
        <v>45</v>
      </c>
      <c r="F8" s="2">
        <f t="shared" si="0"/>
        <v>0.23456790123456783</v>
      </c>
      <c r="G8" t="s">
        <v>4</v>
      </c>
      <c r="H8" s="7">
        <f t="shared" si="1"/>
        <v>274.34842249657061</v>
      </c>
      <c r="I8" s="9" t="s">
        <v>28</v>
      </c>
    </row>
    <row r="9" spans="1:12" x14ac:dyDescent="0.25">
      <c r="B9" t="s">
        <v>34</v>
      </c>
      <c r="C9" s="3"/>
      <c r="D9" s="1">
        <v>85.95</v>
      </c>
      <c r="E9" s="1">
        <v>105</v>
      </c>
      <c r="F9" s="2">
        <f t="shared" si="0"/>
        <v>0.22164048865619534</v>
      </c>
      <c r="G9" t="s">
        <v>4</v>
      </c>
      <c r="H9" s="7">
        <f t="shared" si="1"/>
        <v>116.34671320535195</v>
      </c>
    </row>
    <row r="10" spans="1:12" x14ac:dyDescent="0.25">
      <c r="B10" t="s">
        <v>30</v>
      </c>
      <c r="D10" s="1">
        <v>82</v>
      </c>
      <c r="E10" s="1">
        <v>100</v>
      </c>
      <c r="F10" s="2">
        <f t="shared" si="0"/>
        <v>0.21951219512195119</v>
      </c>
      <c r="G10" t="s">
        <v>4</v>
      </c>
      <c r="H10" s="7">
        <f t="shared" si="1"/>
        <v>121.95121951219512</v>
      </c>
    </row>
    <row r="11" spans="1:12" x14ac:dyDescent="0.25">
      <c r="B11" t="s">
        <v>8</v>
      </c>
      <c r="C11" s="3">
        <v>42412</v>
      </c>
      <c r="D11" s="1">
        <v>520</v>
      </c>
      <c r="E11" s="1">
        <v>600</v>
      </c>
      <c r="F11" s="2">
        <f t="shared" si="0"/>
        <v>0.15384615384615374</v>
      </c>
      <c r="G11" t="s">
        <v>4</v>
      </c>
      <c r="H11" s="7">
        <f t="shared" si="1"/>
        <v>19.23076923076923</v>
      </c>
    </row>
    <row r="12" spans="1:12" x14ac:dyDescent="0.25">
      <c r="B12" t="s">
        <v>17</v>
      </c>
      <c r="D12" s="1">
        <v>61</v>
      </c>
      <c r="E12" s="1">
        <v>70</v>
      </c>
      <c r="F12" s="2">
        <f t="shared" si="0"/>
        <v>0.14754098360655732</v>
      </c>
      <c r="G12" t="s">
        <v>4</v>
      </c>
      <c r="H12" s="7">
        <f t="shared" si="1"/>
        <v>163.9344262295082</v>
      </c>
    </row>
    <row r="13" spans="1:12" x14ac:dyDescent="0.25">
      <c r="B13" t="s">
        <v>31</v>
      </c>
      <c r="D13" s="1">
        <v>158.25</v>
      </c>
      <c r="E13" s="1">
        <v>180</v>
      </c>
      <c r="F13" s="2">
        <f t="shared" si="0"/>
        <v>0.13744075829383884</v>
      </c>
      <c r="G13" t="s">
        <v>4</v>
      </c>
      <c r="H13" s="7">
        <f t="shared" si="1"/>
        <v>63.191153238546605</v>
      </c>
    </row>
    <row r="14" spans="1:12" x14ac:dyDescent="0.25">
      <c r="B14" t="s">
        <v>37</v>
      </c>
      <c r="C14" t="s">
        <v>38</v>
      </c>
      <c r="D14" s="1">
        <v>1.1100000000000001</v>
      </c>
      <c r="E14" s="1">
        <v>1.6</v>
      </c>
      <c r="F14" s="2">
        <f t="shared" si="0"/>
        <v>0.44144144144144137</v>
      </c>
      <c r="G14" t="s">
        <v>5</v>
      </c>
      <c r="H14" s="7">
        <f t="shared" si="1"/>
        <v>9009.0090090090089</v>
      </c>
      <c r="I14" s="9" t="s">
        <v>28</v>
      </c>
    </row>
    <row r="15" spans="1:12" x14ac:dyDescent="0.25">
      <c r="B15" t="s">
        <v>29</v>
      </c>
      <c r="D15" s="5">
        <v>94.42</v>
      </c>
      <c r="E15" s="5">
        <v>122</v>
      </c>
      <c r="F15" s="2">
        <f t="shared" si="0"/>
        <v>0.29209913153992795</v>
      </c>
      <c r="G15" t="s">
        <v>10</v>
      </c>
      <c r="H15" s="7">
        <f t="shared" si="1"/>
        <v>105.90976488032196</v>
      </c>
    </row>
    <row r="16" spans="1:12" x14ac:dyDescent="0.25">
      <c r="B16" t="s">
        <v>9</v>
      </c>
      <c r="C16" s="3"/>
      <c r="D16" s="1">
        <v>93</v>
      </c>
      <c r="E16" s="1">
        <v>117</v>
      </c>
      <c r="F16" s="2">
        <f t="shared" si="0"/>
        <v>0.25806451612903225</v>
      </c>
      <c r="G16" t="s">
        <v>10</v>
      </c>
      <c r="H16" s="7">
        <f t="shared" si="1"/>
        <v>107.52688172043011</v>
      </c>
    </row>
    <row r="17" spans="2:9" x14ac:dyDescent="0.25">
      <c r="B17" t="s">
        <v>14</v>
      </c>
      <c r="C17" s="3"/>
      <c r="D17" s="1">
        <v>185</v>
      </c>
      <c r="E17" s="1">
        <v>230</v>
      </c>
      <c r="F17" s="2">
        <f t="shared" si="0"/>
        <v>0.2432432432432432</v>
      </c>
      <c r="G17" t="s">
        <v>10</v>
      </c>
      <c r="H17" s="7">
        <f t="shared" si="1"/>
        <v>54.054054054054056</v>
      </c>
    </row>
    <row r="18" spans="2:9" x14ac:dyDescent="0.25">
      <c r="B18" t="s">
        <v>33</v>
      </c>
      <c r="C18" s="3"/>
      <c r="D18" s="10">
        <v>30.8</v>
      </c>
      <c r="E18" s="10">
        <v>38</v>
      </c>
      <c r="F18" s="2">
        <f t="shared" si="0"/>
        <v>0.23376623376623384</v>
      </c>
      <c r="G18" t="s">
        <v>10</v>
      </c>
      <c r="H18" s="7">
        <f t="shared" si="1"/>
        <v>324.67532467532465</v>
      </c>
    </row>
    <row r="19" spans="2:9" x14ac:dyDescent="0.25">
      <c r="B19" t="s">
        <v>20</v>
      </c>
      <c r="D19" s="1">
        <v>29</v>
      </c>
      <c r="E19" s="1">
        <v>35</v>
      </c>
      <c r="F19" s="2">
        <f t="shared" si="0"/>
        <v>0.2068965517241379</v>
      </c>
      <c r="G19" t="s">
        <v>10</v>
      </c>
      <c r="H19" s="7">
        <f>$H$2/D19</f>
        <v>344.82758620689657</v>
      </c>
    </row>
    <row r="20" spans="2:9" x14ac:dyDescent="0.25">
      <c r="B20" t="s">
        <v>35</v>
      </c>
      <c r="D20" s="5">
        <v>20.7</v>
      </c>
      <c r="E20" s="5">
        <v>24.2</v>
      </c>
      <c r="F20" s="2">
        <f t="shared" si="0"/>
        <v>0.16908212560386482</v>
      </c>
      <c r="G20" t="s">
        <v>10</v>
      </c>
      <c r="H20" s="7">
        <f t="shared" ref="H20:H27" si="2">$H$2/D20</f>
        <v>483.09178743961354</v>
      </c>
      <c r="I20" s="9" t="s">
        <v>28</v>
      </c>
    </row>
    <row r="21" spans="2:9" x14ac:dyDescent="0.25">
      <c r="B21" t="s">
        <v>16</v>
      </c>
      <c r="D21" s="1">
        <v>137</v>
      </c>
      <c r="E21" s="1">
        <v>160</v>
      </c>
      <c r="F21" s="2">
        <f t="shared" si="0"/>
        <v>0.16788321167883202</v>
      </c>
      <c r="G21" t="s">
        <v>10</v>
      </c>
      <c r="H21" s="7">
        <f t="shared" si="2"/>
        <v>72.992700729927009</v>
      </c>
      <c r="I21" s="9" t="s">
        <v>28</v>
      </c>
    </row>
    <row r="22" spans="2:9" x14ac:dyDescent="0.25">
      <c r="B22" t="s">
        <v>13</v>
      </c>
      <c r="C22" s="3"/>
      <c r="D22" s="1">
        <v>103</v>
      </c>
      <c r="E22" s="1">
        <v>120</v>
      </c>
      <c r="F22" s="2">
        <f t="shared" si="0"/>
        <v>0.16504854368932032</v>
      </c>
      <c r="G22" t="s">
        <v>10</v>
      </c>
      <c r="H22" s="7">
        <f t="shared" si="2"/>
        <v>97.087378640776706</v>
      </c>
      <c r="I22" s="9" t="s">
        <v>28</v>
      </c>
    </row>
    <row r="23" spans="2:9" x14ac:dyDescent="0.25">
      <c r="B23" t="s">
        <v>36</v>
      </c>
      <c r="D23" s="1">
        <v>108</v>
      </c>
      <c r="E23" s="1">
        <v>125</v>
      </c>
      <c r="F23" s="2">
        <f t="shared" si="0"/>
        <v>0.15740740740740744</v>
      </c>
      <c r="G23" t="s">
        <v>10</v>
      </c>
      <c r="H23" s="7">
        <f t="shared" si="2"/>
        <v>92.592592592592595</v>
      </c>
      <c r="I23" s="9" t="s">
        <v>28</v>
      </c>
    </row>
    <row r="24" spans="2:9" x14ac:dyDescent="0.25">
      <c r="B24" t="s">
        <v>12</v>
      </c>
      <c r="C24" s="3"/>
      <c r="D24" s="1">
        <v>66.34</v>
      </c>
      <c r="E24" s="1">
        <v>75</v>
      </c>
      <c r="F24" s="2">
        <f t="shared" si="0"/>
        <v>0.13053964425685849</v>
      </c>
      <c r="G24" t="s">
        <v>10</v>
      </c>
      <c r="H24" s="7">
        <f t="shared" si="2"/>
        <v>150.73861923424781</v>
      </c>
      <c r="I24" s="9" t="s">
        <v>28</v>
      </c>
    </row>
    <row r="25" spans="2:9" x14ac:dyDescent="0.25">
      <c r="B25" t="s">
        <v>18</v>
      </c>
      <c r="D25" s="1">
        <v>85.95</v>
      </c>
      <c r="E25" s="1">
        <v>96</v>
      </c>
      <c r="F25" s="2">
        <f t="shared" si="0"/>
        <v>0.1169284467713787</v>
      </c>
      <c r="G25" t="s">
        <v>10</v>
      </c>
      <c r="H25" s="7">
        <f t="shared" si="2"/>
        <v>116.34671320535195</v>
      </c>
      <c r="I25" s="9" t="s">
        <v>28</v>
      </c>
    </row>
    <row r="26" spans="2:9" x14ac:dyDescent="0.25">
      <c r="B26" t="s">
        <v>19</v>
      </c>
      <c r="D26" s="1">
        <v>71</v>
      </c>
      <c r="E26" s="1">
        <v>77</v>
      </c>
      <c r="F26" s="2">
        <f t="shared" si="0"/>
        <v>8.4507042253521236E-2</v>
      </c>
      <c r="G26" t="s">
        <v>10</v>
      </c>
      <c r="H26" s="7">
        <f t="shared" si="2"/>
        <v>140.8450704225352</v>
      </c>
      <c r="I26" s="9" t="s">
        <v>28</v>
      </c>
    </row>
    <row r="27" spans="2:9" x14ac:dyDescent="0.25">
      <c r="B27" t="s">
        <v>2</v>
      </c>
      <c r="C27" s="3">
        <v>42412</v>
      </c>
      <c r="D27" s="1">
        <v>12.1</v>
      </c>
      <c r="E27" s="1">
        <v>12.8</v>
      </c>
      <c r="F27" s="2">
        <f t="shared" si="0"/>
        <v>5.7851239669421517E-2</v>
      </c>
      <c r="G27" t="s">
        <v>10</v>
      </c>
      <c r="H27" s="7">
        <f t="shared" si="2"/>
        <v>826.44628099173553</v>
      </c>
    </row>
  </sheetData>
  <autoFilter ref="B2:G27" xr:uid="{00000000-0009-0000-0000-000000000000}">
    <sortState xmlns:xlrd2="http://schemas.microsoft.com/office/spreadsheetml/2017/richdata2" ref="B3:G27">
      <sortCondition ref="G2"/>
    </sortState>
  </autoFilter>
  <sortState xmlns:xlrd2="http://schemas.microsoft.com/office/spreadsheetml/2017/richdata2" ref="B2:G2">
    <sortCondition ref="F2"/>
  </sortState>
  <conditionalFormatting sqref="F3:F27">
    <cfRule type="expression" dxfId="1" priority="6">
      <formula>G3=$L$2</formula>
    </cfRule>
  </conditionalFormatting>
  <conditionalFormatting sqref="B3:B27">
    <cfRule type="expression" dxfId="0" priority="5">
      <formula>G3=$L$2</formula>
    </cfRule>
  </conditionalFormatting>
  <dataValidations count="1">
    <dataValidation type="list" allowBlank="1" showInputMessage="1" showErrorMessage="1" sqref="G3:G27" xr:uid="{00000000-0002-0000-0000-000000000000}">
      <formula1>$L$2:$L$6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B1F74AF3F7754E833E61A9F787F539" ma:contentTypeVersion="13" ma:contentTypeDescription="Create a new document." ma:contentTypeScope="" ma:versionID="d5ffb5f642fa212a6254a766b83dc2fe">
  <xsd:schema xmlns:xsd="http://www.w3.org/2001/XMLSchema" xmlns:xs="http://www.w3.org/2001/XMLSchema" xmlns:p="http://schemas.microsoft.com/office/2006/metadata/properties" xmlns:ns3="a03b60e9-627a-4003-a02c-cd09a3b9d993" xmlns:ns4="142db955-789d-440a-8eb9-16f057770e4a" targetNamespace="http://schemas.microsoft.com/office/2006/metadata/properties" ma:root="true" ma:fieldsID="46ae6205ecc1971f83e996ab9c35a02c" ns3:_="" ns4:_="">
    <xsd:import namespace="a03b60e9-627a-4003-a02c-cd09a3b9d993"/>
    <xsd:import namespace="142db955-789d-440a-8eb9-16f057770e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b60e9-627a-4003-a02c-cd09a3b9d9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2db955-789d-440a-8eb9-16f057770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959DF9-49A5-4943-B741-69705984C165}">
  <ds:schemaRefs>
    <ds:schemaRef ds:uri="a03b60e9-627a-4003-a02c-cd09a3b9d993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42db955-789d-440a-8eb9-16f057770e4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C0F4C63-2CCD-435A-9EED-B6B6382D3E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b60e9-627a-4003-a02c-cd09a3b9d993"/>
    <ds:schemaRef ds:uri="142db955-789d-440a-8eb9-16f057770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461F36-00FB-4230-B789-C4D4953439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Cordier</dc:creator>
  <cp:lastModifiedBy>Alban CORDIER</cp:lastModifiedBy>
  <dcterms:created xsi:type="dcterms:W3CDTF">2016-02-12T11:51:13Z</dcterms:created>
  <dcterms:modified xsi:type="dcterms:W3CDTF">2020-06-04T08:56:30Z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0x01010014B1F74AF3F7754E833E61A9F787F539</vt:lpwstr>
  </property>
</Properties>
</file>