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filterPrivacy="1" codeName="ThisWorkbook"/>
  <xr:revisionPtr revIDLastSave="0" documentId="13_ncr:1_{87892921-943F-4782-91C1-ABF27761D730}" xr6:coauthVersionLast="47" xr6:coauthVersionMax="47" xr10:uidLastSave="{00000000-0000-0000-0000-000000000000}"/>
  <bookViews>
    <workbookView xWindow="-120" yWindow="-120" windowWidth="29040" windowHeight="15840" tabRatio="512" xr2:uid="{00000000-000D-0000-FFFF-FFFF00000000}"/>
  </bookViews>
  <sheets>
    <sheet name="Planning_Général" sheetId="2" r:id="rId1"/>
    <sheet name="DétailSemaines" sheetId="7" r:id="rId2"/>
    <sheet name="Params" sheetId="3" r:id="rId3"/>
  </sheets>
  <functionGroups builtInGroupCount="19"/>
  <definedNames>
    <definedName name="_xlnm._FilterDatabase" localSheetId="0" hidden="1">Planning_Général!$A$9:$A$13</definedName>
    <definedName name="CLIENTS">Params!$C$2:$C$8</definedName>
    <definedName name="SEMAINE">Params!$A$1:$A$53</definedName>
    <definedName name="Semain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2" l="1"/>
  <c r="D7" i="2" s="1"/>
  <c r="U13" i="2" a="1"/>
  <c r="V12" i="2" a="1"/>
  <c r="R12" i="2" a="1"/>
  <c r="S11" i="2" a="1"/>
  <c r="T10" i="2" a="1"/>
  <c r="S12" i="2" a="1"/>
  <c r="T13" i="2" a="1"/>
  <c r="U12" i="2" a="1"/>
  <c r="V11" i="2" a="1"/>
  <c r="R11" i="2" a="1"/>
  <c r="S10" i="2" a="1"/>
  <c r="V13" i="2" a="1"/>
  <c r="T11" i="2" a="1"/>
  <c r="S13" i="2" a="1"/>
  <c r="T12" i="2" a="1"/>
  <c r="U11" i="2" a="1"/>
  <c r="V10" i="2" a="1"/>
  <c r="R10" i="2" a="1"/>
  <c r="R13" i="2" a="1"/>
  <c r="U10" i="2" a="1"/>
  <c r="O13" i="2" a="1"/>
  <c r="K13" i="2" a="1"/>
  <c r="L12" i="2" a="1"/>
  <c r="M11" i="2" a="1"/>
  <c r="N13" i="2" a="1"/>
  <c r="O12" i="2" a="1"/>
  <c r="K12" i="2" a="1"/>
  <c r="L11" i="2" a="1"/>
  <c r="M10" i="2" a="1"/>
  <c r="N12" i="2" a="1"/>
  <c r="K11" i="2" a="1"/>
  <c r="K10" i="2" a="1"/>
  <c r="N10" i="2" a="1"/>
  <c r="M13" i="2" a="1"/>
  <c r="O11" i="2" a="1"/>
  <c r="L10" i="2" a="1"/>
  <c r="L13" i="2" a="1"/>
  <c r="M12" i="2" a="1"/>
  <c r="N11" i="2" a="1"/>
  <c r="O10" i="2" a="1"/>
  <c r="E12" i="2" a="1"/>
  <c r="D13" i="2" a="1"/>
  <c r="H13" i="2" a="1"/>
  <c r="F12" i="2" a="1"/>
  <c r="E13" i="2" a="1"/>
  <c r="G12" i="2" a="1"/>
  <c r="F13" i="2" a="1"/>
  <c r="D12" i="2" a="1"/>
  <c r="H12" i="2" a="1"/>
  <c r="G13" i="2" a="1"/>
  <c r="D10" i="2" a="1"/>
  <c r="E10" i="2" a="1"/>
  <c r="F10" i="2" a="1"/>
  <c r="E11" i="2" a="1"/>
  <c r="F11" i="2" a="1"/>
  <c r="G11" i="2" a="1"/>
  <c r="H11" i="2" a="1"/>
  <c r="G10" i="2" a="1"/>
  <c r="H10" i="2" a="1"/>
  <c r="D11" i="2" a="1"/>
  <c r="U10" i="2" l="1"/>
  <c r="R13" i="2"/>
  <c r="R10" i="2"/>
  <c r="V10" i="2"/>
  <c r="U11" i="2"/>
  <c r="T12" i="2"/>
  <c r="S13" i="2"/>
  <c r="T11" i="2"/>
  <c r="V13" i="2"/>
  <c r="S10" i="2"/>
  <c r="R11" i="2"/>
  <c r="V11" i="2"/>
  <c r="U12" i="2"/>
  <c r="T13" i="2"/>
  <c r="S12" i="2"/>
  <c r="T10" i="2"/>
  <c r="S11" i="2"/>
  <c r="R12" i="2"/>
  <c r="V12" i="2"/>
  <c r="U13" i="2"/>
  <c r="O10" i="2"/>
  <c r="N11" i="2"/>
  <c r="M12" i="2"/>
  <c r="L13" i="2"/>
  <c r="L10" i="2"/>
  <c r="O11" i="2"/>
  <c r="M13" i="2"/>
  <c r="N10" i="2"/>
  <c r="K10" i="2"/>
  <c r="K11" i="2"/>
  <c r="N12" i="2"/>
  <c r="M10" i="2"/>
  <c r="L11" i="2"/>
  <c r="K12" i="2"/>
  <c r="O12" i="2"/>
  <c r="N13" i="2"/>
  <c r="M11" i="2"/>
  <c r="L12" i="2"/>
  <c r="K13" i="2"/>
  <c r="O13" i="2"/>
  <c r="G13" i="2"/>
  <c r="H12" i="2"/>
  <c r="D12" i="2"/>
  <c r="F13" i="2"/>
  <c r="G12" i="2"/>
  <c r="E13" i="2"/>
  <c r="F12" i="2"/>
  <c r="H13" i="2"/>
  <c r="D13" i="2"/>
  <c r="A13" i="2" s="1"/>
  <c r="E12" i="2"/>
  <c r="D11" i="2"/>
  <c r="H10" i="2"/>
  <c r="G10" i="2"/>
  <c r="H11" i="2"/>
  <c r="G11" i="2"/>
  <c r="F11" i="2"/>
  <c r="E11" i="2"/>
  <c r="F10" i="2"/>
  <c r="E10" i="2"/>
  <c r="D10" i="2"/>
  <c r="C1" i="2"/>
  <c r="E2" i="2"/>
  <c r="A10" i="2" l="1"/>
  <c r="A12" i="2"/>
  <c r="A11" i="2"/>
  <c r="F2" i="2"/>
  <c r="D6" i="2" l="1"/>
  <c r="E9" i="2" l="1"/>
  <c r="D5" i="2"/>
  <c r="F9" i="2" l="1"/>
  <c r="E5" i="2"/>
  <c r="G9" i="2" l="1"/>
  <c r="F5" i="2"/>
  <c r="H9" i="2" l="1"/>
  <c r="G5" i="2"/>
  <c r="I9" i="2" l="1"/>
  <c r="H5" i="2"/>
  <c r="J9" i="2" l="1"/>
  <c r="I5" i="2"/>
  <c r="K9" i="2" l="1"/>
  <c r="J5" i="2"/>
  <c r="K6" i="2" l="1"/>
  <c r="K7" i="2"/>
  <c r="L9" i="2"/>
  <c r="K5" i="2"/>
  <c r="M9" i="2" l="1"/>
  <c r="L5" i="2"/>
  <c r="N9" i="2" l="1"/>
  <c r="M5" i="2"/>
  <c r="O9" i="2" l="1"/>
  <c r="N5" i="2"/>
  <c r="P9" i="2" l="1"/>
  <c r="O5" i="2"/>
  <c r="Q9" i="2" l="1"/>
  <c r="P5" i="2"/>
  <c r="R9" i="2" l="1"/>
  <c r="Q5" i="2"/>
  <c r="R6" i="2" l="1"/>
  <c r="R7" i="2"/>
  <c r="S9" i="2"/>
  <c r="R5" i="2"/>
  <c r="T9" i="2" l="1"/>
  <c r="S5" i="2"/>
  <c r="U9" i="2" l="1"/>
  <c r="T5" i="2"/>
  <c r="V9" i="2" l="1"/>
  <c r="U5" i="2"/>
  <c r="W9" i="2" l="1"/>
  <c r="V5" i="2"/>
  <c r="X9" i="2" l="1"/>
  <c r="X5" i="2" s="1"/>
  <c r="W5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<sst xmlns="http://schemas.openxmlformats.org/spreadsheetml/2006/main" count="122" uniqueCount="66">
  <si>
    <t>Année</t>
  </si>
  <si>
    <t>D</t>
  </si>
  <si>
    <t>S</t>
  </si>
  <si>
    <t>SEM</t>
  </si>
  <si>
    <t>LUNDI</t>
  </si>
  <si>
    <t>MARDI</t>
  </si>
  <si>
    <t>MERCREDI</t>
  </si>
  <si>
    <t>JEUDI</t>
  </si>
  <si>
    <t>VENDREDI</t>
  </si>
  <si>
    <t>Clients</t>
  </si>
  <si>
    <t>Semaine</t>
  </si>
  <si>
    <t>Equipe</t>
  </si>
  <si>
    <t>Date</t>
  </si>
  <si>
    <t>Exploitation</t>
  </si>
  <si>
    <t>Commune</t>
  </si>
  <si>
    <t>Détail des travaux</t>
  </si>
  <si>
    <t>Consignation</t>
  </si>
  <si>
    <t>De</t>
  </si>
  <si>
    <t>A</t>
  </si>
  <si>
    <t>Tps prévu</t>
  </si>
  <si>
    <t>Nb P.</t>
  </si>
  <si>
    <t>Besoin en matériel</t>
  </si>
  <si>
    <t>Obs</t>
  </si>
  <si>
    <t>Tri</t>
  </si>
  <si>
    <t>Date de Saisie</t>
  </si>
  <si>
    <t>Filtre</t>
  </si>
  <si>
    <t>NOM ?</t>
  </si>
  <si>
    <t>EQUIPE1</t>
  </si>
  <si>
    <t>EQUIPE2</t>
  </si>
  <si>
    <t>EQUIPE3</t>
  </si>
  <si>
    <t>CLT1</t>
  </si>
  <si>
    <t>CLT2</t>
  </si>
  <si>
    <t>CLT3</t>
  </si>
  <si>
    <t>S7/110</t>
  </si>
  <si>
    <t>Type/Temp</t>
  </si>
  <si>
    <t>COMMUNE1</t>
  </si>
  <si>
    <t>COMMUNE2</t>
  </si>
  <si>
    <t>COMMUNE3</t>
  </si>
  <si>
    <t>COMMUNE4</t>
  </si>
  <si>
    <t>COMMUNE5</t>
  </si>
  <si>
    <t>TRAVAUX TYPE1</t>
  </si>
  <si>
    <t>TRAVAUX TYPE2</t>
  </si>
  <si>
    <t>TRAVAUX TYPE3</t>
  </si>
  <si>
    <t>RTE DE TRUC</t>
  </si>
  <si>
    <t>TRAVAUX TYPE4</t>
  </si>
  <si>
    <t>Num Cht</t>
  </si>
  <si>
    <t>01EQUIPE144928L0</t>
  </si>
  <si>
    <t>01EQUIPE144929L0</t>
  </si>
  <si>
    <t>01EQUIPE144930L0</t>
  </si>
  <si>
    <t>01EQUIPE144931L0</t>
  </si>
  <si>
    <t>01EQUIPE144932L0</t>
  </si>
  <si>
    <t>01EQUIPE244929L0</t>
  </si>
  <si>
    <t>01EQUIPE244932L0</t>
  </si>
  <si>
    <t>01EQUIPE344929L0</t>
  </si>
  <si>
    <t>01EQUIPE344929L1</t>
  </si>
  <si>
    <t>01EQUIPE344930L0</t>
  </si>
  <si>
    <t>01EQUIPE344930L1</t>
  </si>
  <si>
    <t>01EQUIPE344931L0</t>
  </si>
  <si>
    <t>01EQUIPE344931L1</t>
  </si>
  <si>
    <t>01EQUIPE344932L0</t>
  </si>
  <si>
    <t>01EQUIPE344932L1</t>
  </si>
  <si>
    <t>CLT4</t>
  </si>
  <si>
    <t>CLT5</t>
  </si>
  <si>
    <t>CLT6</t>
  </si>
  <si>
    <t>CLT7</t>
  </si>
  <si>
    <t>Affaire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</si>
</sst>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Sem&quot;\ #"/>
    <numFmt numFmtId="165" formatCode="[$-40C]d;@"/>
  </numFmts>
  <fonts count="19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color rgb="FF000000"/>
      <name val="Arial1"/>
    </font>
    <font>
      <b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4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4" tint="-0.499984740745262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name val="Arial"/>
      <family val="2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4DAB3"/>
        <bgColor indexed="64"/>
      </patternFill>
    </fill>
    <fill>
      <patternFill patternType="solid">
        <fgColor rgb="FFDDF7EE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Border="0" applyProtection="0"/>
    <xf numFmtId="0" fontId="3" fillId="0" borderId="0"/>
  </cellStyleXfs>
  <cellXfs count="54">
    <xf numFmtId="0" fontId="0" fillId="0" borderId="0" xfId="0"/>
    <xf numFmtId="14" fontId="0" fillId="0" borderId="0" xfId="0" applyNumberFormat="1"/>
    <xf numFmtId="0" fontId="10" fillId="0" borderId="11" xfId="0" applyFont="1" applyBorder="1" applyAlignment="1" applyProtection="1">
      <alignment horizontal="center" vertical="center"/>
    </xf>
    <xf numFmtId="164" fontId="6" fillId="2" borderId="1" xfId="0" applyNumberFormat="1" applyFont="1" applyFill="1" applyBorder="1" applyAlignment="1" applyProtection="1">
      <alignment horizontal="center"/>
      <protection locked="0"/>
    </xf>
    <xf numFmtId="0" fontId="6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/>
    <xf numFmtId="22" fontId="0" fillId="0" borderId="0" xfId="0" applyNumberFormat="1"/>
    <xf numFmtId="0" fontId="1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0" fontId="17" fillId="0" borderId="16" xfId="0" applyFont="1" applyFill="1" applyBorder="1"/>
    <xf numFmtId="0" fontId="17" fillId="0" borderId="17" xfId="0" applyFont="1" applyFill="1" applyBorder="1"/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0" fillId="0" borderId="0" xfId="0" applyProtection="1"/>
    <xf numFmtId="0" fontId="6" fillId="0" borderId="1" xfId="0" applyFont="1" applyBorder="1" applyAlignment="1" applyProtection="1">
      <alignment horizontal="center" vertical="center"/>
    </xf>
    <xf numFmtId="14" fontId="12" fillId="0" borderId="10" xfId="0" applyNumberFormat="1" applyFont="1" applyBorder="1" applyAlignment="1" applyProtection="1">
      <alignment horizontal="center" vertical="center"/>
    </xf>
    <xf numFmtId="0" fontId="9" fillId="0" borderId="10" xfId="0" applyFont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 vertical="center"/>
    </xf>
    <xf numFmtId="14" fontId="7" fillId="0" borderId="0" xfId="0" applyNumberFormat="1" applyFont="1" applyAlignment="1" applyProtection="1">
      <alignment horizontal="center" vertical="center"/>
    </xf>
    <xf numFmtId="14" fontId="0" fillId="0" borderId="0" xfId="0" applyNumberFormat="1" applyProtection="1"/>
    <xf numFmtId="0" fontId="2" fillId="0" borderId="0" xfId="0" applyFont="1" applyAlignment="1" applyProtection="1">
      <alignment horizontal="center" vertical="center"/>
    </xf>
    <xf numFmtId="0" fontId="6" fillId="0" borderId="17" xfId="0" applyNumberFormat="1" applyFont="1" applyBorder="1" applyAlignment="1" applyProtection="1">
      <alignment horizontal="center" vertical="center"/>
    </xf>
    <xf numFmtId="0" fontId="6" fillId="3" borderId="17" xfId="0" applyNumberFormat="1" applyFont="1" applyFill="1" applyBorder="1" applyAlignment="1" applyProtection="1">
      <alignment horizontal="center" vertical="center"/>
    </xf>
    <xf numFmtId="0" fontId="6" fillId="0" borderId="6" xfId="0" applyNumberFormat="1" applyFont="1" applyBorder="1" applyAlignment="1" applyProtection="1">
      <alignment horizontal="center" vertical="center"/>
    </xf>
    <xf numFmtId="0" fontId="6" fillId="3" borderId="6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165" fontId="11" fillId="0" borderId="3" xfId="0" applyNumberFormat="1" applyFont="1" applyBorder="1" applyAlignment="1" applyProtection="1">
      <alignment horizontal="center" vertical="center"/>
    </xf>
    <xf numFmtId="165" fontId="11" fillId="3" borderId="3" xfId="0" applyNumberFormat="1" applyFont="1" applyFill="1" applyBorder="1" applyAlignment="1" applyProtection="1">
      <alignment horizontal="center" vertical="center"/>
    </xf>
    <xf numFmtId="165" fontId="11" fillId="3" borderId="6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quotePrefix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/>
    </xf>
    <xf numFmtId="0" fontId="16" fillId="0" borderId="5" xfId="0" applyFont="1" applyBorder="1" applyAlignment="1" applyProtection="1">
      <alignment horizontal="center" vertical="center"/>
    </xf>
    <xf numFmtId="0" fontId="16" fillId="0" borderId="15" xfId="0" applyFont="1" applyBorder="1" applyAlignment="1" applyProtection="1">
      <alignment horizontal="center" vertical="center"/>
    </xf>
    <xf numFmtId="0" fontId="13" fillId="2" borderId="8" xfId="0" applyNumberFormat="1" applyFont="1" applyFill="1" applyBorder="1" applyAlignment="1" applyProtection="1">
      <alignment horizontal="center" vertical="center"/>
    </xf>
    <xf numFmtId="0" fontId="13" fillId="2" borderId="7" xfId="0" applyNumberFormat="1" applyFont="1" applyFill="1" applyBorder="1" applyAlignment="1" applyProtection="1">
      <alignment horizontal="center" vertical="center"/>
    </xf>
    <xf numFmtId="0" fontId="13" fillId="2" borderId="9" xfId="0" applyNumberFormat="1" applyFont="1" applyFill="1" applyBorder="1" applyAlignment="1" applyProtection="1">
      <alignment horizontal="center" vertical="center"/>
    </xf>
    <xf numFmtId="0" fontId="11" fillId="0" borderId="8" xfId="0" applyFont="1" applyBorder="1" applyAlignment="1" applyProtection="1">
      <alignment horizontal="center" vertical="center"/>
    </xf>
    <xf numFmtId="0" fontId="11" fillId="0" borderId="9" xfId="0" applyFont="1" applyBorder="1" applyAlignment="1" applyProtection="1">
      <alignment horizontal="center" vertical="center"/>
    </xf>
    <xf numFmtId="0" fontId="16" fillId="0" borderId="13" xfId="0" applyFont="1" applyBorder="1" applyAlignment="1" applyProtection="1">
      <alignment horizontal="center" vertical="center"/>
    </xf>
    <xf numFmtId="0" fontId="16" fillId="0" borderId="14" xfId="0" applyFont="1" applyBorder="1" applyAlignment="1" applyProtection="1">
      <alignment horizontal="center" vertical="center"/>
    </xf>
    <xf numFmtId="164" fontId="14" fillId="2" borderId="8" xfId="0" applyNumberFormat="1" applyFont="1" applyFill="1" applyBorder="1" applyAlignment="1" applyProtection="1">
      <alignment horizontal="center"/>
    </xf>
    <xf numFmtId="164" fontId="14" fillId="2" borderId="7" xfId="0" applyNumberFormat="1" applyFont="1" applyFill="1" applyBorder="1" applyAlignment="1" applyProtection="1">
      <alignment horizontal="center"/>
    </xf>
    <xf numFmtId="164" fontId="14" fillId="2" borderId="9" xfId="0" applyNumberFormat="1" applyFont="1" applyFill="1" applyBorder="1" applyAlignment="1" applyProtection="1">
      <alignment horizontal="center"/>
    </xf>
    <xf numFmtId="0" fontId="16" fillId="0" borderId="18" xfId="0" applyFont="1" applyBorder="1" applyAlignment="1" applyProtection="1">
      <alignment horizontal="center" vertical="center"/>
    </xf>
    <xf numFmtId="0" fontId="16" fillId="0" borderId="19" xfId="0" applyFont="1" applyBorder="1" applyAlignment="1" applyProtection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25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FFFF99"/>
      <color rgb="FF64DAB3"/>
      <color rgb="FFDDF7EE"/>
      <color rgb="FFB8E08C"/>
      <color rgb="FFFFFF66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137583</xdr:colOff>
      <xdr:row>0</xdr:row>
      <xdr:rowOff>190501</xdr:rowOff>
    </xdr:from>
    <xdr:to>
      <xdr:col>17</xdr:col>
      <xdr:colOff>102340</xdr:colOff>
      <xdr:row>3</xdr:row>
      <xdr:rowOff>12076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8B54FAF-A795-D5BE-8EE1-014F3640D198}"/>
            </a:ext>
          </a:extLst>
        </xdr:cNvPr>
        <xdr:cNvSpPr txBox="1"/>
      </xdr:nvSpPr>
      <xdr:spPr>
        <a:xfrm>
          <a:off x="7715250" y="190501"/>
          <a:ext cx="5690340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>
              <a:solidFill>
                <a:srgbClr val="FF0000"/>
              </a:solidFill>
            </a:rPr>
            <a:t>Vous devez mettre le client dans la colonne [Exploitation] du fichier général</a:t>
          </a:r>
        </a:p>
        <a:p>
          <a:r>
            <a:rPr lang="fr-FR" sz="1400">
              <a:solidFill>
                <a:srgbClr val="FF0000"/>
              </a:solidFill>
            </a:rPr>
            <a:t>dans</a:t>
          </a:r>
          <a:r>
            <a:rPr lang="fr-FR" sz="1400" baseline="0">
              <a:solidFill>
                <a:srgbClr val="FF0000"/>
              </a:solidFill>
            </a:rPr>
            <a:t> le cas contraire, aucune information ne sera remontée</a:t>
          </a:r>
          <a:endParaRPr lang="fr-FR" sz="1400">
            <a:solidFill>
              <a:srgbClr val="FF0000"/>
            </a:solidFill>
          </a:endParaRPr>
        </a:p>
      </xdr:txBody>
    </xdr:sp>
    <xdr:clientData fPrintsWithSheet="0"/>
  </xdr:twoCellAnchor>
  <xdr:oneCellAnchor>
    <xdr:from>
      <xdr:col>6</xdr:col>
      <xdr:colOff>798690</xdr:colOff>
      <xdr:row>1</xdr:row>
      <xdr:rowOff>46537</xdr:rowOff>
    </xdr:from>
    <xdr:ext cx="625124" cy="351424"/>
    <xdr:sp macro="[0]!MailPlanning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57FA9DD7-9B52-23F8-3CBF-F305D7E15A17}"/>
            </a:ext>
          </a:extLst>
        </xdr:cNvPr>
        <xdr:cNvSpPr/>
      </xdr:nvSpPr>
      <xdr:spPr>
        <a:xfrm>
          <a:off x="5794023" y="268787"/>
          <a:ext cx="625124" cy="351424"/>
        </a:xfrm>
        <a:prstGeom prst="roundRect">
          <a:avLst/>
        </a:prstGeom>
        <a:solidFill>
          <a:srgbClr val="64DAB3"/>
        </a:solidFill>
        <a:ln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72000" rIns="108000" bIns="72000" rtlCol="0" anchor="ctr">
          <a:spAutoFit/>
        </a:bodyPr>
        <a:lstStyle/>
        <a:p>
          <a:pPr algn="ctr"/>
          <a:r>
            <a:rPr lang="fr-FR" sz="1100" b="1"/>
            <a:t>ENVOI</a:t>
          </a:r>
        </a:p>
      </xdr:txBody>
    </xdr:sp>
    <xdr:clientData fPrint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4F2DD3-4BEB-4C68-96B4-16A8A7300CB7}" name="DétailSemaines" displayName="DétailSemaines" ref="A1:R17" totalsRowShown="0">
  <autoFilter ref="A1:R17" xr:uid="{CA4F2DD3-4BEB-4C68-96B4-16A8A7300CB7}"/>
  <tableColumns count="18">
    <tableColumn id="1" xr3:uid="{C70E5F22-1B62-4BE5-AC48-7AE4AAC6D547}" name="Semaine"/>
    <tableColumn id="2" xr3:uid="{759A41A7-CB41-4AE1-8237-6C21BE79C9E8}" name="Equipe" dataDxfId="20"/>
    <tableColumn id="3" xr3:uid="{71460927-DB93-4801-AC6C-2D1E9BAD1994}" name="Date" dataDxfId="19"/>
    <tableColumn id="4" xr3:uid="{3A226983-E5C7-4C0B-9A32-7D1111D37F91}" name="Exploitation" dataDxfId="18"/>
    <tableColumn id="5" xr3:uid="{CFAF9E03-3DC4-424E-8D99-43582521F36D}" name="Affaire"/>
    <tableColumn id="6" xr3:uid="{7CD4F72A-ACD8-4DC6-B627-1BC3D1CD50A0}" name="Type/Temp" dataDxfId="17"/>
    <tableColumn id="7" xr3:uid="{DEBBE705-5B23-47D6-BDF0-ACA2BB064CA8}" name="Commune" dataDxfId="16"/>
    <tableColumn id="8" xr3:uid="{B34A1904-FAD8-4A22-A1B0-7206FE49AC6F}" name="Détail des travaux" dataDxfId="15"/>
    <tableColumn id="9" xr3:uid="{E7FE135A-57A1-47D4-B4D5-8FDE45C3F4DF}" name="Num Cht" dataDxfId="14"/>
    <tableColumn id="10" xr3:uid="{4CD692F7-F45E-4DC7-8A69-51B7CDD61742}" name="Consignation" dataDxfId="13"/>
    <tableColumn id="11" xr3:uid="{F3ACBFCC-336A-46E6-BA8F-2A12BDF7A2C5}" name="De"/>
    <tableColumn id="12" xr3:uid="{745973D6-FBE7-4400-A773-AE2479E0AF3D}" name="A"/>
    <tableColumn id="13" xr3:uid="{1F2D42D8-B0AC-45B2-97DA-568DB0174BBF}" name="Tps prévu"/>
    <tableColumn id="14" xr3:uid="{8BD82CCB-1FE3-46E5-B4BB-DCD5A3EC6C6E}" name="Nb P."/>
    <tableColumn id="15" xr3:uid="{55B2F2A7-1040-49F3-BDED-8B3CA73603D4}" name="Besoin en matériel"/>
    <tableColumn id="16" xr3:uid="{B35F40E3-6697-4222-960A-CC7A4EC35494}" name="Obs"/>
    <tableColumn id="17" xr3:uid="{55123B96-B2F1-4F78-817F-787024BC1962}" name="Tri" dataDxfId="12"/>
    <tableColumn id="18" xr3:uid="{7A01A9B9-E1D1-44FE-98F2-C3ABCF5C8D03}" name="Date de Saisie" dataDxf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4DE619B-9CAF-4DE9-B1F8-BEB6A1423640}" name="TabClients" displayName="TabClients" ref="C1:C8" totalsRowShown="0" headerRowDxfId="24" dataDxfId="23" tableBorderDxfId="22">
  <autoFilter ref="C1:C8" xr:uid="{B4DE619B-9CAF-4DE9-B1F8-BEB6A1423640}"/>
  <tableColumns count="1">
    <tableColumn id="1" xr3:uid="{4201C342-7C5B-462B-B20D-0AB540CFA90A}" name="Clients" dataDxfId="2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G13"/>
  <sheetViews>
    <sheetView showGridLines="0" tabSelected="1" zoomScale="90" zoomScaleNormal="90" workbookViewId="0">
      <pane xSplit="3" ySplit="9" topLeftCell="D10" activePane="bottomRight" state="frozenSplit"/>
      <selection pane="topRight" activeCell="D1" sqref="D1"/>
      <selection pane="bottomLeft" activeCell="A10" sqref="A10"/>
      <selection pane="bottomRight" activeCell="D10" sqref="D10"/>
    </sheetView>
  </sheetViews>
  <sheetFormatPr baseColWidth="10" defaultRowHeight="15"/>
  <cols>
    <col min="1" max="1" width="3.7109375" style="13" customWidth="1"/>
    <col min="2" max="2" width="12.42578125" style="13" customWidth="1"/>
    <col min="3" max="3" width="11.7109375" style="13" customWidth="1"/>
    <col min="4" max="8" width="15.7109375" style="13" customWidth="1"/>
    <col min="9" max="10" width="3.7109375" style="13" customWidth="1"/>
    <col min="11" max="15" width="15.7109375" style="13" customWidth="1"/>
    <col min="16" max="17" width="3.7109375" style="13" customWidth="1"/>
    <col min="18" max="22" width="15.7109375" style="13" customWidth="1"/>
    <col min="23" max="24" width="3.7109375" style="13" customWidth="1"/>
    <col min="25" max="28" width="11.42578125" style="13"/>
    <col min="29" max="33" width="11.42578125" style="13" hidden="1" customWidth="1"/>
    <col min="34" max="16384" width="11.42578125" style="13"/>
  </cols>
  <sheetData>
    <row r="1" spans="1:24" s="11" customFormat="1" ht="17.25" customHeight="1" thickBot="1">
      <c r="C1" s="2">
        <f>MONTH(1/1/2022+(C3*7))</f>
        <v>1</v>
      </c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1:24" ht="18" customHeight="1" thickTop="1" thickBot="1">
      <c r="B2" s="14" t="s">
        <v>0</v>
      </c>
      <c r="C2" s="4">
        <v>2023</v>
      </c>
      <c r="E2" s="15">
        <f ca="1">TODAY()</f>
        <v>44903</v>
      </c>
      <c r="F2" s="16" t="str">
        <f ca="1">TEXT(NOW(),"HH:MM")</f>
        <v>09:33</v>
      </c>
    </row>
    <row r="3" spans="1:24" ht="20.25" customHeight="1" thickTop="1">
      <c r="B3" s="14" t="s">
        <v>3</v>
      </c>
      <c r="C3" s="3">
        <v>1</v>
      </c>
      <c r="E3" s="17" t="s">
        <v>9</v>
      </c>
      <c r="F3" s="7" t="s">
        <v>32</v>
      </c>
    </row>
    <row r="4" spans="1:24" s="11" customFormat="1" ht="18" customHeight="1" thickBot="1"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s="11" customFormat="1" ht="17.25" hidden="1" customHeight="1" thickBot="1">
      <c r="B5" s="19"/>
      <c r="C5" s="19"/>
      <c r="D5" s="20">
        <f>D9</f>
        <v>44928</v>
      </c>
      <c r="E5" s="20">
        <f t="shared" ref="E5:W5" si="0">E9</f>
        <v>44929</v>
      </c>
      <c r="F5" s="20">
        <f t="shared" si="0"/>
        <v>44930</v>
      </c>
      <c r="G5" s="20">
        <f t="shared" si="0"/>
        <v>44931</v>
      </c>
      <c r="H5" s="20">
        <f t="shared" si="0"/>
        <v>44932</v>
      </c>
      <c r="I5" s="20">
        <f>I9</f>
        <v>44933</v>
      </c>
      <c r="J5" s="20">
        <f t="shared" si="0"/>
        <v>44934</v>
      </c>
      <c r="K5" s="20">
        <f t="shared" si="0"/>
        <v>44935</v>
      </c>
      <c r="L5" s="20">
        <f t="shared" si="0"/>
        <v>44936</v>
      </c>
      <c r="M5" s="20">
        <f t="shared" si="0"/>
        <v>44937</v>
      </c>
      <c r="N5" s="20">
        <f t="shared" si="0"/>
        <v>44938</v>
      </c>
      <c r="O5" s="20">
        <f t="shared" si="0"/>
        <v>44939</v>
      </c>
      <c r="P5" s="20">
        <f t="shared" si="0"/>
        <v>44940</v>
      </c>
      <c r="Q5" s="20">
        <f t="shared" si="0"/>
        <v>44941</v>
      </c>
      <c r="R5" s="20">
        <f t="shared" si="0"/>
        <v>44942</v>
      </c>
      <c r="S5" s="20">
        <f t="shared" si="0"/>
        <v>44943</v>
      </c>
      <c r="T5" s="20">
        <f t="shared" si="0"/>
        <v>44944</v>
      </c>
      <c r="U5" s="20">
        <f t="shared" si="0"/>
        <v>44945</v>
      </c>
      <c r="V5" s="20">
        <f t="shared" si="0"/>
        <v>44946</v>
      </c>
      <c r="W5" s="20">
        <f t="shared" si="0"/>
        <v>44947</v>
      </c>
      <c r="X5" s="20">
        <f>X9</f>
        <v>44948</v>
      </c>
    </row>
    <row r="6" spans="1:24" ht="26.25" customHeight="1" thickBot="1">
      <c r="C6" s="21"/>
      <c r="D6" s="42" t="str">
        <f>UPPER(TEXT(D9,("MMMM")))</f>
        <v>JANVIER</v>
      </c>
      <c r="E6" s="43"/>
      <c r="F6" s="43"/>
      <c r="G6" s="43"/>
      <c r="H6" s="43"/>
      <c r="I6" s="43"/>
      <c r="J6" s="44"/>
      <c r="K6" s="42" t="str">
        <f>UPPER(TEXT(K9,("MMMM")))</f>
        <v>JANVIER</v>
      </c>
      <c r="L6" s="43"/>
      <c r="M6" s="43"/>
      <c r="N6" s="43"/>
      <c r="O6" s="43"/>
      <c r="P6" s="43"/>
      <c r="Q6" s="44"/>
      <c r="R6" s="42" t="str">
        <f>UPPER(TEXT(R9,("MMMM")))</f>
        <v>JANVIER</v>
      </c>
      <c r="S6" s="43"/>
      <c r="T6" s="43"/>
      <c r="U6" s="43"/>
      <c r="V6" s="43"/>
      <c r="W6" s="43"/>
      <c r="X6" s="44"/>
    </row>
    <row r="7" spans="1:24" ht="19.5" thickBot="1">
      <c r="D7" s="49">
        <f>_xlfn.ISOWEEKNUM(D9)</f>
        <v>1</v>
      </c>
      <c r="E7" s="50"/>
      <c r="F7" s="50"/>
      <c r="G7" s="50"/>
      <c r="H7" s="50"/>
      <c r="I7" s="50"/>
      <c r="J7" s="51"/>
      <c r="K7" s="49">
        <f>_xlfn.ISOWEEKNUM(K9)</f>
        <v>2</v>
      </c>
      <c r="L7" s="50"/>
      <c r="M7" s="50"/>
      <c r="N7" s="50"/>
      <c r="O7" s="50"/>
      <c r="P7" s="50"/>
      <c r="Q7" s="51"/>
      <c r="R7" s="49">
        <f>_xlfn.ISOWEEKNUM(R9)</f>
        <v>3</v>
      </c>
      <c r="S7" s="50"/>
      <c r="T7" s="50"/>
      <c r="U7" s="50"/>
      <c r="V7" s="50"/>
      <c r="W7" s="50"/>
      <c r="X7" s="51"/>
    </row>
    <row r="8" spans="1:24" s="22" customFormat="1" ht="24.75" customHeight="1" thickBot="1">
      <c r="D8" s="23" t="s">
        <v>4</v>
      </c>
      <c r="E8" s="23" t="s">
        <v>5</v>
      </c>
      <c r="F8" s="23" t="s">
        <v>6</v>
      </c>
      <c r="G8" s="23" t="s">
        <v>7</v>
      </c>
      <c r="H8" s="23" t="s">
        <v>8</v>
      </c>
      <c r="I8" s="24" t="s">
        <v>2</v>
      </c>
      <c r="J8" s="24" t="s">
        <v>1</v>
      </c>
      <c r="K8" s="25" t="s">
        <v>4</v>
      </c>
      <c r="L8" s="25" t="s">
        <v>5</v>
      </c>
      <c r="M8" s="25" t="s">
        <v>6</v>
      </c>
      <c r="N8" s="25" t="s">
        <v>7</v>
      </c>
      <c r="O8" s="25" t="s">
        <v>8</v>
      </c>
      <c r="P8" s="26" t="s">
        <v>2</v>
      </c>
      <c r="Q8" s="26" t="s">
        <v>1</v>
      </c>
      <c r="R8" s="25" t="s">
        <v>4</v>
      </c>
      <c r="S8" s="25" t="s">
        <v>5</v>
      </c>
      <c r="T8" s="25" t="s">
        <v>6</v>
      </c>
      <c r="U8" s="25" t="s">
        <v>7</v>
      </c>
      <c r="V8" s="25" t="s">
        <v>8</v>
      </c>
      <c r="W8" s="26" t="s">
        <v>2</v>
      </c>
      <c r="X8" s="26" t="s">
        <v>1</v>
      </c>
    </row>
    <row r="9" spans="1:24" s="27" customFormat="1" ht="27" customHeight="1" thickBot="1">
      <c r="A9" s="27" t="s">
        <v>25</v>
      </c>
      <c r="B9" s="45" t="s">
        <v>11</v>
      </c>
      <c r="C9" s="46"/>
      <c r="D9" s="28">
        <f>7*C3+DATE(C2,1,3)-WEEKDAY(DATE(C2,1,3),2)-6</f>
        <v>44928</v>
      </c>
      <c r="E9" s="28">
        <f t="shared" ref="E9:X9" si="1">D9+1</f>
        <v>44929</v>
      </c>
      <c r="F9" s="28">
        <f t="shared" si="1"/>
        <v>44930</v>
      </c>
      <c r="G9" s="28">
        <f t="shared" si="1"/>
        <v>44931</v>
      </c>
      <c r="H9" s="28">
        <f t="shared" si="1"/>
        <v>44932</v>
      </c>
      <c r="I9" s="29">
        <f t="shared" si="1"/>
        <v>44933</v>
      </c>
      <c r="J9" s="29">
        <f t="shared" si="1"/>
        <v>44934</v>
      </c>
      <c r="K9" s="28">
        <f t="shared" si="1"/>
        <v>44935</v>
      </c>
      <c r="L9" s="28">
        <f t="shared" si="1"/>
        <v>44936</v>
      </c>
      <c r="M9" s="28">
        <f t="shared" si="1"/>
        <v>44937</v>
      </c>
      <c r="N9" s="28">
        <f t="shared" si="1"/>
        <v>44938</v>
      </c>
      <c r="O9" s="28">
        <f t="shared" si="1"/>
        <v>44939</v>
      </c>
      <c r="P9" s="30">
        <f t="shared" si="1"/>
        <v>44940</v>
      </c>
      <c r="Q9" s="29">
        <f t="shared" si="1"/>
        <v>44941</v>
      </c>
      <c r="R9" s="28">
        <f t="shared" si="1"/>
        <v>44942</v>
      </c>
      <c r="S9" s="28">
        <f t="shared" si="1"/>
        <v>44943</v>
      </c>
      <c r="T9" s="28">
        <f t="shared" si="1"/>
        <v>44944</v>
      </c>
      <c r="U9" s="28">
        <f t="shared" si="1"/>
        <v>44945</v>
      </c>
      <c r="V9" s="28">
        <f t="shared" si="1"/>
        <v>44946</v>
      </c>
      <c r="W9" s="29">
        <f t="shared" si="1"/>
        <v>44947</v>
      </c>
      <c r="X9" s="29">
        <f t="shared" si="1"/>
        <v>44948</v>
      </c>
    </row>
    <row r="10" spans="1:24" s="27" customFormat="1" ht="60" customHeight="1">
      <c r="A10" s="27">
        <f t="shared" ref="A10:A13" ca="1" si="2">COUNTIF(D10:X10,"&lt;&gt;")</f>
        <v>15</v>
      </c>
      <c r="B10" s="47" t="s">
        <v>27</v>
      </c>
      <c r="C10" s="48"/>
      <c r="D10" s="31" t="str" cm="1">
        <f t="array" aca="1" ref="D10" ca="1">IF($B10&lt;&gt;"",RechercheVENS("G,E,H",DétailSemaines[Date],D$9,DétailSemaines[Equipe],$B10,DétailSemaines[Exploitation],$F$3),"")</f>
        <v/>
      </c>
      <c r="E10" s="32" t="str" cm="1">
        <f t="array" aca="1" ref="E10" ca="1">IF($B10&lt;&gt;"",RechercheVENS("G,E,H",DétailSemaines[Date],E$9,DétailSemaines[Equipe],$B10,DétailSemaines[Exploitation],$F$3),"")</f>
        <v/>
      </c>
      <c r="F10" s="31" t="str" cm="1">
        <f t="array" aca="1" ref="F10" ca="1">IF($B10&lt;&gt;"",RechercheVENS("G,E,H",DétailSemaines[Date],F$9,DétailSemaines[Equipe],$B10,DétailSemaines[Exploitation],$F$3),"")</f>
        <v/>
      </c>
      <c r="G10" s="31" t="str" cm="1">
        <f t="array" aca="1" ref="G10" ca="1">IF($B10&lt;&gt;"",RechercheVENS("G,E,H",DétailSemaines[Date],G$9,DétailSemaines[Equipe],$B10,DétailSemaines[Exploitation],$F$3),"")</f>
        <v/>
      </c>
      <c r="H10" s="31" t="str" cm="1">
        <f t="array" aca="1" ref="H10" ca="1">IF($B10&lt;&gt;"",RechercheVENS("G,E,H",DétailSemaines[Date],H$9,DétailSemaines[Equipe],$B10,DétailSemaines[Exploitation],$F$3),"")</f>
        <v/>
      </c>
      <c r="I10" s="33"/>
      <c r="J10" s="34"/>
      <c r="K10" s="35" t="str" cm="1">
        <f t="array" aca="1" ref="K10" ca="1">IF($B10&lt;&gt;"",RechercheVENS("G,E,H",DétailSemaines[Date],K$9,DétailSemaines[Equipe],$B10,DétailSemaines[Exploitation],$F$3),"")</f>
        <v/>
      </c>
      <c r="L10" s="35" t="str" cm="1">
        <f t="array" aca="1" ref="L10" ca="1">IF($B10&lt;&gt;"",RechercheVENS("G,E,H",DétailSemaines[Date],L$9,DétailSemaines[Equipe],$B10,DétailSemaines[Exploitation],$F$3),"")</f>
        <v/>
      </c>
      <c r="M10" s="35" t="str" cm="1">
        <f t="array" aca="1" ref="M10" ca="1">IF($B10&lt;&gt;"",RechercheVENS("G,E,H",DétailSemaines[Date],M$9,DétailSemaines[Equipe],$B10,DétailSemaines[Exploitation],$F$3),"")</f>
        <v/>
      </c>
      <c r="N10" s="35" t="str" cm="1">
        <f t="array" aca="1" ref="N10" ca="1">IF($B10&lt;&gt;"",RechercheVENS("G,E,H",DétailSemaines[Date],N$9,DétailSemaines[Equipe],$B10,DétailSemaines[Exploitation],$F$3),"")</f>
        <v/>
      </c>
      <c r="O10" s="35" t="str" cm="1">
        <f t="array" aca="1" ref="O10" ca="1">IF($B10&lt;&gt;"",RechercheVENS("G,E,H",DétailSemaines[Date],O$9,DétailSemaines[Equipe],$B10,DétailSemaines[Exploitation],$F$3),"")</f>
        <v/>
      </c>
      <c r="P10" s="36"/>
      <c r="Q10" s="34"/>
      <c r="R10" s="35" t="str" cm="1">
        <f t="array" aca="1" ref="R10" ca="1">IF($B10&lt;&gt;"",RechercheVENS("G,E,H",DétailSemaines[Date],R$9,DétailSemaines[Equipe],$B10,DétailSemaines[Exploitation],$F$3),"")</f>
        <v/>
      </c>
      <c r="S10" s="37" t="str" cm="1">
        <f t="array" aca="1" ref="S10" ca="1">IF($B10&lt;&gt;"",RechercheVENS("G,E,H",DétailSemaines[Date],S$9,DétailSemaines[Equipe],$B10,DétailSemaines[Exploitation],$F$3),"")</f>
        <v/>
      </c>
      <c r="T10" s="37" t="str" cm="1">
        <f t="array" aca="1" ref="T10" ca="1">IF($B10&lt;&gt;"",RechercheVENS("G,E,H",DétailSemaines[Date],T$9,DétailSemaines[Equipe],$B10,DétailSemaines[Exploitation],$F$3),"")</f>
        <v/>
      </c>
      <c r="U10" s="37" t="str" cm="1">
        <f t="array" aca="1" ref="U10" ca="1">IF($B10&lt;&gt;"",RechercheVENS("G,E,H",DétailSemaines[Date],U$9,DétailSemaines[Equipe],$B10,DétailSemaines[Exploitation],$F$3),"")</f>
        <v/>
      </c>
      <c r="V10" s="37" t="str" cm="1">
        <f t="array" aca="1" ref="V10" ca="1">IF($B10&lt;&gt;"",RechercheVENS("G,E,H",DétailSemaines[Date],V$9,DétailSemaines[Equipe],$B10,DétailSemaines[Exploitation],$F$3),"")</f>
        <v/>
      </c>
      <c r="W10" s="36"/>
      <c r="X10" s="36"/>
    </row>
    <row r="11" spans="1:24" s="27" customFormat="1" ht="60" customHeight="1">
      <c r="A11" s="27">
        <f t="shared" ca="1" si="2"/>
        <v>15</v>
      </c>
      <c r="B11" s="40" t="s">
        <v>28</v>
      </c>
      <c r="C11" s="41"/>
      <c r="D11" s="31" t="str" cm="1">
        <f t="array" aca="1" ref="D11" ca="1">IF($B11&lt;&gt;"",RechercheVENS("G,E,H",DétailSemaines[Date],D$9,DétailSemaines[Equipe],$B11,DétailSemaines[Exploitation],$F$3),"")</f>
        <v/>
      </c>
      <c r="E11" s="31" t="str" cm="1">
        <f t="array" aca="1" ref="E11" ca="1">IF($B11&lt;&gt;"",RechercheVENS("G,E,H",DétailSemaines[Date],E$9,DétailSemaines[Equipe],$B11,DétailSemaines[Exploitation],$F$3),"")</f>
        <v/>
      </c>
      <c r="F11" s="31" t="str" cm="1">
        <f t="array" aca="1" ref="F11" ca="1">IF($B11&lt;&gt;"",RechercheVENS("G,E,H",DétailSemaines[Date],F$9,DétailSemaines[Equipe],$B11,DétailSemaines[Exploitation],$F$3),"")</f>
        <v/>
      </c>
      <c r="G11" s="31" t="str" cm="1">
        <f t="array" aca="1" ref="G11" ca="1">IF($B11&lt;&gt;"",RechercheVENS("G,E,H",DétailSemaines[Date],G$9,DétailSemaines[Equipe],$B11,DétailSemaines[Exploitation],$F$3),"")</f>
        <v/>
      </c>
      <c r="H11" s="31" t="str" cm="1">
        <f t="array" aca="1" ref="H11" ca="1">IF($B11&lt;&gt;"",RechercheVENS("G,E,H",DétailSemaines[Date],H$9,DétailSemaines[Equipe],$B11,DétailSemaines[Exploitation],$F$3),"")</f>
        <v/>
      </c>
      <c r="I11" s="33"/>
      <c r="J11" s="33"/>
      <c r="K11" s="31" t="str" cm="1">
        <f t="array" aca="1" ref="K11" ca="1">IF($B11&lt;&gt;"",RechercheVENS("G,E,H",DétailSemaines[Date],K$9,DétailSemaines[Equipe],$B11,DétailSemaines[Exploitation],$F$3),"")</f>
        <v/>
      </c>
      <c r="L11" s="31" t="str" cm="1">
        <f t="array" aca="1" ref="L11" ca="1">IF($B11&lt;&gt;"",RechercheVENS("G,E,H",DétailSemaines[Date],L$9,DétailSemaines[Equipe],$B11,DétailSemaines[Exploitation],$F$3),"")</f>
        <v/>
      </c>
      <c r="M11" s="31" t="str" cm="1">
        <f t="array" aca="1" ref="M11" ca="1">IF($B11&lt;&gt;"",RechercheVENS("G,E,H",DétailSemaines[Date],M$9,DétailSemaines[Equipe],$B11,DétailSemaines[Exploitation],$F$3),"")</f>
        <v/>
      </c>
      <c r="N11" s="31" t="str" cm="1">
        <f t="array" aca="1" ref="N11" ca="1">IF($B11&lt;&gt;"",RechercheVENS("G,E,H",DétailSemaines[Date],N$9,DétailSemaines[Equipe],$B11,DétailSemaines[Exploitation],$F$3),"")</f>
        <v/>
      </c>
      <c r="O11" s="31" t="str" cm="1">
        <f t="array" aca="1" ref="O11" ca="1">IF($B11&lt;&gt;"",RechercheVENS("G,E,H",DétailSemaines[Date],O$9,DétailSemaines[Equipe],$B11,DétailSemaines[Exploitation],$F$3),"")</f>
        <v/>
      </c>
      <c r="P11" s="33"/>
      <c r="Q11" s="33"/>
      <c r="R11" s="31" t="str" cm="1">
        <f t="array" aca="1" ref="R11" ca="1">IF($B11&lt;&gt;"",RechercheVENS("G,E,H",DétailSemaines[Date],R$9,DétailSemaines[Equipe],$B11,DétailSemaines[Exploitation],$F$3),"")</f>
        <v/>
      </c>
      <c r="S11" s="31" t="str" cm="1">
        <f t="array" aca="1" ref="S11" ca="1">IF($B11&lt;&gt;"",RechercheVENS("G,E,H",DétailSemaines[Date],S$9,DétailSemaines[Equipe],$B11,DétailSemaines[Exploitation],$F$3),"")</f>
        <v/>
      </c>
      <c r="T11" s="31" t="str" cm="1">
        <f t="array" aca="1" ref="T11" ca="1">IF($B11&lt;&gt;"",RechercheVENS("G,E,H",DétailSemaines[Date],T$9,DétailSemaines[Equipe],$B11,DétailSemaines[Exploitation],$F$3),"")</f>
        <v/>
      </c>
      <c r="U11" s="31" t="str" cm="1">
        <f t="array" aca="1" ref="U11" ca="1">IF($B11&lt;&gt;"",RechercheVENS("G,E,H",DétailSemaines[Date],U$9,DétailSemaines[Equipe],$B11,DétailSemaines[Exploitation],$F$3),"")</f>
        <v/>
      </c>
      <c r="V11" s="31" t="str" cm="1">
        <f t="array" aca="1" ref="V11" ca="1">IF($B11&lt;&gt;"",RechercheVENS("G,E,H",DétailSemaines[Date],V$9,DétailSemaines[Equipe],$B11,DétailSemaines[Exploitation],$F$3),"")</f>
        <v/>
      </c>
      <c r="W11" s="33"/>
      <c r="X11" s="33"/>
    </row>
    <row r="12" spans="1:24" s="27" customFormat="1" ht="60" customHeight="1">
      <c r="A12" s="27">
        <f t="shared" ca="1" si="2"/>
        <v>15</v>
      </c>
      <c r="B12" s="40" t="s">
        <v>29</v>
      </c>
      <c r="C12" s="41"/>
      <c r="D12" s="31" t="str" cm="1">
        <f t="array" aca="1" ref="D12" ca="1">IF($B12&lt;&gt;"",RechercheVENS("G,E,H",DétailSemaines[Date],D$9,DétailSemaines[Equipe],$B12,DétailSemaines[Exploitation],$F$3),"")</f>
        <v/>
      </c>
      <c r="E12" s="31" t="str" cm="1">
        <f t="array" aca="1" ref="E12" ca="1">IF($B12&lt;&gt;"",RechercheVENS("G,E,H",DétailSemaines[Date],E$9,DétailSemaines[Equipe],$B12,DétailSemaines[Exploitation],$F$3),"")</f>
        <v>COMMUNE5 S7/110 TRAVAUX TYPE3 RTE DE TRUC</v>
      </c>
      <c r="F12" s="31" t="str" cm="1">
        <f t="array" aca="1" ref="F12" ca="1">IF($B12&lt;&gt;"",RechercheVENS("G,E,H",DétailSemaines[Date],F$9,DétailSemaines[Equipe],$B12,DétailSemaines[Exploitation],$F$3),"")</f>
        <v>COMMUNE5 S7/110 TRAVAUX TYPE3 RTE DE TRUC</v>
      </c>
      <c r="G12" s="31" t="str" cm="1">
        <f t="array" aca="1" ref="G12" ca="1">IF($B12&lt;&gt;"",RechercheVENS("G,E,H",DétailSemaines[Date],G$9,DétailSemaines[Equipe],$B12,DétailSemaines[Exploitation],$F$3),"")</f>
        <v>COMMUNE5 S7/110 TRAVAUX TYPE3 RTE DE TRUC</v>
      </c>
      <c r="H12" s="31" t="str" cm="1">
        <f t="array" aca="1" ref="H12" ca="1">IF($B12&lt;&gt;"",RechercheVENS("G,E,H",DétailSemaines[Date],H$9,DétailSemaines[Equipe],$B12,DétailSemaines[Exploitation],$F$3),"")</f>
        <v>COMMUNE5 S7/110 TRAVAUX TYPE3 RTE DE TRUC</v>
      </c>
      <c r="I12" s="33"/>
      <c r="J12" s="33"/>
      <c r="K12" s="31" t="str" cm="1">
        <f t="array" aca="1" ref="K12" ca="1">IF($B12&lt;&gt;"",RechercheVENS("G,E,H",DétailSemaines[Date],K$9,DétailSemaines[Equipe],$B12,DétailSemaines[Exploitation],$F$3),"")</f>
        <v/>
      </c>
      <c r="L12" s="31" t="str" cm="1">
        <f t="array" aca="1" ref="L12" ca="1">IF($B12&lt;&gt;"",RechercheVENS("G,E,H",DétailSemaines[Date],L$9,DétailSemaines[Equipe],$B12,DétailSemaines[Exploitation],$F$3),"")</f>
        <v/>
      </c>
      <c r="M12" s="31" t="str" cm="1">
        <f t="array" aca="1" ref="M12" ca="1">IF($B12&lt;&gt;"",RechercheVENS("G,E,H",DétailSemaines[Date],M$9,DétailSemaines[Equipe],$B12,DétailSemaines[Exploitation],$F$3),"")</f>
        <v/>
      </c>
      <c r="N12" s="31" t="str" cm="1">
        <f t="array" aca="1" ref="N12" ca="1">IF($B12&lt;&gt;"",RechercheVENS("G,E,H",DétailSemaines[Date],N$9,DétailSemaines[Equipe],$B12,DétailSemaines[Exploitation],$F$3),"")</f>
        <v/>
      </c>
      <c r="O12" s="31" t="str" cm="1">
        <f t="array" aca="1" ref="O12" ca="1">IF($B12&lt;&gt;"",RechercheVENS("G,E,H",DétailSemaines[Date],O$9,DétailSemaines[Equipe],$B12,DétailSemaines[Exploitation],$F$3),"")</f>
        <v/>
      </c>
      <c r="P12" s="33"/>
      <c r="Q12" s="33"/>
      <c r="R12" s="31" t="str" cm="1">
        <f t="array" aca="1" ref="R12" ca="1">IF($B12&lt;&gt;"",RechercheVENS("G,E,H",DétailSemaines[Date],R$9,DétailSemaines[Equipe],$B12,DétailSemaines[Exploitation],$F$3),"")</f>
        <v/>
      </c>
      <c r="S12" s="31" t="str" cm="1">
        <f t="array" aca="1" ref="S12" ca="1">IF($B12&lt;&gt;"",RechercheVENS("G,E,H",DétailSemaines[Date],S$9,DétailSemaines[Equipe],$B12,DétailSemaines[Exploitation],$F$3),"")</f>
        <v/>
      </c>
      <c r="T12" s="31" t="str" cm="1">
        <f t="array" aca="1" ref="T12" ca="1">IF($B12&lt;&gt;"",RechercheVENS("G,E,H",DétailSemaines[Date],T$9,DétailSemaines[Equipe],$B12,DétailSemaines[Exploitation],$F$3),"")</f>
        <v/>
      </c>
      <c r="U12" s="31" t="str" cm="1">
        <f t="array" aca="1" ref="U12" ca="1">IF($B12&lt;&gt;"",RechercheVENS("G,E,H",DétailSemaines[Date],U$9,DétailSemaines[Equipe],$B12,DétailSemaines[Exploitation],$F$3),"")</f>
        <v/>
      </c>
      <c r="V12" s="31" t="str" cm="1">
        <f t="array" aca="1" ref="V12" ca="1">IF($B12&lt;&gt;"",RechercheVENS("G,E,H",DétailSemaines[Date],V$9,DétailSemaines[Equipe],$B12,DétailSemaines[Exploitation],$F$3),"")</f>
        <v/>
      </c>
      <c r="W12" s="33"/>
      <c r="X12" s="33"/>
    </row>
    <row r="13" spans="1:24" ht="60" customHeight="1" thickBot="1">
      <c r="A13" s="11">
        <f t="shared" ca="1" si="2"/>
        <v>15</v>
      </c>
      <c r="B13" s="52" t="s">
        <v>26</v>
      </c>
      <c r="C13" s="53"/>
      <c r="D13" s="38" t="str" cm="1">
        <f t="array" aca="1" ref="D13" ca="1">IF($B13&lt;&gt;"",RechercheVENS("G,E,H",DétailSemaines[Date],D$9,DétailSemaines[Equipe],$B13,DétailSemaines[Exploitation],$F$3),"")</f>
        <v/>
      </c>
      <c r="E13" s="38" t="str" cm="1">
        <f t="array" aca="1" ref="E13" ca="1">IF($B13&lt;&gt;"",RechercheVENS("G,E,H",DétailSemaines[Date],E$9,DétailSemaines[Equipe],$B13,DétailSemaines[Exploitation],$F$3),"")</f>
        <v/>
      </c>
      <c r="F13" s="38" t="str" cm="1">
        <f t="array" aca="1" ref="F13" ca="1">IF($B13&lt;&gt;"",RechercheVENS("G,E,H",DétailSemaines[Date],F$9,DétailSemaines[Equipe],$B13,DétailSemaines[Exploitation],$F$3),"")</f>
        <v/>
      </c>
      <c r="G13" s="38" t="str" cm="1">
        <f t="array" aca="1" ref="G13" ca="1">IF($B13&lt;&gt;"",RechercheVENS("G,E,H",DétailSemaines[Date],G$9,DétailSemaines[Equipe],$B13,DétailSemaines[Exploitation],$F$3),"")</f>
        <v/>
      </c>
      <c r="H13" s="38" t="str" cm="1">
        <f t="array" aca="1" ref="H13" ca="1">IF($B13&lt;&gt;"",RechercheVENS("G,E,H",DétailSemaines[Date],H$9,DétailSemaines[Equipe],$B13,DétailSemaines[Exploitation],$F$3),"")</f>
        <v/>
      </c>
      <c r="I13" s="39"/>
      <c r="J13" s="39"/>
      <c r="K13" s="38" t="str" cm="1">
        <f t="array" aca="1" ref="K13" ca="1">IF($B13&lt;&gt;"",RechercheVENS("G,E,H",DétailSemaines[Date],K$9,DétailSemaines[Equipe],$B13,DétailSemaines[Exploitation],$F$3),"")</f>
        <v/>
      </c>
      <c r="L13" s="38" t="str" cm="1">
        <f t="array" aca="1" ref="L13" ca="1">IF($B13&lt;&gt;"",RechercheVENS("G,E,H",DétailSemaines[Date],L$9,DétailSemaines[Equipe],$B13,DétailSemaines[Exploitation],$F$3),"")</f>
        <v/>
      </c>
      <c r="M13" s="38" t="str" cm="1">
        <f t="array" aca="1" ref="M13" ca="1">IF($B13&lt;&gt;"",RechercheVENS("G,E,H",DétailSemaines[Date],M$9,DétailSemaines[Equipe],$B13,DétailSemaines[Exploitation],$F$3),"")</f>
        <v/>
      </c>
      <c r="N13" s="38" t="str" cm="1">
        <f t="array" aca="1" ref="N13" ca="1">IF($B13&lt;&gt;"",RechercheVENS("G,E,H",DétailSemaines[Date],N$9,DétailSemaines[Equipe],$B13,DétailSemaines[Exploitation],$F$3),"")</f>
        <v/>
      </c>
      <c r="O13" s="38" t="str" cm="1">
        <f t="array" aca="1" ref="O13" ca="1">IF($B13&lt;&gt;"",RechercheVENS("G,E,H",DétailSemaines[Date],O$9,DétailSemaines[Equipe],$B13,DétailSemaines[Exploitation],$F$3),"")</f>
        <v/>
      </c>
      <c r="P13" s="39"/>
      <c r="Q13" s="39"/>
      <c r="R13" s="38" t="str" cm="1">
        <f t="array" aca="1" ref="R13" ca="1">IF($B13&lt;&gt;"",RechercheVENS("G,E,H",DétailSemaines[Date],R$9,DétailSemaines[Equipe],$B13,DétailSemaines[Exploitation],$F$3),"")</f>
        <v/>
      </c>
      <c r="S13" s="38" t="str" cm="1">
        <f t="array" aca="1" ref="S13" ca="1">IF($B13&lt;&gt;"",RechercheVENS("G,E,H",DétailSemaines[Date],S$9,DétailSemaines[Equipe],$B13,DétailSemaines[Exploitation],$F$3),"")</f>
        <v/>
      </c>
      <c r="T13" s="38" t="str" cm="1">
        <f t="array" aca="1" ref="T13" ca="1">IF($B13&lt;&gt;"",RechercheVENS("G,E,H",DétailSemaines[Date],T$9,DétailSemaines[Equipe],$B13,DétailSemaines[Exploitation],$F$3),"")</f>
        <v/>
      </c>
      <c r="U13" s="38" t="str" cm="1">
        <f t="array" aca="1" ref="U13" ca="1">IF($B13&lt;&gt;"",RechercheVENS("G,E,H",DétailSemaines[Date],U$9,DétailSemaines[Equipe],$B13,DétailSemaines[Exploitation],$F$3),"")</f>
        <v/>
      </c>
      <c r="V13" s="38" t="str" cm="1">
        <f t="array" aca="1" ref="V13" ca="1">IF($B13&lt;&gt;"",RechercheVENS("G,E,H",DétailSemaines[Date],V$9,DétailSemaines[Equipe],$B13,DétailSemaines[Exploitation],$F$3),"")</f>
        <v/>
      </c>
      <c r="W13" s="39"/>
      <c r="X13" s="39"/>
    </row>
  </sheetData>
  <sheetProtection selectLockedCells="1"/>
  <mergeCells count="11">
    <mergeCell ref="R6:X6"/>
    <mergeCell ref="D6:J6"/>
    <mergeCell ref="K6:Q6"/>
    <mergeCell ref="B9:C9"/>
    <mergeCell ref="B10:C10"/>
    <mergeCell ref="D7:J7"/>
    <mergeCell ref="K7:Q7"/>
    <mergeCell ref="R7:X7"/>
    <mergeCell ref="B11:C11"/>
    <mergeCell ref="B12:C12"/>
    <mergeCell ref="B13:C13"/>
  </mergeCells>
  <phoneticPr fontId="8" type="noConversion"/>
  <conditionalFormatting sqref="K10:O10 D10:D13 K11:K13 R11:R13">
    <cfRule type="expression" dxfId="10" priority="421">
      <formula>AND($D$9="D")</formula>
    </cfRule>
  </conditionalFormatting>
  <conditionalFormatting sqref="E10:H11">
    <cfRule type="expression" dxfId="9" priority="414">
      <formula>AND($D$9="D")</formula>
    </cfRule>
  </conditionalFormatting>
  <conditionalFormatting sqref="E12:E13 L11:L13 S11:S13">
    <cfRule type="expression" dxfId="8" priority="413">
      <formula>AND($E$9="D")</formula>
    </cfRule>
  </conditionalFormatting>
  <conditionalFormatting sqref="F12:F13 M11:M13 T11:T13">
    <cfRule type="expression" dxfId="7" priority="412">
      <formula>AND($F$9="D")</formula>
    </cfRule>
  </conditionalFormatting>
  <conditionalFormatting sqref="G12:G13 N11:N13 U11:U13">
    <cfRule type="expression" dxfId="6" priority="411">
      <formula>AND($G$9="D")</formula>
    </cfRule>
  </conditionalFormatting>
  <conditionalFormatting sqref="H12:H13 O11:O13 V11:V13">
    <cfRule type="expression" dxfId="5" priority="410">
      <formula>AND($H$9="D")</formula>
    </cfRule>
  </conditionalFormatting>
  <conditionalFormatting sqref="R10">
    <cfRule type="expression" dxfId="4" priority="11">
      <formula>AND($D$9="D")</formula>
    </cfRule>
  </conditionalFormatting>
  <conditionalFormatting sqref="S10">
    <cfRule type="expression" dxfId="3" priority="10">
      <formula>AND($E$9="D")</formula>
    </cfRule>
  </conditionalFormatting>
  <conditionalFormatting sqref="T10">
    <cfRule type="expression" dxfId="2" priority="9">
      <formula>AND($F$9="D")</formula>
    </cfRule>
  </conditionalFormatting>
  <conditionalFormatting sqref="U10">
    <cfRule type="expression" dxfId="1" priority="8">
      <formula>AND($G$9="D")</formula>
    </cfRule>
  </conditionalFormatting>
  <conditionalFormatting sqref="V10">
    <cfRule type="expression" dxfId="0" priority="7">
      <formula>AND($H$9="D")</formula>
    </cfRule>
  </conditionalFormatting>
  <dataValidations count="2">
    <dataValidation type="list" allowBlank="1" showInputMessage="1" showErrorMessage="1" sqref="C3" xr:uid="{EAD824F3-D1DA-46E0-B257-FBDAF1D1FFFA}">
      <formula1>SEMAINE</formula1>
    </dataValidation>
    <dataValidation type="list" allowBlank="1" showInputMessage="1" showErrorMessage="1" sqref="F3" xr:uid="{01F412C5-749C-4447-9221-10DBCAFF6BFE}">
      <formula1>CLIENTS</formula1>
    </dataValidation>
  </dataValidations>
  <printOptions horizontalCentered="1"/>
  <pageMargins left="0" right="0" top="0.39370078740157483" bottom="0" header="0" footer="0"/>
  <pageSetup paperSize="8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2C079-64DC-4BB0-9A34-94BFB4F9801E}">
  <sheetPr codeName="Feuil6"/>
  <dimension ref="A1:R17"/>
  <sheetViews>
    <sheetView workbookViewId="0">
      <selection activeCell="E1" sqref="E1"/>
    </sheetView>
  </sheetViews>
  <sheetFormatPr baseColWidth="10" defaultRowHeight="15"/>
  <cols>
    <col min="1" max="1" width="11" bestFit="1" customWidth="1"/>
    <col min="2" max="2" width="13.42578125" bestFit="1" customWidth="1"/>
    <col min="3" max="3" width="10.7109375" bestFit="1" customWidth="1"/>
    <col min="4" max="4" width="21.28515625" bestFit="1" customWidth="1"/>
    <col min="5" max="5" width="12.140625" customWidth="1"/>
    <col min="6" max="6" width="13.85546875" hidden="1" customWidth="1"/>
    <col min="7" max="7" width="26.42578125" bestFit="1" customWidth="1"/>
    <col min="8" max="8" width="18.85546875" customWidth="1"/>
    <col min="9" max="9" width="12.42578125" hidden="1" customWidth="1"/>
    <col min="10" max="10" width="14.85546875" hidden="1" customWidth="1"/>
    <col min="11" max="11" width="5.7109375" hidden="1" customWidth="1"/>
    <col min="12" max="12" width="5.28515625" hidden="1" customWidth="1"/>
    <col min="13" max="13" width="11.85546875" hidden="1" customWidth="1"/>
    <col min="14" max="14" width="8" hidden="1" customWidth="1"/>
    <col min="15" max="15" width="20.140625" hidden="1" customWidth="1"/>
    <col min="16" max="16" width="6.7109375" hidden="1" customWidth="1"/>
    <col min="17" max="17" width="22.5703125" bestFit="1" customWidth="1"/>
    <col min="18" max="18" width="15.7109375" bestFit="1" customWidth="1"/>
    <col min="19" max="19" width="73.42578125" bestFit="1" customWidth="1"/>
  </cols>
  <sheetData>
    <row r="1" spans="1:18">
      <c r="A1" t="s">
        <v>10</v>
      </c>
      <c r="B1" t="s">
        <v>11</v>
      </c>
      <c r="C1" t="s">
        <v>12</v>
      </c>
      <c r="D1" t="s">
        <v>13</v>
      </c>
      <c r="E1" t="s">
        <v>65</v>
      </c>
      <c r="F1" t="s">
        <v>34</v>
      </c>
      <c r="G1" t="s">
        <v>14</v>
      </c>
      <c r="H1" t="s">
        <v>15</v>
      </c>
      <c r="I1" t="s">
        <v>45</v>
      </c>
      <c r="J1" t="s">
        <v>16</v>
      </c>
      <c r="K1" t="s">
        <v>17</v>
      </c>
      <c r="L1" t="s">
        <v>18</v>
      </c>
      <c r="M1" t="s">
        <v>19</v>
      </c>
      <c r="N1" t="s">
        <v>20</v>
      </c>
      <c r="O1" t="s">
        <v>21</v>
      </c>
      <c r="P1" t="s">
        <v>22</v>
      </c>
      <c r="Q1" t="s">
        <v>23</v>
      </c>
      <c r="R1" t="s">
        <v>24</v>
      </c>
    </row>
    <row r="2" spans="1:18">
      <c r="A2">
        <v>1</v>
      </c>
      <c r="B2" s="5" t="s">
        <v>27</v>
      </c>
      <c r="C2" s="1">
        <v>44928</v>
      </c>
      <c r="D2" s="5"/>
      <c r="F2" s="5"/>
      <c r="G2" s="5" t="s">
        <v>36</v>
      </c>
      <c r="H2" s="5"/>
      <c r="I2" s="5"/>
      <c r="J2" s="5"/>
      <c r="Q2" s="5" t="s">
        <v>46</v>
      </c>
      <c r="R2" s="6">
        <v>44889.363194444442</v>
      </c>
    </row>
    <row r="3" spans="1:18">
      <c r="A3">
        <v>1</v>
      </c>
      <c r="B3" s="5" t="s">
        <v>27</v>
      </c>
      <c r="C3" s="1">
        <v>44929</v>
      </c>
      <c r="D3" s="5"/>
      <c r="F3" s="5"/>
      <c r="G3" s="5" t="s">
        <v>35</v>
      </c>
      <c r="H3" s="5" t="s">
        <v>40</v>
      </c>
      <c r="I3" s="5"/>
      <c r="J3" s="5"/>
      <c r="Q3" s="5" t="s">
        <v>47</v>
      </c>
      <c r="R3" s="6">
        <v>44889.363194444442</v>
      </c>
    </row>
    <row r="4" spans="1:18">
      <c r="A4">
        <v>1</v>
      </c>
      <c r="B4" s="5" t="s">
        <v>27</v>
      </c>
      <c r="C4" s="1">
        <v>44930</v>
      </c>
      <c r="D4" s="5"/>
      <c r="F4" s="5"/>
      <c r="G4" s="5" t="s">
        <v>35</v>
      </c>
      <c r="H4" s="5" t="s">
        <v>40</v>
      </c>
      <c r="I4" s="5"/>
      <c r="J4" s="5"/>
      <c r="Q4" s="5" t="s">
        <v>48</v>
      </c>
      <c r="R4" s="6">
        <v>44889.363194444442</v>
      </c>
    </row>
    <row r="5" spans="1:18">
      <c r="A5">
        <v>1</v>
      </c>
      <c r="B5" s="5" t="s">
        <v>27</v>
      </c>
      <c r="C5" s="1">
        <v>44931</v>
      </c>
      <c r="D5" s="5"/>
      <c r="F5" s="5"/>
      <c r="G5" s="5" t="s">
        <v>35</v>
      </c>
      <c r="H5" s="5" t="s">
        <v>40</v>
      </c>
      <c r="I5" s="5"/>
      <c r="J5" s="5"/>
      <c r="Q5" s="5" t="s">
        <v>49</v>
      </c>
      <c r="R5" s="6">
        <v>44889.363194444442</v>
      </c>
    </row>
    <row r="6" spans="1:18">
      <c r="A6">
        <v>1</v>
      </c>
      <c r="B6" s="5" t="s">
        <v>27</v>
      </c>
      <c r="C6" s="1">
        <v>44932</v>
      </c>
      <c r="D6" s="5"/>
      <c r="F6" s="5"/>
      <c r="G6" s="5" t="s">
        <v>35</v>
      </c>
      <c r="H6" s="5" t="s">
        <v>40</v>
      </c>
      <c r="I6" s="5"/>
      <c r="J6" s="5"/>
      <c r="Q6" s="5" t="s">
        <v>50</v>
      </c>
      <c r="R6" s="6">
        <v>44889.363194444442</v>
      </c>
    </row>
    <row r="7" spans="1:18">
      <c r="A7">
        <v>1</v>
      </c>
      <c r="B7" s="5" t="s">
        <v>28</v>
      </c>
      <c r="C7" s="1">
        <v>44929</v>
      </c>
      <c r="D7" s="5" t="s">
        <v>30</v>
      </c>
      <c r="E7">
        <v>2000</v>
      </c>
      <c r="F7" s="5"/>
      <c r="G7" s="5" t="s">
        <v>38</v>
      </c>
      <c r="H7" s="5" t="s">
        <v>41</v>
      </c>
      <c r="I7" s="5"/>
      <c r="J7" s="5"/>
      <c r="Q7" s="5" t="s">
        <v>51</v>
      </c>
      <c r="R7" s="6">
        <v>44902.665277777778</v>
      </c>
    </row>
    <row r="8" spans="1:18">
      <c r="A8">
        <v>1</v>
      </c>
      <c r="B8" s="5" t="s">
        <v>28</v>
      </c>
      <c r="C8" s="1">
        <v>44932</v>
      </c>
      <c r="D8" s="5" t="s">
        <v>31</v>
      </c>
      <c r="F8" s="5"/>
      <c r="G8" s="5" t="s">
        <v>37</v>
      </c>
      <c r="H8" s="5" t="s">
        <v>44</v>
      </c>
      <c r="I8" s="5"/>
      <c r="J8" s="5"/>
      <c r="Q8" s="5" t="s">
        <v>52</v>
      </c>
      <c r="R8" s="6">
        <v>44902.665277777778</v>
      </c>
    </row>
    <row r="9" spans="1:18">
      <c r="A9">
        <v>1</v>
      </c>
      <c r="B9" s="5" t="s">
        <v>29</v>
      </c>
      <c r="C9" s="1">
        <v>44929</v>
      </c>
      <c r="D9" s="5" t="s">
        <v>32</v>
      </c>
      <c r="E9" t="s">
        <v>33</v>
      </c>
      <c r="F9" s="5"/>
      <c r="G9" s="5" t="s">
        <v>39</v>
      </c>
      <c r="H9" s="5" t="s">
        <v>42</v>
      </c>
      <c r="I9" s="5"/>
      <c r="J9" s="5"/>
      <c r="Q9" s="5" t="s">
        <v>53</v>
      </c>
      <c r="R9" s="6">
        <v>44903.290972222225</v>
      </c>
    </row>
    <row r="10" spans="1:18">
      <c r="A10">
        <v>1</v>
      </c>
      <c r="B10" s="5" t="s">
        <v>29</v>
      </c>
      <c r="C10" s="1">
        <v>44929</v>
      </c>
      <c r="D10" s="5"/>
      <c r="F10" s="5"/>
      <c r="G10" s="5"/>
      <c r="H10" s="5" t="s">
        <v>43</v>
      </c>
      <c r="I10" s="5"/>
      <c r="J10" s="5"/>
      <c r="Q10" s="5" t="s">
        <v>54</v>
      </c>
      <c r="R10" s="6">
        <v>44903.290972222225</v>
      </c>
    </row>
    <row r="11" spans="1:18">
      <c r="A11">
        <v>1</v>
      </c>
      <c r="B11" s="5" t="s">
        <v>29</v>
      </c>
      <c r="C11" s="1">
        <v>44930</v>
      </c>
      <c r="D11" s="5" t="s">
        <v>32</v>
      </c>
      <c r="E11" t="s">
        <v>33</v>
      </c>
      <c r="F11" s="5"/>
      <c r="G11" s="5" t="s">
        <v>39</v>
      </c>
      <c r="H11" s="5" t="s">
        <v>42</v>
      </c>
      <c r="I11" s="5"/>
      <c r="J11" s="5"/>
      <c r="Q11" s="5" t="s">
        <v>55</v>
      </c>
      <c r="R11" s="6">
        <v>44903.290972222225</v>
      </c>
    </row>
    <row r="12" spans="1:18">
      <c r="A12">
        <v>1</v>
      </c>
      <c r="B12" s="5" t="s">
        <v>29</v>
      </c>
      <c r="C12" s="1">
        <v>44930</v>
      </c>
      <c r="D12" s="5"/>
      <c r="F12" s="5"/>
      <c r="G12" s="5"/>
      <c r="H12" s="5" t="s">
        <v>43</v>
      </c>
      <c r="I12" s="5"/>
      <c r="J12" s="5"/>
      <c r="Q12" s="5" t="s">
        <v>56</v>
      </c>
      <c r="R12" s="6">
        <v>44903.290972222225</v>
      </c>
    </row>
    <row r="13" spans="1:18">
      <c r="A13">
        <v>1</v>
      </c>
      <c r="B13" s="5" t="s">
        <v>29</v>
      </c>
      <c r="C13" s="1">
        <v>44931</v>
      </c>
      <c r="D13" s="5" t="s">
        <v>32</v>
      </c>
      <c r="E13" t="s">
        <v>33</v>
      </c>
      <c r="F13" s="5"/>
      <c r="G13" s="5" t="s">
        <v>39</v>
      </c>
      <c r="H13" s="5" t="s">
        <v>42</v>
      </c>
      <c r="I13" s="5"/>
      <c r="J13" s="5"/>
      <c r="Q13" s="5" t="s">
        <v>57</v>
      </c>
      <c r="R13" s="6">
        <v>44903.290972222225</v>
      </c>
    </row>
    <row r="14" spans="1:18">
      <c r="A14">
        <v>1</v>
      </c>
      <c r="B14" s="5" t="s">
        <v>29</v>
      </c>
      <c r="C14" s="1">
        <v>44931</v>
      </c>
      <c r="D14" s="5"/>
      <c r="F14" s="5"/>
      <c r="G14" s="5"/>
      <c r="H14" s="5" t="s">
        <v>43</v>
      </c>
      <c r="I14" s="5"/>
      <c r="J14" s="5"/>
      <c r="Q14" s="5" t="s">
        <v>58</v>
      </c>
      <c r="R14" s="6">
        <v>44903.290972222225</v>
      </c>
    </row>
    <row r="15" spans="1:18">
      <c r="A15">
        <v>1</v>
      </c>
      <c r="B15" s="5" t="s">
        <v>29</v>
      </c>
      <c r="C15" s="1">
        <v>44932</v>
      </c>
      <c r="D15" s="5" t="s">
        <v>32</v>
      </c>
      <c r="E15" t="s">
        <v>33</v>
      </c>
      <c r="F15" s="5"/>
      <c r="G15" s="5" t="s">
        <v>39</v>
      </c>
      <c r="H15" s="5" t="s">
        <v>42</v>
      </c>
      <c r="I15" s="5"/>
      <c r="J15" s="5"/>
      <c r="Q15" s="5" t="s">
        <v>59</v>
      </c>
      <c r="R15" s="6">
        <v>44903.290972222225</v>
      </c>
    </row>
    <row r="16" spans="1:18">
      <c r="A16">
        <v>1</v>
      </c>
      <c r="B16" s="5" t="s">
        <v>29</v>
      </c>
      <c r="C16" s="1">
        <v>44932</v>
      </c>
      <c r="D16" s="5"/>
      <c r="F16" s="5"/>
      <c r="G16" s="5"/>
      <c r="H16" s="5" t="s">
        <v>43</v>
      </c>
      <c r="I16" s="5"/>
      <c r="J16" s="5"/>
      <c r="Q16" s="5" t="s">
        <v>60</v>
      </c>
      <c r="R16" s="6">
        <v>44903.290972222225</v>
      </c>
    </row>
    <row r="17" spans="2:18">
      <c r="B17" s="5"/>
      <c r="C17" s="1"/>
      <c r="D17" s="5"/>
      <c r="F17" s="5"/>
      <c r="G17" s="5"/>
      <c r="H17" s="5"/>
      <c r="I17" s="5"/>
      <c r="J17" s="5"/>
      <c r="Q17" s="5"/>
      <c r="R17" s="6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8B3A8-7476-43B8-9676-0ACE1E598762}">
  <sheetPr codeName="Feuil3"/>
  <dimension ref="A1:C52"/>
  <sheetViews>
    <sheetView workbookViewId="0">
      <selection activeCell="C22" sqref="C22"/>
    </sheetView>
  </sheetViews>
  <sheetFormatPr baseColWidth="10" defaultRowHeight="15"/>
  <cols>
    <col min="2" max="2" width="2.140625" customWidth="1"/>
    <col min="3" max="3" width="27" style="8" customWidth="1"/>
    <col min="4" max="4" width="1.7109375" customWidth="1"/>
  </cols>
  <sheetData>
    <row r="1" spans="1:3">
      <c r="A1">
        <v>1</v>
      </c>
      <c r="C1" s="8" t="s">
        <v>9</v>
      </c>
    </row>
    <row r="2" spans="1:3">
      <c r="A2">
        <v>2</v>
      </c>
      <c r="C2" s="9" t="s">
        <v>30</v>
      </c>
    </row>
    <row r="3" spans="1:3">
      <c r="A3">
        <v>3</v>
      </c>
      <c r="C3" s="10" t="s">
        <v>31</v>
      </c>
    </row>
    <row r="4" spans="1:3">
      <c r="A4">
        <v>4</v>
      </c>
      <c r="C4" s="10" t="s">
        <v>32</v>
      </c>
    </row>
    <row r="5" spans="1:3">
      <c r="A5">
        <v>5</v>
      </c>
      <c r="C5" s="10" t="s">
        <v>61</v>
      </c>
    </row>
    <row r="6" spans="1:3">
      <c r="A6">
        <v>6</v>
      </c>
      <c r="C6" s="10" t="s">
        <v>62</v>
      </c>
    </row>
    <row r="7" spans="1:3">
      <c r="A7">
        <v>7</v>
      </c>
      <c r="C7" s="10" t="s">
        <v>63</v>
      </c>
    </row>
    <row r="8" spans="1:3">
      <c r="A8">
        <v>8</v>
      </c>
      <c r="C8" s="10" t="s">
        <v>64</v>
      </c>
    </row>
    <row r="9" spans="1:3">
      <c r="A9">
        <v>9</v>
      </c>
    </row>
    <row r="10" spans="1:3">
      <c r="A10">
        <v>10</v>
      </c>
    </row>
    <row r="11" spans="1:3">
      <c r="A11">
        <v>11</v>
      </c>
    </row>
    <row r="12" spans="1:3">
      <c r="A12">
        <v>12</v>
      </c>
    </row>
    <row r="13" spans="1:3">
      <c r="A13">
        <v>13</v>
      </c>
    </row>
    <row r="14" spans="1:3">
      <c r="A14">
        <v>14</v>
      </c>
    </row>
    <row r="15" spans="1:3">
      <c r="A15">
        <v>15</v>
      </c>
    </row>
    <row r="16" spans="1:3">
      <c r="A16">
        <v>16</v>
      </c>
    </row>
    <row r="17" spans="1:1">
      <c r="A17">
        <v>17</v>
      </c>
    </row>
    <row r="18" spans="1:1">
      <c r="A18">
        <v>18</v>
      </c>
    </row>
    <row r="19" spans="1:1">
      <c r="A19">
        <v>19</v>
      </c>
    </row>
    <row r="20" spans="1:1">
      <c r="A20">
        <v>20</v>
      </c>
    </row>
    <row r="21" spans="1:1">
      <c r="A21">
        <v>21</v>
      </c>
    </row>
    <row r="22" spans="1:1">
      <c r="A22">
        <v>22</v>
      </c>
    </row>
    <row r="23" spans="1:1">
      <c r="A23">
        <v>23</v>
      </c>
    </row>
    <row r="24" spans="1:1">
      <c r="A24">
        <v>24</v>
      </c>
    </row>
    <row r="25" spans="1:1">
      <c r="A25">
        <v>25</v>
      </c>
    </row>
    <row r="26" spans="1:1">
      <c r="A26">
        <v>26</v>
      </c>
    </row>
    <row r="27" spans="1:1">
      <c r="A27">
        <v>27</v>
      </c>
    </row>
    <row r="28" spans="1:1">
      <c r="A28">
        <v>28</v>
      </c>
    </row>
    <row r="29" spans="1:1">
      <c r="A29">
        <v>29</v>
      </c>
    </row>
    <row r="30" spans="1:1">
      <c r="A30">
        <v>30</v>
      </c>
    </row>
    <row r="31" spans="1:1">
      <c r="A31">
        <v>31</v>
      </c>
    </row>
    <row r="32" spans="1:1">
      <c r="A32">
        <v>32</v>
      </c>
    </row>
    <row r="33" spans="1:1">
      <c r="A33">
        <v>33</v>
      </c>
    </row>
    <row r="34" spans="1:1">
      <c r="A34">
        <v>34</v>
      </c>
    </row>
    <row r="35" spans="1:1">
      <c r="A35">
        <v>35</v>
      </c>
    </row>
    <row r="36" spans="1:1">
      <c r="A36">
        <v>36</v>
      </c>
    </row>
    <row r="37" spans="1:1">
      <c r="A37">
        <v>37</v>
      </c>
    </row>
    <row r="38" spans="1:1">
      <c r="A38">
        <v>38</v>
      </c>
    </row>
    <row r="39" spans="1:1">
      <c r="A39">
        <v>39</v>
      </c>
    </row>
    <row r="40" spans="1:1">
      <c r="A40">
        <v>40</v>
      </c>
    </row>
    <row r="41" spans="1:1">
      <c r="A41">
        <v>41</v>
      </c>
    </row>
    <row r="42" spans="1:1">
      <c r="A42">
        <v>42</v>
      </c>
    </row>
    <row r="43" spans="1:1">
      <c r="A43">
        <v>43</v>
      </c>
    </row>
    <row r="44" spans="1:1">
      <c r="A44">
        <v>44</v>
      </c>
    </row>
    <row r="45" spans="1:1">
      <c r="A45">
        <v>45</v>
      </c>
    </row>
    <row r="46" spans="1:1">
      <c r="A46">
        <v>46</v>
      </c>
    </row>
    <row r="47" spans="1:1">
      <c r="A47">
        <v>47</v>
      </c>
    </row>
    <row r="48" spans="1:1">
      <c r="A48">
        <v>48</v>
      </c>
    </row>
    <row r="49" spans="1:1">
      <c r="A49">
        <v>49</v>
      </c>
    </row>
    <row r="50" spans="1:1">
      <c r="A50">
        <v>50</v>
      </c>
    </row>
    <row r="51" spans="1:1">
      <c r="A51">
        <v>51</v>
      </c>
    </row>
    <row r="52" spans="1:1">
      <c r="A52">
        <v>52</v>
      </c>
    </row>
  </sheetData>
  <phoneticPr fontId="8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EFE87A-41D1-446C-AA40-F9A2446E34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Planning_Général</vt:lpstr>
      <vt:lpstr>DétailSemaines</vt:lpstr>
      <vt:lpstr>Params</vt:lpstr>
      <vt:lpstr>CLIENTS</vt:lpstr>
      <vt:lpstr>SEMAINE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2022-12-08T08:33:06Z</dcterms:created>
  <dcterms:modified xsi:type="dcterms:W3CDTF">2022-12-08T08:34:03Z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2022-12-08T08:34:01Z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cbfcde2b-d9cc-4711-b075-2c3198d3487c</vt:lpwstr>
  </property>
  <property fmtid="{D5CDD505-2E9C-101B-9397-08002B2CF9AE}" pid="8" name="MSIP_Label_64a238cc-6af3-4341-9d32-201b7e04331f_ContentBits">
    <vt:lpwstr>0</vt:lpwstr>
  </property>
</Properties>
</file>