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0730" windowHeight="11160"/>
  </bookViews>
  <sheets>
    <sheet name="Feuil1" sheetId="1" r:id="rId1"/>
  </sheets>
  <calcPr calcId="145621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7" i="1" l="1"/>
  <c r="Y5" i="1" l="1"/>
  <c r="Y6" i="1"/>
  <c r="Y4" i="1"/>
  <c r="W7" i="1"/>
  <c r="W6" i="1"/>
  <c r="W5" i="1"/>
  <c r="W4" i="1"/>
  <c r="Y7" i="1" l="1"/>
  <c r="B21" i="1" l="1"/>
  <c r="B20" i="1"/>
  <c r="B19" i="1"/>
  <c r="B18" i="1"/>
  <c r="B17" i="1"/>
  <c r="B16" i="1"/>
  <c r="B15" i="1"/>
  <c r="B14" i="1"/>
  <c r="B13" i="1"/>
  <c r="B12" i="1"/>
  <c r="B11" i="1"/>
  <c r="B10" i="1"/>
  <c r="B9" i="1"/>
  <c r="B3" i="1"/>
  <c r="B4" i="1"/>
  <c r="B5" i="1"/>
  <c r="B6" i="1"/>
  <c r="B7" i="1"/>
  <c r="B8" i="1"/>
  <c r="B2" i="1"/>
</calcChain>
</file>

<file path=xl/sharedStrings.xml><?xml version="1.0" encoding="utf-8"?>
<sst xmlns="http://schemas.openxmlformats.org/spreadsheetml/2006/main" count="42" uniqueCount="18">
  <si>
    <t>Date</t>
  </si>
  <si>
    <t>Mois</t>
  </si>
  <si>
    <t>Personne</t>
  </si>
  <si>
    <t>Temps passé</t>
  </si>
  <si>
    <t>Yves</t>
  </si>
  <si>
    <t>Charles</t>
  </si>
  <si>
    <t>Pierre</t>
  </si>
  <si>
    <t>Étiquettes de lignes</t>
  </si>
  <si>
    <t>Total général</t>
  </si>
  <si>
    <t>Somme de Temps passé</t>
  </si>
  <si>
    <t>Info</t>
  </si>
  <si>
    <t>Alerte</t>
  </si>
  <si>
    <t>(Tous)</t>
  </si>
  <si>
    <t>Nombre de passage</t>
  </si>
  <si>
    <t>Nombre de Alerte</t>
  </si>
  <si>
    <t>% Alerte</t>
  </si>
  <si>
    <t>Cible temps</t>
  </si>
  <si>
    <t>Ecart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</si>
</sst>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1" xfId="0" applyFont="1" applyFill="1" applyBorder="1"/>
    <xf numFmtId="0" fontId="1" fillId="2" borderId="2" xfId="0" applyNumberFormat="1" applyFont="1" applyFill="1" applyBorder="1"/>
    <xf numFmtId="10" fontId="0" fillId="0" borderId="0" xfId="0" applyNumberFormat="1"/>
    <xf numFmtId="10" fontId="1" fillId="2" borderId="2" xfId="0" applyNumberFormat="1" applyFont="1" applyFill="1" applyBorder="1"/>
    <xf numFmtId="1" fontId="1" fillId="2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TTEMANN Florian" refreshedDate="43979.380117939814" createdVersion="4" refreshedVersion="4" minRefreshableVersion="3" recordCount="20">
  <cacheSource type="worksheet">
    <worksheetSource ref="A1:E21" sheet="Feuil1"/>
  </cacheSource>
  <cacheFields count="5">
    <cacheField name="Date" numFmtId="14">
      <sharedItems containsSemiMixedTypes="0" containsNonDate="0" containsDate="1" containsString="0" minDate="2020-01-02T00:00:00" maxDate="2020-03-28T00:00:00"/>
    </cacheField>
    <cacheField name="Mois" numFmtId="0">
      <sharedItems containsSemiMixedTypes="0" containsString="0" containsNumber="1" containsInteger="1" minValue="1" maxValue="3" count="3">
        <n v="1"/>
        <n v="2"/>
        <n v="3"/>
      </sharedItems>
    </cacheField>
    <cacheField name="Personne" numFmtId="0">
      <sharedItems count="3">
        <s v="Yves"/>
        <s v="Charles"/>
        <s v="Pierre"/>
      </sharedItems>
    </cacheField>
    <cacheField name="Temps passé" numFmtId="0">
      <sharedItems containsSemiMixedTypes="0" containsString="0" containsNumber="1" containsInteger="1" minValue="1" maxValue="18"/>
    </cacheField>
    <cacheField name="Info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d v="2020-01-02T00:00:00"/>
    <x v="0"/>
    <x v="0"/>
    <n v="4"/>
    <s v="Alerte"/>
  </r>
  <r>
    <d v="2020-01-13T00:00:00"/>
    <x v="0"/>
    <x v="1"/>
    <n v="7"/>
    <m/>
  </r>
  <r>
    <d v="2020-01-27T00:00:00"/>
    <x v="0"/>
    <x v="1"/>
    <n v="9"/>
    <m/>
  </r>
  <r>
    <d v="2020-01-30T00:00:00"/>
    <x v="0"/>
    <x v="0"/>
    <n v="2"/>
    <m/>
  </r>
  <r>
    <d v="2020-02-05T00:00:00"/>
    <x v="1"/>
    <x v="0"/>
    <n v="5"/>
    <m/>
  </r>
  <r>
    <d v="2020-02-08T00:00:00"/>
    <x v="1"/>
    <x v="1"/>
    <n v="1"/>
    <m/>
  </r>
  <r>
    <d v="2020-02-12T00:00:00"/>
    <x v="1"/>
    <x v="2"/>
    <n v="10"/>
    <m/>
  </r>
  <r>
    <d v="2020-02-17T00:00:00"/>
    <x v="1"/>
    <x v="1"/>
    <n v="9"/>
    <s v="Alerte"/>
  </r>
  <r>
    <d v="2020-02-21T00:00:00"/>
    <x v="1"/>
    <x v="0"/>
    <n v="15"/>
    <m/>
  </r>
  <r>
    <d v="2020-02-27T00:00:00"/>
    <x v="1"/>
    <x v="1"/>
    <n v="6"/>
    <m/>
  </r>
  <r>
    <d v="2020-02-28T00:00:00"/>
    <x v="1"/>
    <x v="0"/>
    <n v="9"/>
    <m/>
  </r>
  <r>
    <d v="2020-03-01T00:00:00"/>
    <x v="2"/>
    <x v="1"/>
    <n v="12"/>
    <m/>
  </r>
  <r>
    <d v="2020-03-04T00:00:00"/>
    <x v="2"/>
    <x v="2"/>
    <n v="9"/>
    <m/>
  </r>
  <r>
    <d v="2020-03-07T00:00:00"/>
    <x v="2"/>
    <x v="2"/>
    <n v="7"/>
    <s v="Alerte"/>
  </r>
  <r>
    <d v="2020-03-11T00:00:00"/>
    <x v="2"/>
    <x v="2"/>
    <n v="4"/>
    <m/>
  </r>
  <r>
    <d v="2020-03-12T00:00:00"/>
    <x v="2"/>
    <x v="2"/>
    <n v="5"/>
    <m/>
  </r>
  <r>
    <d v="2020-03-15T00:00:00"/>
    <x v="2"/>
    <x v="1"/>
    <n v="7"/>
    <s v="Alerte"/>
  </r>
  <r>
    <d v="2020-03-19T00:00:00"/>
    <x v="2"/>
    <x v="2"/>
    <n v="9"/>
    <m/>
  </r>
  <r>
    <d v="2020-03-24T00:00:00"/>
    <x v="2"/>
    <x v="1"/>
    <n v="18"/>
    <m/>
  </r>
  <r>
    <d v="2020-03-27T00:00:00"/>
    <x v="2"/>
    <x v="2"/>
    <n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S3:V7" firstHeaderRow="0" firstDataRow="1" firstDataCol="1" rowPageCount="1" colPageCount="1"/>
  <pivotFields count="5">
    <pivotField dataField="1" numFmtId="14" showAll="0"/>
    <pivotField axis="axisPage" multipleItemSelectionAllowed="1" showAll="0">
      <items count="4">
        <item x="0"/>
        <item x="1"/>
        <item x="2"/>
        <item t="default"/>
      </items>
    </pivotField>
    <pivotField axis="axisRow" showAll="0">
      <items count="4">
        <item x="1"/>
        <item x="2"/>
        <item x="0"/>
        <item t="default"/>
      </items>
    </pivotField>
    <pivotField dataField="1" showAll="0"/>
    <pivotField dataField="1" showAll="0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" hier="-1"/>
  </pageFields>
  <dataFields count="3">
    <dataField name="Somme de Temps passé" fld="3" baseField="0" baseItem="0"/>
    <dataField name="Nombre de passage" fld="0" subtotal="count" baseField="2" baseItem="0"/>
    <dataField name="Nombre de Alerte" fld="4" subtotal="count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1"/>
  <sheetViews>
    <sheetView tabSelected="1" topLeftCell="B1" workbookViewId="0">
      <selection activeCell="Z24" sqref="Z24"/>
    </sheetView>
  </sheetViews>
  <sheetFormatPr baseColWidth="10" defaultRowHeight="14.5" x14ac:dyDescent="0.35"/>
  <cols>
    <col min="4" max="4" width="12.26953125" bestFit="1" customWidth="1"/>
    <col min="7" max="7" width="21" bestFit="1" customWidth="1"/>
    <col min="8" max="8" width="22.453125" bestFit="1" customWidth="1"/>
    <col min="9" max="14" width="2" bestFit="1" customWidth="1"/>
    <col min="15" max="18" width="3" bestFit="1" customWidth="1"/>
    <col min="19" max="19" width="19.54296875" customWidth="1"/>
    <col min="20" max="20" width="21" customWidth="1"/>
    <col min="21" max="21" width="17.36328125" bestFit="1" customWidth="1"/>
    <col min="22" max="22" width="15.7265625" bestFit="1" customWidth="1"/>
  </cols>
  <sheetData>
    <row r="1" spans="1: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10</v>
      </c>
      <c r="S1" s="3" t="s">
        <v>1</v>
      </c>
      <c r="T1" t="s">
        <v>12</v>
      </c>
    </row>
    <row r="2" spans="1:25" ht="15" x14ac:dyDescent="0.25">
      <c r="A2" s="2">
        <v>43832</v>
      </c>
      <c r="B2">
        <f>MONTH(A2)</f>
        <v>1</v>
      </c>
      <c r="C2" t="s">
        <v>4</v>
      </c>
      <c r="D2">
        <v>4</v>
      </c>
      <c r="E2" t="s">
        <v>11</v>
      </c>
    </row>
    <row r="3" spans="1:25" x14ac:dyDescent="0.35">
      <c r="A3" s="2">
        <v>43843</v>
      </c>
      <c r="B3">
        <f t="shared" ref="B3:B21" si="0">MONTH(A3)</f>
        <v>1</v>
      </c>
      <c r="C3" t="s">
        <v>5</v>
      </c>
      <c r="D3">
        <v>7</v>
      </c>
      <c r="S3" s="3" t="s">
        <v>7</v>
      </c>
      <c r="T3" t="s">
        <v>9</v>
      </c>
      <c r="U3" t="s">
        <v>13</v>
      </c>
      <c r="V3" t="s">
        <v>14</v>
      </c>
      <c r="W3" s="6" t="s">
        <v>15</v>
      </c>
      <c r="X3" s="6" t="s">
        <v>16</v>
      </c>
      <c r="Y3" s="6" t="s">
        <v>17</v>
      </c>
    </row>
    <row r="4" spans="1:25" x14ac:dyDescent="0.35">
      <c r="A4" s="2">
        <v>43857</v>
      </c>
      <c r="B4">
        <f t="shared" si="0"/>
        <v>1</v>
      </c>
      <c r="C4" t="s">
        <v>5</v>
      </c>
      <c r="D4">
        <v>9</v>
      </c>
      <c r="S4" s="4" t="s">
        <v>5</v>
      </c>
      <c r="T4" s="5">
        <v>69</v>
      </c>
      <c r="U4" s="5">
        <v>8</v>
      </c>
      <c r="V4" s="5">
        <v>2</v>
      </c>
      <c r="W4" s="8">
        <f>GETPIVOTDATA("Nombre de Alerte",$S$3,"Personne","Charles")/GETPIVOTDATA("Nombre de passage",$S$3,"Personne","Charles")</f>
        <v>0.25</v>
      </c>
      <c r="X4" s="5">
        <v>50</v>
      </c>
      <c r="Y4">
        <f>GETPIVOTDATA("Somme de Temps passé",$S$3,"Personne","Charles")-X4</f>
        <v>19</v>
      </c>
    </row>
    <row r="5" spans="1:25" ht="15" x14ac:dyDescent="0.25">
      <c r="A5" s="2">
        <v>43860</v>
      </c>
      <c r="B5">
        <f t="shared" si="0"/>
        <v>1</v>
      </c>
      <c r="C5" t="s">
        <v>4</v>
      </c>
      <c r="D5">
        <v>2</v>
      </c>
      <c r="S5" s="4" t="s">
        <v>6</v>
      </c>
      <c r="T5" s="5">
        <v>45</v>
      </c>
      <c r="U5" s="5">
        <v>7</v>
      </c>
      <c r="V5" s="5">
        <v>1</v>
      </c>
      <c r="W5" s="8">
        <f>GETPIVOTDATA("Nombre de Alerte",$S$3,"Personne","Pierre")/GETPIVOTDATA("Nombre de passage",$S$3,"Personne","Pierre")</f>
        <v>0.14285714285714285</v>
      </c>
      <c r="X5" s="5">
        <v>40</v>
      </c>
      <c r="Y5">
        <f>GETPIVOTDATA("Somme de Temps passé",$S$3,"Personne","Pierre")-X5</f>
        <v>5</v>
      </c>
    </row>
    <row r="6" spans="1:25" ht="15" x14ac:dyDescent="0.25">
      <c r="A6" s="2">
        <v>43866</v>
      </c>
      <c r="B6">
        <f t="shared" si="0"/>
        <v>2</v>
      </c>
      <c r="C6" t="s">
        <v>4</v>
      </c>
      <c r="D6">
        <v>5</v>
      </c>
      <c r="S6" s="4" t="s">
        <v>4</v>
      </c>
      <c r="T6" s="5">
        <v>35</v>
      </c>
      <c r="U6" s="5">
        <v>5</v>
      </c>
      <c r="V6" s="5">
        <v>1</v>
      </c>
      <c r="W6" s="8">
        <f>GETPIVOTDATA("Nombre de Alerte",$S$3,"Personne","Yves")/GETPIVOTDATA("Nombre de passage",$S$3,"Personne","Yves")</f>
        <v>0.2</v>
      </c>
      <c r="X6" s="5">
        <v>30</v>
      </c>
      <c r="Y6">
        <f>GETPIVOTDATA("Somme de Temps passé",$S$3,"Personne","Yves")-X6</f>
        <v>5</v>
      </c>
    </row>
    <row r="7" spans="1:25" x14ac:dyDescent="0.35">
      <c r="A7" s="2">
        <v>43869</v>
      </c>
      <c r="B7">
        <f t="shared" si="0"/>
        <v>2</v>
      </c>
      <c r="C7" t="s">
        <v>5</v>
      </c>
      <c r="D7">
        <v>1</v>
      </c>
      <c r="S7" s="4" t="s">
        <v>8</v>
      </c>
      <c r="T7" s="5">
        <v>149</v>
      </c>
      <c r="U7" s="5">
        <v>20</v>
      </c>
      <c r="V7" s="5">
        <v>4</v>
      </c>
      <c r="W7" s="9">
        <f>GETPIVOTDATA("Nombre de Alerte",$S$3)/GETPIVOTDATA("Nombre de passage",$S$3)</f>
        <v>0.2</v>
      </c>
      <c r="X7" s="10">
        <f>SUM(X4:X6)</f>
        <v>120</v>
      </c>
      <c r="Y7" s="7">
        <f>SUM(Y4:Y6)</f>
        <v>29</v>
      </c>
    </row>
    <row r="8" spans="1:25" ht="15" x14ac:dyDescent="0.25">
      <c r="A8" s="2">
        <v>43873</v>
      </c>
      <c r="B8">
        <f t="shared" si="0"/>
        <v>2</v>
      </c>
      <c r="C8" t="s">
        <v>6</v>
      </c>
      <c r="D8">
        <v>10</v>
      </c>
    </row>
    <row r="9" spans="1:25" ht="15" x14ac:dyDescent="0.25">
      <c r="A9" s="2">
        <v>43878</v>
      </c>
      <c r="B9">
        <f t="shared" si="0"/>
        <v>2</v>
      </c>
      <c r="C9" t="s">
        <v>5</v>
      </c>
      <c r="D9">
        <v>9</v>
      </c>
      <c r="E9" t="s">
        <v>11</v>
      </c>
    </row>
    <row r="10" spans="1:25" ht="15" x14ac:dyDescent="0.25">
      <c r="A10" s="2">
        <v>43882</v>
      </c>
      <c r="B10">
        <f t="shared" si="0"/>
        <v>2</v>
      </c>
      <c r="C10" t="s">
        <v>4</v>
      </c>
      <c r="D10">
        <v>15</v>
      </c>
    </row>
    <row r="11" spans="1:25" ht="15" x14ac:dyDescent="0.25">
      <c r="A11" s="2">
        <v>43888</v>
      </c>
      <c r="B11">
        <f t="shared" si="0"/>
        <v>2</v>
      </c>
      <c r="C11" t="s">
        <v>5</v>
      </c>
      <c r="D11">
        <v>6</v>
      </c>
    </row>
    <row r="12" spans="1:25" ht="15" x14ac:dyDescent="0.25">
      <c r="A12" s="2">
        <v>43889</v>
      </c>
      <c r="B12">
        <f t="shared" si="0"/>
        <v>2</v>
      </c>
      <c r="C12" t="s">
        <v>4</v>
      </c>
      <c r="D12">
        <v>9</v>
      </c>
    </row>
    <row r="13" spans="1:25" ht="15" x14ac:dyDescent="0.25">
      <c r="A13" s="2">
        <v>43891</v>
      </c>
      <c r="B13">
        <f t="shared" si="0"/>
        <v>3</v>
      </c>
      <c r="C13" t="s">
        <v>5</v>
      </c>
      <c r="D13">
        <v>12</v>
      </c>
    </row>
    <row r="14" spans="1:25" ht="15" x14ac:dyDescent="0.25">
      <c r="A14" s="2">
        <v>43894</v>
      </c>
      <c r="B14">
        <f t="shared" si="0"/>
        <v>3</v>
      </c>
      <c r="C14" t="s">
        <v>6</v>
      </c>
      <c r="D14">
        <v>9</v>
      </c>
    </row>
    <row r="15" spans="1:25" ht="15" x14ac:dyDescent="0.25">
      <c r="A15" s="2">
        <v>43897</v>
      </c>
      <c r="B15">
        <f t="shared" si="0"/>
        <v>3</v>
      </c>
      <c r="C15" t="s">
        <v>6</v>
      </c>
      <c r="D15">
        <v>7</v>
      </c>
      <c r="E15" t="s">
        <v>11</v>
      </c>
    </row>
    <row r="16" spans="1:25" ht="15" x14ac:dyDescent="0.25">
      <c r="A16" s="2">
        <v>43901</v>
      </c>
      <c r="B16">
        <f t="shared" si="0"/>
        <v>3</v>
      </c>
      <c r="C16" t="s">
        <v>6</v>
      </c>
      <c r="D16">
        <v>4</v>
      </c>
    </row>
    <row r="17" spans="1:5" ht="15" x14ac:dyDescent="0.25">
      <c r="A17" s="2">
        <v>43902</v>
      </c>
      <c r="B17">
        <f t="shared" si="0"/>
        <v>3</v>
      </c>
      <c r="C17" t="s">
        <v>6</v>
      </c>
      <c r="D17">
        <v>5</v>
      </c>
    </row>
    <row r="18" spans="1:5" ht="15" x14ac:dyDescent="0.25">
      <c r="A18" s="2">
        <v>43905</v>
      </c>
      <c r="B18">
        <f t="shared" si="0"/>
        <v>3</v>
      </c>
      <c r="C18" t="s">
        <v>5</v>
      </c>
      <c r="D18">
        <v>7</v>
      </c>
      <c r="E18" t="s">
        <v>11</v>
      </c>
    </row>
    <row r="19" spans="1:5" ht="15" x14ac:dyDescent="0.25">
      <c r="A19" s="2">
        <v>43909</v>
      </c>
      <c r="B19">
        <f t="shared" si="0"/>
        <v>3</v>
      </c>
      <c r="C19" t="s">
        <v>6</v>
      </c>
      <c r="D19">
        <v>9</v>
      </c>
    </row>
    <row r="20" spans="1:5" ht="15" x14ac:dyDescent="0.25">
      <c r="A20" s="2">
        <v>43914</v>
      </c>
      <c r="B20">
        <f t="shared" si="0"/>
        <v>3</v>
      </c>
      <c r="C20" t="s">
        <v>5</v>
      </c>
      <c r="D20">
        <v>18</v>
      </c>
    </row>
    <row r="21" spans="1:5" ht="15" x14ac:dyDescent="0.25">
      <c r="A21" s="2">
        <v>43917</v>
      </c>
      <c r="B21">
        <f t="shared" si="0"/>
        <v>3</v>
      </c>
      <c r="C21" t="s">
        <v>6</v>
      </c>
      <c r="D21">
        <v>1</v>
      </c>
    </row>
  </sheetData>
  <pageMargins left="0.7" right="0.7" top="0.75" bottom="0.75" header="0.3" footer="0.3"/>
  <pageSetup paperSize="9" orientation="portrait" horizontalDpi="360" verticalDpi="36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Flo'</dc:creator>
  <cp:lastModifiedBy>LATTEMANN Florian</cp:lastModifiedBy>
  <dcterms:created xsi:type="dcterms:W3CDTF">2020-05-27T20:45:04Z</dcterms:created>
  <dcterms:modified xsi:type="dcterms:W3CDTF">2020-05-28T07:14:34Z</dcterms:modified>
</cp:coreProperties>
</file>