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sea0-my.sharepoint.com/personal/raoua_mhalla_optec_be/Documents/Documents/VB/"/>
    </mc:Choice>
  </mc:AlternateContent>
  <xr:revisionPtr revIDLastSave="0" documentId="8_{D7CC2050-F658-46CB-8F94-ACE8C9757C71}" xr6:coauthVersionLast="47" xr6:coauthVersionMax="47" xr10:uidLastSave="{00000000-0000-0000-0000-000000000000}"/>
  <bookViews>
    <workbookView xWindow="-108" yWindow="-108" windowWidth="23256" windowHeight="12576"/>
  </bookViews>
  <sheets>
    <sheet name="Feuil1" sheetId="1" r:id="rId1"/>
  </sheets>
  <externalReferences>
    <externalReference r:id="rId2"/>
  </externalReferences>
  <definedNames>
    <definedName name="debut">[1]calendrier!$B$1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J2" i="1"/>
  <c r="L2" i="1" s="1"/>
  <c r="L3" i="1"/>
  <c r="L4" i="1"/>
  <c r="L5" i="1"/>
  <c r="K2" i="1"/>
  <c r="K3" i="1"/>
  <c r="K4" i="1"/>
  <c r="K5" i="1"/>
  <c r="K6" i="1"/>
  <c r="K7" i="1"/>
  <c r="K8" i="1"/>
  <c r="J3" i="1"/>
  <c r="J4" i="1"/>
  <c r="J5" i="1"/>
  <c r="J6" i="1"/>
  <c r="J7" i="1"/>
  <c r="J8" i="1"/>
</calcChain>
</file>

<file path=xl/sharedStrings.xml><?xml version="1.0" encoding="utf-8"?>
<sst xmlns="http://schemas.openxmlformats.org/spreadsheetml/2006/main" count="40" uniqueCount="33">
  <si>
    <t>Semaine</t>
  </si>
  <si>
    <t>Date</t>
  </si>
  <si>
    <t>Jour</t>
  </si>
  <si>
    <t>Employé</t>
  </si>
  <si>
    <t>Début
matin</t>
  </si>
  <si>
    <t>Fin
matin</t>
  </si>
  <si>
    <t>Début
apm</t>
  </si>
  <si>
    <t>Fin
apm</t>
  </si>
  <si>
    <t>Abs.</t>
  </si>
  <si>
    <t>Heures prestées</t>
  </si>
  <si>
    <t>LUN</t>
  </si>
  <si>
    <t>RTT</t>
  </si>
  <si>
    <t>MAR</t>
  </si>
  <si>
    <t>MER</t>
  </si>
  <si>
    <t>JEU</t>
  </si>
  <si>
    <t>VEN</t>
  </si>
  <si>
    <t>SAM</t>
  </si>
  <si>
    <t>DIM</t>
  </si>
  <si>
    <t>A</t>
  </si>
  <si>
    <t>Heures prestées/Semaine</t>
  </si>
  <si>
    <t>Motifs</t>
  </si>
  <si>
    <t>Repos conpensatoire</t>
  </si>
  <si>
    <t>R</t>
  </si>
  <si>
    <t>Récupération</t>
  </si>
  <si>
    <t>CP</t>
  </si>
  <si>
    <t>Vacances</t>
  </si>
  <si>
    <t>MA</t>
  </si>
  <si>
    <t>Maladie</t>
  </si>
  <si>
    <t>décompte HS</t>
  </si>
  <si>
    <t>H Abs</t>
  </si>
  <si>
    <t>Heures Supp</t>
  </si>
  <si>
    <t>décompte HS pour  vendredi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</si>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</sst>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S&quot;00"/>
    <numFmt numFmtId="165" formatCode="[$-F800]dddd\,\ mmmm\ dd\,\ yyyy"/>
    <numFmt numFmtId="167" formatCode="[hh]:mm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7" fontId="5" fillId="2" borderId="2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20" fontId="7" fillId="2" borderId="0" xfId="0" applyNumberFormat="1" applyFont="1" applyFill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left"/>
    </xf>
    <xf numFmtId="0" fontId="7" fillId="2" borderId="0" xfId="0" applyFont="1" applyFill="1" applyAlignment="1">
      <alignment horizontal="center"/>
    </xf>
    <xf numFmtId="20" fontId="7" fillId="2" borderId="0" xfId="0" applyNumberFormat="1" applyFont="1" applyFill="1" applyAlignment="1">
      <alignment horizontal="center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5" formatCode="hh: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$-F800]dddd\,\ mmmm\ dd\,\ 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&quot;S&quot;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color theme="0"/>
      </font>
    </dxf>
    <dxf>
      <fill>
        <patternFill>
          <bgColor theme="2" tint="-0.24994659260841701"/>
        </patternFill>
      </fill>
    </dxf>
    <dxf>
      <border>
        <bottom style="thin">
          <color auto="1"/>
        </bottom>
      </border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vertical="center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fill>
        <patternFill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border outline="0">
        <bottom style="thin">
          <color theme="4"/>
        </bottom>
      </border>
    </dxf>
    <dxf>
      <border outline="0"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lasea0-my.sharepoint.com/personal/raoua_mhalla_optec_be/Documents/Documents/VB/Nouveau%20dossier/Fichier%20pointage%202023%20-%20LC.xlsm" TargetMode="External"/><Relationship Id="rId1" Type="http://schemas.openxmlformats.org/officeDocument/2006/relationships/externalLinkPath" Target="Nouveau%20dossier/Fichier%20pointage%202023%20-%20L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e"/>
      <sheetName val="calendrier"/>
      <sheetName val="TCD GLOBAL_MLA"/>
      <sheetName val="GLOBAL LC"/>
      <sheetName val="AGUELON Dominique"/>
      <sheetName val="AUDEMARD Charly"/>
      <sheetName val="BERTIN Michel"/>
      <sheetName val="BILLOD MOREL Philippe"/>
      <sheetName val="BOUCARD Stéphane"/>
      <sheetName val="CARDES Richard"/>
      <sheetName val="CLERGET Gaëlle"/>
      <sheetName val="CLERGET Lois"/>
      <sheetName val="COLLINET Stéphane"/>
      <sheetName val="COLMAGNE Alexis"/>
      <sheetName val="DYCKE Jean Jean-Renaud"/>
      <sheetName val="FARGETTE David"/>
      <sheetName val="FOURNIER Pascale"/>
      <sheetName val="GHICZY Maxime"/>
      <sheetName val="GILET Paul-Emile"/>
      <sheetName val="GOMEZ Thomas "/>
      <sheetName val="GROS Mélissa"/>
      <sheetName val="GUENON Valentin"/>
      <sheetName val="JACQUIN Dorothée"/>
      <sheetName val="JEANNERET Céline"/>
      <sheetName val="LALLEMAND Céline"/>
      <sheetName val="LE GOAEC Baptiste"/>
      <sheetName val="MAY Florent"/>
      <sheetName val="MEUTELET Didier"/>
      <sheetName val="MEUTELET Vincent"/>
      <sheetName val="MICHAUX Benoît"/>
      <sheetName val="MOINE Thomas"/>
      <sheetName val="MONTORIOL Didier"/>
      <sheetName val="MOSSON Frederic"/>
      <sheetName val="PY Florence"/>
      <sheetName val="RAVOT Patrick "/>
      <sheetName val="RENAUD Quentin"/>
      <sheetName val="SAUGE Julien"/>
      <sheetName val="SERMET Alexandra "/>
      <sheetName val="STRASSER Michel"/>
      <sheetName val="VAZSILVA Franck"/>
      <sheetName val="VERWAERDE Emric"/>
      <sheetName val="ZANNA Aurélien"/>
      <sheetName val="MOSSON Killian"/>
      <sheetName val="POCHARD Louis"/>
      <sheetName val="Template"/>
    </sheetNames>
    <sheetDataSet>
      <sheetData sheetId="0"/>
      <sheetData sheetId="1">
        <row r="1">
          <cell r="B1">
            <v>44928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ables/table1.xml><?xml version="1.0" encoding="utf-8"?>
<table xmlns="http://schemas.openxmlformats.org/spreadsheetml/2006/main" id="1" name="Tableau1" displayName="Tableau1" ref="A1:L8" totalsRowShown="0" dataDxfId="0" headerRowBorderDxfId="26" tableBorderDxfId="27">
  <autoFilter ref="A1:L8"/>
  <tableColumns count="12">
    <tableColumn id="1" name="Semaine" dataDxfId="12">
      <calculatedColumnFormula>_xlfn.ISOWEEKNUM([1]!Tableau11444[[#This Row],[Date]])</calculatedColumnFormula>
    </tableColumn>
    <tableColumn id="2" name="Date" dataDxfId="11"/>
    <tableColumn id="3" name="Jour" dataDxfId="10"/>
    <tableColumn id="4" name="Employé" dataDxfId="9"/>
    <tableColumn id="5" name="Début_x000a_matin" dataDxfId="8"/>
    <tableColumn id="6" name="Fin_x000a_matin" dataDxfId="7"/>
    <tableColumn id="7" name="Début_x000a_apm" dataDxfId="6"/>
    <tableColumn id="8" name="Fin_x000a_apm" dataDxfId="5"/>
    <tableColumn id="9" name="Abs." dataDxfId="4"/>
    <tableColumn id="10" name="Heures prestées" dataDxfId="3">
      <calculatedColumnFormula>MOD(Tableau1[[#This Row],[Fin
apm]]-Tableau1[[#This Row],[Début
apm]],1)+MOD(Tableau1[[#This Row],[Fin
matin]]-Tableau1[[#This Row],[Début
matin]],1)</calculatedColumnFormula>
    </tableColumn>
    <tableColumn id="11" name="H Abs" dataDxfId="2">
      <calculatedColumnFormula>IFERROR(IF(Tableau1[[#This Row],[Jour]]&lt;&gt;"VEN",VLOOKUP(Tableau1[[#This Row],[Abs.]],Tmotif[],3,0),VLOOKUP(Tableau1[[#This Row],[Abs.]],Tmotif[],4,0)),0)</calculatedColumnFormula>
    </tableColumn>
    <tableColumn id="12" name="Heures Supp" dataDxfId="1">
      <calculatedColumnFormula>IFERROR(IF(Tableau1[[#This Row],[Heures prestées]]&lt;&gt;0,IF(Tableau1[[#This Row],[Jour]]="VEN",IF(Tableau1[[#This Row],[Heures prestées]]&gt;"07:15",Tableau1[[#This Row],[Heures prestées]]-"07:15",0),Tableau1[[#This Row],[Heures prestées]]-"07:30"),0),0)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motif" displayName="Tmotif" ref="A21:D25" totalsRowShown="0" headerRowDxfId="25" dataDxfId="24">
  <autoFilter ref="A21:D25"/>
  <tableColumns count="4">
    <tableColumn id="1" name="Motifs" dataDxfId="23"/>
    <tableColumn id="2" name="Colonne1" dataDxfId="22"/>
    <tableColumn id="3" name="décompte HS" dataDxfId="21"/>
    <tableColumn id="4" name="décompte HS pour  vendredi" dataDxfId="2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I13" sqref="I13"/>
    </sheetView>
  </sheetViews>
  <sheetFormatPr baseColWidth="10" defaultRowHeight="14.4" x14ac:dyDescent="0.3"/>
  <cols>
    <col min="2" max="2" width="28.44140625" customWidth="1"/>
    <col min="10" max="10" width="16.109375" customWidth="1"/>
    <col min="12" max="12" width="35.44140625" customWidth="1"/>
    <col min="20" max="20" width="16.44140625" customWidth="1"/>
  </cols>
  <sheetData>
    <row r="1" spans="1:12" ht="28.8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3" t="s">
        <v>8</v>
      </c>
      <c r="J1" s="14" t="s">
        <v>9</v>
      </c>
      <c r="K1" s="14" t="s">
        <v>29</v>
      </c>
      <c r="L1" s="15" t="s">
        <v>30</v>
      </c>
    </row>
    <row r="2" spans="1:12" x14ac:dyDescent="0.3">
      <c r="A2" s="16">
        <v>1</v>
      </c>
      <c r="B2" s="17">
        <v>44925</v>
      </c>
      <c r="C2" s="18" t="s">
        <v>10</v>
      </c>
      <c r="D2" s="18" t="s">
        <v>18</v>
      </c>
      <c r="E2" s="19"/>
      <c r="F2" s="19"/>
      <c r="G2" s="19"/>
      <c r="H2" s="19"/>
      <c r="I2" s="19" t="s">
        <v>11</v>
      </c>
      <c r="J2" s="19">
        <f>MOD(Tableau1[[#This Row],[Fin
apm]]-Tableau1[[#This Row],[Début
apm]],1)+MOD(Tableau1[[#This Row],[Fin
matin]]-Tableau1[[#This Row],[Début
matin]],1)</f>
        <v>0</v>
      </c>
      <c r="K2" s="19">
        <f>IFERROR(IF(Tableau1[[#This Row],[Jour]]&lt;&gt;"VEN",VLOOKUP(Tableau1[[#This Row],[Abs.]],Tmotif[],3,0),VLOOKUP(Tableau1[[#This Row],[Abs.]],Tmotif[],4,0)),0)</f>
        <v>0.3125</v>
      </c>
      <c r="L2" s="19">
        <f>IFERROR(IF(Tableau1[[#This Row],[Heures prestées]]&lt;&gt;0,IF(Tableau1[[#This Row],[Jour]]="VEN",IF(Tableau1[[#This Row],[Heures prestées]]&gt;"07:15",Tableau1[[#This Row],[Heures prestées]]-"07:15",0),Tableau1[[#This Row],[Heures prestées]]-"07:30"),0),0)</f>
        <v>0</v>
      </c>
    </row>
    <row r="3" spans="1:12" x14ac:dyDescent="0.3">
      <c r="A3" s="16">
        <v>1</v>
      </c>
      <c r="B3" s="17">
        <v>44926</v>
      </c>
      <c r="C3" s="18" t="s">
        <v>12</v>
      </c>
      <c r="D3" s="18" t="s">
        <v>18</v>
      </c>
      <c r="E3" s="19">
        <v>0.33333333333333331</v>
      </c>
      <c r="F3" s="19">
        <v>0.5</v>
      </c>
      <c r="G3" s="19">
        <v>0.5</v>
      </c>
      <c r="H3" s="19">
        <v>0.625</v>
      </c>
      <c r="I3" s="19"/>
      <c r="J3" s="19">
        <f>MOD(Tableau1[[#This Row],[Fin
apm]]-Tableau1[[#This Row],[Début
apm]],1)+MOD(Tableau1[[#This Row],[Fin
matin]]-Tableau1[[#This Row],[Début
matin]],1)</f>
        <v>0.29166666666666669</v>
      </c>
      <c r="K3" s="19">
        <f>IFERROR(IF(Tableau1[[#This Row],[Jour]]&lt;&gt;"VEN",VLOOKUP(Tableau1[[#This Row],[Abs.]],Tmotif[],3,0),VLOOKUP(Tableau1[[#This Row],[Abs.]],Tmotif[],4,0)),0)</f>
        <v>0</v>
      </c>
      <c r="L3" s="19">
        <f>IFERROR(IF(Tableau1[[#This Row],[Heures prestées]]&lt;&gt;0,IF(Tableau1[[#This Row],[Jour]]="VEN",IF(Tableau1[[#This Row],[Heures prestées]]&gt;"07:15",Tableau1[[#This Row],[Heures prestées]]-"07:15",0),Tableau1[[#This Row],[Heures prestées]]-"07:30"),0),0)</f>
        <v>-2.0833333333333315E-2</v>
      </c>
    </row>
    <row r="4" spans="1:12" x14ac:dyDescent="0.3">
      <c r="A4" s="16">
        <v>1</v>
      </c>
      <c r="B4" s="17">
        <v>44927</v>
      </c>
      <c r="C4" s="18" t="s">
        <v>13</v>
      </c>
      <c r="D4" s="18" t="s">
        <v>18</v>
      </c>
      <c r="E4" s="19">
        <v>0.33333333333333331</v>
      </c>
      <c r="F4" s="19">
        <v>0.5</v>
      </c>
      <c r="G4" s="19">
        <v>0.54166666666666663</v>
      </c>
      <c r="H4" s="19">
        <v>0.70833333333333337</v>
      </c>
      <c r="I4" s="19"/>
      <c r="J4" s="19">
        <f>MOD(Tableau1[[#This Row],[Fin
apm]]-Tableau1[[#This Row],[Début
apm]],1)+MOD(Tableau1[[#This Row],[Fin
matin]]-Tableau1[[#This Row],[Début
matin]],1)</f>
        <v>0.33333333333333343</v>
      </c>
      <c r="K4" s="19">
        <f>IFERROR(IF(Tableau1[[#This Row],[Jour]]&lt;&gt;"VEN",VLOOKUP(Tableau1[[#This Row],[Abs.]],Tmotif[],3,0),VLOOKUP(Tableau1[[#This Row],[Abs.]],Tmotif[],4,0)),0)</f>
        <v>0</v>
      </c>
      <c r="L4" s="19">
        <f>IFERROR(IF(Tableau1[[#This Row],[Heures prestées]]&lt;&gt;0,IF(Tableau1[[#This Row],[Jour]]="VEN",IF(Tableau1[[#This Row],[Heures prestées]]&gt;"07:15",Tableau1[[#This Row],[Heures prestées]]-"07:15",0),Tableau1[[#This Row],[Heures prestées]]-"07:30"),0),0)</f>
        <v>2.0833333333333426E-2</v>
      </c>
    </row>
    <row r="5" spans="1:12" x14ac:dyDescent="0.3">
      <c r="A5" s="16">
        <v>1</v>
      </c>
      <c r="B5" s="17">
        <v>44928</v>
      </c>
      <c r="C5" s="18" t="s">
        <v>14</v>
      </c>
      <c r="D5" s="18" t="s">
        <v>18</v>
      </c>
      <c r="E5" s="19">
        <v>0.33333333333333331</v>
      </c>
      <c r="F5" s="19">
        <v>0.5</v>
      </c>
      <c r="G5" s="19">
        <v>0.54166666666666663</v>
      </c>
      <c r="H5" s="19">
        <v>0.70833333333333337</v>
      </c>
      <c r="I5" s="19"/>
      <c r="J5" s="19">
        <f>MOD(Tableau1[[#This Row],[Fin
apm]]-Tableau1[[#This Row],[Début
apm]],1)+MOD(Tableau1[[#This Row],[Fin
matin]]-Tableau1[[#This Row],[Début
matin]],1)</f>
        <v>0.33333333333333343</v>
      </c>
      <c r="K5" s="19">
        <f>IFERROR(IF(Tableau1[[#This Row],[Jour]]&lt;&gt;"VEN",VLOOKUP(Tableau1[[#This Row],[Abs.]],Tmotif[],3,0),VLOOKUP(Tableau1[[#This Row],[Abs.]],Tmotif[],4,0)),0)</f>
        <v>0</v>
      </c>
      <c r="L5" s="19">
        <f>IFERROR(IF(Tableau1[[#This Row],[Heures prestées]]&lt;&gt;0,IF(Tableau1[[#This Row],[Jour]]="VEN",IF(Tableau1[[#This Row],[Heures prestées]]&gt;"07:15",Tableau1[[#This Row],[Heures prestées]]-"07:15",0),Tableau1[[#This Row],[Heures prestées]]-"07:30"),0),0)</f>
        <v>2.0833333333333426E-2</v>
      </c>
    </row>
    <row r="6" spans="1:12" x14ac:dyDescent="0.3">
      <c r="A6" s="16">
        <v>1</v>
      </c>
      <c r="B6" s="17">
        <v>44929</v>
      </c>
      <c r="C6" s="18" t="s">
        <v>15</v>
      </c>
      <c r="D6" s="18" t="s">
        <v>18</v>
      </c>
      <c r="E6" s="19">
        <v>0.33333333333333331</v>
      </c>
      <c r="F6" s="19">
        <v>0.5</v>
      </c>
      <c r="G6" s="19">
        <v>0.625</v>
      </c>
      <c r="H6" s="19">
        <v>0.70833333333333337</v>
      </c>
      <c r="I6" s="19"/>
      <c r="J6" s="19">
        <f>MOD(Tableau1[[#This Row],[Fin
apm]]-Tableau1[[#This Row],[Début
apm]],1)+MOD(Tableau1[[#This Row],[Fin
matin]]-Tableau1[[#This Row],[Début
matin]],1)</f>
        <v>0.25000000000000006</v>
      </c>
      <c r="K6" s="19">
        <f>IFERROR(IF(Tableau1[[#This Row],[Jour]]&lt;&gt;"VEN",VLOOKUP(Tableau1[[#This Row],[Abs.]],Tmotif[],3,0),VLOOKUP(Tableau1[[#This Row],[Abs.]],Tmotif[],4,0)),0)</f>
        <v>0</v>
      </c>
      <c r="L6" s="19">
        <f>IFERROR(IF(Tableau1[[#This Row],[Heures prestées]]&lt;&gt;0,IF(Tableau1[[#This Row],[Jour]]="VEN",IF(Tableau1[[#This Row],[Heures prestées]]&gt;"07:15",Tableau1[[#This Row],[Heures prestées]]-"07:15",0),Tableau1[[#This Row],[Heures prestées]]-"07:30"),0),0)</f>
        <v>0</v>
      </c>
    </row>
    <row r="7" spans="1:12" x14ac:dyDescent="0.3">
      <c r="A7" s="16">
        <v>1</v>
      </c>
      <c r="B7" s="17">
        <v>44930</v>
      </c>
      <c r="C7" s="18" t="s">
        <v>16</v>
      </c>
      <c r="D7" s="18" t="s">
        <v>18</v>
      </c>
      <c r="E7" s="19"/>
      <c r="F7" s="19"/>
      <c r="G7" s="19"/>
      <c r="H7" s="19"/>
      <c r="I7" s="19"/>
      <c r="J7" s="19">
        <f>MOD(Tableau1[[#This Row],[Fin
apm]]-Tableau1[[#This Row],[Début
apm]],1)+MOD(Tableau1[[#This Row],[Fin
matin]]-Tableau1[[#This Row],[Début
matin]],1)</f>
        <v>0</v>
      </c>
      <c r="K7" s="19">
        <f>IFERROR(IF(Tableau1[[#This Row],[Jour]]&lt;&gt;"VEN",VLOOKUP(Tableau1[[#This Row],[Abs.]],Tmotif[],3,0),VLOOKUP(Tableau1[[#This Row],[Abs.]],Tmotif[],4,0)),0)</f>
        <v>0</v>
      </c>
      <c r="L7" s="19">
        <f>IFERROR(IF(Tableau1[[#This Row],[Heures prestées]]&lt;&gt;0,IF(Tableau1[[#This Row],[Jour]]="VEN",IF(Tableau1[[#This Row],[Heures prestées]]&gt;"07:15",Tableau1[[#This Row],[Heures prestées]]-"07:15",0),Tableau1[[#This Row],[Heures prestées]]-"07:30"),0),0)</f>
        <v>0</v>
      </c>
    </row>
    <row r="8" spans="1:12" x14ac:dyDescent="0.3">
      <c r="A8" s="16">
        <v>1</v>
      </c>
      <c r="B8" s="17">
        <v>44931</v>
      </c>
      <c r="C8" s="18" t="s">
        <v>17</v>
      </c>
      <c r="D8" s="18" t="s">
        <v>18</v>
      </c>
      <c r="E8" s="19"/>
      <c r="F8" s="19"/>
      <c r="G8" s="19"/>
      <c r="H8" s="19"/>
      <c r="I8" s="19"/>
      <c r="J8" s="19">
        <f>MOD(Tableau1[[#This Row],[Fin
apm]]-Tableau1[[#This Row],[Début
apm]],1)+MOD(Tableau1[[#This Row],[Fin
matin]]-Tableau1[[#This Row],[Début
matin]],1)</f>
        <v>0</v>
      </c>
      <c r="K8" s="19">
        <f>IFERROR(IF(Tableau1[[#This Row],[Jour]]&lt;&gt;"VEN",VLOOKUP(Tableau1[[#This Row],[Abs.]],Tmotif[],3,0),VLOOKUP(Tableau1[[#This Row],[Abs.]],Tmotif[],4,0)),0)</f>
        <v>0</v>
      </c>
      <c r="L8" s="19">
        <f>IFERROR(IF(Tableau1[[#This Row],[Heures prestées]]&lt;&gt;0,IF(Tableau1[[#This Row],[Jour]]="VEN",IF(Tableau1[[#This Row],[Heures prestées]]&gt;"07:15",Tableau1[[#This Row],[Heures prestées]]-"07:15",0),Tableau1[[#This Row],[Heures prestées]]-"07:30"),0),0)</f>
        <v>0</v>
      </c>
    </row>
    <row r="17" spans="1:4" ht="15" thickBot="1" x14ac:dyDescent="0.35"/>
    <row r="18" spans="1:4" ht="15" thickBot="1" x14ac:dyDescent="0.35">
      <c r="A18" s="5" t="s">
        <v>19</v>
      </c>
      <c r="B18" s="6">
        <v>1.5590277777777777</v>
      </c>
      <c r="C18" s="7"/>
      <c r="D18" s="7"/>
    </row>
    <row r="19" spans="1:4" x14ac:dyDescent="0.3">
      <c r="A19" s="8"/>
      <c r="B19" s="8"/>
      <c r="C19" s="9"/>
      <c r="D19" s="7"/>
    </row>
    <row r="20" spans="1:4" x14ac:dyDescent="0.3">
      <c r="A20" s="8"/>
      <c r="B20" s="8"/>
      <c r="C20" s="9"/>
      <c r="D20" s="7"/>
    </row>
    <row r="21" spans="1:4" ht="43.2" x14ac:dyDescent="0.3">
      <c r="A21" s="10" t="s">
        <v>20</v>
      </c>
      <c r="B21" s="10" t="s">
        <v>32</v>
      </c>
      <c r="C21" s="11" t="s">
        <v>28</v>
      </c>
      <c r="D21" s="11" t="s">
        <v>31</v>
      </c>
    </row>
    <row r="22" spans="1:4" x14ac:dyDescent="0.3">
      <c r="A22" s="12" t="s">
        <v>11</v>
      </c>
      <c r="B22" s="12" t="s">
        <v>21</v>
      </c>
      <c r="C22" s="13">
        <v>0.3125</v>
      </c>
      <c r="D22" s="13">
        <v>0.30208333333333331</v>
      </c>
    </row>
    <row r="23" spans="1:4" x14ac:dyDescent="0.3">
      <c r="A23" s="12" t="s">
        <v>22</v>
      </c>
      <c r="B23" s="12" t="s">
        <v>23</v>
      </c>
      <c r="C23" s="13">
        <v>0.3125</v>
      </c>
      <c r="D23" s="13">
        <v>0.30208333333333331</v>
      </c>
    </row>
    <row r="24" spans="1:4" x14ac:dyDescent="0.3">
      <c r="A24" s="12" t="s">
        <v>24</v>
      </c>
      <c r="B24" s="12" t="s">
        <v>25</v>
      </c>
      <c r="C24" s="13">
        <v>0.3125</v>
      </c>
      <c r="D24" s="13">
        <v>0.30208333333333331</v>
      </c>
    </row>
    <row r="25" spans="1:4" x14ac:dyDescent="0.3">
      <c r="A25" s="12" t="s">
        <v>26</v>
      </c>
      <c r="B25" s="12" t="s">
        <v>27</v>
      </c>
      <c r="C25" s="13">
        <v>0.3125</v>
      </c>
      <c r="D25" s="13">
        <v>0.30208333333333331</v>
      </c>
    </row>
    <row r="26" spans="1:4" x14ac:dyDescent="0.3">
      <c r="A26" s="12"/>
      <c r="B26" s="12"/>
      <c r="C26" s="13"/>
      <c r="D26" s="13"/>
    </row>
    <row r="27" spans="1:4" x14ac:dyDescent="0.3">
      <c r="A27" s="12"/>
      <c r="B27" s="12"/>
      <c r="C27" s="13"/>
      <c r="D27" s="13"/>
    </row>
    <row r="28" spans="1:4" x14ac:dyDescent="0.3">
      <c r="A28" s="12"/>
      <c r="B28" s="12"/>
      <c r="C28" s="13"/>
      <c r="D28" s="13"/>
    </row>
    <row r="29" spans="1:4" x14ac:dyDescent="0.3">
      <c r="A29" s="12"/>
      <c r="B29" s="12"/>
      <c r="C29" s="13"/>
      <c r="D29" s="13"/>
    </row>
  </sheetData>
  <conditionalFormatting sqref="D2:L8 A2:B8">
    <cfRule type="expression" dxfId="19" priority="7">
      <formula>WEEKDAY(#REF!,2)=7</formula>
    </cfRule>
  </conditionalFormatting>
  <conditionalFormatting sqref="L2:L8">
    <cfRule type="cellIs" dxfId="18" priority="5" operator="greaterThan">
      <formula>0</formula>
    </cfRule>
  </conditionalFormatting>
  <conditionalFormatting sqref="J1:J8">
    <cfRule type="cellIs" dxfId="17" priority="4" operator="lessThan">
      <formula>0.291666666666667</formula>
    </cfRule>
  </conditionalFormatting>
  <conditionalFormatting sqref="K1:K8">
    <cfRule type="cellIs" dxfId="16" priority="3" operator="lessThan">
      <formula>0.291666666666667</formula>
    </cfRule>
  </conditionalFormatting>
  <conditionalFormatting sqref="C2:C8">
    <cfRule type="expression" dxfId="15" priority="2">
      <formula>WEEKDAY(#REF!,2)=7</formula>
    </cfRule>
  </conditionalFormatting>
  <conditionalFormatting sqref="B1:I8">
    <cfRule type="expression" dxfId="14" priority="1">
      <formula>WEEKDAY(B5,5)&gt;5</formula>
    </cfRule>
  </conditionalFormatting>
  <conditionalFormatting sqref="A2:A8">
    <cfRule type="expression" dxfId="13" priority="9">
      <formula>WEEKDAY(#REF!,2)&lt;&gt;4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Raoua Mhalla</dc:creator>
  <cp:lastModifiedBy>Raoua Mhalla</cp:lastModifiedBy>
  <dcterms:created xsi:type="dcterms:W3CDTF">2023-01-25T09:12:22Z</dcterms:created>
  <dcterms:modified xsi:type="dcterms:W3CDTF">2023-01-25T10:41:38Z</dcterms:modified>
</cp:coreProperties>
</file>