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ate1904="1" codeName="ThisWorkbook" defaultThemeVersion="124226"/>
  <bookViews>
    <workbookView xWindow="120" yWindow="90" windowWidth="17910" windowHeight="8520" activeTab="1"/>
  </bookViews>
  <sheets>
    <sheet name="Transversale 2" sheetId="1" r:id="rId1"/>
    <sheet name="Feuil1" sheetId="2" r:id="rId2"/>
    <sheet name="Feuil2" sheetId="3" r:id="rId3"/>
    <sheet name="Feuil3" sheetId="4" r:id="rId4"/>
  </sheets>
  <definedNames>
    <definedName name="_xlnm._FilterDatabase" localSheetId="0" hidden="1">'Transversale 2'!$P$1:$Q$7</definedName>
    <definedName name="Atelier">'Transversale 2'!#REF!</definedName>
    <definedName name="Codes">'Transversale 2'!$P$2:$P$7</definedName>
    <definedName name="Nuit_Prado">'Transversale 2'!#REF!</definedName>
    <definedName name="Nuit_RGB">'Transversale 2'!#REF!</definedName>
    <definedName name="Personnel">'Transversale 2'!#REF!</definedName>
    <definedName name="Soir_Prado">'Transversale 2'!#REF!</definedName>
  </definedNames>
  <calcPr calcId="125725"/>
</workbook>
</file>

<file path=xl/calcChain.xml><?xml version="1.0" encoding="utf-8"?>
<calcChain xmlns="http://schemas.openxmlformats.org/spreadsheetml/2006/main">
  <c r="B8" i="2"/>
  <c r="A9" i="1"/>
  <c r="H4" i="2"/>
  <c r="F4"/>
  <c r="D7"/>
  <c r="E7" s="1"/>
  <c r="F7" s="1"/>
  <c r="G7" s="1"/>
  <c r="H7" s="1"/>
  <c r="C7"/>
  <c r="H17"/>
  <c r="D13"/>
  <c r="C13"/>
  <c r="F12"/>
  <c r="F13" s="1"/>
  <c r="E12"/>
  <c r="E13" s="1"/>
  <c r="D12"/>
  <c r="C12"/>
  <c r="C4"/>
  <c r="G185" i="1" l="1"/>
  <c r="J185" s="1"/>
  <c r="H185"/>
  <c r="H186"/>
  <c r="G186"/>
  <c r="J186" s="1"/>
  <c r="K186" s="1"/>
  <c r="G187"/>
  <c r="J187" s="1"/>
  <c r="K187" s="1"/>
  <c r="G188"/>
  <c r="J188" s="1"/>
  <c r="K188" s="1"/>
  <c r="G189"/>
  <c r="J189" s="1"/>
  <c r="K189" s="1"/>
  <c r="G190"/>
  <c r="J190" s="1"/>
  <c r="G191"/>
  <c r="J191" s="1"/>
  <c r="G192"/>
  <c r="J192" s="1"/>
  <c r="K192" s="1"/>
  <c r="G193"/>
  <c r="J193" s="1"/>
  <c r="K193" s="1"/>
  <c r="G194"/>
  <c r="J194" s="1"/>
  <c r="K194" s="1"/>
  <c r="G195"/>
  <c r="J195" s="1"/>
  <c r="K195" s="1"/>
  <c r="G196"/>
  <c r="J196" s="1"/>
  <c r="K196" s="1"/>
  <c r="G197"/>
  <c r="J197" s="1"/>
  <c r="G198"/>
  <c r="J198" s="1"/>
  <c r="G199"/>
  <c r="J199" s="1"/>
  <c r="G200"/>
  <c r="J200" s="1"/>
  <c r="K200" s="1"/>
  <c r="G201"/>
  <c r="J201" s="1"/>
  <c r="K201" s="1"/>
  <c r="G202"/>
  <c r="J202" s="1"/>
  <c r="K202" s="1"/>
  <c r="G203"/>
  <c r="J203" s="1"/>
  <c r="K203" s="1"/>
  <c r="G204"/>
  <c r="J204" s="1"/>
  <c r="G205"/>
  <c r="J205" s="1"/>
  <c r="G206"/>
  <c r="J206" s="1"/>
  <c r="K206" s="1"/>
  <c r="G207"/>
  <c r="G208"/>
  <c r="J208" s="1"/>
  <c r="K208" s="1"/>
  <c r="G209"/>
  <c r="J209" s="1"/>
  <c r="K209" s="1"/>
  <c r="G210"/>
  <c r="J210" s="1"/>
  <c r="K210" s="1"/>
  <c r="G211"/>
  <c r="J211" s="1"/>
  <c r="G212"/>
  <c r="J212" s="1"/>
  <c r="G213"/>
  <c r="J213" s="1"/>
  <c r="G214"/>
  <c r="J214" s="1"/>
  <c r="K214" s="1"/>
  <c r="G215"/>
  <c r="J215" s="1"/>
  <c r="K215" s="1"/>
  <c r="G216"/>
  <c r="J216" s="1"/>
  <c r="K216" s="1"/>
  <c r="G217"/>
  <c r="J217" s="1"/>
  <c r="K217" s="1"/>
  <c r="G218"/>
  <c r="J218" s="1"/>
  <c r="G219"/>
  <c r="J219" s="1"/>
  <c r="G220"/>
  <c r="J220" s="1"/>
  <c r="K220" s="1"/>
  <c r="G221"/>
  <c r="J221" s="1"/>
  <c r="K221" s="1"/>
  <c r="G150"/>
  <c r="J150" s="1"/>
  <c r="H150"/>
  <c r="H151"/>
  <c r="G151"/>
  <c r="J151" s="1"/>
  <c r="K151" s="1"/>
  <c r="G152"/>
  <c r="J152" s="1"/>
  <c r="K152" s="1"/>
  <c r="G153"/>
  <c r="J153" s="1"/>
  <c r="K153" s="1"/>
  <c r="G154"/>
  <c r="J154" s="1"/>
  <c r="K154" s="1"/>
  <c r="G155"/>
  <c r="J155" s="1"/>
  <c r="G156"/>
  <c r="J156" s="1"/>
  <c r="G157"/>
  <c r="J157" s="1"/>
  <c r="K157" s="1"/>
  <c r="G158"/>
  <c r="G159"/>
  <c r="J159" s="1"/>
  <c r="K159" s="1"/>
  <c r="G160"/>
  <c r="J160" s="1"/>
  <c r="K160" s="1"/>
  <c r="G161"/>
  <c r="J161" s="1"/>
  <c r="K161" s="1"/>
  <c r="G162"/>
  <c r="J162" s="1"/>
  <c r="G163"/>
  <c r="J163" s="1"/>
  <c r="G164"/>
  <c r="J164" s="1"/>
  <c r="G165"/>
  <c r="J165" s="1"/>
  <c r="K165" s="1"/>
  <c r="G166"/>
  <c r="J166" s="1"/>
  <c r="K166" s="1"/>
  <c r="G167"/>
  <c r="J167" s="1"/>
  <c r="K167" s="1"/>
  <c r="G168"/>
  <c r="J168" s="1"/>
  <c r="K168" s="1"/>
  <c r="G169"/>
  <c r="J169" s="1"/>
  <c r="G170"/>
  <c r="J170" s="1"/>
  <c r="G171"/>
  <c r="J171" s="1"/>
  <c r="K171" s="1"/>
  <c r="G172"/>
  <c r="J172" s="1"/>
  <c r="K172" s="1"/>
  <c r="G173"/>
  <c r="J173" s="1"/>
  <c r="K173" s="1"/>
  <c r="G174"/>
  <c r="J174" s="1"/>
  <c r="K174" s="1"/>
  <c r="G175"/>
  <c r="J175" s="1"/>
  <c r="K175" s="1"/>
  <c r="G176"/>
  <c r="J176" s="1"/>
  <c r="G177"/>
  <c r="J177" s="1"/>
  <c r="G178"/>
  <c r="J178" s="1"/>
  <c r="G179"/>
  <c r="J179" s="1"/>
  <c r="K179" s="1"/>
  <c r="G180"/>
  <c r="J180" s="1"/>
  <c r="K180" s="1"/>
  <c r="G181"/>
  <c r="J181" s="1"/>
  <c r="K181" s="1"/>
  <c r="G182"/>
  <c r="J182" s="1"/>
  <c r="K182" s="1"/>
  <c r="G183"/>
  <c r="J183" s="1"/>
  <c r="G184"/>
  <c r="J184" s="1"/>
  <c r="H101"/>
  <c r="G101"/>
  <c r="J101" s="1"/>
  <c r="K101" s="1"/>
  <c r="G102"/>
  <c r="J102" s="1"/>
  <c r="K102" s="1"/>
  <c r="G103"/>
  <c r="J103" s="1"/>
  <c r="K103" s="1"/>
  <c r="G104"/>
  <c r="J104" s="1"/>
  <c r="K104" s="1"/>
  <c r="G105"/>
  <c r="J105" s="1"/>
  <c r="K105" s="1"/>
  <c r="G106"/>
  <c r="J106" s="1"/>
  <c r="G107"/>
  <c r="J107" s="1"/>
  <c r="G108"/>
  <c r="J108" s="1"/>
  <c r="G109"/>
  <c r="J109" s="1"/>
  <c r="K109" s="1"/>
  <c r="G110"/>
  <c r="J110" s="1"/>
  <c r="K110" s="1"/>
  <c r="G111"/>
  <c r="J111" s="1"/>
  <c r="K111" s="1"/>
  <c r="G112"/>
  <c r="J112" s="1"/>
  <c r="K112" s="1"/>
  <c r="G113"/>
  <c r="J113" s="1"/>
  <c r="G114"/>
  <c r="J114" s="1"/>
  <c r="G115"/>
  <c r="G116"/>
  <c r="J116" s="1"/>
  <c r="K116" s="1"/>
  <c r="G117"/>
  <c r="J117" s="1"/>
  <c r="K117" s="1"/>
  <c r="G118"/>
  <c r="J118" s="1"/>
  <c r="K118" s="1"/>
  <c r="G119"/>
  <c r="J119" s="1"/>
  <c r="K119" s="1"/>
  <c r="G120"/>
  <c r="J120" s="1"/>
  <c r="G121"/>
  <c r="J121" s="1"/>
  <c r="G122"/>
  <c r="J122" s="1"/>
  <c r="G123"/>
  <c r="J123" s="1"/>
  <c r="K123" s="1"/>
  <c r="G124"/>
  <c r="J124" s="1"/>
  <c r="K124" s="1"/>
  <c r="G125"/>
  <c r="J125" s="1"/>
  <c r="K125" s="1"/>
  <c r="G126"/>
  <c r="J126" s="1"/>
  <c r="K126" s="1"/>
  <c r="G127"/>
  <c r="J127" s="1"/>
  <c r="G128"/>
  <c r="J128" s="1"/>
  <c r="G129"/>
  <c r="J129" s="1"/>
  <c r="G130"/>
  <c r="J130" s="1"/>
  <c r="K130" s="1"/>
  <c r="G131"/>
  <c r="J131" s="1"/>
  <c r="K131" s="1"/>
  <c r="G132"/>
  <c r="J132" s="1"/>
  <c r="K132" s="1"/>
  <c r="G133"/>
  <c r="J133" s="1"/>
  <c r="K133" s="1"/>
  <c r="G134"/>
  <c r="J134" s="1"/>
  <c r="G135"/>
  <c r="J135" s="1"/>
  <c r="G136"/>
  <c r="J136" s="1"/>
  <c r="G137"/>
  <c r="J137" s="1"/>
  <c r="K137" s="1"/>
  <c r="G138"/>
  <c r="J138" s="1"/>
  <c r="K138" s="1"/>
  <c r="G139"/>
  <c r="J139" s="1"/>
  <c r="K139" s="1"/>
  <c r="G140"/>
  <c r="J140" s="1"/>
  <c r="K140" s="1"/>
  <c r="G141"/>
  <c r="J141" s="1"/>
  <c r="G142"/>
  <c r="J142" s="1"/>
  <c r="G143"/>
  <c r="G144"/>
  <c r="J144" s="1"/>
  <c r="K144" s="1"/>
  <c r="G145"/>
  <c r="J145" s="1"/>
  <c r="K145" s="1"/>
  <c r="G146"/>
  <c r="J146" s="1"/>
  <c r="K146" s="1"/>
  <c r="G147"/>
  <c r="J147" s="1"/>
  <c r="K147" s="1"/>
  <c r="G148"/>
  <c r="J148" s="1"/>
  <c r="G149"/>
  <c r="J149" s="1"/>
  <c r="G73"/>
  <c r="J73" s="1"/>
  <c r="H73"/>
  <c r="H74"/>
  <c r="G74"/>
  <c r="J74" s="1"/>
  <c r="K74" s="1"/>
  <c r="G75"/>
  <c r="J75" s="1"/>
  <c r="K75" s="1"/>
  <c r="G76"/>
  <c r="J76" s="1"/>
  <c r="K76" s="1"/>
  <c r="G77"/>
  <c r="J77" s="1"/>
  <c r="K77" s="1"/>
  <c r="G78"/>
  <c r="J78" s="1"/>
  <c r="G79"/>
  <c r="J79" s="1"/>
  <c r="G80"/>
  <c r="J80" s="1"/>
  <c r="K80" s="1"/>
  <c r="G81"/>
  <c r="G82"/>
  <c r="J82" s="1"/>
  <c r="K82" s="1"/>
  <c r="G84"/>
  <c r="J84" s="1"/>
  <c r="K84" s="1"/>
  <c r="G85"/>
  <c r="J85" s="1"/>
  <c r="G86"/>
  <c r="J86" s="1"/>
  <c r="G87"/>
  <c r="J87" s="1"/>
  <c r="G88"/>
  <c r="J88" s="1"/>
  <c r="K88" s="1"/>
  <c r="G89"/>
  <c r="J89" s="1"/>
  <c r="K89" s="1"/>
  <c r="G90"/>
  <c r="J90" s="1"/>
  <c r="K90" s="1"/>
  <c r="G91"/>
  <c r="J91" s="1"/>
  <c r="K91" s="1"/>
  <c r="G92"/>
  <c r="J92" s="1"/>
  <c r="G93"/>
  <c r="J93" s="1"/>
  <c r="G94"/>
  <c r="J94" s="1"/>
  <c r="K94" s="1"/>
  <c r="G95"/>
  <c r="G96"/>
  <c r="J96" s="1"/>
  <c r="K96" s="1"/>
  <c r="G97"/>
  <c r="J97" s="1"/>
  <c r="K97" s="1"/>
  <c r="G98"/>
  <c r="J98" s="1"/>
  <c r="K98" s="1"/>
  <c r="G99"/>
  <c r="J99" s="1"/>
  <c r="G100"/>
  <c r="J100" s="1"/>
  <c r="H66"/>
  <c r="G66"/>
  <c r="G67"/>
  <c r="J67" s="1"/>
  <c r="K67" s="1"/>
  <c r="G68"/>
  <c r="J68" s="1"/>
  <c r="K68" s="1"/>
  <c r="G69"/>
  <c r="J69" s="1"/>
  <c r="K69" s="1"/>
  <c r="G70"/>
  <c r="J70" s="1"/>
  <c r="K70" s="1"/>
  <c r="G71"/>
  <c r="J71" s="1"/>
  <c r="G72"/>
  <c r="J72" s="1"/>
  <c r="G52"/>
  <c r="J52" s="1"/>
  <c r="G53"/>
  <c r="J53" s="1"/>
  <c r="K53" s="1"/>
  <c r="G54"/>
  <c r="J54" s="1"/>
  <c r="K54" s="1"/>
  <c r="G55"/>
  <c r="J55" s="1"/>
  <c r="K55" s="1"/>
  <c r="G56"/>
  <c r="J56" s="1"/>
  <c r="K56" s="1"/>
  <c r="G57"/>
  <c r="J57" s="1"/>
  <c r="G58"/>
  <c r="J58"/>
  <c r="G59"/>
  <c r="J59"/>
  <c r="G60"/>
  <c r="J60" s="1"/>
  <c r="K60" s="1"/>
  <c r="G61"/>
  <c r="J61" s="1"/>
  <c r="K61" s="1"/>
  <c r="G62"/>
  <c r="J62" s="1"/>
  <c r="K62" s="1"/>
  <c r="G63"/>
  <c r="J63" s="1"/>
  <c r="K63" s="1"/>
  <c r="G64"/>
  <c r="J64" s="1"/>
  <c r="G65"/>
  <c r="J65" s="1"/>
  <c r="G9"/>
  <c r="J9" s="1"/>
  <c r="G10"/>
  <c r="J10" s="1"/>
  <c r="G11"/>
  <c r="J11" s="1"/>
  <c r="K11" s="1"/>
  <c r="G12"/>
  <c r="J12" s="1"/>
  <c r="K12" s="1"/>
  <c r="G13"/>
  <c r="J13" s="1"/>
  <c r="K13" s="1"/>
  <c r="G14"/>
  <c r="J14" s="1"/>
  <c r="K14" s="1"/>
  <c r="G15"/>
  <c r="J15" s="1"/>
  <c r="G16"/>
  <c r="J16" s="1"/>
  <c r="G17"/>
  <c r="G18"/>
  <c r="J18" s="1"/>
  <c r="K18" s="1"/>
  <c r="G19"/>
  <c r="J19" s="1"/>
  <c r="K19" s="1"/>
  <c r="G20"/>
  <c r="J20" s="1"/>
  <c r="K20" s="1"/>
  <c r="G21"/>
  <c r="J21" s="1"/>
  <c r="K21" s="1"/>
  <c r="G22"/>
  <c r="J22" s="1"/>
  <c r="G23"/>
  <c r="J23" s="1"/>
  <c r="G24"/>
  <c r="J24" s="1"/>
  <c r="K24" s="1"/>
  <c r="G25"/>
  <c r="G26"/>
  <c r="J26" s="1"/>
  <c r="K26" s="1"/>
  <c r="G27"/>
  <c r="J27" s="1"/>
  <c r="K27" s="1"/>
  <c r="G28"/>
  <c r="J28" s="1"/>
  <c r="K28" s="1"/>
  <c r="G29"/>
  <c r="J29" s="1"/>
  <c r="G30"/>
  <c r="J30" s="1"/>
  <c r="G31"/>
  <c r="J31" s="1"/>
  <c r="K31" s="1"/>
  <c r="G32"/>
  <c r="J32" s="1"/>
  <c r="G33"/>
  <c r="J33" s="1"/>
  <c r="K33" s="1"/>
  <c r="G34"/>
  <c r="J34" s="1"/>
  <c r="K34" s="1"/>
  <c r="G35"/>
  <c r="J35" s="1"/>
  <c r="K35" s="1"/>
  <c r="G36"/>
  <c r="J36" s="1"/>
  <c r="G37"/>
  <c r="J37" s="1"/>
  <c r="G38"/>
  <c r="G39"/>
  <c r="J39" s="1"/>
  <c r="K39" s="1"/>
  <c r="G40"/>
  <c r="J40" s="1"/>
  <c r="K40" s="1"/>
  <c r="G41"/>
  <c r="J41" s="1"/>
  <c r="K41" s="1"/>
  <c r="G42"/>
  <c r="J42" s="1"/>
  <c r="K42" s="1"/>
  <c r="G43"/>
  <c r="J43" s="1"/>
  <c r="G44"/>
  <c r="J44" s="1"/>
  <c r="G45"/>
  <c r="J45" s="1"/>
  <c r="G46"/>
  <c r="J46" s="1"/>
  <c r="K46" s="1"/>
  <c r="G47"/>
  <c r="J47" s="1"/>
  <c r="K47" s="1"/>
  <c r="G48"/>
  <c r="J48" s="1"/>
  <c r="K48" s="1"/>
  <c r="G49"/>
  <c r="J49" s="1"/>
  <c r="K49" s="1"/>
  <c r="G50"/>
  <c r="J50" s="1"/>
  <c r="Q7"/>
  <c r="G3"/>
  <c r="J3" s="1"/>
  <c r="K3" s="1"/>
  <c r="G4"/>
  <c r="J4" s="1"/>
  <c r="K4" s="1"/>
  <c r="G5"/>
  <c r="G6"/>
  <c r="J6" s="1"/>
  <c r="K6" s="1"/>
  <c r="G7"/>
  <c r="G8"/>
  <c r="A2"/>
  <c r="Q6"/>
  <c r="G2" s="1"/>
  <c r="J2" s="1"/>
  <c r="K2" s="1"/>
  <c r="Q4"/>
  <c r="Q3"/>
  <c r="A3"/>
  <c r="A4"/>
  <c r="A5" s="1"/>
  <c r="A6" s="1"/>
  <c r="A7" s="1"/>
  <c r="A8" s="1"/>
  <c r="Q5"/>
  <c r="H7" l="1"/>
  <c r="G51"/>
  <c r="J51" s="1"/>
  <c r="G83"/>
  <c r="J83" s="1"/>
  <c r="K83" s="1"/>
  <c r="H8"/>
  <c r="H6"/>
  <c r="H3"/>
  <c r="I3" s="1"/>
  <c r="H4"/>
  <c r="K16"/>
  <c r="J5"/>
  <c r="K5" s="1"/>
  <c r="H5"/>
  <c r="J25"/>
  <c r="K25" s="1"/>
  <c r="K30"/>
  <c r="K72"/>
  <c r="J66"/>
  <c r="K66" s="1"/>
  <c r="H2"/>
  <c r="J38"/>
  <c r="K44"/>
  <c r="K32"/>
  <c r="K9"/>
  <c r="K8"/>
  <c r="K149"/>
  <c r="J143"/>
  <c r="K143" s="1"/>
  <c r="K121"/>
  <c r="J115"/>
  <c r="K23"/>
  <c r="J17"/>
  <c r="K51"/>
  <c r="K100"/>
  <c r="K135"/>
  <c r="K107"/>
  <c r="K10"/>
  <c r="K45"/>
  <c r="K37"/>
  <c r="K212"/>
  <c r="K86"/>
  <c r="K163"/>
  <c r="K199"/>
  <c r="K185"/>
  <c r="K213"/>
  <c r="K198"/>
  <c r="K219"/>
  <c r="J207"/>
  <c r="K207" s="1"/>
  <c r="K205"/>
  <c r="K191"/>
  <c r="K164"/>
  <c r="K150"/>
  <c r="K178"/>
  <c r="K177"/>
  <c r="K184"/>
  <c r="K170"/>
  <c r="J158"/>
  <c r="K158" s="1"/>
  <c r="K156"/>
  <c r="K122"/>
  <c r="K136"/>
  <c r="K108"/>
  <c r="K129"/>
  <c r="K142"/>
  <c r="K128"/>
  <c r="K114"/>
  <c r="K87"/>
  <c r="K73"/>
  <c r="J95"/>
  <c r="K95" s="1"/>
  <c r="K93"/>
  <c r="J81"/>
  <c r="K81" s="1"/>
  <c r="K79"/>
  <c r="K52"/>
  <c r="H52"/>
  <c r="K65"/>
  <c r="K59"/>
  <c r="H51"/>
  <c r="K58"/>
  <c r="I4" l="1"/>
  <c r="I5" s="1"/>
  <c r="I6" s="1"/>
  <c r="I7" s="1"/>
  <c r="I8" s="1"/>
  <c r="K115"/>
  <c r="K38"/>
  <c r="K17"/>
  <c r="H187"/>
  <c r="H152"/>
  <c r="H102"/>
  <c r="H75"/>
  <c r="H67"/>
  <c r="H53"/>
  <c r="H188" l="1"/>
  <c r="H153"/>
  <c r="H103"/>
  <c r="H76"/>
  <c r="H68"/>
  <c r="H54"/>
  <c r="H189" l="1"/>
  <c r="H154"/>
  <c r="H104"/>
  <c r="H77"/>
  <c r="H69"/>
  <c r="H55"/>
  <c r="H190" l="1"/>
  <c r="H155"/>
  <c r="H105"/>
  <c r="H78"/>
  <c r="H70"/>
  <c r="H56"/>
  <c r="H191" l="1"/>
  <c r="H156"/>
  <c r="H106"/>
  <c r="H79"/>
  <c r="H71"/>
  <c r="H57"/>
  <c r="H192" l="1"/>
  <c r="H157"/>
  <c r="H107"/>
  <c r="H80"/>
  <c r="H72"/>
  <c r="H58"/>
  <c r="H193" l="1"/>
  <c r="H158"/>
  <c r="H108"/>
  <c r="H81"/>
  <c r="H59"/>
  <c r="H194" l="1"/>
  <c r="H159"/>
  <c r="H109"/>
  <c r="H82"/>
  <c r="H60"/>
  <c r="H195" l="1"/>
  <c r="H160"/>
  <c r="H110"/>
  <c r="H83"/>
  <c r="H61"/>
  <c r="H196" l="1"/>
  <c r="H161"/>
  <c r="H111"/>
  <c r="H84"/>
  <c r="H62"/>
  <c r="H197" l="1"/>
  <c r="H162"/>
  <c r="H112"/>
  <c r="H85"/>
  <c r="H63"/>
  <c r="H198" l="1"/>
  <c r="H163"/>
  <c r="H113"/>
  <c r="H86"/>
  <c r="H65"/>
  <c r="H64"/>
  <c r="H199" l="1"/>
  <c r="H164"/>
  <c r="H114"/>
  <c r="H87"/>
  <c r="H200" l="1"/>
  <c r="H165"/>
  <c r="H115"/>
  <c r="H88"/>
  <c r="H201" l="1"/>
  <c r="H166"/>
  <c r="H116"/>
  <c r="H89"/>
  <c r="H202" l="1"/>
  <c r="H167"/>
  <c r="H117"/>
  <c r="H90"/>
  <c r="H203" l="1"/>
  <c r="H168"/>
  <c r="H118"/>
  <c r="H91"/>
  <c r="H204" l="1"/>
  <c r="H169"/>
  <c r="H119"/>
  <c r="H92"/>
  <c r="H205" l="1"/>
  <c r="H170"/>
  <c r="H120"/>
  <c r="H93"/>
  <c r="H206" l="1"/>
  <c r="H171"/>
  <c r="H121"/>
  <c r="H94"/>
  <c r="H207" l="1"/>
  <c r="H172"/>
  <c r="H122"/>
  <c r="H95"/>
  <c r="H208" l="1"/>
  <c r="H173"/>
  <c r="H123"/>
  <c r="H96"/>
  <c r="H209" l="1"/>
  <c r="H174"/>
  <c r="H124"/>
  <c r="H97"/>
  <c r="H210" l="1"/>
  <c r="H175"/>
  <c r="H125"/>
  <c r="H98"/>
  <c r="H211" l="1"/>
  <c r="H176"/>
  <c r="H126"/>
  <c r="H99"/>
  <c r="H100"/>
  <c r="H212" l="1"/>
  <c r="H177"/>
  <c r="H127"/>
  <c r="H213" l="1"/>
  <c r="H178"/>
  <c r="H128"/>
  <c r="H214" l="1"/>
  <c r="H179"/>
  <c r="H129"/>
  <c r="H215" l="1"/>
  <c r="H180"/>
  <c r="H130"/>
  <c r="H216" l="1"/>
  <c r="H181"/>
  <c r="H131"/>
  <c r="H217" l="1"/>
  <c r="H182"/>
  <c r="H132"/>
  <c r="H218" l="1"/>
  <c r="H184"/>
  <c r="H183"/>
  <c r="H133"/>
  <c r="H219" l="1"/>
  <c r="H134"/>
  <c r="H220" l="1"/>
  <c r="H221"/>
  <c r="H135"/>
  <c r="H136" l="1"/>
  <c r="H137" l="1"/>
  <c r="H138" l="1"/>
  <c r="H139" l="1"/>
  <c r="H140" l="1"/>
  <c r="H141" l="1"/>
  <c r="H142" l="1"/>
  <c r="H143" l="1"/>
  <c r="H144" l="1"/>
  <c r="H145" l="1"/>
  <c r="H146" l="1"/>
  <c r="H147" l="1"/>
  <c r="H148" l="1"/>
  <c r="H149" l="1"/>
  <c r="H9" l="1"/>
  <c r="A10"/>
  <c r="I9" l="1"/>
  <c r="H10"/>
  <c r="A11"/>
  <c r="I10" l="1"/>
  <c r="A12"/>
  <c r="H11"/>
  <c r="I11" l="1"/>
  <c r="A13"/>
  <c r="H12"/>
  <c r="I12" l="1"/>
  <c r="H13"/>
  <c r="A14"/>
  <c r="I13" l="1"/>
  <c r="H14"/>
  <c r="A15"/>
  <c r="I14" l="1"/>
  <c r="A16"/>
  <c r="H15"/>
  <c r="I15" l="1"/>
  <c r="A17"/>
  <c r="H16"/>
  <c r="I16" l="1"/>
  <c r="H17"/>
  <c r="A18"/>
  <c r="I17" l="1"/>
  <c r="H18"/>
  <c r="A19"/>
  <c r="I18" l="1"/>
  <c r="A20"/>
  <c r="H19"/>
  <c r="I19" l="1"/>
  <c r="A21"/>
  <c r="H20"/>
  <c r="I20" l="1"/>
  <c r="H21"/>
  <c r="A22"/>
  <c r="I21" l="1"/>
  <c r="H22"/>
  <c r="A23"/>
  <c r="I22" l="1"/>
  <c r="A24"/>
  <c r="H23"/>
  <c r="I23" l="1"/>
  <c r="A25"/>
  <c r="H24"/>
  <c r="I24" l="1"/>
  <c r="H25"/>
  <c r="A26"/>
  <c r="I25" l="1"/>
  <c r="H26"/>
  <c r="A27"/>
  <c r="I26" l="1"/>
  <c r="A28"/>
  <c r="H27"/>
  <c r="I27" l="1"/>
  <c r="A29"/>
  <c r="H28"/>
  <c r="I28" l="1"/>
  <c r="H29"/>
  <c r="A30"/>
  <c r="I29" l="1"/>
  <c r="H30"/>
  <c r="A31"/>
  <c r="I30" l="1"/>
  <c r="A32"/>
  <c r="H31"/>
  <c r="I31" l="1"/>
  <c r="A33"/>
  <c r="H32"/>
  <c r="I32" l="1"/>
  <c r="H33"/>
  <c r="A34"/>
  <c r="I33" l="1"/>
  <c r="H34"/>
  <c r="A35"/>
  <c r="I34" l="1"/>
  <c r="A36"/>
  <c r="H35"/>
  <c r="I35" l="1"/>
  <c r="A37"/>
  <c r="H36"/>
  <c r="I36" l="1"/>
  <c r="H37"/>
  <c r="A38"/>
  <c r="B12" i="2" s="1"/>
  <c r="B13" l="1"/>
  <c r="H18" s="1"/>
  <c r="H16"/>
  <c r="I37" i="1"/>
  <c r="H38"/>
  <c r="A39"/>
  <c r="I38" l="1"/>
  <c r="A40"/>
  <c r="H39"/>
  <c r="I39" l="1"/>
  <c r="A41"/>
  <c r="H40"/>
  <c r="I40" l="1"/>
  <c r="H41"/>
  <c r="A42"/>
  <c r="I41" l="1"/>
  <c r="H42"/>
  <c r="A43"/>
  <c r="I42" l="1"/>
  <c r="A44"/>
  <c r="H43"/>
  <c r="I43" l="1"/>
  <c r="H44"/>
  <c r="I44" l="1"/>
  <c r="H45"/>
  <c r="I45" l="1"/>
  <c r="H46"/>
  <c r="I46" l="1"/>
  <c r="H47"/>
  <c r="I47" l="1"/>
  <c r="H48"/>
  <c r="I48" l="1"/>
  <c r="H49"/>
  <c r="I49" l="1"/>
  <c r="H50"/>
  <c r="I50" l="1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I117" s="1"/>
  <c r="I118" s="1"/>
  <c r="I119" s="1"/>
  <c r="I120" s="1"/>
  <c r="I121" s="1"/>
  <c r="I122" s="1"/>
  <c r="I123" s="1"/>
  <c r="I124" s="1"/>
  <c r="I125" s="1"/>
  <c r="I126" s="1"/>
  <c r="I127" s="1"/>
  <c r="I128" s="1"/>
  <c r="I129" s="1"/>
  <c r="I130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I144" s="1"/>
  <c r="I145" s="1"/>
  <c r="I146" s="1"/>
  <c r="I147" s="1"/>
  <c r="I148" s="1"/>
  <c r="I149" s="1"/>
  <c r="I150" s="1"/>
  <c r="I151" s="1"/>
  <c r="I152" s="1"/>
  <c r="I153" s="1"/>
  <c r="I154" s="1"/>
  <c r="I155" s="1"/>
  <c r="I156" s="1"/>
  <c r="I157" s="1"/>
  <c r="I158" s="1"/>
  <c r="I159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3" s="1"/>
  <c r="I184" s="1"/>
  <c r="I185" s="1"/>
  <c r="I186" s="1"/>
  <c r="I187" s="1"/>
  <c r="I188" s="1"/>
  <c r="I189" s="1"/>
  <c r="I190" s="1"/>
  <c r="I191" s="1"/>
  <c r="I192" s="1"/>
  <c r="I193" s="1"/>
  <c r="I194" s="1"/>
  <c r="I195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</calcChain>
</file>

<file path=xl/comments1.xml><?xml version="1.0" encoding="utf-8"?>
<comments xmlns="http://schemas.openxmlformats.org/spreadsheetml/2006/main">
  <authors>
    <author>Daniel Maeder</author>
    <author>rgouet</author>
  </authors>
  <commentList>
    <comment ref="M1" authorId="0">
      <text>
        <r>
          <rPr>
            <b/>
            <sz val="8"/>
            <color indexed="81"/>
            <rFont val="Tahoma"/>
            <family val="2"/>
          </rPr>
          <t>Daniel Maeder:</t>
        </r>
        <r>
          <rPr>
            <sz val="8"/>
            <color indexed="81"/>
            <rFont val="Tahoma"/>
            <family val="2"/>
          </rPr>
          <t xml:space="preserve">
Entrer la date de début de contrat</t>
        </r>
      </text>
    </comment>
    <comment ref="O1" authorId="0">
      <text>
        <r>
          <rPr>
            <b/>
            <sz val="8"/>
            <color indexed="81"/>
            <rFont val="Tahoma"/>
            <family val="2"/>
          </rPr>
          <t>Daniel Maeder:</t>
        </r>
        <r>
          <rPr>
            <sz val="8"/>
            <color indexed="81"/>
            <rFont val="Tahoma"/>
            <family val="2"/>
          </rPr>
          <t xml:space="preserve">
Introduire le temps de présence quotidien.</t>
        </r>
      </text>
    </comment>
    <comment ref="P1" authorId="0">
      <text>
        <r>
          <rPr>
            <b/>
            <sz val="8"/>
            <color indexed="81"/>
            <rFont val="Tahoma"/>
            <family val="2"/>
          </rPr>
          <t>Daniel Maeder:</t>
        </r>
        <r>
          <rPr>
            <sz val="8"/>
            <color indexed="81"/>
            <rFont val="Tahoma"/>
            <family val="2"/>
          </rPr>
          <t xml:space="preserve">
Liste des codes d'absences.</t>
        </r>
      </text>
    </comment>
    <comment ref="F19" authorId="1">
      <text>
        <r>
          <rPr>
            <b/>
            <sz val="9"/>
            <color indexed="81"/>
            <rFont val="Tahoma"/>
            <family val="2"/>
          </rPr>
          <t>rgouet:</t>
        </r>
        <r>
          <rPr>
            <sz val="9"/>
            <color indexed="81"/>
            <rFont val="Tahoma"/>
            <family val="2"/>
          </rPr>
          <t xml:space="preserve">
test Samie au siège</t>
        </r>
      </text>
    </comment>
    <comment ref="F25" authorId="1">
      <text>
        <r>
          <rPr>
            <b/>
            <sz val="9"/>
            <color indexed="81"/>
            <rFont val="Tahoma"/>
            <family val="2"/>
          </rPr>
          <t>rgouet:</t>
        </r>
        <r>
          <rPr>
            <sz val="9"/>
            <color indexed="81"/>
            <rFont val="Tahoma"/>
            <family val="2"/>
          </rPr>
          <t xml:space="preserve">
dentiste à 11h30</t>
        </r>
      </text>
    </comment>
  </commentList>
</comments>
</file>

<file path=xl/sharedStrings.xml><?xml version="1.0" encoding="utf-8"?>
<sst xmlns="http://schemas.openxmlformats.org/spreadsheetml/2006/main" count="57" uniqueCount="46">
  <si>
    <t>Total</t>
  </si>
  <si>
    <t>Cumul</t>
  </si>
  <si>
    <t>Arrivée</t>
  </si>
  <si>
    <t>Départ</t>
  </si>
  <si>
    <t>Code</t>
  </si>
  <si>
    <t>Codes</t>
  </si>
  <si>
    <t>Temps</t>
  </si>
  <si>
    <t>Temps par défaut</t>
  </si>
  <si>
    <t>Férié</t>
  </si>
  <si>
    <t>Différence</t>
  </si>
  <si>
    <t>Congé</t>
  </si>
  <si>
    <t>Vac. 1/2 jour</t>
  </si>
  <si>
    <t>Date début de contrat</t>
  </si>
  <si>
    <t>Remarques</t>
  </si>
  <si>
    <t>CP</t>
  </si>
  <si>
    <t>EP</t>
  </si>
  <si>
    <t>RC Remp</t>
  </si>
  <si>
    <t>RC</t>
  </si>
  <si>
    <t>E/P</t>
  </si>
  <si>
    <t>Horaires théoriques : 08h00-12h00/13h30-16h30</t>
  </si>
  <si>
    <t>par jour</t>
  </si>
  <si>
    <t>RELEVE D'HEURES PERIODE</t>
  </si>
  <si>
    <t>Semaine :</t>
  </si>
  <si>
    <t>Du</t>
  </si>
  <si>
    <t>au</t>
  </si>
  <si>
    <t>Jour</t>
  </si>
  <si>
    <t>Lundi</t>
  </si>
  <si>
    <t>Mardi</t>
  </si>
  <si>
    <t>Mercredi</t>
  </si>
  <si>
    <t>Jeudi</t>
  </si>
  <si>
    <t xml:space="preserve">Vendredi </t>
  </si>
  <si>
    <t xml:space="preserve">Samedi </t>
  </si>
  <si>
    <t>Dimanche</t>
  </si>
  <si>
    <t>Dates</t>
  </si>
  <si>
    <t>Entrée</t>
  </si>
  <si>
    <t>Sortie</t>
  </si>
  <si>
    <t>Entrée APM</t>
  </si>
  <si>
    <t>Sortie APM</t>
  </si>
  <si>
    <t>Total heure Journée</t>
  </si>
  <si>
    <t>Ecart Planning</t>
  </si>
  <si>
    <t>Heures récupérées</t>
  </si>
  <si>
    <t>Total Heures/semaine</t>
  </si>
  <si>
    <t>Total heures récupérées</t>
  </si>
  <si>
    <t>Total Ecart semaine</t>
  </si>
  <si>
    <t>Validation supérieur hiérarchique :</t>
  </si>
  <si>
    <t>RECHERCHEH(Feuil1!B7;Feuil1!A982:F1158;2;FAUX)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</si>
</sst>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[$-F800]dddd\,\ mmmm\ dd\,\ yyyy"/>
    <numFmt numFmtId="165" formatCode="[$-F400]h:mm:ss\ AM/PM"/>
    <numFmt numFmtId="166" formatCode="[hh]:mm"/>
    <numFmt numFmtId="167" formatCode="dd/mm/yy;@"/>
    <numFmt numFmtId="171" formatCode="h:mm;@"/>
  </numFmts>
  <fonts count="13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0000"/>
      <name val="Arial"/>
      <family val="2"/>
    </font>
    <font>
      <sz val="10"/>
      <color theme="3" tint="-0.249977111117893"/>
      <name val="Arial"/>
      <family val="2"/>
    </font>
    <font>
      <sz val="10"/>
      <color theme="3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5">
    <xf numFmtId="0" fontId="0" fillId="0" borderId="0" xfId="0"/>
    <xf numFmtId="0" fontId="0" fillId="2" borderId="1" xfId="0" applyFill="1" applyBorder="1" applyAlignment="1">
      <alignment horizontal="center" vertical="center"/>
    </xf>
    <xf numFmtId="164" fontId="0" fillId="3" borderId="0" xfId="0" applyNumberFormat="1" applyFill="1" applyAlignment="1">
      <alignment vertical="top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6" fontId="2" fillId="0" borderId="0" xfId="0" applyNumberFormat="1" applyFont="1" applyAlignment="1">
      <alignment horizontal="center"/>
    </xf>
    <xf numFmtId="164" fontId="0" fillId="0" borderId="0" xfId="0" applyNumberFormat="1" applyFill="1" applyAlignment="1">
      <alignment vertical="top"/>
    </xf>
    <xf numFmtId="0" fontId="0" fillId="4" borderId="1" xfId="0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4" borderId="2" xfId="0" applyFont="1" applyFill="1" applyBorder="1"/>
    <xf numFmtId="20" fontId="0" fillId="4" borderId="0" xfId="0" applyNumberFormat="1" applyFill="1" applyBorder="1"/>
    <xf numFmtId="0" fontId="0" fillId="4" borderId="2" xfId="0" applyFill="1" applyBorder="1"/>
    <xf numFmtId="0" fontId="0" fillId="5" borderId="1" xfId="0" applyFill="1" applyBorder="1"/>
    <xf numFmtId="20" fontId="0" fillId="5" borderId="1" xfId="0" applyNumberFormat="1" applyFill="1" applyBorder="1"/>
    <xf numFmtId="0" fontId="2" fillId="2" borderId="1" xfId="0" applyFont="1" applyFill="1" applyBorder="1"/>
    <xf numFmtId="14" fontId="0" fillId="2" borderId="1" xfId="0" applyNumberFormat="1" applyFill="1" applyBorder="1"/>
    <xf numFmtId="20" fontId="0" fillId="0" borderId="0" xfId="0" applyNumberFormat="1" applyAlignment="1">
      <alignment horizontal="center"/>
    </xf>
    <xf numFmtId="0" fontId="0" fillId="4" borderId="3" xfId="0" applyFill="1" applyBorder="1"/>
    <xf numFmtId="0" fontId="0" fillId="4" borderId="4" xfId="0" applyFill="1" applyBorder="1"/>
    <xf numFmtId="0" fontId="0" fillId="2" borderId="0" xfId="0" applyFill="1" applyBorder="1" applyAlignment="1">
      <alignment horizontal="center" vertical="center"/>
    </xf>
    <xf numFmtId="20" fontId="2" fillId="0" borderId="0" xfId="0" applyNumberFormat="1" applyFont="1" applyAlignment="1">
      <alignment horizontal="center"/>
    </xf>
    <xf numFmtId="20" fontId="0" fillId="0" borderId="0" xfId="0" applyNumberFormat="1"/>
    <xf numFmtId="2" fontId="0" fillId="0" borderId="0" xfId="0" applyNumberFormat="1"/>
    <xf numFmtId="2" fontId="2" fillId="0" borderId="0" xfId="0" applyNumberFormat="1" applyFont="1" applyAlignment="1">
      <alignment horizontal="center"/>
    </xf>
    <xf numFmtId="0" fontId="7" fillId="0" borderId="0" xfId="0" applyFont="1"/>
    <xf numFmtId="0" fontId="7" fillId="0" borderId="0" xfId="0" applyFont="1" applyFill="1"/>
    <xf numFmtId="2" fontId="8" fillId="0" borderId="0" xfId="0" applyNumberFormat="1" applyFont="1"/>
    <xf numFmtId="0" fontId="8" fillId="0" borderId="0" xfId="0" applyFont="1"/>
    <xf numFmtId="166" fontId="8" fillId="6" borderId="0" xfId="0" applyNumberFormat="1" applyFont="1" applyFill="1"/>
    <xf numFmtId="14" fontId="9" fillId="0" borderId="0" xfId="0" applyNumberFormat="1" applyFont="1" applyFill="1" applyBorder="1"/>
    <xf numFmtId="0" fontId="9" fillId="0" borderId="0" xfId="0" applyFont="1"/>
    <xf numFmtId="2" fontId="9" fillId="0" borderId="0" xfId="0" applyNumberFormat="1" applyFont="1"/>
    <xf numFmtId="0" fontId="10" fillId="0" borderId="0" xfId="0" applyFont="1" applyAlignment="1">
      <alignment vertical="center"/>
    </xf>
    <xf numFmtId="165" fontId="0" fillId="7" borderId="0" xfId="0" applyNumberFormat="1" applyFill="1"/>
    <xf numFmtId="0" fontId="0" fillId="7" borderId="0" xfId="0" applyFill="1"/>
    <xf numFmtId="0" fontId="0" fillId="8" borderId="0" xfId="0" applyFill="1"/>
    <xf numFmtId="0" fontId="0" fillId="8" borderId="0" xfId="0" applyFill="1" applyAlignment="1">
      <alignment horizontal="left"/>
    </xf>
    <xf numFmtId="0" fontId="0" fillId="8" borderId="0" xfId="0" applyFill="1" applyAlignment="1">
      <alignment horizontal="right"/>
    </xf>
    <xf numFmtId="14" fontId="0" fillId="8" borderId="0" xfId="0" applyNumberFormat="1" applyFill="1"/>
    <xf numFmtId="0" fontId="0" fillId="8" borderId="0" xfId="0" applyFill="1" applyAlignment="1">
      <alignment horizontal="center"/>
    </xf>
    <xf numFmtId="0" fontId="10" fillId="9" borderId="5" xfId="0" applyFont="1" applyFill="1" applyBorder="1" applyAlignment="1">
      <alignment horizontal="right"/>
    </xf>
    <xf numFmtId="0" fontId="10" fillId="9" borderId="6" xfId="0" applyFont="1" applyFill="1" applyBorder="1" applyAlignment="1">
      <alignment horizontal="center"/>
    </xf>
    <xf numFmtId="0" fontId="10" fillId="9" borderId="7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10" borderId="9" xfId="0" applyFont="1" applyFill="1" applyBorder="1"/>
    <xf numFmtId="0" fontId="10" fillId="0" borderId="13" xfId="0" applyFont="1" applyBorder="1"/>
    <xf numFmtId="20" fontId="0" fillId="0" borderId="3" xfId="0" applyNumberFormat="1" applyFont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10" fillId="0" borderId="15" xfId="0" applyFont="1" applyBorder="1"/>
    <xf numFmtId="20" fontId="0" fillId="0" borderId="16" xfId="0" applyNumberFormat="1" applyFont="1" applyBorder="1" applyAlignment="1">
      <alignment horizontal="center"/>
    </xf>
    <xf numFmtId="20" fontId="0" fillId="0" borderId="1" xfId="0" applyNumberFormat="1" applyFon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0" borderId="17" xfId="0" applyFont="1" applyBorder="1" applyAlignment="1">
      <alignment horizontal="center"/>
    </xf>
    <xf numFmtId="20" fontId="0" fillId="0" borderId="16" xfId="0" applyNumberForma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0" fillId="0" borderId="9" xfId="0" applyFont="1" applyBorder="1"/>
    <xf numFmtId="20" fontId="0" fillId="0" borderId="10" xfId="0" applyNumberFormat="1" applyBorder="1" applyAlignment="1">
      <alignment horizontal="center"/>
    </xf>
    <xf numFmtId="20" fontId="0" fillId="0" borderId="11" xfId="0" applyNumberFormat="1" applyFont="1" applyBorder="1" applyAlignment="1">
      <alignment horizontal="center"/>
    </xf>
    <xf numFmtId="20" fontId="0" fillId="0" borderId="11" xfId="0" applyNumberForma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10" fillId="11" borderId="13" xfId="0" applyFont="1" applyFill="1" applyBorder="1"/>
    <xf numFmtId="20" fontId="10" fillId="11" borderId="4" xfId="0" applyNumberFormat="1" applyFont="1" applyFill="1" applyBorder="1" applyAlignment="1">
      <alignment horizontal="center"/>
    </xf>
    <xf numFmtId="2" fontId="10" fillId="11" borderId="3" xfId="0" applyNumberFormat="1" applyFont="1" applyFill="1" applyBorder="1" applyAlignment="1">
      <alignment horizontal="center"/>
    </xf>
    <xf numFmtId="2" fontId="10" fillId="11" borderId="14" xfId="0" applyNumberFormat="1" applyFont="1" applyFill="1" applyBorder="1" applyAlignment="1">
      <alignment horizontal="center"/>
    </xf>
    <xf numFmtId="0" fontId="10" fillId="12" borderId="18" xfId="0" applyFont="1" applyFill="1" applyBorder="1"/>
    <xf numFmtId="20" fontId="10" fillId="12" borderId="19" xfId="0" applyNumberFormat="1" applyFont="1" applyFill="1" applyBorder="1" applyAlignment="1">
      <alignment horizontal="center"/>
    </xf>
    <xf numFmtId="0" fontId="10" fillId="8" borderId="20" xfId="0" applyFont="1" applyFill="1" applyBorder="1"/>
    <xf numFmtId="20" fontId="10" fillId="8" borderId="21" xfId="0" applyNumberFormat="1" applyFont="1" applyFill="1" applyBorder="1" applyAlignment="1">
      <alignment horizontal="center"/>
    </xf>
    <xf numFmtId="20" fontId="10" fillId="8" borderId="22" xfId="0" applyNumberFormat="1" applyFont="1" applyFill="1" applyBorder="1" applyAlignment="1">
      <alignment horizontal="center"/>
    </xf>
    <xf numFmtId="20" fontId="10" fillId="8" borderId="23" xfId="0" applyNumberFormat="1" applyFont="1" applyFill="1" applyBorder="1" applyAlignment="1">
      <alignment horizontal="center"/>
    </xf>
    <xf numFmtId="0" fontId="10" fillId="11" borderId="0" xfId="0" applyFont="1" applyFill="1"/>
    <xf numFmtId="166" fontId="10" fillId="11" borderId="0" xfId="0" applyNumberFormat="1" applyFont="1" applyFill="1"/>
    <xf numFmtId="0" fontId="10" fillId="11" borderId="0" xfId="0" applyFont="1" applyFill="1" applyAlignment="1">
      <alignment horizontal="center"/>
    </xf>
    <xf numFmtId="0" fontId="10" fillId="13" borderId="0" xfId="0" applyFont="1" applyFill="1"/>
    <xf numFmtId="166" fontId="10" fillId="13" borderId="0" xfId="0" applyNumberFormat="1" applyFont="1" applyFill="1"/>
    <xf numFmtId="167" fontId="10" fillId="10" borderId="10" xfId="0" applyNumberFormat="1" applyFont="1" applyFill="1" applyBorder="1"/>
    <xf numFmtId="167" fontId="0" fillId="0" borderId="0" xfId="0" applyNumberFormat="1" applyFill="1" applyAlignment="1">
      <alignment vertical="top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1" fillId="8" borderId="0" xfId="0" applyFont="1" applyFill="1" applyAlignment="1">
      <alignment horizontal="center"/>
    </xf>
    <xf numFmtId="0" fontId="12" fillId="0" borderId="24" xfId="0" applyFont="1" applyBorder="1" applyAlignment="1">
      <alignment horizontal="left" vertical="top"/>
    </xf>
    <xf numFmtId="0" fontId="10" fillId="0" borderId="25" xfId="0" applyFont="1" applyBorder="1" applyAlignment="1">
      <alignment horizontal="left" vertical="top"/>
    </xf>
    <xf numFmtId="0" fontId="10" fillId="0" borderId="26" xfId="0" applyFont="1" applyBorder="1" applyAlignment="1">
      <alignment horizontal="left" vertical="top"/>
    </xf>
    <xf numFmtId="0" fontId="10" fillId="0" borderId="27" xfId="0" applyFont="1" applyBorder="1" applyAlignment="1">
      <alignment horizontal="left" vertical="top"/>
    </xf>
    <xf numFmtId="0" fontId="10" fillId="0" borderId="0" xfId="0" applyFont="1" applyBorder="1" applyAlignment="1">
      <alignment horizontal="left" vertical="top"/>
    </xf>
    <xf numFmtId="0" fontId="10" fillId="0" borderId="28" xfId="0" applyFont="1" applyBorder="1" applyAlignment="1">
      <alignment horizontal="left" vertical="top"/>
    </xf>
    <xf numFmtId="0" fontId="10" fillId="0" borderId="29" xfId="0" applyFont="1" applyBorder="1" applyAlignment="1">
      <alignment horizontal="left" vertical="top"/>
    </xf>
    <xf numFmtId="0" fontId="10" fillId="0" borderId="30" xfId="0" applyFont="1" applyBorder="1" applyAlignment="1">
      <alignment horizontal="left" vertical="top"/>
    </xf>
    <xf numFmtId="0" fontId="10" fillId="0" borderId="31" xfId="0" applyFont="1" applyBorder="1" applyAlignment="1">
      <alignment horizontal="left" vertical="top"/>
    </xf>
    <xf numFmtId="171" fontId="1" fillId="0" borderId="0" xfId="0" applyNumberFormat="1" applyFont="1" applyAlignment="1">
      <alignment horizontal="center"/>
    </xf>
  </cellXfs>
  <cellStyles count="2">
    <cellStyle name="Euro" xfId="1"/>
    <cellStyle name="Normal" xfId="0" builtinId="0"/>
  </cellStyles>
  <dxfs count="13">
    <dxf>
      <fill>
        <patternFill patternType="solid">
          <fgColor indexed="13"/>
          <bgColor indexed="42"/>
        </patternFill>
      </fill>
    </dxf>
    <dxf>
      <fill>
        <patternFill patternType="solid">
          <bgColor indexed="17"/>
        </patternFill>
      </fill>
    </dxf>
    <dxf>
      <fill>
        <patternFill patternType="solid">
          <fgColor indexed="13"/>
          <bgColor indexed="42"/>
        </patternFill>
      </fill>
    </dxf>
    <dxf>
      <fill>
        <patternFill patternType="solid">
          <bgColor indexed="17"/>
        </patternFill>
      </fill>
    </dxf>
    <dxf>
      <fill>
        <patternFill patternType="solid">
          <fgColor indexed="13"/>
          <bgColor indexed="42"/>
        </patternFill>
      </fill>
    </dxf>
    <dxf>
      <fill>
        <patternFill patternType="solid">
          <bgColor indexed="17"/>
        </patternFill>
      </fill>
    </dxf>
    <dxf>
      <fill>
        <patternFill patternType="solid">
          <fgColor indexed="13"/>
          <bgColor indexed="42"/>
        </patternFill>
      </fill>
    </dxf>
    <dxf>
      <fill>
        <patternFill patternType="solid">
          <bgColor indexed="17"/>
        </patternFill>
      </fill>
    </dxf>
    <dxf>
      <numFmt numFmtId="25" formatCode="hh:mm"/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  <border diagonalUp="0" diagonalDown="0">
        <left/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indexed="4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6" name="Table6" displayName="Table6" ref="P1:Q7" totalsRowShown="0" headerRowDxfId="12" headerRowBorderDxfId="11" tableBorderDxfId="10">
  <autoFilter ref="P1:Q7"/>
  <tableColumns count="2">
    <tableColumn id="1" name="Codes" dataDxfId="9"/>
    <tableColumn id="2" name="Temps" dataDxfId="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221"/>
  <sheetViews>
    <sheetView zoomScaleNormal="100" workbookViewId="0">
      <pane xSplit="1" ySplit="1" topLeftCell="B31" activePane="bottomRight" state="frozen"/>
      <selection activeCell="A275" sqref="A275"/>
      <selection pane="topRight" activeCell="A275" sqref="A275"/>
      <selection pane="bottomLeft" activeCell="A275" sqref="A275"/>
      <selection pane="bottomRight" activeCell="B52" sqref="B52"/>
    </sheetView>
  </sheetViews>
  <sheetFormatPr baseColWidth="10" defaultColWidth="9.140625" defaultRowHeight="12.75"/>
  <cols>
    <col min="1" max="1" width="25.140625" customWidth="1"/>
    <col min="2" max="5" width="6.85546875" customWidth="1"/>
    <col min="6" max="6" width="8.7109375" customWidth="1"/>
    <col min="7" max="7" width="8.140625" customWidth="1"/>
    <col min="8" max="8" width="7.140625" customWidth="1"/>
    <col min="9" max="9" width="7.7109375" customWidth="1"/>
    <col min="10" max="10" width="10.28515625" customWidth="1"/>
    <col min="11" max="11" width="5.85546875" customWidth="1"/>
    <col min="12" max="12" width="6.5703125" customWidth="1"/>
    <col min="13" max="13" width="10.85546875" customWidth="1"/>
    <col min="14" max="14" width="14.85546875" customWidth="1"/>
    <col min="15" max="15" width="7" customWidth="1"/>
    <col min="16" max="16" width="8.7109375" customWidth="1"/>
    <col min="17" max="18" width="4.7109375" customWidth="1"/>
    <col min="19" max="20" width="6.28515625" customWidth="1"/>
    <col min="21" max="21" width="4.5703125" customWidth="1"/>
    <col min="22" max="22" width="7.5703125" customWidth="1"/>
    <col min="23" max="23" width="11.5703125" customWidth="1"/>
  </cols>
  <sheetData>
    <row r="1" spans="1:23">
      <c r="B1" s="1" t="s">
        <v>2</v>
      </c>
      <c r="C1" s="1" t="s">
        <v>3</v>
      </c>
      <c r="D1" s="1" t="s">
        <v>2</v>
      </c>
      <c r="E1" s="1" t="s">
        <v>3</v>
      </c>
      <c r="F1" s="9" t="s">
        <v>4</v>
      </c>
      <c r="G1" s="1" t="s">
        <v>0</v>
      </c>
      <c r="H1" s="5" t="s">
        <v>9</v>
      </c>
      <c r="I1" s="1" t="s">
        <v>1</v>
      </c>
      <c r="J1" s="22" t="s">
        <v>13</v>
      </c>
      <c r="L1" s="17" t="s">
        <v>12</v>
      </c>
      <c r="M1" s="18">
        <v>39021</v>
      </c>
      <c r="N1" s="15" t="s">
        <v>7</v>
      </c>
      <c r="O1" s="16">
        <v>0.29166666666666669</v>
      </c>
      <c r="P1" s="20" t="s">
        <v>5</v>
      </c>
      <c r="Q1" s="21" t="s">
        <v>6</v>
      </c>
    </row>
    <row r="2" spans="1:23">
      <c r="A2" s="2">
        <f>M1</f>
        <v>39021</v>
      </c>
      <c r="B2" s="19"/>
      <c r="C2" s="19"/>
      <c r="D2" s="19"/>
      <c r="E2" s="19"/>
      <c r="F2" s="10" t="s">
        <v>8</v>
      </c>
      <c r="G2" s="6">
        <f t="shared" ref="G2:G8" si="0">IF(OR(B2="",C2=""),0,MOD(C2-B2,1))+IF(OR(D2="",E2=""),0,MOD(E2-D2,1))+IF(F2="",0,VLOOKUP(F2,$P$1:$Q$7,2,FALSE))</f>
        <v>0.29166666666666669</v>
      </c>
      <c r="H2" s="6">
        <f t="shared" ref="H2:H8" ca="1" si="1">IF(AND(A2&gt;=$M$1,A2&lt;=TODAY()),IF(WEEKDAY(A2,2)&lt;6,G2-$O$1,G2),"")</f>
        <v>0</v>
      </c>
      <c r="I2" s="6">
        <v>3.5798611111111112</v>
      </c>
      <c r="J2" s="26">
        <f>G2*24</f>
        <v>7</v>
      </c>
      <c r="K2" s="29">
        <f>J2-7</f>
        <v>0</v>
      </c>
      <c r="L2" s="27"/>
      <c r="M2" s="32"/>
      <c r="O2" s="33"/>
      <c r="P2" s="12" t="s">
        <v>10</v>
      </c>
      <c r="Q2" s="13">
        <v>0.29166666666666669</v>
      </c>
      <c r="T2" t="s">
        <v>14</v>
      </c>
      <c r="U2" t="s">
        <v>15</v>
      </c>
      <c r="V2" t="s">
        <v>16</v>
      </c>
      <c r="W2" t="s">
        <v>17</v>
      </c>
    </row>
    <row r="3" spans="1:23">
      <c r="A3" s="8">
        <f t="shared" ref="A3:A8" si="2">A2+1</f>
        <v>39022</v>
      </c>
      <c r="B3" s="19">
        <v>0.33333333333333331</v>
      </c>
      <c r="C3" s="19">
        <v>0.5</v>
      </c>
      <c r="D3" s="19">
        <v>0.5625</v>
      </c>
      <c r="E3" s="19">
        <v>0.64583333333333337</v>
      </c>
      <c r="F3" s="10"/>
      <c r="G3" s="6">
        <f t="shared" si="0"/>
        <v>0.25000000000000006</v>
      </c>
      <c r="H3" s="6">
        <f t="shared" ca="1" si="1"/>
        <v>-4.166666666666663E-2</v>
      </c>
      <c r="I3" s="6">
        <f t="shared" ref="I3:I8" ca="1" si="3">IF(AND(ISNUMBER(I2),ISNUMBER(H3)),I2+H3,IF(H3="","",H3))</f>
        <v>3.5381944444444446</v>
      </c>
      <c r="J3" s="26">
        <f>G3*24</f>
        <v>6.0000000000000018</v>
      </c>
      <c r="K3" s="29">
        <f>J3-7</f>
        <v>-0.99999999999999822</v>
      </c>
      <c r="L3" s="27"/>
      <c r="M3" s="33"/>
      <c r="O3" s="33"/>
      <c r="P3" s="14" t="s">
        <v>16</v>
      </c>
      <c r="Q3" s="13">
        <f>$O$1</f>
        <v>0.29166666666666669</v>
      </c>
    </row>
    <row r="4" spans="1:23">
      <c r="A4" s="8">
        <f t="shared" si="2"/>
        <v>39023</v>
      </c>
      <c r="B4" s="19">
        <v>0.3125</v>
      </c>
      <c r="C4" s="19">
        <v>0.5</v>
      </c>
      <c r="D4" s="19">
        <v>0.54166666666666663</v>
      </c>
      <c r="E4" s="19">
        <v>0.79166666666666663</v>
      </c>
      <c r="F4" s="10"/>
      <c r="G4" s="6">
        <f t="shared" si="0"/>
        <v>0.4375</v>
      </c>
      <c r="H4" s="6">
        <f t="shared" ca="1" si="1"/>
        <v>0.14583333333333331</v>
      </c>
      <c r="I4" s="6">
        <f t="shared" ca="1" si="3"/>
        <v>3.6840277777777781</v>
      </c>
      <c r="J4" s="26">
        <f>G4*24</f>
        <v>10.5</v>
      </c>
      <c r="K4" s="29">
        <f>J4-7</f>
        <v>3.5</v>
      </c>
      <c r="L4" s="27"/>
      <c r="M4" s="33"/>
      <c r="O4" s="33"/>
      <c r="P4" s="12" t="s">
        <v>11</v>
      </c>
      <c r="Q4" s="13">
        <f>$O$1/2</f>
        <v>0.14583333333333334</v>
      </c>
    </row>
    <row r="5" spans="1:23">
      <c r="A5" s="8">
        <f t="shared" si="2"/>
        <v>39024</v>
      </c>
      <c r="B5" s="19">
        <v>0.29166666666666669</v>
      </c>
      <c r="C5" s="19">
        <v>0.5</v>
      </c>
      <c r="D5" s="19">
        <v>0.54166666666666663</v>
      </c>
      <c r="E5" s="19">
        <v>0.85416666666666663</v>
      </c>
      <c r="F5" s="10"/>
      <c r="G5" s="6">
        <f t="shared" si="0"/>
        <v>0.52083333333333326</v>
      </c>
      <c r="H5" s="6">
        <f t="shared" ca="1" si="1"/>
        <v>0.22916666666666657</v>
      </c>
      <c r="I5" s="6">
        <f t="shared" ca="1" si="3"/>
        <v>3.9131944444444446</v>
      </c>
      <c r="J5" s="26">
        <f>G5*24</f>
        <v>12.499999999999998</v>
      </c>
      <c r="K5" s="29">
        <f>J5-7</f>
        <v>5.4999999999999982</v>
      </c>
      <c r="L5" s="27"/>
      <c r="M5" s="33"/>
      <c r="O5" s="33"/>
      <c r="P5" s="14" t="s">
        <v>17</v>
      </c>
      <c r="Q5" s="13">
        <f>$O$1</f>
        <v>0.29166666666666669</v>
      </c>
    </row>
    <row r="6" spans="1:23">
      <c r="A6" s="8">
        <f t="shared" si="2"/>
        <v>39025</v>
      </c>
      <c r="B6" s="19"/>
      <c r="C6" s="19"/>
      <c r="D6" s="19"/>
      <c r="E6" s="19"/>
      <c r="F6" s="10" t="s">
        <v>10</v>
      </c>
      <c r="G6" s="6">
        <f t="shared" si="0"/>
        <v>0.29166666666666669</v>
      </c>
      <c r="H6" s="6">
        <f t="shared" ca="1" si="1"/>
        <v>0</v>
      </c>
      <c r="I6" s="6">
        <f t="shared" ca="1" si="3"/>
        <v>3.9131944444444446</v>
      </c>
      <c r="J6" s="26">
        <f>G6*24</f>
        <v>7</v>
      </c>
      <c r="K6" s="29">
        <f>J6-7</f>
        <v>0</v>
      </c>
      <c r="L6" s="27"/>
      <c r="M6" s="33"/>
      <c r="O6" s="33"/>
      <c r="P6" s="14" t="s">
        <v>8</v>
      </c>
      <c r="Q6" s="13">
        <f>$O$1</f>
        <v>0.29166666666666669</v>
      </c>
    </row>
    <row r="7" spans="1:23">
      <c r="A7" s="8">
        <f t="shared" si="2"/>
        <v>39026</v>
      </c>
      <c r="B7" s="3"/>
      <c r="C7" s="3"/>
      <c r="D7" s="3"/>
      <c r="E7" s="3"/>
      <c r="F7" s="10"/>
      <c r="G7" s="6">
        <f t="shared" si="0"/>
        <v>0</v>
      </c>
      <c r="H7" s="6">
        <f t="shared" ca="1" si="1"/>
        <v>0</v>
      </c>
      <c r="I7" s="6">
        <f t="shared" ca="1" si="3"/>
        <v>3.9131944444444446</v>
      </c>
      <c r="J7" s="6"/>
      <c r="K7" s="30"/>
      <c r="L7" s="27"/>
      <c r="M7" s="33"/>
      <c r="O7" s="33"/>
      <c r="P7" s="14" t="s">
        <v>18</v>
      </c>
      <c r="Q7" s="13">
        <f>$O$1</f>
        <v>0.29166666666666669</v>
      </c>
    </row>
    <row r="8" spans="1:23">
      <c r="A8" s="8">
        <f t="shared" si="2"/>
        <v>39027</v>
      </c>
      <c r="B8" s="3"/>
      <c r="C8" s="3"/>
      <c r="D8" s="3"/>
      <c r="E8" s="3"/>
      <c r="F8" s="10"/>
      <c r="G8" s="6">
        <f t="shared" si="0"/>
        <v>0</v>
      </c>
      <c r="H8" s="6">
        <f t="shared" ca="1" si="1"/>
        <v>0</v>
      </c>
      <c r="I8" s="6">
        <f t="shared" ca="1" si="3"/>
        <v>3.9131944444444446</v>
      </c>
      <c r="J8" s="6"/>
      <c r="K8" s="31">
        <f>SUM(G2:G6)</f>
        <v>1.7916666666666667</v>
      </c>
      <c r="L8" s="27"/>
      <c r="M8" s="33"/>
      <c r="O8" s="33"/>
      <c r="P8" s="27"/>
    </row>
    <row r="9" spans="1:23">
      <c r="A9" s="8">
        <f>A8+1</f>
        <v>39028</v>
      </c>
      <c r="B9" s="4"/>
      <c r="C9" s="4"/>
      <c r="D9" s="4"/>
      <c r="E9" s="4"/>
      <c r="F9" s="11"/>
      <c r="G9" s="7">
        <f t="shared" ref="G9:G53" si="4">IF(OR(B9="",C9=""),0,MOD(C9-B9,1))+IF(OR(D9="",E9=""),0,MOD(E9-D9,1))+IF(F9="",0,VLOOKUP(F9,$P$1:$Q$7,2,FALSE))</f>
        <v>0</v>
      </c>
      <c r="H9" s="7">
        <f t="shared" ref="H9:H53" ca="1" si="5">IF(AND(A9&gt;=$M$1,A9&lt;=TODAY()),IF(WEEKDAY(A9,2)&lt;6,G9-$O$1,G9),"")</f>
        <v>-0.29166666666666669</v>
      </c>
      <c r="I9" s="7">
        <f ca="1">IF(AND(ISNUMBER(#REF!),ISNUMBER(H9)),#REF!+H9,IF(H9="","",H9))</f>
        <v>-0.29166666666666669</v>
      </c>
      <c r="J9" s="26">
        <f t="shared" ref="J9:J53" si="6">G9*24</f>
        <v>0</v>
      </c>
      <c r="K9" s="31" t="e">
        <f>SUM(#REF!)</f>
        <v>#REF!</v>
      </c>
      <c r="L9" s="27"/>
      <c r="M9" s="34"/>
      <c r="N9" s="25"/>
      <c r="O9" s="34"/>
      <c r="P9" s="28"/>
    </row>
    <row r="10" spans="1:23">
      <c r="A10" s="8">
        <f t="shared" ref="A10:A25" si="7">A9+1</f>
        <v>39029</v>
      </c>
      <c r="B10" s="23">
        <v>0.3125</v>
      </c>
      <c r="C10" s="23">
        <v>0.5</v>
      </c>
      <c r="D10" s="23">
        <v>0.54166666666666663</v>
      </c>
      <c r="E10" s="23">
        <v>0.70833333333333337</v>
      </c>
      <c r="F10" s="11"/>
      <c r="G10" s="7">
        <f t="shared" si="4"/>
        <v>0.35416666666666674</v>
      </c>
      <c r="H10" s="7">
        <f t="shared" ca="1" si="5"/>
        <v>6.2500000000000056E-2</v>
      </c>
      <c r="I10" s="7">
        <f t="shared" ref="I10:I53" ca="1" si="8">IF(AND(ISNUMBER(I9),ISNUMBER(H10)),I9+H10,IF(H10="","",H10))</f>
        <v>-0.22916666666666663</v>
      </c>
      <c r="J10" s="26">
        <f t="shared" si="6"/>
        <v>8.5000000000000018</v>
      </c>
      <c r="K10" s="29">
        <f>J10-7</f>
        <v>1.5000000000000018</v>
      </c>
      <c r="L10" s="27"/>
      <c r="M10" s="33"/>
      <c r="O10" s="33"/>
    </row>
    <row r="11" spans="1:23">
      <c r="A11" s="8">
        <f t="shared" si="7"/>
        <v>39030</v>
      </c>
      <c r="B11" s="23">
        <v>0.3125</v>
      </c>
      <c r="C11" s="23">
        <v>0.5</v>
      </c>
      <c r="D11" s="23">
        <v>0.5625</v>
      </c>
      <c r="E11" s="23">
        <v>0.6875</v>
      </c>
      <c r="F11" s="11"/>
      <c r="G11" s="7">
        <f t="shared" si="4"/>
        <v>0.3125</v>
      </c>
      <c r="H11" s="7">
        <f t="shared" ca="1" si="5"/>
        <v>2.0833333333333315E-2</v>
      </c>
      <c r="I11" s="7">
        <f t="shared" ca="1" si="8"/>
        <v>-0.20833333333333331</v>
      </c>
      <c r="J11" s="26">
        <f t="shared" si="6"/>
        <v>7.5</v>
      </c>
      <c r="K11" s="29">
        <f>J11-7</f>
        <v>0.5</v>
      </c>
      <c r="L11" s="27"/>
      <c r="M11" s="33"/>
      <c r="O11" s="33"/>
    </row>
    <row r="12" spans="1:23">
      <c r="A12" s="8">
        <f t="shared" si="7"/>
        <v>39031</v>
      </c>
      <c r="B12" s="23">
        <v>0.29166666666666669</v>
      </c>
      <c r="C12" s="23">
        <v>0.5</v>
      </c>
      <c r="D12" s="23">
        <v>0.5625</v>
      </c>
      <c r="E12" s="23">
        <v>0.70833333333333337</v>
      </c>
      <c r="F12" s="11"/>
      <c r="G12" s="7">
        <f t="shared" si="4"/>
        <v>0.35416666666666669</v>
      </c>
      <c r="H12" s="7">
        <f t="shared" ca="1" si="5"/>
        <v>6.25E-2</v>
      </c>
      <c r="I12" s="7">
        <f t="shared" ca="1" si="8"/>
        <v>-0.14583333333333331</v>
      </c>
      <c r="J12" s="26">
        <f t="shared" si="6"/>
        <v>8.5</v>
      </c>
      <c r="K12" s="29">
        <f>J12-7</f>
        <v>1.5</v>
      </c>
      <c r="L12" s="27"/>
      <c r="M12" s="33"/>
      <c r="O12" s="33"/>
    </row>
    <row r="13" spans="1:23">
      <c r="A13" s="8">
        <f t="shared" si="7"/>
        <v>39032</v>
      </c>
      <c r="B13" s="23">
        <v>0.28125</v>
      </c>
      <c r="C13" s="23">
        <v>0.5</v>
      </c>
      <c r="D13" s="23">
        <v>0.54166666666666663</v>
      </c>
      <c r="E13" s="23">
        <v>0.73958333333333337</v>
      </c>
      <c r="F13" s="11"/>
      <c r="G13" s="7">
        <f t="shared" si="4"/>
        <v>0.41666666666666674</v>
      </c>
      <c r="H13" s="7">
        <f t="shared" ca="1" si="5"/>
        <v>0.12500000000000006</v>
      </c>
      <c r="I13" s="7">
        <f t="shared" ca="1" si="8"/>
        <v>-2.0833333333333259E-2</v>
      </c>
      <c r="J13" s="26">
        <f t="shared" si="6"/>
        <v>10.000000000000002</v>
      </c>
      <c r="K13" s="29">
        <f>J13-7</f>
        <v>3.0000000000000018</v>
      </c>
      <c r="L13" s="27"/>
      <c r="M13" s="33"/>
      <c r="O13" s="33"/>
    </row>
    <row r="14" spans="1:23">
      <c r="A14" s="8">
        <f t="shared" si="7"/>
        <v>39033</v>
      </c>
      <c r="B14" s="4"/>
      <c r="C14" s="4"/>
      <c r="D14" s="4"/>
      <c r="E14" s="4"/>
      <c r="F14" s="11" t="s">
        <v>18</v>
      </c>
      <c r="G14" s="7">
        <f t="shared" si="4"/>
        <v>0.29166666666666669</v>
      </c>
      <c r="H14" s="7">
        <f t="shared" ca="1" si="5"/>
        <v>0.29166666666666669</v>
      </c>
      <c r="I14" s="7">
        <f t="shared" ca="1" si="8"/>
        <v>0.27083333333333343</v>
      </c>
      <c r="J14" s="26">
        <f t="shared" si="6"/>
        <v>7</v>
      </c>
      <c r="K14" s="29">
        <f>J14-7</f>
        <v>0</v>
      </c>
      <c r="L14" s="27"/>
      <c r="M14" s="33"/>
      <c r="O14" s="33"/>
    </row>
    <row r="15" spans="1:23">
      <c r="A15" s="8">
        <f t="shared" si="7"/>
        <v>39034</v>
      </c>
      <c r="B15" s="4"/>
      <c r="C15" s="4"/>
      <c r="D15" s="4"/>
      <c r="E15" s="4"/>
      <c r="F15" s="11"/>
      <c r="G15" s="7">
        <f t="shared" si="4"/>
        <v>0</v>
      </c>
      <c r="H15" s="7">
        <f t="shared" ca="1" si="5"/>
        <v>0</v>
      </c>
      <c r="I15" s="7">
        <f t="shared" ca="1" si="8"/>
        <v>0.27083333333333343</v>
      </c>
      <c r="J15" s="26">
        <f t="shared" si="6"/>
        <v>0</v>
      </c>
      <c r="K15" s="30"/>
      <c r="L15" s="27"/>
      <c r="M15" s="33"/>
      <c r="O15" s="33"/>
    </row>
    <row r="16" spans="1:23">
      <c r="A16" s="8">
        <f t="shared" si="7"/>
        <v>39035</v>
      </c>
      <c r="B16" s="4"/>
      <c r="C16" s="4"/>
      <c r="D16" s="4"/>
      <c r="E16" s="4"/>
      <c r="F16" s="11"/>
      <c r="G16" s="7">
        <f t="shared" si="4"/>
        <v>0</v>
      </c>
      <c r="H16" s="7">
        <f t="shared" ca="1" si="5"/>
        <v>-0.29166666666666669</v>
      </c>
      <c r="I16" s="7">
        <f t="shared" ca="1" si="8"/>
        <v>-2.0833333333333259E-2</v>
      </c>
      <c r="J16" s="26">
        <f t="shared" si="6"/>
        <v>0</v>
      </c>
      <c r="K16" s="31">
        <f>SUM(G10:G14)</f>
        <v>1.729166666666667</v>
      </c>
      <c r="L16" s="27"/>
      <c r="M16" s="34"/>
      <c r="N16" s="25"/>
      <c r="O16" s="34"/>
      <c r="P16" s="28"/>
    </row>
    <row r="17" spans="1:16">
      <c r="A17" s="8">
        <f t="shared" si="7"/>
        <v>39036</v>
      </c>
      <c r="B17" s="4"/>
      <c r="C17" s="4"/>
      <c r="D17" s="4"/>
      <c r="E17" s="4"/>
      <c r="F17" s="11" t="s">
        <v>18</v>
      </c>
      <c r="G17" s="7">
        <f t="shared" si="4"/>
        <v>0.29166666666666669</v>
      </c>
      <c r="H17" s="7">
        <f t="shared" ca="1" si="5"/>
        <v>0</v>
      </c>
      <c r="I17" s="7">
        <f t="shared" ca="1" si="8"/>
        <v>-2.0833333333333259E-2</v>
      </c>
      <c r="J17" s="26">
        <f t="shared" si="6"/>
        <v>7</v>
      </c>
      <c r="K17" s="29">
        <f>J17-7</f>
        <v>0</v>
      </c>
      <c r="L17" s="27"/>
      <c r="M17" s="33"/>
      <c r="O17" s="33"/>
    </row>
    <row r="18" spans="1:16">
      <c r="A18" s="8">
        <f t="shared" si="7"/>
        <v>39037</v>
      </c>
      <c r="B18" s="23">
        <v>0.3125</v>
      </c>
      <c r="C18" s="23">
        <v>0.5</v>
      </c>
      <c r="D18" s="23">
        <v>0.54166666666666663</v>
      </c>
      <c r="E18" s="23">
        <v>0.72916666666666663</v>
      </c>
      <c r="F18" s="11"/>
      <c r="G18" s="7">
        <f t="shared" si="4"/>
        <v>0.375</v>
      </c>
      <c r="H18" s="7">
        <f t="shared" ca="1" si="5"/>
        <v>8.3333333333333315E-2</v>
      </c>
      <c r="I18" s="7">
        <f t="shared" ca="1" si="8"/>
        <v>6.2500000000000056E-2</v>
      </c>
      <c r="J18" s="26">
        <f t="shared" si="6"/>
        <v>9</v>
      </c>
      <c r="K18" s="29">
        <f>J18-7</f>
        <v>2</v>
      </c>
      <c r="L18" s="27"/>
      <c r="M18" s="33"/>
      <c r="O18" s="33"/>
    </row>
    <row r="19" spans="1:16">
      <c r="A19" s="8">
        <f t="shared" si="7"/>
        <v>39038</v>
      </c>
      <c r="B19" s="23">
        <v>0.3125</v>
      </c>
      <c r="C19" s="23">
        <v>0.5</v>
      </c>
      <c r="D19" s="23">
        <v>0.5625</v>
      </c>
      <c r="E19" s="23">
        <v>0.72916666666666663</v>
      </c>
      <c r="F19" s="11"/>
      <c r="G19" s="7">
        <f t="shared" si="4"/>
        <v>0.35416666666666663</v>
      </c>
      <c r="H19" s="7">
        <f t="shared" ca="1" si="5"/>
        <v>6.2499999999999944E-2</v>
      </c>
      <c r="I19" s="7">
        <f t="shared" ca="1" si="8"/>
        <v>0.125</v>
      </c>
      <c r="J19" s="26">
        <f t="shared" si="6"/>
        <v>8.5</v>
      </c>
      <c r="K19" s="29">
        <f>J19-7</f>
        <v>1.5</v>
      </c>
      <c r="L19" s="27"/>
      <c r="M19" s="33"/>
      <c r="O19" s="33"/>
    </row>
    <row r="20" spans="1:16">
      <c r="A20" s="8">
        <f t="shared" si="7"/>
        <v>39039</v>
      </c>
      <c r="B20" s="23">
        <v>0.29166666666666669</v>
      </c>
      <c r="C20" s="23">
        <v>0.5</v>
      </c>
      <c r="D20" s="23">
        <v>0.5625</v>
      </c>
      <c r="E20" s="23">
        <v>0.72916666666666663</v>
      </c>
      <c r="F20" s="11"/>
      <c r="G20" s="7">
        <f t="shared" si="4"/>
        <v>0.37499999999999994</v>
      </c>
      <c r="H20" s="7">
        <f t="shared" ca="1" si="5"/>
        <v>8.3333333333333259E-2</v>
      </c>
      <c r="I20" s="7">
        <f t="shared" ca="1" si="8"/>
        <v>0.20833333333333326</v>
      </c>
      <c r="J20" s="26">
        <f t="shared" si="6"/>
        <v>8.9999999999999982</v>
      </c>
      <c r="K20" s="29">
        <f>J20-7</f>
        <v>1.9999999999999982</v>
      </c>
      <c r="L20" s="27"/>
      <c r="M20" s="33"/>
      <c r="O20" s="33"/>
    </row>
    <row r="21" spans="1:16">
      <c r="A21" s="8">
        <f t="shared" si="7"/>
        <v>39040</v>
      </c>
      <c r="B21" s="4"/>
      <c r="C21" s="4"/>
      <c r="D21" s="4"/>
      <c r="E21" s="4"/>
      <c r="F21" s="11" t="s">
        <v>18</v>
      </c>
      <c r="G21" s="7">
        <f t="shared" si="4"/>
        <v>0.29166666666666669</v>
      </c>
      <c r="H21" s="7">
        <f t="shared" ca="1" si="5"/>
        <v>0.29166666666666669</v>
      </c>
      <c r="I21" s="7">
        <f t="shared" ca="1" si="8"/>
        <v>0.49999999999999994</v>
      </c>
      <c r="J21" s="26">
        <f t="shared" si="6"/>
        <v>7</v>
      </c>
      <c r="K21" s="29">
        <f>J21-7</f>
        <v>0</v>
      </c>
      <c r="L21" s="27"/>
      <c r="M21" s="33"/>
      <c r="O21" s="33"/>
    </row>
    <row r="22" spans="1:16">
      <c r="A22" s="8">
        <f t="shared" si="7"/>
        <v>39041</v>
      </c>
      <c r="B22" s="4"/>
      <c r="C22" s="4"/>
      <c r="D22" s="4"/>
      <c r="E22" s="4"/>
      <c r="F22" s="11"/>
      <c r="G22" s="7">
        <f t="shared" si="4"/>
        <v>0</v>
      </c>
      <c r="H22" s="7">
        <f t="shared" ca="1" si="5"/>
        <v>0</v>
      </c>
      <c r="I22" s="7">
        <f t="shared" ca="1" si="8"/>
        <v>0.49999999999999994</v>
      </c>
      <c r="J22" s="26">
        <f t="shared" si="6"/>
        <v>0</v>
      </c>
      <c r="K22" s="30"/>
      <c r="L22" s="27"/>
      <c r="M22" s="33"/>
      <c r="O22" s="33"/>
    </row>
    <row r="23" spans="1:16">
      <c r="A23" s="8">
        <f t="shared" si="7"/>
        <v>39042</v>
      </c>
      <c r="B23" s="4"/>
      <c r="C23" s="4"/>
      <c r="D23" s="4"/>
      <c r="E23" s="4"/>
      <c r="F23" s="11"/>
      <c r="G23" s="7">
        <f t="shared" si="4"/>
        <v>0</v>
      </c>
      <c r="H23" s="7">
        <f t="shared" ca="1" si="5"/>
        <v>-0.29166666666666669</v>
      </c>
      <c r="I23" s="7">
        <f t="shared" ca="1" si="8"/>
        <v>0.20833333333333326</v>
      </c>
      <c r="J23" s="26">
        <f t="shared" si="6"/>
        <v>0</v>
      </c>
      <c r="K23" s="31">
        <f>SUM(G17:G21)</f>
        <v>1.6875000000000002</v>
      </c>
      <c r="L23" s="27"/>
      <c r="M23" s="34"/>
      <c r="N23" s="25"/>
      <c r="O23" s="34"/>
      <c r="P23" s="28"/>
    </row>
    <row r="24" spans="1:16">
      <c r="A24" s="8">
        <f t="shared" si="7"/>
        <v>39043</v>
      </c>
      <c r="B24" s="23">
        <v>0.3125</v>
      </c>
      <c r="C24" s="23">
        <v>0.5</v>
      </c>
      <c r="D24" s="23">
        <v>0.5625</v>
      </c>
      <c r="E24" s="23">
        <v>0.69791666666666663</v>
      </c>
      <c r="F24" s="11"/>
      <c r="G24" s="7">
        <f t="shared" si="4"/>
        <v>0.32291666666666663</v>
      </c>
      <c r="H24" s="7">
        <f t="shared" ca="1" si="5"/>
        <v>3.1249999999999944E-2</v>
      </c>
      <c r="I24" s="7">
        <f t="shared" ca="1" si="8"/>
        <v>0.2395833333333332</v>
      </c>
      <c r="J24" s="26">
        <f t="shared" si="6"/>
        <v>7.7499999999999991</v>
      </c>
      <c r="K24" s="29">
        <f>J24-7</f>
        <v>0.74999999999999911</v>
      </c>
      <c r="L24" s="27"/>
      <c r="M24" s="33"/>
      <c r="O24" s="33"/>
    </row>
    <row r="25" spans="1:16">
      <c r="A25" s="8">
        <f t="shared" si="7"/>
        <v>39044</v>
      </c>
      <c r="B25" s="23">
        <v>0.3125</v>
      </c>
      <c r="C25" s="23">
        <v>0.47916666666666669</v>
      </c>
      <c r="D25" s="23">
        <v>0.5625</v>
      </c>
      <c r="E25" s="23">
        <v>0.6875</v>
      </c>
      <c r="F25" s="11"/>
      <c r="G25" s="7">
        <f t="shared" si="4"/>
        <v>0.29166666666666669</v>
      </c>
      <c r="H25" s="7">
        <f t="shared" ca="1" si="5"/>
        <v>0</v>
      </c>
      <c r="I25" s="7">
        <f t="shared" ca="1" si="8"/>
        <v>0.2395833333333332</v>
      </c>
      <c r="J25" s="26">
        <f t="shared" si="6"/>
        <v>7</v>
      </c>
      <c r="K25" s="29">
        <f>J25-7</f>
        <v>0</v>
      </c>
      <c r="L25" s="27"/>
      <c r="M25" s="33"/>
      <c r="O25" s="33"/>
    </row>
    <row r="26" spans="1:16">
      <c r="A26" s="8">
        <f t="shared" ref="A26:A44" si="9">A25+1</f>
        <v>39045</v>
      </c>
      <c r="B26" s="23">
        <v>0.3125</v>
      </c>
      <c r="C26" s="23">
        <v>0.5</v>
      </c>
      <c r="D26" s="23">
        <v>0.54166666666666663</v>
      </c>
      <c r="E26" s="23">
        <v>0.75</v>
      </c>
      <c r="F26" s="11"/>
      <c r="G26" s="7">
        <f t="shared" si="4"/>
        <v>0.39583333333333337</v>
      </c>
      <c r="H26" s="7">
        <f t="shared" ca="1" si="5"/>
        <v>0.10416666666666669</v>
      </c>
      <c r="I26" s="7">
        <f t="shared" ca="1" si="8"/>
        <v>0.34374999999999989</v>
      </c>
      <c r="J26" s="26">
        <f t="shared" si="6"/>
        <v>9.5</v>
      </c>
      <c r="K26" s="29">
        <f>J26-7</f>
        <v>2.5</v>
      </c>
      <c r="L26" s="27"/>
      <c r="M26" s="33"/>
      <c r="O26" s="33"/>
    </row>
    <row r="27" spans="1:16">
      <c r="A27" s="8">
        <f t="shared" si="9"/>
        <v>39046</v>
      </c>
      <c r="B27" s="23">
        <v>0.3125</v>
      </c>
      <c r="C27" s="23">
        <v>0.5</v>
      </c>
      <c r="D27" s="23">
        <v>0.5625</v>
      </c>
      <c r="E27" s="23">
        <v>0.70833333333333337</v>
      </c>
      <c r="F27" s="11"/>
      <c r="G27" s="7">
        <f t="shared" si="4"/>
        <v>0.33333333333333337</v>
      </c>
      <c r="H27" s="7">
        <f t="shared" ca="1" si="5"/>
        <v>4.1666666666666685E-2</v>
      </c>
      <c r="I27" s="7">
        <f t="shared" ca="1" si="8"/>
        <v>0.38541666666666657</v>
      </c>
      <c r="J27" s="26">
        <f t="shared" si="6"/>
        <v>8</v>
      </c>
      <c r="K27" s="29">
        <f>J27-7</f>
        <v>1</v>
      </c>
      <c r="L27" s="27"/>
      <c r="M27" s="33"/>
      <c r="O27" s="33"/>
    </row>
    <row r="28" spans="1:16">
      <c r="A28" s="8">
        <f t="shared" si="9"/>
        <v>39047</v>
      </c>
      <c r="B28" s="23">
        <v>0.3125</v>
      </c>
      <c r="C28" s="23">
        <v>0.5</v>
      </c>
      <c r="D28" s="23">
        <v>0.5625</v>
      </c>
      <c r="E28" s="23">
        <v>0.64583333333333337</v>
      </c>
      <c r="F28" s="11"/>
      <c r="G28" s="7">
        <f t="shared" si="4"/>
        <v>0.27083333333333337</v>
      </c>
      <c r="H28" s="7">
        <f t="shared" ca="1" si="5"/>
        <v>0.27083333333333337</v>
      </c>
      <c r="I28" s="7">
        <f t="shared" ca="1" si="8"/>
        <v>0.65625</v>
      </c>
      <c r="J28" s="26">
        <f t="shared" si="6"/>
        <v>6.5000000000000009</v>
      </c>
      <c r="K28" s="29">
        <f>J28-7</f>
        <v>-0.49999999999999911</v>
      </c>
      <c r="L28" s="27"/>
      <c r="M28" s="33"/>
      <c r="O28" s="33"/>
    </row>
    <row r="29" spans="1:16">
      <c r="A29" s="8">
        <f t="shared" si="9"/>
        <v>39048</v>
      </c>
      <c r="B29" s="4"/>
      <c r="C29" s="4"/>
      <c r="D29" s="4"/>
      <c r="E29" s="4"/>
      <c r="F29" s="11"/>
      <c r="G29" s="7">
        <f t="shared" si="4"/>
        <v>0</v>
      </c>
      <c r="H29" s="7">
        <f t="shared" ca="1" si="5"/>
        <v>0</v>
      </c>
      <c r="I29" s="7">
        <f t="shared" ca="1" si="8"/>
        <v>0.65625</v>
      </c>
      <c r="J29" s="26">
        <f t="shared" si="6"/>
        <v>0</v>
      </c>
      <c r="K29" s="30"/>
      <c r="L29" s="27"/>
      <c r="M29" s="33"/>
      <c r="O29" s="33"/>
    </row>
    <row r="30" spans="1:16">
      <c r="A30" s="8">
        <f t="shared" si="9"/>
        <v>39049</v>
      </c>
      <c r="B30" s="4"/>
      <c r="C30" s="4"/>
      <c r="D30" s="4"/>
      <c r="E30" s="4"/>
      <c r="F30" s="11"/>
      <c r="G30" s="7">
        <f t="shared" si="4"/>
        <v>0</v>
      </c>
      <c r="H30" s="7">
        <f t="shared" ca="1" si="5"/>
        <v>-0.29166666666666669</v>
      </c>
      <c r="I30" s="7">
        <f t="shared" ca="1" si="8"/>
        <v>0.36458333333333331</v>
      </c>
      <c r="J30" s="26">
        <f t="shared" si="6"/>
        <v>0</v>
      </c>
      <c r="K30" s="31">
        <f>SUM(G24:G28)</f>
        <v>1.6145833333333335</v>
      </c>
      <c r="L30" s="27"/>
      <c r="M30" s="34"/>
      <c r="N30" s="25"/>
      <c r="O30" s="34"/>
      <c r="P30" s="28"/>
    </row>
    <row r="31" spans="1:16">
      <c r="A31" s="8">
        <f t="shared" si="9"/>
        <v>39050</v>
      </c>
      <c r="B31" s="23">
        <v>0.3125</v>
      </c>
      <c r="C31" s="23">
        <v>0.5</v>
      </c>
      <c r="D31" s="23">
        <v>0.5625</v>
      </c>
      <c r="E31" s="23">
        <v>0.625</v>
      </c>
      <c r="F31" s="11"/>
      <c r="G31" s="7">
        <f t="shared" si="4"/>
        <v>0.25</v>
      </c>
      <c r="H31" s="7">
        <f t="shared" ca="1" si="5"/>
        <v>-4.1666666666666685E-2</v>
      </c>
      <c r="I31" s="7">
        <f t="shared" ca="1" si="8"/>
        <v>0.32291666666666663</v>
      </c>
      <c r="J31" s="26">
        <f t="shared" si="6"/>
        <v>6</v>
      </c>
      <c r="K31" s="29">
        <f>J31-7</f>
        <v>-1</v>
      </c>
      <c r="L31" s="27"/>
      <c r="M31" s="33"/>
      <c r="O31" s="33"/>
    </row>
    <row r="32" spans="1:16">
      <c r="A32" s="8">
        <f t="shared" si="9"/>
        <v>39051</v>
      </c>
      <c r="B32" s="23">
        <v>0.3125</v>
      </c>
      <c r="C32" s="23">
        <v>0.5</v>
      </c>
      <c r="D32" s="23">
        <v>0.5625</v>
      </c>
      <c r="E32" s="23">
        <v>0.70833333333333337</v>
      </c>
      <c r="F32" s="11"/>
      <c r="G32" s="7">
        <f t="shared" si="4"/>
        <v>0.33333333333333337</v>
      </c>
      <c r="H32" s="7">
        <f t="shared" ca="1" si="5"/>
        <v>4.1666666666666685E-2</v>
      </c>
      <c r="I32" s="7">
        <f t="shared" ca="1" si="8"/>
        <v>0.36458333333333331</v>
      </c>
      <c r="J32" s="26">
        <f t="shared" si="6"/>
        <v>8</v>
      </c>
      <c r="K32" s="29">
        <f>J32-7</f>
        <v>1</v>
      </c>
      <c r="L32" s="27"/>
      <c r="M32" s="33"/>
      <c r="O32" s="33"/>
    </row>
    <row r="33" spans="1:16">
      <c r="A33" s="8">
        <f t="shared" si="9"/>
        <v>39052</v>
      </c>
      <c r="B33" s="23">
        <v>0.3125</v>
      </c>
      <c r="C33" s="23">
        <v>0.5</v>
      </c>
      <c r="D33" s="23">
        <v>0.5625</v>
      </c>
      <c r="E33" s="23">
        <v>0.71875</v>
      </c>
      <c r="F33" s="11"/>
      <c r="G33" s="7">
        <f t="shared" si="4"/>
        <v>0.34375</v>
      </c>
      <c r="H33" s="7">
        <f t="shared" ca="1" si="5"/>
        <v>5.2083333333333315E-2</v>
      </c>
      <c r="I33" s="7">
        <f t="shared" ca="1" si="8"/>
        <v>0.41666666666666663</v>
      </c>
      <c r="J33" s="26">
        <f t="shared" si="6"/>
        <v>8.25</v>
      </c>
      <c r="K33" s="29">
        <f>J33-7</f>
        <v>1.25</v>
      </c>
      <c r="L33" s="27"/>
      <c r="M33" s="33"/>
      <c r="O33" s="33"/>
    </row>
    <row r="34" spans="1:16">
      <c r="A34" s="8">
        <f t="shared" si="9"/>
        <v>39053</v>
      </c>
      <c r="B34" s="23">
        <v>0.3125</v>
      </c>
      <c r="C34" s="23">
        <v>0.5</v>
      </c>
      <c r="D34" s="23">
        <v>0.5625</v>
      </c>
      <c r="E34" s="23">
        <v>0.69791666666666663</v>
      </c>
      <c r="F34" s="11"/>
      <c r="G34" s="7">
        <f t="shared" si="4"/>
        <v>0.32291666666666663</v>
      </c>
      <c r="H34" s="7">
        <f t="shared" ca="1" si="5"/>
        <v>3.1249999999999944E-2</v>
      </c>
      <c r="I34" s="7">
        <f t="shared" ca="1" si="8"/>
        <v>0.44791666666666657</v>
      </c>
      <c r="J34" s="26">
        <f t="shared" si="6"/>
        <v>7.7499999999999991</v>
      </c>
      <c r="K34" s="29">
        <f>J34-7</f>
        <v>0.74999999999999911</v>
      </c>
      <c r="L34" s="27"/>
      <c r="M34" s="33"/>
      <c r="O34" s="33"/>
    </row>
    <row r="35" spans="1:16">
      <c r="A35" s="8">
        <f t="shared" si="9"/>
        <v>39054</v>
      </c>
      <c r="B35" s="23">
        <v>0.29166666666666669</v>
      </c>
      <c r="C35" s="23">
        <v>0.52083333333333337</v>
      </c>
      <c r="D35" s="4"/>
      <c r="E35" s="4"/>
      <c r="F35" s="11"/>
      <c r="G35" s="7">
        <f t="shared" si="4"/>
        <v>0.22916666666666669</v>
      </c>
      <c r="H35" s="7">
        <f t="shared" ca="1" si="5"/>
        <v>0.22916666666666669</v>
      </c>
      <c r="I35" s="7">
        <f t="shared" ca="1" si="8"/>
        <v>0.67708333333333326</v>
      </c>
      <c r="J35" s="26">
        <f t="shared" si="6"/>
        <v>5.5</v>
      </c>
      <c r="K35" s="29">
        <f>J35-7</f>
        <v>-1.5</v>
      </c>
      <c r="L35" s="27"/>
      <c r="M35" s="33"/>
      <c r="O35" s="33"/>
    </row>
    <row r="36" spans="1:16">
      <c r="A36" s="8">
        <f t="shared" si="9"/>
        <v>39055</v>
      </c>
      <c r="B36" s="4"/>
      <c r="C36" s="4"/>
      <c r="D36" s="4"/>
      <c r="E36" s="4"/>
      <c r="F36" s="11"/>
      <c r="G36" s="7">
        <f t="shared" si="4"/>
        <v>0</v>
      </c>
      <c r="H36" s="7">
        <f t="shared" ca="1" si="5"/>
        <v>0</v>
      </c>
      <c r="I36" s="7">
        <f t="shared" ca="1" si="8"/>
        <v>0.67708333333333326</v>
      </c>
      <c r="J36" s="26">
        <f t="shared" si="6"/>
        <v>0</v>
      </c>
      <c r="K36" s="30"/>
      <c r="L36" s="27"/>
      <c r="M36" s="33"/>
      <c r="O36" s="33"/>
    </row>
    <row r="37" spans="1:16">
      <c r="A37" s="8">
        <f t="shared" si="9"/>
        <v>39056</v>
      </c>
      <c r="B37" s="4"/>
      <c r="C37" s="4"/>
      <c r="D37" s="4"/>
      <c r="E37" s="4"/>
      <c r="F37" s="11"/>
      <c r="G37" s="7">
        <f t="shared" si="4"/>
        <v>0</v>
      </c>
      <c r="H37" s="7">
        <f t="shared" ca="1" si="5"/>
        <v>-0.29166666666666669</v>
      </c>
      <c r="I37" s="7">
        <f t="shared" ca="1" si="8"/>
        <v>0.38541666666666657</v>
      </c>
      <c r="J37" s="26">
        <f t="shared" si="6"/>
        <v>0</v>
      </c>
      <c r="K37" s="31">
        <f>SUM(G31:G35)</f>
        <v>1.4791666666666667</v>
      </c>
      <c r="L37" s="27"/>
      <c r="M37" s="34"/>
      <c r="N37" s="25"/>
      <c r="O37" s="34"/>
      <c r="P37" s="28"/>
    </row>
    <row r="38" spans="1:16">
      <c r="A38" s="81">
        <f t="shared" si="9"/>
        <v>39057</v>
      </c>
      <c r="B38" s="23">
        <v>0.29166666666666669</v>
      </c>
      <c r="C38" s="23">
        <v>0.5</v>
      </c>
      <c r="D38" s="23">
        <v>0.54166666666666663</v>
      </c>
      <c r="E38" s="23">
        <v>0.70833333333333337</v>
      </c>
      <c r="F38" s="11"/>
      <c r="G38" s="7">
        <f t="shared" si="4"/>
        <v>0.37500000000000006</v>
      </c>
      <c r="H38" s="7">
        <f t="shared" ca="1" si="5"/>
        <v>8.333333333333337E-2</v>
      </c>
      <c r="I38" s="7">
        <f t="shared" ca="1" si="8"/>
        <v>0.46874999999999994</v>
      </c>
      <c r="J38" s="26">
        <f t="shared" si="6"/>
        <v>9.0000000000000018</v>
      </c>
      <c r="K38" s="29">
        <f>J38-7</f>
        <v>2.0000000000000018</v>
      </c>
      <c r="L38" s="27"/>
      <c r="M38" s="33"/>
      <c r="O38" s="33"/>
    </row>
    <row r="39" spans="1:16">
      <c r="A39" s="81">
        <f t="shared" si="9"/>
        <v>39058</v>
      </c>
      <c r="B39" s="23">
        <v>0.3125</v>
      </c>
      <c r="C39" s="23">
        <v>0.5</v>
      </c>
      <c r="D39" s="23">
        <v>0.5625</v>
      </c>
      <c r="E39" s="23">
        <v>0.6875</v>
      </c>
      <c r="F39" s="11"/>
      <c r="G39" s="7">
        <f t="shared" si="4"/>
        <v>0.3125</v>
      </c>
      <c r="H39" s="7">
        <f t="shared" ca="1" si="5"/>
        <v>2.0833333333333315E-2</v>
      </c>
      <c r="I39" s="7">
        <f t="shared" ca="1" si="8"/>
        <v>0.48958333333333326</v>
      </c>
      <c r="J39" s="26">
        <f t="shared" si="6"/>
        <v>7.5</v>
      </c>
      <c r="K39" s="29">
        <f>J39-7</f>
        <v>0.5</v>
      </c>
      <c r="L39" s="27"/>
      <c r="M39" s="33"/>
      <c r="O39" s="33"/>
    </row>
    <row r="40" spans="1:16">
      <c r="A40" s="81">
        <f t="shared" si="9"/>
        <v>39059</v>
      </c>
      <c r="B40" s="23">
        <v>0.3125</v>
      </c>
      <c r="C40" s="23">
        <v>0.5</v>
      </c>
      <c r="D40" s="23">
        <v>0.5625</v>
      </c>
      <c r="E40" s="23">
        <v>0.69791666666666663</v>
      </c>
      <c r="F40" s="11"/>
      <c r="G40" s="7">
        <f t="shared" si="4"/>
        <v>0.32291666666666663</v>
      </c>
      <c r="H40" s="7">
        <f t="shared" ca="1" si="5"/>
        <v>3.1249999999999944E-2</v>
      </c>
      <c r="I40" s="7">
        <f t="shared" ca="1" si="8"/>
        <v>0.52083333333333326</v>
      </c>
      <c r="J40" s="26">
        <f t="shared" si="6"/>
        <v>7.7499999999999991</v>
      </c>
      <c r="K40" s="29">
        <f>J40-7</f>
        <v>0.74999999999999911</v>
      </c>
      <c r="L40" s="27"/>
      <c r="M40" s="33"/>
      <c r="O40" s="33"/>
    </row>
    <row r="41" spans="1:16">
      <c r="A41" s="81">
        <f t="shared" si="9"/>
        <v>39060</v>
      </c>
      <c r="B41" s="23">
        <v>0.3125</v>
      </c>
      <c r="C41" s="23">
        <v>0.5</v>
      </c>
      <c r="D41" s="23">
        <v>0.5625</v>
      </c>
      <c r="E41" s="23">
        <v>0.70833333333333337</v>
      </c>
      <c r="F41" s="11"/>
      <c r="G41" s="7">
        <f t="shared" si="4"/>
        <v>0.33333333333333337</v>
      </c>
      <c r="H41" s="7">
        <f t="shared" ca="1" si="5"/>
        <v>4.1666666666666685E-2</v>
      </c>
      <c r="I41" s="7">
        <f t="shared" ca="1" si="8"/>
        <v>0.5625</v>
      </c>
      <c r="J41" s="26">
        <f t="shared" si="6"/>
        <v>8</v>
      </c>
      <c r="K41" s="29">
        <f>J41-7</f>
        <v>1</v>
      </c>
      <c r="L41" s="27"/>
      <c r="M41" s="33"/>
      <c r="O41" s="33"/>
    </row>
    <row r="42" spans="1:16">
      <c r="A42" s="81">
        <f t="shared" si="9"/>
        <v>39061</v>
      </c>
      <c r="B42" s="23">
        <v>0.3125</v>
      </c>
      <c r="C42" s="23">
        <v>0.5</v>
      </c>
      <c r="D42" s="4"/>
      <c r="E42" s="4"/>
      <c r="F42" s="11"/>
      <c r="G42" s="7">
        <f t="shared" si="4"/>
        <v>0.1875</v>
      </c>
      <c r="H42" s="7">
        <f t="shared" ca="1" si="5"/>
        <v>0.1875</v>
      </c>
      <c r="I42" s="7">
        <f t="shared" ca="1" si="8"/>
        <v>0.75</v>
      </c>
      <c r="J42" s="26">
        <f t="shared" si="6"/>
        <v>4.5</v>
      </c>
      <c r="K42" s="29">
        <f>J42-7</f>
        <v>-2.5</v>
      </c>
      <c r="L42" s="27"/>
      <c r="M42" s="33"/>
      <c r="O42" s="33"/>
    </row>
    <row r="43" spans="1:16">
      <c r="A43" s="81">
        <f t="shared" si="9"/>
        <v>39062</v>
      </c>
      <c r="B43" s="4"/>
      <c r="C43" s="4"/>
      <c r="D43" s="4"/>
      <c r="E43" s="4"/>
      <c r="F43" s="11"/>
      <c r="G43" s="7">
        <f t="shared" si="4"/>
        <v>0</v>
      </c>
      <c r="H43" s="7">
        <f t="shared" ca="1" si="5"/>
        <v>0</v>
      </c>
      <c r="I43" s="7">
        <f t="shared" ca="1" si="8"/>
        <v>0.75</v>
      </c>
      <c r="J43" s="26">
        <f t="shared" si="6"/>
        <v>0</v>
      </c>
      <c r="K43" s="30"/>
      <c r="L43" s="27"/>
      <c r="M43" s="33"/>
      <c r="O43" s="33"/>
    </row>
    <row r="44" spans="1:16">
      <c r="A44" s="81">
        <f t="shared" si="9"/>
        <v>39063</v>
      </c>
      <c r="B44" s="4"/>
      <c r="C44" s="4"/>
      <c r="D44" s="4"/>
      <c r="E44" s="4"/>
      <c r="F44" s="11"/>
      <c r="G44" s="7">
        <f t="shared" si="4"/>
        <v>0</v>
      </c>
      <c r="H44" s="7">
        <f t="shared" ca="1" si="5"/>
        <v>-0.29166666666666669</v>
      </c>
      <c r="I44" s="7">
        <f t="shared" ca="1" si="8"/>
        <v>0.45833333333333331</v>
      </c>
      <c r="J44" s="26">
        <f t="shared" si="6"/>
        <v>0</v>
      </c>
      <c r="K44" s="31">
        <f>SUM(G38:G42)</f>
        <v>1.53125</v>
      </c>
      <c r="L44" s="27"/>
      <c r="M44" s="34"/>
      <c r="N44" s="25"/>
      <c r="O44" s="34"/>
      <c r="P44" s="28"/>
    </row>
    <row r="45" spans="1:16">
      <c r="A45" s="81">
        <v>40001</v>
      </c>
      <c r="B45" s="23">
        <v>0.3125</v>
      </c>
      <c r="C45" s="23">
        <v>0.5</v>
      </c>
      <c r="D45" s="23">
        <v>0.5625</v>
      </c>
      <c r="E45" s="23">
        <v>0.6875</v>
      </c>
      <c r="F45" s="11"/>
      <c r="G45" s="7">
        <f t="shared" si="4"/>
        <v>0.3125</v>
      </c>
      <c r="H45" s="7">
        <f t="shared" ca="1" si="5"/>
        <v>2.0833333333333315E-2</v>
      </c>
      <c r="I45" s="7">
        <f t="shared" ca="1" si="8"/>
        <v>0.47916666666666663</v>
      </c>
      <c r="J45" s="26">
        <f t="shared" si="6"/>
        <v>7.5</v>
      </c>
      <c r="K45" s="29">
        <f>J45-7</f>
        <v>0.5</v>
      </c>
      <c r="L45" s="27"/>
      <c r="M45" s="33"/>
      <c r="O45" s="33"/>
    </row>
    <row r="46" spans="1:16">
      <c r="A46" s="81">
        <v>40002</v>
      </c>
      <c r="B46" s="23">
        <v>0.3125</v>
      </c>
      <c r="C46" s="23">
        <v>0.5</v>
      </c>
      <c r="D46" s="23">
        <v>0.5625</v>
      </c>
      <c r="E46" s="23">
        <v>0.6875</v>
      </c>
      <c r="F46" s="11"/>
      <c r="G46" s="7">
        <f t="shared" si="4"/>
        <v>0.3125</v>
      </c>
      <c r="H46" s="7">
        <f t="shared" ca="1" si="5"/>
        <v>2.0833333333333315E-2</v>
      </c>
      <c r="I46" s="7">
        <f t="shared" ca="1" si="8"/>
        <v>0.49999999999999994</v>
      </c>
      <c r="J46" s="26">
        <f t="shared" si="6"/>
        <v>7.5</v>
      </c>
      <c r="K46" s="29">
        <f>J46-7</f>
        <v>0.5</v>
      </c>
      <c r="L46" s="27"/>
      <c r="M46" s="33"/>
      <c r="O46" s="33"/>
    </row>
    <row r="47" spans="1:16">
      <c r="A47" s="81">
        <v>40003</v>
      </c>
      <c r="B47" s="23">
        <v>0.3125</v>
      </c>
      <c r="C47" s="23">
        <v>0.5</v>
      </c>
      <c r="D47" s="23">
        <v>0.5625</v>
      </c>
      <c r="E47" s="23">
        <v>0.70833333333333337</v>
      </c>
      <c r="F47" s="11"/>
      <c r="G47" s="7">
        <f t="shared" si="4"/>
        <v>0.33333333333333337</v>
      </c>
      <c r="H47" s="7">
        <f t="shared" ca="1" si="5"/>
        <v>4.1666666666666685E-2</v>
      </c>
      <c r="I47" s="7">
        <f t="shared" ca="1" si="8"/>
        <v>0.54166666666666663</v>
      </c>
      <c r="J47" s="26">
        <f t="shared" si="6"/>
        <v>8</v>
      </c>
      <c r="K47" s="29">
        <f>J47-7</f>
        <v>1</v>
      </c>
      <c r="L47" s="27"/>
      <c r="M47" s="33"/>
      <c r="O47" s="33"/>
    </row>
    <row r="48" spans="1:16">
      <c r="A48" s="81">
        <v>40004</v>
      </c>
      <c r="B48" s="23">
        <v>0.3125</v>
      </c>
      <c r="C48" s="23">
        <v>0.5</v>
      </c>
      <c r="D48" s="23">
        <v>0.54166666666666663</v>
      </c>
      <c r="E48" s="23">
        <v>0.6875</v>
      </c>
      <c r="F48" s="11"/>
      <c r="G48" s="7">
        <f t="shared" si="4"/>
        <v>0.33333333333333337</v>
      </c>
      <c r="H48" s="7">
        <f t="shared" ca="1" si="5"/>
        <v>4.1666666666666685E-2</v>
      </c>
      <c r="I48" s="7">
        <f t="shared" ca="1" si="8"/>
        <v>0.58333333333333326</v>
      </c>
      <c r="J48" s="26">
        <f t="shared" si="6"/>
        <v>8</v>
      </c>
      <c r="K48" s="29">
        <f>J48-7</f>
        <v>1</v>
      </c>
      <c r="L48" s="27"/>
      <c r="M48" s="33"/>
      <c r="O48" s="33"/>
    </row>
    <row r="49" spans="1:16">
      <c r="A49" s="81">
        <v>40005</v>
      </c>
      <c r="B49" s="23">
        <v>0.3125</v>
      </c>
      <c r="C49" s="23">
        <v>0.5</v>
      </c>
      <c r="D49" s="23">
        <v>0.54166666666666663</v>
      </c>
      <c r="E49" s="23">
        <v>0.60416666666666663</v>
      </c>
      <c r="F49" s="11"/>
      <c r="G49" s="7">
        <f t="shared" si="4"/>
        <v>0.25</v>
      </c>
      <c r="H49" s="7">
        <f t="shared" ca="1" si="5"/>
        <v>-4.1666666666666685E-2</v>
      </c>
      <c r="I49" s="7">
        <f t="shared" ca="1" si="8"/>
        <v>0.54166666666666652</v>
      </c>
      <c r="J49" s="26">
        <f t="shared" si="6"/>
        <v>6</v>
      </c>
      <c r="K49" s="29">
        <f>J49-7</f>
        <v>-1</v>
      </c>
      <c r="L49" s="27"/>
      <c r="M49" s="33"/>
      <c r="O49" s="33"/>
    </row>
    <row r="50" spans="1:16">
      <c r="A50" s="81">
        <v>40006</v>
      </c>
      <c r="B50" s="4"/>
      <c r="C50" s="4"/>
      <c r="D50" s="4"/>
      <c r="E50" s="4"/>
      <c r="F50" s="11"/>
      <c r="G50" s="7">
        <f t="shared" si="4"/>
        <v>0</v>
      </c>
      <c r="H50" s="7">
        <f t="shared" ca="1" si="5"/>
        <v>0</v>
      </c>
      <c r="I50" s="7">
        <f t="shared" ca="1" si="8"/>
        <v>0.54166666666666652</v>
      </c>
      <c r="J50" s="26">
        <f t="shared" si="6"/>
        <v>0</v>
      </c>
      <c r="K50" s="30"/>
      <c r="L50" s="27"/>
      <c r="M50" s="33"/>
      <c r="O50" s="33"/>
    </row>
    <row r="51" spans="1:16">
      <c r="A51" s="81">
        <v>40007</v>
      </c>
      <c r="B51" s="4"/>
      <c r="C51" s="4"/>
      <c r="D51" s="4"/>
      <c r="E51" s="4"/>
      <c r="F51" s="11" t="s">
        <v>8</v>
      </c>
      <c r="G51" s="7">
        <f t="shared" si="4"/>
        <v>0.29166666666666669</v>
      </c>
      <c r="H51" s="7">
        <f t="shared" ca="1" si="5"/>
        <v>0.29166666666666669</v>
      </c>
      <c r="I51" s="7">
        <f t="shared" ca="1" si="8"/>
        <v>0.83333333333333326</v>
      </c>
      <c r="J51" s="26">
        <f t="shared" si="6"/>
        <v>7</v>
      </c>
      <c r="K51" s="31">
        <f>SUM(G45:G49)</f>
        <v>1.5416666666666667</v>
      </c>
      <c r="L51" s="27"/>
      <c r="M51" s="34"/>
      <c r="N51" s="25"/>
      <c r="O51" s="34"/>
      <c r="P51" s="28"/>
    </row>
    <row r="52" spans="1:16">
      <c r="A52" s="81">
        <v>40008</v>
      </c>
      <c r="B52" s="23">
        <v>0.3125</v>
      </c>
      <c r="C52" s="23">
        <v>0.5</v>
      </c>
      <c r="D52" s="23">
        <v>0.5625</v>
      </c>
      <c r="E52" s="23">
        <v>0.64583333333333337</v>
      </c>
      <c r="F52" s="11"/>
      <c r="G52" s="7">
        <f t="shared" si="4"/>
        <v>0.27083333333333337</v>
      </c>
      <c r="H52" s="7">
        <f t="shared" ca="1" si="5"/>
        <v>-2.0833333333333315E-2</v>
      </c>
      <c r="I52" s="7">
        <f t="shared" ca="1" si="8"/>
        <v>0.8125</v>
      </c>
      <c r="J52" s="26">
        <f t="shared" si="6"/>
        <v>6.5000000000000009</v>
      </c>
      <c r="K52" s="29">
        <f>J52-7</f>
        <v>-0.49999999999999911</v>
      </c>
      <c r="L52" s="27"/>
      <c r="M52" s="33"/>
      <c r="O52" s="33"/>
    </row>
    <row r="53" spans="1:16">
      <c r="A53" s="81">
        <v>40009</v>
      </c>
      <c r="B53" s="23">
        <v>0.3125</v>
      </c>
      <c r="C53" s="23">
        <v>0.5</v>
      </c>
      <c r="D53" s="23">
        <v>0.54166666666666663</v>
      </c>
      <c r="E53" s="23">
        <v>0.71875</v>
      </c>
      <c r="F53" s="11"/>
      <c r="G53" s="7">
        <f t="shared" si="4"/>
        <v>0.36458333333333337</v>
      </c>
      <c r="H53" s="7">
        <f t="shared" ca="1" si="5"/>
        <v>7.2916666666666685E-2</v>
      </c>
      <c r="I53" s="7">
        <f t="shared" ca="1" si="8"/>
        <v>0.88541666666666674</v>
      </c>
      <c r="J53" s="26">
        <f t="shared" si="6"/>
        <v>8.75</v>
      </c>
      <c r="K53" s="29">
        <f>J53-7</f>
        <v>1.75</v>
      </c>
      <c r="L53" s="27"/>
      <c r="M53" s="33"/>
      <c r="O53" s="33"/>
    </row>
    <row r="54" spans="1:16">
      <c r="A54" s="81">
        <v>40010</v>
      </c>
      <c r="B54" s="23">
        <v>0.3125</v>
      </c>
      <c r="C54" s="23">
        <v>0.5</v>
      </c>
      <c r="D54" s="23">
        <v>0.54166666666666663</v>
      </c>
      <c r="E54" s="23">
        <v>0.71527777777777779</v>
      </c>
      <c r="F54" s="11"/>
      <c r="G54" s="7">
        <f t="shared" ref="G54:G65" si="10">IF(OR(B54="",C54=""),0,MOD(C54-B54,1))+IF(OR(D54="",E54=""),0,MOD(E54-D54,1))+IF(F54="",0,VLOOKUP(F54,$P$1:$Q$7,2,FALSE))</f>
        <v>0.36111111111111116</v>
      </c>
      <c r="H54" s="7">
        <f t="shared" ref="H54:H65" ca="1" si="11">IF(AND(A54&gt;=$M$1,A54&lt;=TODAY()),IF(WEEKDAY(A54,2)&lt;6,G54-$O$1,G54),"")</f>
        <v>6.9444444444444475E-2</v>
      </c>
      <c r="I54" s="7">
        <f t="shared" ref="I54:I65" ca="1" si="12">IF(AND(ISNUMBER(I53),ISNUMBER(H54)),I53+H54,IF(H54="","",H54))</f>
        <v>0.95486111111111116</v>
      </c>
      <c r="J54" s="26">
        <f t="shared" ref="J54:J65" si="13">G54*24</f>
        <v>8.6666666666666679</v>
      </c>
      <c r="K54" s="29">
        <f>J54-7</f>
        <v>1.6666666666666679</v>
      </c>
      <c r="L54" s="27"/>
      <c r="M54" s="33"/>
      <c r="O54" s="33"/>
    </row>
    <row r="55" spans="1:16">
      <c r="A55" s="81">
        <v>40011</v>
      </c>
      <c r="B55" s="23">
        <v>0.30208333333333331</v>
      </c>
      <c r="C55" s="23">
        <v>0.5</v>
      </c>
      <c r="D55" s="23">
        <v>0.54166666666666663</v>
      </c>
      <c r="E55" s="23">
        <v>0.6875</v>
      </c>
      <c r="F55" s="11"/>
      <c r="G55" s="7">
        <f t="shared" si="10"/>
        <v>0.34375000000000006</v>
      </c>
      <c r="H55" s="7">
        <f t="shared" ca="1" si="11"/>
        <v>5.208333333333337E-2</v>
      </c>
      <c r="I55" s="7">
        <f t="shared" ca="1" si="12"/>
        <v>1.0069444444444446</v>
      </c>
      <c r="J55" s="26">
        <f t="shared" si="13"/>
        <v>8.2500000000000018</v>
      </c>
      <c r="K55" s="29">
        <f>J55-7</f>
        <v>1.2500000000000018</v>
      </c>
      <c r="L55" s="27"/>
      <c r="M55" s="33"/>
      <c r="O55" s="33"/>
    </row>
    <row r="56" spans="1:16">
      <c r="A56" s="81">
        <v>40012</v>
      </c>
      <c r="B56" s="23">
        <v>0.3125</v>
      </c>
      <c r="C56" s="23">
        <v>0.5</v>
      </c>
      <c r="D56" s="23">
        <v>0.54166666666666663</v>
      </c>
      <c r="E56" s="23">
        <v>0.64583333333333337</v>
      </c>
      <c r="F56" s="11"/>
      <c r="G56" s="7">
        <f t="shared" si="10"/>
        <v>0.29166666666666674</v>
      </c>
      <c r="H56" s="7">
        <f t="shared" ca="1" si="11"/>
        <v>5.5511151231257827E-17</v>
      </c>
      <c r="I56" s="7">
        <f t="shared" ca="1" si="12"/>
        <v>1.0069444444444446</v>
      </c>
      <c r="J56" s="26">
        <f t="shared" si="13"/>
        <v>7.0000000000000018</v>
      </c>
      <c r="K56" s="29">
        <f>J56-7</f>
        <v>0</v>
      </c>
      <c r="L56" s="27"/>
      <c r="M56" s="33"/>
      <c r="O56" s="33"/>
    </row>
    <row r="57" spans="1:16">
      <c r="A57" s="81">
        <v>40013</v>
      </c>
      <c r="B57" s="4"/>
      <c r="C57" s="4"/>
      <c r="D57" s="4"/>
      <c r="E57" s="4"/>
      <c r="F57" s="11"/>
      <c r="G57" s="7">
        <f t="shared" si="10"/>
        <v>0</v>
      </c>
      <c r="H57" s="7">
        <f t="shared" ca="1" si="11"/>
        <v>0</v>
      </c>
      <c r="I57" s="7">
        <f t="shared" ca="1" si="12"/>
        <v>1.0069444444444446</v>
      </c>
      <c r="J57" s="26">
        <f t="shared" si="13"/>
        <v>0</v>
      </c>
      <c r="K57" s="30"/>
      <c r="L57" s="27"/>
      <c r="M57" s="33"/>
      <c r="O57" s="33"/>
    </row>
    <row r="58" spans="1:16">
      <c r="A58" s="81">
        <v>40014</v>
      </c>
      <c r="B58" s="4"/>
      <c r="C58" s="4"/>
      <c r="D58" s="4"/>
      <c r="E58" s="4"/>
      <c r="F58" s="11"/>
      <c r="G58" s="7">
        <f t="shared" si="10"/>
        <v>0</v>
      </c>
      <c r="H58" s="7">
        <f t="shared" ca="1" si="11"/>
        <v>0</v>
      </c>
      <c r="I58" s="7">
        <f t="shared" ca="1" si="12"/>
        <v>1.0069444444444446</v>
      </c>
      <c r="J58" s="26">
        <f t="shared" si="13"/>
        <v>0</v>
      </c>
      <c r="K58" s="31">
        <f>SUM(G52:G56)</f>
        <v>1.6319444444444446</v>
      </c>
      <c r="L58" s="27"/>
      <c r="M58" s="34"/>
      <c r="N58" s="25"/>
      <c r="O58" s="34"/>
      <c r="P58" s="28"/>
    </row>
    <row r="59" spans="1:16">
      <c r="A59" s="81">
        <v>40015</v>
      </c>
      <c r="B59" s="4"/>
      <c r="C59" s="4"/>
      <c r="D59" s="4"/>
      <c r="E59" s="4"/>
      <c r="F59" s="11"/>
      <c r="G59" s="7">
        <f t="shared" si="10"/>
        <v>0</v>
      </c>
      <c r="H59" s="7">
        <f t="shared" ca="1" si="11"/>
        <v>-0.29166666666666669</v>
      </c>
      <c r="I59" s="7">
        <f t="shared" ca="1" si="12"/>
        <v>0.7152777777777779</v>
      </c>
      <c r="J59" s="26">
        <f t="shared" si="13"/>
        <v>0</v>
      </c>
      <c r="K59" s="29">
        <f>J59-7</f>
        <v>-7</v>
      </c>
      <c r="L59" s="27"/>
      <c r="M59" s="33"/>
      <c r="O59" s="33"/>
    </row>
    <row r="60" spans="1:16">
      <c r="A60" s="81">
        <v>40016</v>
      </c>
      <c r="B60" s="4"/>
      <c r="C60" s="4"/>
      <c r="D60" s="4"/>
      <c r="E60" s="4"/>
      <c r="F60" s="11"/>
      <c r="G60" s="7">
        <f t="shared" si="10"/>
        <v>0</v>
      </c>
      <c r="H60" s="7" t="str">
        <f t="shared" ca="1" si="11"/>
        <v/>
      </c>
      <c r="I60" s="7" t="str">
        <f t="shared" ca="1" si="12"/>
        <v/>
      </c>
      <c r="J60" s="26">
        <f t="shared" si="13"/>
        <v>0</v>
      </c>
      <c r="K60" s="29">
        <f>J60-7</f>
        <v>-7</v>
      </c>
      <c r="L60" s="27"/>
      <c r="M60" s="33"/>
      <c r="O60" s="33"/>
    </row>
    <row r="61" spans="1:16">
      <c r="A61" s="81">
        <v>40017</v>
      </c>
      <c r="B61" s="4"/>
      <c r="C61" s="4"/>
      <c r="D61" s="4"/>
      <c r="E61" s="4"/>
      <c r="F61" s="11"/>
      <c r="G61" s="7">
        <f t="shared" si="10"/>
        <v>0</v>
      </c>
      <c r="H61" s="7" t="str">
        <f t="shared" ca="1" si="11"/>
        <v/>
      </c>
      <c r="I61" s="7" t="str">
        <f t="shared" ca="1" si="12"/>
        <v/>
      </c>
      <c r="J61" s="26">
        <f t="shared" si="13"/>
        <v>0</v>
      </c>
      <c r="K61" s="29">
        <f>J61-7</f>
        <v>-7</v>
      </c>
      <c r="L61" s="27"/>
      <c r="M61" s="33"/>
      <c r="O61" s="33"/>
    </row>
    <row r="62" spans="1:16">
      <c r="A62" s="81">
        <v>40018</v>
      </c>
      <c r="B62" s="4"/>
      <c r="C62" s="4"/>
      <c r="D62" s="4"/>
      <c r="E62" s="4"/>
      <c r="F62" s="11"/>
      <c r="G62" s="7">
        <f t="shared" si="10"/>
        <v>0</v>
      </c>
      <c r="H62" s="7" t="str">
        <f t="shared" ca="1" si="11"/>
        <v/>
      </c>
      <c r="I62" s="7" t="str">
        <f t="shared" ca="1" si="12"/>
        <v/>
      </c>
      <c r="J62" s="26">
        <f t="shared" si="13"/>
        <v>0</v>
      </c>
      <c r="K62" s="29">
        <f>J62-7</f>
        <v>-7</v>
      </c>
      <c r="L62" s="27"/>
      <c r="M62" s="33"/>
      <c r="O62" s="33"/>
    </row>
    <row r="63" spans="1:16">
      <c r="A63" s="81">
        <v>40019</v>
      </c>
      <c r="B63" s="4"/>
      <c r="C63" s="4"/>
      <c r="D63" s="4"/>
      <c r="E63" s="4"/>
      <c r="F63" s="11"/>
      <c r="G63" s="7">
        <f t="shared" si="10"/>
        <v>0</v>
      </c>
      <c r="H63" s="7" t="str">
        <f t="shared" ca="1" si="11"/>
        <v/>
      </c>
      <c r="I63" s="7" t="str">
        <f t="shared" ca="1" si="12"/>
        <v/>
      </c>
      <c r="J63" s="26">
        <f t="shared" si="13"/>
        <v>0</v>
      </c>
      <c r="K63" s="29">
        <f>J63-7</f>
        <v>-7</v>
      </c>
      <c r="L63" s="27"/>
      <c r="M63" s="33"/>
      <c r="O63" s="33"/>
    </row>
    <row r="64" spans="1:16">
      <c r="A64" s="81">
        <v>40020</v>
      </c>
      <c r="B64" s="4"/>
      <c r="C64" s="4"/>
      <c r="D64" s="4"/>
      <c r="E64" s="4"/>
      <c r="F64" s="11"/>
      <c r="G64" s="7">
        <f t="shared" si="10"/>
        <v>0</v>
      </c>
      <c r="H64" s="7" t="str">
        <f t="shared" ca="1" si="11"/>
        <v/>
      </c>
      <c r="I64" s="7" t="str">
        <f t="shared" ca="1" si="12"/>
        <v/>
      </c>
      <c r="J64" s="26">
        <f t="shared" si="13"/>
        <v>0</v>
      </c>
      <c r="K64" s="30"/>
      <c r="L64" s="27"/>
      <c r="M64" s="33"/>
      <c r="O64" s="33"/>
    </row>
    <row r="65" spans="1:16">
      <c r="A65" s="81">
        <v>40021</v>
      </c>
      <c r="B65" s="4"/>
      <c r="C65" s="4"/>
      <c r="D65" s="4"/>
      <c r="E65" s="4"/>
      <c r="F65" s="11"/>
      <c r="G65" s="7">
        <f t="shared" si="10"/>
        <v>0</v>
      </c>
      <c r="H65" s="7" t="str">
        <f t="shared" ca="1" si="11"/>
        <v/>
      </c>
      <c r="I65" s="7" t="str">
        <f t="shared" ca="1" si="12"/>
        <v/>
      </c>
      <c r="J65" s="26">
        <f t="shared" si="13"/>
        <v>0</v>
      </c>
      <c r="K65" s="31">
        <f>SUM(G59:G63)</f>
        <v>0</v>
      </c>
      <c r="L65" s="27"/>
      <c r="M65" s="34"/>
      <c r="N65" s="25"/>
      <c r="O65" s="34"/>
      <c r="P65" s="28"/>
    </row>
    <row r="66" spans="1:16">
      <c r="A66" s="81">
        <v>40022</v>
      </c>
      <c r="B66" s="4"/>
      <c r="C66" s="4"/>
      <c r="D66" s="4"/>
      <c r="E66" s="4"/>
      <c r="F66" s="11"/>
      <c r="G66" s="7">
        <f t="shared" ref="G66:G72" si="14">IF(OR(B66="",C66=""),0,MOD(C66-B66,1))+IF(OR(D66="",E66=""),0,MOD(E66-D66,1))+IF(F66="",0,VLOOKUP(F66,$P$1:$Q$7,2,FALSE))</f>
        <v>0</v>
      </c>
      <c r="H66" s="7" t="str">
        <f t="shared" ref="H66:H72" ca="1" si="15">IF(AND(A66&gt;=$M$1,A66&lt;=TODAY()),IF(WEEKDAY(A66,2)&lt;6,G66-$O$1,G66),"")</f>
        <v/>
      </c>
      <c r="I66" s="7" t="str">
        <f t="shared" ref="I66:I72" ca="1" si="16">IF(AND(ISNUMBER(I65),ISNUMBER(H66)),I65+H66,IF(H66="","",H66))</f>
        <v/>
      </c>
      <c r="J66" s="26">
        <f t="shared" ref="J66:J72" si="17">G66*24</f>
        <v>0</v>
      </c>
      <c r="K66" s="29">
        <f t="shared" ref="K66:K70" si="18">J66-7</f>
        <v>-7</v>
      </c>
      <c r="L66" s="27"/>
      <c r="M66" s="33"/>
      <c r="O66" s="33"/>
    </row>
    <row r="67" spans="1:16">
      <c r="A67" s="81">
        <v>40023</v>
      </c>
      <c r="B67" s="4"/>
      <c r="C67" s="4"/>
      <c r="D67" s="4"/>
      <c r="E67" s="4"/>
      <c r="F67" s="11"/>
      <c r="G67" s="7">
        <f t="shared" si="14"/>
        <v>0</v>
      </c>
      <c r="H67" s="7" t="str">
        <f t="shared" ca="1" si="15"/>
        <v/>
      </c>
      <c r="I67" s="7" t="str">
        <f t="shared" ca="1" si="16"/>
        <v/>
      </c>
      <c r="J67" s="26">
        <f t="shared" si="17"/>
        <v>0</v>
      </c>
      <c r="K67" s="29">
        <f t="shared" si="18"/>
        <v>-7</v>
      </c>
      <c r="L67" s="27"/>
      <c r="M67" s="33"/>
      <c r="O67" s="33"/>
    </row>
    <row r="68" spans="1:16">
      <c r="A68" s="81">
        <v>40024</v>
      </c>
      <c r="B68" s="4"/>
      <c r="C68" s="4"/>
      <c r="D68" s="4"/>
      <c r="E68" s="4"/>
      <c r="F68" s="11"/>
      <c r="G68" s="7">
        <f t="shared" si="14"/>
        <v>0</v>
      </c>
      <c r="H68" s="7" t="str">
        <f t="shared" ca="1" si="15"/>
        <v/>
      </c>
      <c r="I68" s="7" t="str">
        <f t="shared" ca="1" si="16"/>
        <v/>
      </c>
      <c r="J68" s="26">
        <f t="shared" si="17"/>
        <v>0</v>
      </c>
      <c r="K68" s="29">
        <f t="shared" si="18"/>
        <v>-7</v>
      </c>
      <c r="L68" s="27"/>
      <c r="M68" s="33"/>
      <c r="O68" s="33"/>
    </row>
    <row r="69" spans="1:16">
      <c r="A69" s="81">
        <v>40025</v>
      </c>
      <c r="B69" s="4"/>
      <c r="C69" s="4"/>
      <c r="D69" s="4"/>
      <c r="E69" s="4"/>
      <c r="F69" s="11"/>
      <c r="G69" s="7">
        <f t="shared" si="14"/>
        <v>0</v>
      </c>
      <c r="H69" s="7" t="str">
        <f t="shared" ca="1" si="15"/>
        <v/>
      </c>
      <c r="I69" s="7" t="str">
        <f t="shared" ca="1" si="16"/>
        <v/>
      </c>
      <c r="J69" s="26">
        <f t="shared" si="17"/>
        <v>0</v>
      </c>
      <c r="K69" s="29">
        <f t="shared" si="18"/>
        <v>-7</v>
      </c>
      <c r="L69" s="27"/>
      <c r="M69" s="33"/>
      <c r="O69" s="33"/>
    </row>
    <row r="70" spans="1:16">
      <c r="A70" s="81">
        <v>40026</v>
      </c>
      <c r="B70" s="4"/>
      <c r="C70" s="4"/>
      <c r="D70" s="4"/>
      <c r="E70" s="4"/>
      <c r="F70" s="11"/>
      <c r="G70" s="7">
        <f t="shared" si="14"/>
        <v>0</v>
      </c>
      <c r="H70" s="7" t="str">
        <f t="shared" ca="1" si="15"/>
        <v/>
      </c>
      <c r="I70" s="7" t="str">
        <f t="shared" ca="1" si="16"/>
        <v/>
      </c>
      <c r="J70" s="26">
        <f t="shared" si="17"/>
        <v>0</v>
      </c>
      <c r="K70" s="29">
        <f t="shared" si="18"/>
        <v>-7</v>
      </c>
      <c r="L70" s="27"/>
      <c r="M70" s="33"/>
      <c r="O70" s="33"/>
    </row>
    <row r="71" spans="1:16">
      <c r="A71" s="81">
        <v>40027</v>
      </c>
      <c r="B71" s="4"/>
      <c r="C71" s="4"/>
      <c r="D71" s="4"/>
      <c r="E71" s="4"/>
      <c r="F71" s="11"/>
      <c r="G71" s="7">
        <f t="shared" si="14"/>
        <v>0</v>
      </c>
      <c r="H71" s="7" t="str">
        <f t="shared" ca="1" si="15"/>
        <v/>
      </c>
      <c r="I71" s="7" t="str">
        <f t="shared" ca="1" si="16"/>
        <v/>
      </c>
      <c r="J71" s="26">
        <f t="shared" si="17"/>
        <v>0</v>
      </c>
      <c r="K71" s="30"/>
      <c r="L71" s="27"/>
      <c r="M71" s="33"/>
      <c r="O71" s="33"/>
    </row>
    <row r="72" spans="1:16">
      <c r="A72" s="81">
        <v>40028</v>
      </c>
      <c r="B72" s="4"/>
      <c r="C72" s="4"/>
      <c r="D72" s="4"/>
      <c r="E72" s="4"/>
      <c r="F72" s="11"/>
      <c r="G72" s="7">
        <f t="shared" si="14"/>
        <v>0</v>
      </c>
      <c r="H72" s="7" t="str">
        <f t="shared" ca="1" si="15"/>
        <v/>
      </c>
      <c r="I72" s="7" t="str">
        <f t="shared" ca="1" si="16"/>
        <v/>
      </c>
      <c r="J72" s="26">
        <f t="shared" si="17"/>
        <v>0</v>
      </c>
      <c r="K72" s="31">
        <f t="shared" ref="K72" si="19">SUM(G66:G70)</f>
        <v>0</v>
      </c>
      <c r="L72" s="27"/>
      <c r="M72" s="34"/>
      <c r="N72" s="25"/>
      <c r="O72" s="34"/>
      <c r="P72" s="28"/>
    </row>
    <row r="73" spans="1:16">
      <c r="A73" s="81">
        <v>40029</v>
      </c>
      <c r="B73" s="4"/>
      <c r="C73" s="4"/>
      <c r="D73" s="4"/>
      <c r="E73" s="4"/>
      <c r="F73" s="11"/>
      <c r="G73" s="7">
        <f t="shared" ref="G73:G100" si="20">IF(OR(B73="",C73=""),0,MOD(C73-B73,1))+IF(OR(D73="",E73=""),0,MOD(E73-D73,1))+IF(F73="",0,VLOOKUP(F73,$P$1:$Q$7,2,FALSE))</f>
        <v>0</v>
      </c>
      <c r="H73" s="7" t="str">
        <f t="shared" ref="H73:H100" ca="1" si="21">IF(AND(A73&gt;=$M$1,A73&lt;=TODAY()),IF(WEEKDAY(A73,2)&lt;6,G73-$O$1,G73),"")</f>
        <v/>
      </c>
      <c r="I73" s="7" t="str">
        <f t="shared" ref="I73:I100" ca="1" si="22">IF(AND(ISNUMBER(I72),ISNUMBER(H73)),I72+H73,IF(H73="","",H73))</f>
        <v/>
      </c>
      <c r="J73" s="26">
        <f t="shared" ref="J73:J100" si="23">G73*24</f>
        <v>0</v>
      </c>
      <c r="K73" s="29">
        <f t="shared" ref="K73:K98" si="24">J73-7</f>
        <v>-7</v>
      </c>
      <c r="L73" s="27"/>
      <c r="M73" s="33"/>
      <c r="O73" s="33"/>
    </row>
    <row r="74" spans="1:16">
      <c r="A74" s="81">
        <v>40030</v>
      </c>
      <c r="B74" s="4"/>
      <c r="C74" s="4"/>
      <c r="D74" s="4"/>
      <c r="E74" s="4"/>
      <c r="F74" s="11"/>
      <c r="G74" s="7">
        <f t="shared" si="20"/>
        <v>0</v>
      </c>
      <c r="H74" s="7" t="str">
        <f t="shared" ca="1" si="21"/>
        <v/>
      </c>
      <c r="I74" s="7" t="str">
        <f t="shared" ca="1" si="22"/>
        <v/>
      </c>
      <c r="J74" s="26">
        <f t="shared" si="23"/>
        <v>0</v>
      </c>
      <c r="K74" s="29">
        <f t="shared" si="24"/>
        <v>-7</v>
      </c>
      <c r="L74" s="27"/>
      <c r="M74" s="33"/>
      <c r="O74" s="33"/>
    </row>
    <row r="75" spans="1:16">
      <c r="A75" s="81">
        <v>40031</v>
      </c>
      <c r="B75" s="4"/>
      <c r="C75" s="4"/>
      <c r="D75" s="4"/>
      <c r="E75" s="4"/>
      <c r="F75" s="11"/>
      <c r="G75" s="7">
        <f t="shared" si="20"/>
        <v>0</v>
      </c>
      <c r="H75" s="7" t="str">
        <f t="shared" ca="1" si="21"/>
        <v/>
      </c>
      <c r="I75" s="7" t="str">
        <f t="shared" ca="1" si="22"/>
        <v/>
      </c>
      <c r="J75" s="26">
        <f t="shared" si="23"/>
        <v>0</v>
      </c>
      <c r="K75" s="29">
        <f t="shared" si="24"/>
        <v>-7</v>
      </c>
      <c r="L75" s="27"/>
      <c r="M75" s="33"/>
      <c r="O75" s="33"/>
    </row>
    <row r="76" spans="1:16">
      <c r="A76" s="81">
        <v>40032</v>
      </c>
      <c r="B76" s="4"/>
      <c r="C76" s="4"/>
      <c r="D76" s="4"/>
      <c r="E76" s="4"/>
      <c r="F76" s="11"/>
      <c r="G76" s="7">
        <f t="shared" si="20"/>
        <v>0</v>
      </c>
      <c r="H76" s="7" t="str">
        <f t="shared" ca="1" si="21"/>
        <v/>
      </c>
      <c r="I76" s="7" t="str">
        <f t="shared" ca="1" si="22"/>
        <v/>
      </c>
      <c r="J76" s="26">
        <f t="shared" si="23"/>
        <v>0</v>
      </c>
      <c r="K76" s="29">
        <f t="shared" si="24"/>
        <v>-7</v>
      </c>
      <c r="L76" s="27"/>
      <c r="M76" s="33"/>
      <c r="O76" s="33"/>
    </row>
    <row r="77" spans="1:16">
      <c r="A77" s="81">
        <v>40033</v>
      </c>
      <c r="B77" s="4"/>
      <c r="C77" s="4"/>
      <c r="D77" s="4"/>
      <c r="E77" s="4"/>
      <c r="F77" s="11"/>
      <c r="G77" s="7">
        <f t="shared" si="20"/>
        <v>0</v>
      </c>
      <c r="H77" s="7" t="str">
        <f t="shared" ca="1" si="21"/>
        <v/>
      </c>
      <c r="I77" s="7" t="str">
        <f t="shared" ca="1" si="22"/>
        <v/>
      </c>
      <c r="J77" s="26">
        <f t="shared" si="23"/>
        <v>0</v>
      </c>
      <c r="K77" s="29">
        <f t="shared" si="24"/>
        <v>-7</v>
      </c>
      <c r="L77" s="27"/>
      <c r="M77" s="33"/>
      <c r="O77" s="33"/>
    </row>
    <row r="78" spans="1:16">
      <c r="A78" s="81">
        <v>40034</v>
      </c>
      <c r="B78" s="4"/>
      <c r="C78" s="4"/>
      <c r="D78" s="4"/>
      <c r="E78" s="4"/>
      <c r="F78" s="11"/>
      <c r="G78" s="7">
        <f t="shared" si="20"/>
        <v>0</v>
      </c>
      <c r="H78" s="7" t="str">
        <f t="shared" ca="1" si="21"/>
        <v/>
      </c>
      <c r="I78" s="7" t="str">
        <f t="shared" ca="1" si="22"/>
        <v/>
      </c>
      <c r="J78" s="26">
        <f t="shared" si="23"/>
        <v>0</v>
      </c>
      <c r="K78" s="30"/>
      <c r="L78" s="27"/>
      <c r="M78" s="33"/>
      <c r="O78" s="33"/>
    </row>
    <row r="79" spans="1:16">
      <c r="A79" s="81">
        <v>40035</v>
      </c>
      <c r="B79" s="4"/>
      <c r="C79" s="4"/>
      <c r="D79" s="4"/>
      <c r="E79" s="4"/>
      <c r="F79" s="11"/>
      <c r="G79" s="7">
        <f t="shared" si="20"/>
        <v>0</v>
      </c>
      <c r="H79" s="7" t="str">
        <f t="shared" ca="1" si="21"/>
        <v/>
      </c>
      <c r="I79" s="7" t="str">
        <f t="shared" ca="1" si="22"/>
        <v/>
      </c>
      <c r="J79" s="26">
        <f t="shared" si="23"/>
        <v>0</v>
      </c>
      <c r="K79" s="31">
        <f t="shared" ref="K79" si="25">SUM(G73:G77)</f>
        <v>0</v>
      </c>
      <c r="L79" s="27"/>
      <c r="M79" s="34"/>
      <c r="N79" s="25"/>
      <c r="O79" s="34"/>
      <c r="P79" s="28"/>
    </row>
    <row r="80" spans="1:16">
      <c r="A80" s="81">
        <v>40036</v>
      </c>
      <c r="B80" s="4"/>
      <c r="C80" s="4"/>
      <c r="D80" s="4"/>
      <c r="E80" s="4"/>
      <c r="F80" s="11"/>
      <c r="G80" s="7">
        <f t="shared" si="20"/>
        <v>0</v>
      </c>
      <c r="H80" s="7" t="str">
        <f t="shared" ca="1" si="21"/>
        <v/>
      </c>
      <c r="I80" s="7" t="str">
        <f t="shared" ca="1" si="22"/>
        <v/>
      </c>
      <c r="J80" s="26">
        <f t="shared" si="23"/>
        <v>0</v>
      </c>
      <c r="K80" s="29">
        <f t="shared" si="24"/>
        <v>-7</v>
      </c>
      <c r="L80" s="27"/>
      <c r="M80" s="33"/>
      <c r="O80" s="33"/>
    </row>
    <row r="81" spans="1:16">
      <c r="A81" s="81">
        <v>40037</v>
      </c>
      <c r="B81" s="4"/>
      <c r="C81" s="4"/>
      <c r="D81" s="4"/>
      <c r="E81" s="4"/>
      <c r="F81" s="11"/>
      <c r="G81" s="7">
        <f t="shared" si="20"/>
        <v>0</v>
      </c>
      <c r="H81" s="7" t="str">
        <f t="shared" ca="1" si="21"/>
        <v/>
      </c>
      <c r="I81" s="7" t="str">
        <f t="shared" ca="1" si="22"/>
        <v/>
      </c>
      <c r="J81" s="26">
        <f t="shared" si="23"/>
        <v>0</v>
      </c>
      <c r="K81" s="29">
        <f t="shared" si="24"/>
        <v>-7</v>
      </c>
      <c r="L81" s="27"/>
      <c r="M81" s="33"/>
      <c r="O81" s="33"/>
    </row>
    <row r="82" spans="1:16">
      <c r="A82" s="81">
        <v>40038</v>
      </c>
      <c r="B82" s="4"/>
      <c r="C82" s="4"/>
      <c r="D82" s="4"/>
      <c r="E82" s="4"/>
      <c r="F82" s="11"/>
      <c r="G82" s="7">
        <f t="shared" si="20"/>
        <v>0</v>
      </c>
      <c r="H82" s="7" t="str">
        <f t="shared" ca="1" si="21"/>
        <v/>
      </c>
      <c r="I82" s="7" t="str">
        <f t="shared" ca="1" si="22"/>
        <v/>
      </c>
      <c r="J82" s="26">
        <f t="shared" si="23"/>
        <v>0</v>
      </c>
      <c r="K82" s="29">
        <f t="shared" si="24"/>
        <v>-7</v>
      </c>
      <c r="L82" s="27"/>
      <c r="M82" s="33"/>
      <c r="O82" s="33"/>
    </row>
    <row r="83" spans="1:16">
      <c r="A83" s="81">
        <v>40039</v>
      </c>
      <c r="B83" s="4"/>
      <c r="C83" s="4"/>
      <c r="D83" s="4"/>
      <c r="E83" s="4"/>
      <c r="F83" s="11" t="s">
        <v>8</v>
      </c>
      <c r="G83" s="7">
        <f t="shared" si="20"/>
        <v>0.29166666666666669</v>
      </c>
      <c r="H83" s="7" t="str">
        <f t="shared" ca="1" si="21"/>
        <v/>
      </c>
      <c r="I83" s="7" t="str">
        <f t="shared" ca="1" si="22"/>
        <v/>
      </c>
      <c r="J83" s="26">
        <f t="shared" si="23"/>
        <v>7</v>
      </c>
      <c r="K83" s="29">
        <f t="shared" si="24"/>
        <v>0</v>
      </c>
      <c r="L83" s="27"/>
      <c r="M83" s="33"/>
      <c r="O83" s="33"/>
    </row>
    <row r="84" spans="1:16">
      <c r="A84" s="81">
        <v>40040</v>
      </c>
      <c r="B84" s="4"/>
      <c r="C84" s="4"/>
      <c r="D84" s="4"/>
      <c r="E84" s="4"/>
      <c r="F84" s="11"/>
      <c r="G84" s="7">
        <f t="shared" si="20"/>
        <v>0</v>
      </c>
      <c r="H84" s="7" t="str">
        <f t="shared" ca="1" si="21"/>
        <v/>
      </c>
      <c r="I84" s="7" t="str">
        <f t="shared" ca="1" si="22"/>
        <v/>
      </c>
      <c r="J84" s="26">
        <f t="shared" si="23"/>
        <v>0</v>
      </c>
      <c r="K84" s="29">
        <f t="shared" si="24"/>
        <v>-7</v>
      </c>
      <c r="L84" s="27"/>
      <c r="M84" s="33"/>
      <c r="O84" s="33"/>
    </row>
    <row r="85" spans="1:16">
      <c r="A85" s="81">
        <v>40041</v>
      </c>
      <c r="B85" s="4"/>
      <c r="C85" s="4"/>
      <c r="D85" s="4"/>
      <c r="E85" s="4"/>
      <c r="F85" s="11"/>
      <c r="G85" s="7">
        <f t="shared" si="20"/>
        <v>0</v>
      </c>
      <c r="H85" s="7" t="str">
        <f t="shared" ca="1" si="21"/>
        <v/>
      </c>
      <c r="I85" s="7" t="str">
        <f t="shared" ca="1" si="22"/>
        <v/>
      </c>
      <c r="J85" s="26">
        <f t="shared" si="23"/>
        <v>0</v>
      </c>
      <c r="K85" s="30"/>
      <c r="L85" s="27"/>
      <c r="M85" s="33"/>
      <c r="O85" s="33"/>
    </row>
    <row r="86" spans="1:16">
      <c r="A86" s="81">
        <v>40042</v>
      </c>
      <c r="B86" s="4"/>
      <c r="C86" s="4"/>
      <c r="D86" s="4"/>
      <c r="E86" s="4"/>
      <c r="F86" s="11"/>
      <c r="G86" s="7">
        <f t="shared" si="20"/>
        <v>0</v>
      </c>
      <c r="H86" s="7" t="str">
        <f t="shared" ca="1" si="21"/>
        <v/>
      </c>
      <c r="I86" s="7" t="str">
        <f t="shared" ca="1" si="22"/>
        <v/>
      </c>
      <c r="J86" s="26">
        <f t="shared" si="23"/>
        <v>0</v>
      </c>
      <c r="K86" s="31">
        <f t="shared" ref="K86" si="26">SUM(G80:G84)</f>
        <v>0.29166666666666669</v>
      </c>
      <c r="L86" s="27"/>
      <c r="M86" s="34"/>
      <c r="N86" s="25"/>
      <c r="O86" s="34"/>
      <c r="P86" s="28"/>
    </row>
    <row r="87" spans="1:16">
      <c r="A87" s="81">
        <v>40043</v>
      </c>
      <c r="B87" s="4"/>
      <c r="C87" s="4"/>
      <c r="D87" s="4"/>
      <c r="E87" s="4"/>
      <c r="F87" s="11"/>
      <c r="G87" s="7">
        <f t="shared" si="20"/>
        <v>0</v>
      </c>
      <c r="H87" s="7" t="str">
        <f t="shared" ca="1" si="21"/>
        <v/>
      </c>
      <c r="I87" s="7" t="str">
        <f t="shared" ca="1" si="22"/>
        <v/>
      </c>
      <c r="J87" s="26">
        <f t="shared" si="23"/>
        <v>0</v>
      </c>
      <c r="K87" s="29">
        <f t="shared" si="24"/>
        <v>-7</v>
      </c>
      <c r="L87" s="27"/>
      <c r="M87" s="33"/>
      <c r="O87" s="33"/>
    </row>
    <row r="88" spans="1:16">
      <c r="A88" s="81">
        <v>40044</v>
      </c>
      <c r="B88" s="4"/>
      <c r="C88" s="4"/>
      <c r="D88" s="4"/>
      <c r="E88" s="4"/>
      <c r="F88" s="11"/>
      <c r="G88" s="7">
        <f t="shared" si="20"/>
        <v>0</v>
      </c>
      <c r="H88" s="7" t="str">
        <f t="shared" ca="1" si="21"/>
        <v/>
      </c>
      <c r="I88" s="7" t="str">
        <f t="shared" ca="1" si="22"/>
        <v/>
      </c>
      <c r="J88" s="26">
        <f t="shared" si="23"/>
        <v>0</v>
      </c>
      <c r="K88" s="29">
        <f t="shared" si="24"/>
        <v>-7</v>
      </c>
      <c r="L88" s="27"/>
      <c r="M88" s="33"/>
      <c r="O88" s="33"/>
    </row>
    <row r="89" spans="1:16">
      <c r="A89" s="81">
        <v>40045</v>
      </c>
      <c r="B89" s="4"/>
      <c r="C89" s="4"/>
      <c r="D89" s="4"/>
      <c r="E89" s="4"/>
      <c r="F89" s="11"/>
      <c r="G89" s="7">
        <f t="shared" si="20"/>
        <v>0</v>
      </c>
      <c r="H89" s="7" t="str">
        <f t="shared" ca="1" si="21"/>
        <v/>
      </c>
      <c r="I89" s="7" t="str">
        <f t="shared" ca="1" si="22"/>
        <v/>
      </c>
      <c r="J89" s="26">
        <f t="shared" si="23"/>
        <v>0</v>
      </c>
      <c r="K89" s="29">
        <f t="shared" si="24"/>
        <v>-7</v>
      </c>
      <c r="L89" s="27"/>
      <c r="M89" s="33"/>
      <c r="O89" s="33"/>
    </row>
    <row r="90" spans="1:16">
      <c r="A90" s="81">
        <v>40046</v>
      </c>
      <c r="B90" s="4"/>
      <c r="C90" s="4"/>
      <c r="D90" s="4"/>
      <c r="E90" s="4"/>
      <c r="F90" s="11"/>
      <c r="G90" s="7">
        <f t="shared" si="20"/>
        <v>0</v>
      </c>
      <c r="H90" s="7" t="str">
        <f t="shared" ca="1" si="21"/>
        <v/>
      </c>
      <c r="I90" s="7" t="str">
        <f t="shared" ca="1" si="22"/>
        <v/>
      </c>
      <c r="J90" s="26">
        <f t="shared" si="23"/>
        <v>0</v>
      </c>
      <c r="K90" s="29">
        <f t="shared" si="24"/>
        <v>-7</v>
      </c>
      <c r="L90" s="27"/>
      <c r="M90" s="33"/>
      <c r="O90" s="33"/>
    </row>
    <row r="91" spans="1:16">
      <c r="A91" s="81">
        <v>40047</v>
      </c>
      <c r="B91" s="4"/>
      <c r="C91" s="4"/>
      <c r="D91" s="4"/>
      <c r="E91" s="4"/>
      <c r="F91" s="11"/>
      <c r="G91" s="7">
        <f t="shared" si="20"/>
        <v>0</v>
      </c>
      <c r="H91" s="7" t="str">
        <f t="shared" ca="1" si="21"/>
        <v/>
      </c>
      <c r="I91" s="7" t="str">
        <f t="shared" ca="1" si="22"/>
        <v/>
      </c>
      <c r="J91" s="26">
        <f t="shared" si="23"/>
        <v>0</v>
      </c>
      <c r="K91" s="29">
        <f t="shared" si="24"/>
        <v>-7</v>
      </c>
      <c r="L91" s="27"/>
      <c r="M91" s="33"/>
      <c r="O91" s="33"/>
    </row>
    <row r="92" spans="1:16">
      <c r="A92" s="81">
        <v>40048</v>
      </c>
      <c r="B92" s="4"/>
      <c r="C92" s="4"/>
      <c r="D92" s="4"/>
      <c r="E92" s="4"/>
      <c r="F92" s="11"/>
      <c r="G92" s="7">
        <f t="shared" si="20"/>
        <v>0</v>
      </c>
      <c r="H92" s="7" t="str">
        <f t="shared" ca="1" si="21"/>
        <v/>
      </c>
      <c r="I92" s="7" t="str">
        <f t="shared" ca="1" si="22"/>
        <v/>
      </c>
      <c r="J92" s="26">
        <f t="shared" si="23"/>
        <v>0</v>
      </c>
      <c r="K92" s="30"/>
      <c r="L92" s="27"/>
      <c r="M92" s="33"/>
      <c r="O92" s="33"/>
    </row>
    <row r="93" spans="1:16">
      <c r="A93" s="81">
        <v>40049</v>
      </c>
      <c r="B93" s="4"/>
      <c r="C93" s="4"/>
      <c r="D93" s="4"/>
      <c r="E93" s="4"/>
      <c r="F93" s="11"/>
      <c r="G93" s="7">
        <f t="shared" si="20"/>
        <v>0</v>
      </c>
      <c r="H93" s="7" t="str">
        <f t="shared" ca="1" si="21"/>
        <v/>
      </c>
      <c r="I93" s="7" t="str">
        <f t="shared" ca="1" si="22"/>
        <v/>
      </c>
      <c r="J93" s="26">
        <f t="shared" si="23"/>
        <v>0</v>
      </c>
      <c r="K93" s="31">
        <f t="shared" ref="K93" si="27">SUM(G87:G91)</f>
        <v>0</v>
      </c>
      <c r="L93" s="27"/>
      <c r="M93" s="34"/>
      <c r="N93" s="25"/>
      <c r="O93" s="34"/>
      <c r="P93" s="28"/>
    </row>
    <row r="94" spans="1:16">
      <c r="A94" s="81">
        <v>40050</v>
      </c>
      <c r="B94" s="4"/>
      <c r="C94" s="4"/>
      <c r="D94" s="4"/>
      <c r="E94" s="4"/>
      <c r="F94" s="11"/>
      <c r="G94" s="7">
        <f t="shared" si="20"/>
        <v>0</v>
      </c>
      <c r="H94" s="7" t="str">
        <f t="shared" ca="1" si="21"/>
        <v/>
      </c>
      <c r="I94" s="7" t="str">
        <f t="shared" ca="1" si="22"/>
        <v/>
      </c>
      <c r="J94" s="26">
        <f t="shared" si="23"/>
        <v>0</v>
      </c>
      <c r="K94" s="29">
        <f t="shared" si="24"/>
        <v>-7</v>
      </c>
      <c r="L94" s="27"/>
      <c r="M94" s="33"/>
      <c r="O94" s="33"/>
    </row>
    <row r="95" spans="1:16">
      <c r="A95" s="81">
        <v>40051</v>
      </c>
      <c r="B95" s="4"/>
      <c r="C95" s="4"/>
      <c r="D95" s="4"/>
      <c r="E95" s="4"/>
      <c r="F95" s="11"/>
      <c r="G95" s="7">
        <f t="shared" si="20"/>
        <v>0</v>
      </c>
      <c r="H95" s="7" t="str">
        <f t="shared" ca="1" si="21"/>
        <v/>
      </c>
      <c r="I95" s="7" t="str">
        <f t="shared" ca="1" si="22"/>
        <v/>
      </c>
      <c r="J95" s="26">
        <f t="shared" si="23"/>
        <v>0</v>
      </c>
      <c r="K95" s="29">
        <f t="shared" si="24"/>
        <v>-7</v>
      </c>
      <c r="L95" s="27"/>
      <c r="M95" s="33"/>
      <c r="O95" s="33"/>
    </row>
    <row r="96" spans="1:16">
      <c r="A96" s="81">
        <v>40052</v>
      </c>
      <c r="B96" s="4"/>
      <c r="C96" s="4"/>
      <c r="D96" s="4"/>
      <c r="E96" s="4"/>
      <c r="F96" s="11"/>
      <c r="G96" s="7">
        <f t="shared" si="20"/>
        <v>0</v>
      </c>
      <c r="H96" s="7" t="str">
        <f t="shared" ca="1" si="21"/>
        <v/>
      </c>
      <c r="I96" s="7" t="str">
        <f t="shared" ca="1" si="22"/>
        <v/>
      </c>
      <c r="J96" s="26">
        <f t="shared" si="23"/>
        <v>0</v>
      </c>
      <c r="K96" s="29">
        <f t="shared" si="24"/>
        <v>-7</v>
      </c>
      <c r="L96" s="27"/>
      <c r="M96" s="33"/>
      <c r="O96" s="33"/>
    </row>
    <row r="97" spans="1:16">
      <c r="A97" s="81">
        <v>40053</v>
      </c>
      <c r="B97" s="4"/>
      <c r="C97" s="4"/>
      <c r="D97" s="4"/>
      <c r="E97" s="4"/>
      <c r="F97" s="11"/>
      <c r="G97" s="7">
        <f t="shared" si="20"/>
        <v>0</v>
      </c>
      <c r="H97" s="7" t="str">
        <f t="shared" ca="1" si="21"/>
        <v/>
      </c>
      <c r="I97" s="7" t="str">
        <f t="shared" ca="1" si="22"/>
        <v/>
      </c>
      <c r="J97" s="26">
        <f t="shared" si="23"/>
        <v>0</v>
      </c>
      <c r="K97" s="29">
        <f t="shared" si="24"/>
        <v>-7</v>
      </c>
      <c r="L97" s="27"/>
      <c r="M97" s="33"/>
      <c r="O97" s="33"/>
    </row>
    <row r="98" spans="1:16">
      <c r="A98" s="81">
        <v>40054</v>
      </c>
      <c r="B98" s="4"/>
      <c r="C98" s="4"/>
      <c r="D98" s="4"/>
      <c r="E98" s="4"/>
      <c r="F98" s="11"/>
      <c r="G98" s="7">
        <f t="shared" si="20"/>
        <v>0</v>
      </c>
      <c r="H98" s="7" t="str">
        <f t="shared" ca="1" si="21"/>
        <v/>
      </c>
      <c r="I98" s="7" t="str">
        <f t="shared" ca="1" si="22"/>
        <v/>
      </c>
      <c r="J98" s="26">
        <f t="shared" si="23"/>
        <v>0</v>
      </c>
      <c r="K98" s="29">
        <f t="shared" si="24"/>
        <v>-7</v>
      </c>
      <c r="L98" s="27"/>
      <c r="M98" s="33"/>
      <c r="O98" s="33"/>
    </row>
    <row r="99" spans="1:16">
      <c r="A99" s="81">
        <v>40055</v>
      </c>
      <c r="B99" s="4"/>
      <c r="C99" s="4"/>
      <c r="D99" s="4"/>
      <c r="E99" s="4"/>
      <c r="F99" s="11"/>
      <c r="G99" s="7">
        <f t="shared" si="20"/>
        <v>0</v>
      </c>
      <c r="H99" s="7" t="str">
        <f t="shared" ca="1" si="21"/>
        <v/>
      </c>
      <c r="I99" s="7" t="str">
        <f t="shared" ca="1" si="22"/>
        <v/>
      </c>
      <c r="J99" s="26">
        <f t="shared" si="23"/>
        <v>0</v>
      </c>
      <c r="K99" s="30"/>
      <c r="L99" s="27"/>
      <c r="M99" s="33"/>
      <c r="O99" s="33"/>
    </row>
    <row r="100" spans="1:16">
      <c r="A100" s="81">
        <v>40056</v>
      </c>
      <c r="B100" s="4"/>
      <c r="C100" s="4"/>
      <c r="D100" s="4"/>
      <c r="E100" s="4"/>
      <c r="F100" s="11"/>
      <c r="G100" s="7">
        <f t="shared" si="20"/>
        <v>0</v>
      </c>
      <c r="H100" s="7" t="str">
        <f t="shared" ca="1" si="21"/>
        <v/>
      </c>
      <c r="I100" s="7" t="str">
        <f t="shared" ca="1" si="22"/>
        <v/>
      </c>
      <c r="J100" s="26">
        <f t="shared" si="23"/>
        <v>0</v>
      </c>
      <c r="K100" s="31">
        <f t="shared" ref="K100" si="28">SUM(G94:G98)</f>
        <v>0</v>
      </c>
      <c r="L100" s="27"/>
      <c r="M100" s="34"/>
      <c r="N100" s="25"/>
      <c r="O100" s="34"/>
      <c r="P100" s="28"/>
    </row>
    <row r="101" spans="1:16">
      <c r="A101" s="81">
        <v>40057</v>
      </c>
      <c r="B101" s="4"/>
      <c r="C101" s="4"/>
      <c r="D101" s="4"/>
      <c r="E101" s="4"/>
      <c r="F101" s="11"/>
      <c r="G101" s="7">
        <f t="shared" ref="G101:G149" si="29">IF(OR(B101="",C101=""),0,MOD(C101-B101,1))+IF(OR(D101="",E101=""),0,MOD(E101-D101,1))+IF(F101="",0,VLOOKUP(F101,$P$1:$Q$7,2,FALSE))</f>
        <v>0</v>
      </c>
      <c r="H101" s="7" t="str">
        <f t="shared" ref="H101:H149" ca="1" si="30">IF(AND(A101&gt;=$M$1,A101&lt;=TODAY()),IF(WEEKDAY(A101,2)&lt;6,G101-$O$1,G101),"")</f>
        <v/>
      </c>
      <c r="I101" s="7" t="str">
        <f t="shared" ref="I101:I149" ca="1" si="31">IF(AND(ISNUMBER(I100),ISNUMBER(H101)),I100+H101,IF(H101="","",H101))</f>
        <v/>
      </c>
      <c r="J101" s="26">
        <f t="shared" ref="J101:J149" si="32">G101*24</f>
        <v>0</v>
      </c>
      <c r="K101" s="29">
        <f t="shared" ref="K101:K164" si="33">J101-7</f>
        <v>-7</v>
      </c>
      <c r="L101" s="27"/>
      <c r="M101" s="33"/>
      <c r="O101" s="33"/>
    </row>
    <row r="102" spans="1:16">
      <c r="A102" s="81">
        <v>40058</v>
      </c>
      <c r="B102" s="4"/>
      <c r="C102" s="4"/>
      <c r="D102" s="4"/>
      <c r="E102" s="4"/>
      <c r="F102" s="11"/>
      <c r="G102" s="7">
        <f t="shared" si="29"/>
        <v>0</v>
      </c>
      <c r="H102" s="7" t="str">
        <f t="shared" ca="1" si="30"/>
        <v/>
      </c>
      <c r="I102" s="7" t="str">
        <f t="shared" ca="1" si="31"/>
        <v/>
      </c>
      <c r="J102" s="26">
        <f t="shared" si="32"/>
        <v>0</v>
      </c>
      <c r="K102" s="29">
        <f t="shared" si="33"/>
        <v>-7</v>
      </c>
      <c r="L102" s="27"/>
      <c r="M102" s="33"/>
      <c r="O102" s="33"/>
    </row>
    <row r="103" spans="1:16">
      <c r="A103" s="81">
        <v>40059</v>
      </c>
      <c r="B103" s="4"/>
      <c r="C103" s="4"/>
      <c r="D103" s="4"/>
      <c r="E103" s="4"/>
      <c r="F103" s="11"/>
      <c r="G103" s="7">
        <f t="shared" si="29"/>
        <v>0</v>
      </c>
      <c r="H103" s="7" t="str">
        <f t="shared" ca="1" si="30"/>
        <v/>
      </c>
      <c r="I103" s="7" t="str">
        <f t="shared" ca="1" si="31"/>
        <v/>
      </c>
      <c r="J103" s="26">
        <f t="shared" si="32"/>
        <v>0</v>
      </c>
      <c r="K103" s="29">
        <f t="shared" si="33"/>
        <v>-7</v>
      </c>
      <c r="L103" s="27"/>
      <c r="M103" s="33"/>
      <c r="O103" s="33"/>
    </row>
    <row r="104" spans="1:16">
      <c r="A104" s="81">
        <v>40060</v>
      </c>
      <c r="B104" s="4"/>
      <c r="C104" s="4"/>
      <c r="D104" s="4"/>
      <c r="E104" s="4"/>
      <c r="F104" s="11"/>
      <c r="G104" s="7">
        <f t="shared" si="29"/>
        <v>0</v>
      </c>
      <c r="H104" s="7" t="str">
        <f t="shared" ca="1" si="30"/>
        <v/>
      </c>
      <c r="I104" s="7" t="str">
        <f t="shared" ca="1" si="31"/>
        <v/>
      </c>
      <c r="J104" s="26">
        <f t="shared" si="32"/>
        <v>0</v>
      </c>
      <c r="K104" s="29">
        <f t="shared" si="33"/>
        <v>-7</v>
      </c>
      <c r="L104" s="27"/>
      <c r="M104" s="33"/>
      <c r="O104" s="33"/>
    </row>
    <row r="105" spans="1:16">
      <c r="A105" s="81">
        <v>40061</v>
      </c>
      <c r="B105" s="4"/>
      <c r="C105" s="4"/>
      <c r="D105" s="4"/>
      <c r="E105" s="4"/>
      <c r="F105" s="11"/>
      <c r="G105" s="7">
        <f t="shared" si="29"/>
        <v>0</v>
      </c>
      <c r="H105" s="7" t="str">
        <f t="shared" ca="1" si="30"/>
        <v/>
      </c>
      <c r="I105" s="7" t="str">
        <f t="shared" ca="1" si="31"/>
        <v/>
      </c>
      <c r="J105" s="26">
        <f t="shared" si="32"/>
        <v>0</v>
      </c>
      <c r="K105" s="29">
        <f t="shared" si="33"/>
        <v>-7</v>
      </c>
      <c r="L105" s="27"/>
      <c r="M105" s="33"/>
      <c r="O105" s="33"/>
    </row>
    <row r="106" spans="1:16">
      <c r="A106" s="81">
        <v>40062</v>
      </c>
      <c r="B106" s="4"/>
      <c r="C106" s="4"/>
      <c r="D106" s="4"/>
      <c r="E106" s="4"/>
      <c r="F106" s="11"/>
      <c r="G106" s="7">
        <f t="shared" si="29"/>
        <v>0</v>
      </c>
      <c r="H106" s="7" t="str">
        <f t="shared" ca="1" si="30"/>
        <v/>
      </c>
      <c r="I106" s="7" t="str">
        <f t="shared" ca="1" si="31"/>
        <v/>
      </c>
      <c r="J106" s="26">
        <f t="shared" si="32"/>
        <v>0</v>
      </c>
      <c r="K106" s="30"/>
      <c r="L106" s="27"/>
      <c r="M106" s="33"/>
      <c r="O106" s="33"/>
    </row>
    <row r="107" spans="1:16">
      <c r="A107" s="81">
        <v>40063</v>
      </c>
      <c r="B107" s="4"/>
      <c r="C107" s="4"/>
      <c r="D107" s="4"/>
      <c r="E107" s="4"/>
      <c r="F107" s="11"/>
      <c r="G107" s="7">
        <f t="shared" si="29"/>
        <v>0</v>
      </c>
      <c r="H107" s="7" t="str">
        <f t="shared" ca="1" si="30"/>
        <v/>
      </c>
      <c r="I107" s="7" t="str">
        <f t="shared" ca="1" si="31"/>
        <v/>
      </c>
      <c r="J107" s="26">
        <f t="shared" si="32"/>
        <v>0</v>
      </c>
      <c r="K107" s="31">
        <f t="shared" ref="K107" si="34">SUM(G101:G105)</f>
        <v>0</v>
      </c>
      <c r="L107" s="27"/>
      <c r="M107" s="34"/>
      <c r="N107" s="25"/>
      <c r="O107" s="34"/>
      <c r="P107" s="28"/>
    </row>
    <row r="108" spans="1:16">
      <c r="A108" s="81">
        <v>40064</v>
      </c>
      <c r="B108" s="4"/>
      <c r="C108" s="4"/>
      <c r="D108" s="4"/>
      <c r="E108" s="4"/>
      <c r="F108" s="11"/>
      <c r="G108" s="7">
        <f t="shared" si="29"/>
        <v>0</v>
      </c>
      <c r="H108" s="7" t="str">
        <f t="shared" ca="1" si="30"/>
        <v/>
      </c>
      <c r="I108" s="7" t="str">
        <f t="shared" ca="1" si="31"/>
        <v/>
      </c>
      <c r="J108" s="26">
        <f t="shared" si="32"/>
        <v>0</v>
      </c>
      <c r="K108" s="29">
        <f t="shared" si="33"/>
        <v>-7</v>
      </c>
      <c r="L108" s="27"/>
      <c r="M108" s="33"/>
      <c r="O108" s="33"/>
    </row>
    <row r="109" spans="1:16">
      <c r="A109" s="81">
        <v>40065</v>
      </c>
      <c r="B109" s="4"/>
      <c r="C109" s="4"/>
      <c r="D109" s="4"/>
      <c r="E109" s="4"/>
      <c r="F109" s="11"/>
      <c r="G109" s="7">
        <f t="shared" si="29"/>
        <v>0</v>
      </c>
      <c r="H109" s="7" t="str">
        <f t="shared" ca="1" si="30"/>
        <v/>
      </c>
      <c r="I109" s="7" t="str">
        <f t="shared" ca="1" si="31"/>
        <v/>
      </c>
      <c r="J109" s="26">
        <f t="shared" si="32"/>
        <v>0</v>
      </c>
      <c r="K109" s="29">
        <f t="shared" si="33"/>
        <v>-7</v>
      </c>
      <c r="L109" s="27"/>
      <c r="M109" s="33"/>
      <c r="O109" s="33"/>
    </row>
    <row r="110" spans="1:16">
      <c r="A110" s="81">
        <v>40066</v>
      </c>
      <c r="B110" s="4"/>
      <c r="C110" s="4"/>
      <c r="D110" s="4"/>
      <c r="E110" s="4"/>
      <c r="F110" s="11"/>
      <c r="G110" s="7">
        <f t="shared" si="29"/>
        <v>0</v>
      </c>
      <c r="H110" s="7" t="str">
        <f t="shared" ca="1" si="30"/>
        <v/>
      </c>
      <c r="I110" s="7" t="str">
        <f t="shared" ca="1" si="31"/>
        <v/>
      </c>
      <c r="J110" s="26">
        <f t="shared" si="32"/>
        <v>0</v>
      </c>
      <c r="K110" s="29">
        <f t="shared" si="33"/>
        <v>-7</v>
      </c>
      <c r="L110" s="27"/>
      <c r="M110" s="33"/>
      <c r="O110" s="33"/>
    </row>
    <row r="111" spans="1:16">
      <c r="A111" s="81">
        <v>40067</v>
      </c>
      <c r="B111" s="4"/>
      <c r="C111" s="4"/>
      <c r="D111" s="4"/>
      <c r="E111" s="4"/>
      <c r="F111" s="11"/>
      <c r="G111" s="7">
        <f t="shared" si="29"/>
        <v>0</v>
      </c>
      <c r="H111" s="7" t="str">
        <f t="shared" ca="1" si="30"/>
        <v/>
      </c>
      <c r="I111" s="7" t="str">
        <f t="shared" ca="1" si="31"/>
        <v/>
      </c>
      <c r="J111" s="26">
        <f t="shared" si="32"/>
        <v>0</v>
      </c>
      <c r="K111" s="29">
        <f t="shared" si="33"/>
        <v>-7</v>
      </c>
      <c r="L111" s="27"/>
      <c r="M111" s="33"/>
      <c r="O111" s="33"/>
    </row>
    <row r="112" spans="1:16">
      <c r="A112" s="81">
        <v>40068</v>
      </c>
      <c r="B112" s="4"/>
      <c r="C112" s="4"/>
      <c r="D112" s="4"/>
      <c r="E112" s="4"/>
      <c r="F112" s="11"/>
      <c r="G112" s="7">
        <f t="shared" si="29"/>
        <v>0</v>
      </c>
      <c r="H112" s="7" t="str">
        <f t="shared" ca="1" si="30"/>
        <v/>
      </c>
      <c r="I112" s="7" t="str">
        <f t="shared" ca="1" si="31"/>
        <v/>
      </c>
      <c r="J112" s="26">
        <f t="shared" si="32"/>
        <v>0</v>
      </c>
      <c r="K112" s="29">
        <f t="shared" si="33"/>
        <v>-7</v>
      </c>
      <c r="L112" s="27"/>
      <c r="M112" s="33"/>
      <c r="O112" s="33"/>
    </row>
    <row r="113" spans="1:16">
      <c r="A113" s="81">
        <v>40069</v>
      </c>
      <c r="B113" s="4"/>
      <c r="C113" s="4"/>
      <c r="D113" s="4"/>
      <c r="E113" s="4"/>
      <c r="F113" s="11"/>
      <c r="G113" s="7">
        <f t="shared" si="29"/>
        <v>0</v>
      </c>
      <c r="H113" s="7" t="str">
        <f t="shared" ca="1" si="30"/>
        <v/>
      </c>
      <c r="I113" s="7" t="str">
        <f t="shared" ca="1" si="31"/>
        <v/>
      </c>
      <c r="J113" s="26">
        <f t="shared" si="32"/>
        <v>0</v>
      </c>
      <c r="K113" s="30"/>
      <c r="L113" s="27"/>
      <c r="M113" s="33"/>
      <c r="O113" s="33"/>
    </row>
    <row r="114" spans="1:16">
      <c r="A114" s="81">
        <v>40070</v>
      </c>
      <c r="B114" s="4"/>
      <c r="C114" s="4"/>
      <c r="D114" s="4"/>
      <c r="E114" s="4"/>
      <c r="F114" s="11"/>
      <c r="G114" s="7">
        <f t="shared" si="29"/>
        <v>0</v>
      </c>
      <c r="H114" s="7" t="str">
        <f t="shared" ca="1" si="30"/>
        <v/>
      </c>
      <c r="I114" s="7" t="str">
        <f t="shared" ca="1" si="31"/>
        <v/>
      </c>
      <c r="J114" s="26">
        <f t="shared" si="32"/>
        <v>0</v>
      </c>
      <c r="K114" s="31">
        <f t="shared" ref="K114" si="35">SUM(G108:G112)</f>
        <v>0</v>
      </c>
      <c r="L114" s="27"/>
      <c r="M114" s="34"/>
      <c r="N114" s="25"/>
      <c r="O114" s="34"/>
      <c r="P114" s="28"/>
    </row>
    <row r="115" spans="1:16">
      <c r="A115" s="81">
        <v>40071</v>
      </c>
      <c r="B115" s="4"/>
      <c r="C115" s="4"/>
      <c r="D115" s="4"/>
      <c r="E115" s="4"/>
      <c r="F115" s="11"/>
      <c r="G115" s="7">
        <f t="shared" si="29"/>
        <v>0</v>
      </c>
      <c r="H115" s="7" t="str">
        <f t="shared" ca="1" si="30"/>
        <v/>
      </c>
      <c r="I115" s="7" t="str">
        <f t="shared" ca="1" si="31"/>
        <v/>
      </c>
      <c r="J115" s="26">
        <f t="shared" si="32"/>
        <v>0</v>
      </c>
      <c r="K115" s="29">
        <f t="shared" si="33"/>
        <v>-7</v>
      </c>
      <c r="L115" s="27"/>
      <c r="M115" s="33"/>
      <c r="O115" s="33"/>
    </row>
    <row r="116" spans="1:16">
      <c r="A116" s="81">
        <v>40072</v>
      </c>
      <c r="B116" s="4"/>
      <c r="C116" s="4"/>
      <c r="D116" s="4"/>
      <c r="E116" s="4"/>
      <c r="F116" s="11"/>
      <c r="G116" s="7">
        <f t="shared" si="29"/>
        <v>0</v>
      </c>
      <c r="H116" s="7" t="str">
        <f t="shared" ca="1" si="30"/>
        <v/>
      </c>
      <c r="I116" s="7" t="str">
        <f t="shared" ca="1" si="31"/>
        <v/>
      </c>
      <c r="J116" s="26">
        <f t="shared" si="32"/>
        <v>0</v>
      </c>
      <c r="K116" s="29">
        <f t="shared" si="33"/>
        <v>-7</v>
      </c>
      <c r="L116" s="27"/>
      <c r="M116" s="33"/>
      <c r="O116" s="33"/>
    </row>
    <row r="117" spans="1:16">
      <c r="A117" s="81">
        <v>40073</v>
      </c>
      <c r="B117" s="4"/>
      <c r="C117" s="4"/>
      <c r="D117" s="4"/>
      <c r="E117" s="4"/>
      <c r="F117" s="11"/>
      <c r="G117" s="7">
        <f t="shared" si="29"/>
        <v>0</v>
      </c>
      <c r="H117" s="7" t="str">
        <f t="shared" ca="1" si="30"/>
        <v/>
      </c>
      <c r="I117" s="7" t="str">
        <f t="shared" ca="1" si="31"/>
        <v/>
      </c>
      <c r="J117" s="26">
        <f t="shared" si="32"/>
        <v>0</v>
      </c>
      <c r="K117" s="29">
        <f t="shared" si="33"/>
        <v>-7</v>
      </c>
      <c r="L117" s="27"/>
      <c r="M117" s="33"/>
      <c r="O117" s="33"/>
    </row>
    <row r="118" spans="1:16">
      <c r="A118" s="81">
        <v>40074</v>
      </c>
      <c r="B118" s="4"/>
      <c r="C118" s="4"/>
      <c r="D118" s="4"/>
      <c r="E118" s="4"/>
      <c r="F118" s="11"/>
      <c r="G118" s="7">
        <f t="shared" si="29"/>
        <v>0</v>
      </c>
      <c r="H118" s="7" t="str">
        <f t="shared" ca="1" si="30"/>
        <v/>
      </c>
      <c r="I118" s="7" t="str">
        <f t="shared" ca="1" si="31"/>
        <v/>
      </c>
      <c r="J118" s="26">
        <f t="shared" si="32"/>
        <v>0</v>
      </c>
      <c r="K118" s="29">
        <f t="shared" si="33"/>
        <v>-7</v>
      </c>
      <c r="L118" s="27"/>
      <c r="M118" s="33"/>
      <c r="O118" s="33"/>
    </row>
    <row r="119" spans="1:16">
      <c r="A119" s="81">
        <v>40075</v>
      </c>
      <c r="B119" s="4"/>
      <c r="C119" s="4"/>
      <c r="D119" s="4"/>
      <c r="E119" s="4"/>
      <c r="F119" s="11"/>
      <c r="G119" s="7">
        <f t="shared" si="29"/>
        <v>0</v>
      </c>
      <c r="H119" s="7" t="str">
        <f t="shared" ca="1" si="30"/>
        <v/>
      </c>
      <c r="I119" s="7" t="str">
        <f t="shared" ca="1" si="31"/>
        <v/>
      </c>
      <c r="J119" s="26">
        <f t="shared" si="32"/>
        <v>0</v>
      </c>
      <c r="K119" s="29">
        <f t="shared" si="33"/>
        <v>-7</v>
      </c>
      <c r="L119" s="27"/>
      <c r="M119" s="33"/>
      <c r="O119" s="33"/>
    </row>
    <row r="120" spans="1:16">
      <c r="A120" s="81">
        <v>40076</v>
      </c>
      <c r="B120" s="4"/>
      <c r="C120" s="4"/>
      <c r="D120" s="4"/>
      <c r="E120" s="4"/>
      <c r="F120" s="11"/>
      <c r="G120" s="7">
        <f t="shared" si="29"/>
        <v>0</v>
      </c>
      <c r="H120" s="7" t="str">
        <f t="shared" ca="1" si="30"/>
        <v/>
      </c>
      <c r="I120" s="7" t="str">
        <f t="shared" ca="1" si="31"/>
        <v/>
      </c>
      <c r="J120" s="26">
        <f t="shared" si="32"/>
        <v>0</v>
      </c>
      <c r="K120" s="30"/>
      <c r="L120" s="27"/>
      <c r="M120" s="33"/>
      <c r="O120" s="33"/>
    </row>
    <row r="121" spans="1:16">
      <c r="A121" s="81">
        <v>40077</v>
      </c>
      <c r="B121" s="4"/>
      <c r="C121" s="4"/>
      <c r="D121" s="4"/>
      <c r="E121" s="4"/>
      <c r="F121" s="11"/>
      <c r="G121" s="7">
        <f t="shared" si="29"/>
        <v>0</v>
      </c>
      <c r="H121" s="7" t="str">
        <f t="shared" ca="1" si="30"/>
        <v/>
      </c>
      <c r="I121" s="7" t="str">
        <f t="shared" ca="1" si="31"/>
        <v/>
      </c>
      <c r="J121" s="26">
        <f t="shared" si="32"/>
        <v>0</v>
      </c>
      <c r="K121" s="31">
        <f t="shared" ref="K121" si="36">SUM(G115:G119)</f>
        <v>0</v>
      </c>
      <c r="L121" s="27"/>
      <c r="M121" s="34"/>
      <c r="N121" s="25"/>
      <c r="O121" s="34"/>
      <c r="P121" s="28"/>
    </row>
    <row r="122" spans="1:16">
      <c r="A122" s="81">
        <v>40078</v>
      </c>
      <c r="B122" s="4"/>
      <c r="C122" s="4"/>
      <c r="D122" s="4"/>
      <c r="E122" s="4"/>
      <c r="F122" s="11"/>
      <c r="G122" s="7">
        <f t="shared" si="29"/>
        <v>0</v>
      </c>
      <c r="H122" s="7" t="str">
        <f t="shared" ca="1" si="30"/>
        <v/>
      </c>
      <c r="I122" s="7" t="str">
        <f t="shared" ca="1" si="31"/>
        <v/>
      </c>
      <c r="J122" s="26">
        <f t="shared" si="32"/>
        <v>0</v>
      </c>
      <c r="K122" s="29">
        <f t="shared" si="33"/>
        <v>-7</v>
      </c>
      <c r="L122" s="27"/>
      <c r="M122" s="33"/>
      <c r="O122" s="33"/>
    </row>
    <row r="123" spans="1:16">
      <c r="A123" s="81">
        <v>40079</v>
      </c>
      <c r="B123" s="4"/>
      <c r="C123" s="4"/>
      <c r="D123" s="4"/>
      <c r="E123" s="4"/>
      <c r="F123" s="11"/>
      <c r="G123" s="7">
        <f t="shared" si="29"/>
        <v>0</v>
      </c>
      <c r="H123" s="7" t="str">
        <f t="shared" ca="1" si="30"/>
        <v/>
      </c>
      <c r="I123" s="7" t="str">
        <f t="shared" ca="1" si="31"/>
        <v/>
      </c>
      <c r="J123" s="26">
        <f t="shared" si="32"/>
        <v>0</v>
      </c>
      <c r="K123" s="29">
        <f t="shared" si="33"/>
        <v>-7</v>
      </c>
      <c r="L123" s="27"/>
      <c r="M123" s="33"/>
      <c r="O123" s="33"/>
    </row>
    <row r="124" spans="1:16">
      <c r="A124" s="81">
        <v>40080</v>
      </c>
      <c r="B124" s="4"/>
      <c r="C124" s="4"/>
      <c r="D124" s="4"/>
      <c r="E124" s="4"/>
      <c r="F124" s="11"/>
      <c r="G124" s="7">
        <f t="shared" si="29"/>
        <v>0</v>
      </c>
      <c r="H124" s="7" t="str">
        <f t="shared" ca="1" si="30"/>
        <v/>
      </c>
      <c r="I124" s="7" t="str">
        <f t="shared" ca="1" si="31"/>
        <v/>
      </c>
      <c r="J124" s="26">
        <f t="shared" si="32"/>
        <v>0</v>
      </c>
      <c r="K124" s="29">
        <f t="shared" si="33"/>
        <v>-7</v>
      </c>
      <c r="L124" s="27"/>
      <c r="M124" s="33"/>
      <c r="O124" s="33"/>
    </row>
    <row r="125" spans="1:16">
      <c r="A125" s="81">
        <v>40081</v>
      </c>
      <c r="B125" s="4"/>
      <c r="C125" s="4"/>
      <c r="D125" s="4"/>
      <c r="E125" s="4"/>
      <c r="F125" s="11"/>
      <c r="G125" s="7">
        <f t="shared" si="29"/>
        <v>0</v>
      </c>
      <c r="H125" s="7" t="str">
        <f t="shared" ca="1" si="30"/>
        <v/>
      </c>
      <c r="I125" s="7" t="str">
        <f t="shared" ca="1" si="31"/>
        <v/>
      </c>
      <c r="J125" s="26">
        <f t="shared" si="32"/>
        <v>0</v>
      </c>
      <c r="K125" s="29">
        <f t="shared" si="33"/>
        <v>-7</v>
      </c>
      <c r="L125" s="27"/>
      <c r="M125" s="33"/>
      <c r="O125" s="33"/>
    </row>
    <row r="126" spans="1:16">
      <c r="A126" s="81">
        <v>40082</v>
      </c>
      <c r="B126" s="4"/>
      <c r="C126" s="4"/>
      <c r="D126" s="4"/>
      <c r="E126" s="4"/>
      <c r="F126" s="11"/>
      <c r="G126" s="7">
        <f t="shared" si="29"/>
        <v>0</v>
      </c>
      <c r="H126" s="7" t="str">
        <f t="shared" ca="1" si="30"/>
        <v/>
      </c>
      <c r="I126" s="7" t="str">
        <f t="shared" ca="1" si="31"/>
        <v/>
      </c>
      <c r="J126" s="26">
        <f t="shared" si="32"/>
        <v>0</v>
      </c>
      <c r="K126" s="29">
        <f t="shared" si="33"/>
        <v>-7</v>
      </c>
      <c r="L126" s="27"/>
      <c r="M126" s="33"/>
      <c r="O126" s="33"/>
    </row>
    <row r="127" spans="1:16">
      <c r="A127" s="81">
        <v>40083</v>
      </c>
      <c r="B127" s="4"/>
      <c r="C127" s="4"/>
      <c r="D127" s="4"/>
      <c r="E127" s="4"/>
      <c r="F127" s="11"/>
      <c r="G127" s="7">
        <f t="shared" si="29"/>
        <v>0</v>
      </c>
      <c r="H127" s="7" t="str">
        <f t="shared" ca="1" si="30"/>
        <v/>
      </c>
      <c r="I127" s="7" t="str">
        <f t="shared" ca="1" si="31"/>
        <v/>
      </c>
      <c r="J127" s="26">
        <f t="shared" si="32"/>
        <v>0</v>
      </c>
      <c r="K127" s="30"/>
      <c r="L127" s="27"/>
      <c r="M127" s="33"/>
      <c r="O127" s="33"/>
    </row>
    <row r="128" spans="1:16">
      <c r="A128" s="81">
        <v>40084</v>
      </c>
      <c r="B128" s="4"/>
      <c r="C128" s="4"/>
      <c r="D128" s="4"/>
      <c r="E128" s="4"/>
      <c r="F128" s="11"/>
      <c r="G128" s="7">
        <f t="shared" si="29"/>
        <v>0</v>
      </c>
      <c r="H128" s="7" t="str">
        <f t="shared" ca="1" si="30"/>
        <v/>
      </c>
      <c r="I128" s="7" t="str">
        <f t="shared" ca="1" si="31"/>
        <v/>
      </c>
      <c r="J128" s="26">
        <f t="shared" si="32"/>
        <v>0</v>
      </c>
      <c r="K128" s="31">
        <f t="shared" ref="K128" si="37">SUM(G122:G126)</f>
        <v>0</v>
      </c>
      <c r="L128" s="27"/>
      <c r="M128" s="34"/>
      <c r="N128" s="25"/>
      <c r="O128" s="34"/>
      <c r="P128" s="28"/>
    </row>
    <row r="129" spans="1:16">
      <c r="A129" s="81">
        <v>40085</v>
      </c>
      <c r="B129" s="4"/>
      <c r="C129" s="4"/>
      <c r="D129" s="4"/>
      <c r="E129" s="4"/>
      <c r="F129" s="11"/>
      <c r="G129" s="7">
        <f t="shared" si="29"/>
        <v>0</v>
      </c>
      <c r="H129" s="7" t="str">
        <f t="shared" ca="1" si="30"/>
        <v/>
      </c>
      <c r="I129" s="7" t="str">
        <f t="shared" ca="1" si="31"/>
        <v/>
      </c>
      <c r="J129" s="26">
        <f t="shared" si="32"/>
        <v>0</v>
      </c>
      <c r="K129" s="29">
        <f t="shared" si="33"/>
        <v>-7</v>
      </c>
      <c r="L129" s="27"/>
      <c r="M129" s="33"/>
      <c r="O129" s="33"/>
    </row>
    <row r="130" spans="1:16">
      <c r="A130" s="81">
        <v>40086</v>
      </c>
      <c r="B130" s="4"/>
      <c r="C130" s="4"/>
      <c r="D130" s="4"/>
      <c r="E130" s="4"/>
      <c r="F130" s="11"/>
      <c r="G130" s="7">
        <f t="shared" si="29"/>
        <v>0</v>
      </c>
      <c r="H130" s="7" t="str">
        <f t="shared" ca="1" si="30"/>
        <v/>
      </c>
      <c r="I130" s="7" t="str">
        <f t="shared" ca="1" si="31"/>
        <v/>
      </c>
      <c r="J130" s="26">
        <f t="shared" si="32"/>
        <v>0</v>
      </c>
      <c r="K130" s="29">
        <f t="shared" si="33"/>
        <v>-7</v>
      </c>
      <c r="L130" s="27"/>
      <c r="M130" s="33"/>
      <c r="O130" s="33"/>
    </row>
    <row r="131" spans="1:16">
      <c r="A131" s="81">
        <v>40087</v>
      </c>
      <c r="B131" s="4"/>
      <c r="C131" s="4"/>
      <c r="D131" s="4"/>
      <c r="E131" s="4"/>
      <c r="F131" s="11"/>
      <c r="G131" s="7">
        <f t="shared" si="29"/>
        <v>0</v>
      </c>
      <c r="H131" s="7" t="str">
        <f t="shared" ca="1" si="30"/>
        <v/>
      </c>
      <c r="I131" s="7" t="str">
        <f t="shared" ca="1" si="31"/>
        <v/>
      </c>
      <c r="J131" s="26">
        <f t="shared" si="32"/>
        <v>0</v>
      </c>
      <c r="K131" s="29">
        <f t="shared" si="33"/>
        <v>-7</v>
      </c>
      <c r="L131" s="27"/>
      <c r="M131" s="33"/>
      <c r="O131" s="33"/>
    </row>
    <row r="132" spans="1:16">
      <c r="A132" s="81">
        <v>40088</v>
      </c>
      <c r="B132" s="4"/>
      <c r="C132" s="4"/>
      <c r="D132" s="4"/>
      <c r="E132" s="4"/>
      <c r="F132" s="11"/>
      <c r="G132" s="7">
        <f t="shared" si="29"/>
        <v>0</v>
      </c>
      <c r="H132" s="7" t="str">
        <f t="shared" ca="1" si="30"/>
        <v/>
      </c>
      <c r="I132" s="7" t="str">
        <f t="shared" ca="1" si="31"/>
        <v/>
      </c>
      <c r="J132" s="26">
        <f t="shared" si="32"/>
        <v>0</v>
      </c>
      <c r="K132" s="29">
        <f t="shared" si="33"/>
        <v>-7</v>
      </c>
      <c r="L132" s="27"/>
      <c r="M132" s="33"/>
      <c r="O132" s="33"/>
    </row>
    <row r="133" spans="1:16">
      <c r="A133" s="81">
        <v>40089</v>
      </c>
      <c r="B133" s="4"/>
      <c r="C133" s="4"/>
      <c r="D133" s="4"/>
      <c r="E133" s="4"/>
      <c r="F133" s="11"/>
      <c r="G133" s="7">
        <f t="shared" si="29"/>
        <v>0</v>
      </c>
      <c r="H133" s="7" t="str">
        <f t="shared" ca="1" si="30"/>
        <v/>
      </c>
      <c r="I133" s="7" t="str">
        <f t="shared" ca="1" si="31"/>
        <v/>
      </c>
      <c r="J133" s="26">
        <f t="shared" si="32"/>
        <v>0</v>
      </c>
      <c r="K133" s="29">
        <f t="shared" si="33"/>
        <v>-7</v>
      </c>
      <c r="L133" s="27"/>
      <c r="M133" s="33"/>
      <c r="O133" s="33"/>
    </row>
    <row r="134" spans="1:16">
      <c r="A134" s="81">
        <v>40090</v>
      </c>
      <c r="B134" s="4"/>
      <c r="C134" s="4"/>
      <c r="D134" s="4"/>
      <c r="E134" s="4"/>
      <c r="F134" s="11"/>
      <c r="G134" s="7">
        <f t="shared" si="29"/>
        <v>0</v>
      </c>
      <c r="H134" s="7" t="str">
        <f t="shared" ca="1" si="30"/>
        <v/>
      </c>
      <c r="I134" s="7" t="str">
        <f t="shared" ca="1" si="31"/>
        <v/>
      </c>
      <c r="J134" s="26">
        <f t="shared" si="32"/>
        <v>0</v>
      </c>
      <c r="K134" s="30"/>
      <c r="L134" s="27"/>
      <c r="M134" s="33"/>
      <c r="O134" s="33"/>
    </row>
    <row r="135" spans="1:16">
      <c r="A135" s="81">
        <v>40091</v>
      </c>
      <c r="B135" s="4"/>
      <c r="C135" s="4"/>
      <c r="D135" s="4"/>
      <c r="E135" s="4"/>
      <c r="F135" s="11"/>
      <c r="G135" s="7">
        <f t="shared" si="29"/>
        <v>0</v>
      </c>
      <c r="H135" s="7" t="str">
        <f t="shared" ca="1" si="30"/>
        <v/>
      </c>
      <c r="I135" s="7" t="str">
        <f t="shared" ca="1" si="31"/>
        <v/>
      </c>
      <c r="J135" s="26">
        <f t="shared" si="32"/>
        <v>0</v>
      </c>
      <c r="K135" s="31">
        <f t="shared" ref="K135" si="38">SUM(G129:G133)</f>
        <v>0</v>
      </c>
      <c r="L135" s="27"/>
      <c r="M135" s="34"/>
      <c r="N135" s="25"/>
      <c r="O135" s="34"/>
      <c r="P135" s="28"/>
    </row>
    <row r="136" spans="1:16">
      <c r="A136" s="81">
        <v>40092</v>
      </c>
      <c r="B136" s="4"/>
      <c r="C136" s="4"/>
      <c r="D136" s="4"/>
      <c r="E136" s="4"/>
      <c r="F136" s="11"/>
      <c r="G136" s="7">
        <f t="shared" si="29"/>
        <v>0</v>
      </c>
      <c r="H136" s="7" t="str">
        <f t="shared" ca="1" si="30"/>
        <v/>
      </c>
      <c r="I136" s="7" t="str">
        <f t="shared" ca="1" si="31"/>
        <v/>
      </c>
      <c r="J136" s="26">
        <f t="shared" si="32"/>
        <v>0</v>
      </c>
      <c r="K136" s="29">
        <f t="shared" si="33"/>
        <v>-7</v>
      </c>
      <c r="L136" s="27"/>
      <c r="M136" s="33"/>
      <c r="O136" s="33"/>
    </row>
    <row r="137" spans="1:16">
      <c r="A137" s="81">
        <v>40093</v>
      </c>
      <c r="B137" s="4"/>
      <c r="C137" s="4"/>
      <c r="D137" s="4"/>
      <c r="E137" s="4"/>
      <c r="F137" s="11"/>
      <c r="G137" s="7">
        <f t="shared" si="29"/>
        <v>0</v>
      </c>
      <c r="H137" s="7" t="str">
        <f t="shared" ca="1" si="30"/>
        <v/>
      </c>
      <c r="I137" s="7" t="str">
        <f t="shared" ca="1" si="31"/>
        <v/>
      </c>
      <c r="J137" s="26">
        <f t="shared" si="32"/>
        <v>0</v>
      </c>
      <c r="K137" s="29">
        <f t="shared" si="33"/>
        <v>-7</v>
      </c>
      <c r="L137" s="27"/>
      <c r="M137" s="33"/>
      <c r="O137" s="33"/>
    </row>
    <row r="138" spans="1:16">
      <c r="A138" s="81">
        <v>40094</v>
      </c>
      <c r="B138" s="4"/>
      <c r="C138" s="4"/>
      <c r="D138" s="4"/>
      <c r="E138" s="4"/>
      <c r="F138" s="11"/>
      <c r="G138" s="7">
        <f t="shared" si="29"/>
        <v>0</v>
      </c>
      <c r="H138" s="7" t="str">
        <f t="shared" ca="1" si="30"/>
        <v/>
      </c>
      <c r="I138" s="7" t="str">
        <f t="shared" ca="1" si="31"/>
        <v/>
      </c>
      <c r="J138" s="26">
        <f t="shared" si="32"/>
        <v>0</v>
      </c>
      <c r="K138" s="29">
        <f t="shared" si="33"/>
        <v>-7</v>
      </c>
      <c r="L138" s="27"/>
      <c r="M138" s="33"/>
      <c r="O138" s="33"/>
    </row>
    <row r="139" spans="1:16">
      <c r="A139" s="81">
        <v>40095</v>
      </c>
      <c r="B139" s="4"/>
      <c r="C139" s="4"/>
      <c r="D139" s="4"/>
      <c r="E139" s="4"/>
      <c r="F139" s="11"/>
      <c r="G139" s="7">
        <f t="shared" si="29"/>
        <v>0</v>
      </c>
      <c r="H139" s="7" t="str">
        <f t="shared" ca="1" si="30"/>
        <v/>
      </c>
      <c r="I139" s="7" t="str">
        <f t="shared" ca="1" si="31"/>
        <v/>
      </c>
      <c r="J139" s="26">
        <f t="shared" si="32"/>
        <v>0</v>
      </c>
      <c r="K139" s="29">
        <f t="shared" si="33"/>
        <v>-7</v>
      </c>
      <c r="L139" s="27"/>
      <c r="M139" s="33"/>
      <c r="O139" s="33"/>
    </row>
    <row r="140" spans="1:16">
      <c r="A140" s="81">
        <v>40096</v>
      </c>
      <c r="B140" s="4"/>
      <c r="C140" s="4"/>
      <c r="D140" s="4"/>
      <c r="E140" s="4"/>
      <c r="F140" s="11"/>
      <c r="G140" s="7">
        <f t="shared" si="29"/>
        <v>0</v>
      </c>
      <c r="H140" s="7" t="str">
        <f t="shared" ca="1" si="30"/>
        <v/>
      </c>
      <c r="I140" s="7" t="str">
        <f t="shared" ca="1" si="31"/>
        <v/>
      </c>
      <c r="J140" s="26">
        <f t="shared" si="32"/>
        <v>0</v>
      </c>
      <c r="K140" s="29">
        <f t="shared" si="33"/>
        <v>-7</v>
      </c>
      <c r="L140" s="27"/>
      <c r="M140" s="33"/>
      <c r="O140" s="33"/>
    </row>
    <row r="141" spans="1:16">
      <c r="A141" s="81">
        <v>40097</v>
      </c>
      <c r="B141" s="4"/>
      <c r="C141" s="4"/>
      <c r="D141" s="4"/>
      <c r="E141" s="4"/>
      <c r="F141" s="11"/>
      <c r="G141" s="7">
        <f t="shared" si="29"/>
        <v>0</v>
      </c>
      <c r="H141" s="7" t="str">
        <f t="shared" ca="1" si="30"/>
        <v/>
      </c>
      <c r="I141" s="7" t="str">
        <f t="shared" ca="1" si="31"/>
        <v/>
      </c>
      <c r="J141" s="26">
        <f t="shared" si="32"/>
        <v>0</v>
      </c>
      <c r="K141" s="30"/>
      <c r="L141" s="27"/>
      <c r="M141" s="33"/>
      <c r="O141" s="33"/>
    </row>
    <row r="142" spans="1:16">
      <c r="A142" s="81">
        <v>40098</v>
      </c>
      <c r="B142" s="4"/>
      <c r="C142" s="4"/>
      <c r="D142" s="4"/>
      <c r="E142" s="4"/>
      <c r="F142" s="11"/>
      <c r="G142" s="7">
        <f t="shared" si="29"/>
        <v>0</v>
      </c>
      <c r="H142" s="7" t="str">
        <f t="shared" ca="1" si="30"/>
        <v/>
      </c>
      <c r="I142" s="7" t="str">
        <f t="shared" ca="1" si="31"/>
        <v/>
      </c>
      <c r="J142" s="26">
        <f t="shared" si="32"/>
        <v>0</v>
      </c>
      <c r="K142" s="31">
        <f t="shared" ref="K142" si="39">SUM(G136:G140)</f>
        <v>0</v>
      </c>
      <c r="L142" s="27"/>
      <c r="M142" s="34"/>
      <c r="N142" s="25"/>
      <c r="O142" s="34"/>
      <c r="P142" s="28"/>
    </row>
    <row r="143" spans="1:16">
      <c r="A143" s="81">
        <v>40099</v>
      </c>
      <c r="B143" s="4"/>
      <c r="C143" s="4"/>
      <c r="D143" s="4"/>
      <c r="E143" s="4"/>
      <c r="F143" s="11"/>
      <c r="G143" s="7">
        <f t="shared" si="29"/>
        <v>0</v>
      </c>
      <c r="H143" s="7" t="str">
        <f t="shared" ca="1" si="30"/>
        <v/>
      </c>
      <c r="I143" s="7" t="str">
        <f t="shared" ca="1" si="31"/>
        <v/>
      </c>
      <c r="J143" s="26">
        <f t="shared" si="32"/>
        <v>0</v>
      </c>
      <c r="K143" s="29">
        <f t="shared" si="33"/>
        <v>-7</v>
      </c>
      <c r="L143" s="27"/>
      <c r="M143" s="33"/>
      <c r="O143" s="33"/>
    </row>
    <row r="144" spans="1:16">
      <c r="A144" s="81">
        <v>40100</v>
      </c>
      <c r="B144" s="4"/>
      <c r="C144" s="4"/>
      <c r="D144" s="4"/>
      <c r="E144" s="4"/>
      <c r="F144" s="11"/>
      <c r="G144" s="7">
        <f t="shared" si="29"/>
        <v>0</v>
      </c>
      <c r="H144" s="7" t="str">
        <f t="shared" ca="1" si="30"/>
        <v/>
      </c>
      <c r="I144" s="7" t="str">
        <f t="shared" ca="1" si="31"/>
        <v/>
      </c>
      <c r="J144" s="26">
        <f t="shared" si="32"/>
        <v>0</v>
      </c>
      <c r="K144" s="29">
        <f t="shared" si="33"/>
        <v>-7</v>
      </c>
      <c r="L144" s="27"/>
      <c r="M144" s="33"/>
      <c r="O144" s="33"/>
    </row>
    <row r="145" spans="1:16">
      <c r="A145" s="81">
        <v>40101</v>
      </c>
      <c r="B145" s="4"/>
      <c r="C145" s="4"/>
      <c r="D145" s="4"/>
      <c r="E145" s="4"/>
      <c r="F145" s="11"/>
      <c r="G145" s="7">
        <f t="shared" si="29"/>
        <v>0</v>
      </c>
      <c r="H145" s="7" t="str">
        <f t="shared" ca="1" si="30"/>
        <v/>
      </c>
      <c r="I145" s="7" t="str">
        <f t="shared" ca="1" si="31"/>
        <v/>
      </c>
      <c r="J145" s="26">
        <f t="shared" si="32"/>
        <v>0</v>
      </c>
      <c r="K145" s="29">
        <f t="shared" si="33"/>
        <v>-7</v>
      </c>
      <c r="L145" s="27"/>
      <c r="M145" s="33"/>
      <c r="O145" s="33"/>
    </row>
    <row r="146" spans="1:16">
      <c r="A146" s="81">
        <v>40102</v>
      </c>
      <c r="B146" s="4"/>
      <c r="C146" s="4"/>
      <c r="D146" s="4"/>
      <c r="E146" s="4"/>
      <c r="F146" s="11"/>
      <c r="G146" s="7">
        <f t="shared" si="29"/>
        <v>0</v>
      </c>
      <c r="H146" s="7" t="str">
        <f t="shared" ca="1" si="30"/>
        <v/>
      </c>
      <c r="I146" s="7" t="str">
        <f t="shared" ca="1" si="31"/>
        <v/>
      </c>
      <c r="J146" s="26">
        <f t="shared" si="32"/>
        <v>0</v>
      </c>
      <c r="K146" s="29">
        <f t="shared" si="33"/>
        <v>-7</v>
      </c>
      <c r="L146" s="27"/>
      <c r="M146" s="33"/>
      <c r="O146" s="33"/>
    </row>
    <row r="147" spans="1:16">
      <c r="A147" s="81">
        <v>40103</v>
      </c>
      <c r="B147" s="4"/>
      <c r="C147" s="4"/>
      <c r="D147" s="4"/>
      <c r="E147" s="4"/>
      <c r="F147" s="11"/>
      <c r="G147" s="7">
        <f t="shared" si="29"/>
        <v>0</v>
      </c>
      <c r="H147" s="7" t="str">
        <f t="shared" ca="1" si="30"/>
        <v/>
      </c>
      <c r="I147" s="7" t="str">
        <f t="shared" ca="1" si="31"/>
        <v/>
      </c>
      <c r="J147" s="26">
        <f t="shared" si="32"/>
        <v>0</v>
      </c>
      <c r="K147" s="29">
        <f t="shared" si="33"/>
        <v>-7</v>
      </c>
      <c r="L147" s="27"/>
      <c r="M147" s="33"/>
      <c r="O147" s="33"/>
    </row>
    <row r="148" spans="1:16">
      <c r="A148" s="81">
        <v>40104</v>
      </c>
      <c r="B148" s="4"/>
      <c r="C148" s="4"/>
      <c r="D148" s="4"/>
      <c r="E148" s="4"/>
      <c r="F148" s="11"/>
      <c r="G148" s="7">
        <f t="shared" si="29"/>
        <v>0</v>
      </c>
      <c r="H148" s="7" t="str">
        <f t="shared" ca="1" si="30"/>
        <v/>
      </c>
      <c r="I148" s="7" t="str">
        <f t="shared" ca="1" si="31"/>
        <v/>
      </c>
      <c r="J148" s="26">
        <f t="shared" si="32"/>
        <v>0</v>
      </c>
      <c r="K148" s="30"/>
      <c r="L148" s="27"/>
      <c r="M148" s="33"/>
      <c r="O148" s="33"/>
    </row>
    <row r="149" spans="1:16">
      <c r="A149" s="81">
        <v>40105</v>
      </c>
      <c r="B149" s="4"/>
      <c r="C149" s="4"/>
      <c r="D149" s="4"/>
      <c r="E149" s="4"/>
      <c r="F149" s="11"/>
      <c r="G149" s="7">
        <f t="shared" si="29"/>
        <v>0</v>
      </c>
      <c r="H149" s="7" t="str">
        <f t="shared" ca="1" si="30"/>
        <v/>
      </c>
      <c r="I149" s="7" t="str">
        <f t="shared" ca="1" si="31"/>
        <v/>
      </c>
      <c r="J149" s="26">
        <f t="shared" si="32"/>
        <v>0</v>
      </c>
      <c r="K149" s="31">
        <f t="shared" ref="K149" si="40">SUM(G143:G147)</f>
        <v>0</v>
      </c>
      <c r="L149" s="27"/>
      <c r="M149" s="34"/>
      <c r="N149" s="25"/>
      <c r="O149" s="34"/>
      <c r="P149" s="28"/>
    </row>
    <row r="150" spans="1:16">
      <c r="A150" s="81">
        <v>40106</v>
      </c>
      <c r="B150" s="4"/>
      <c r="C150" s="4"/>
      <c r="D150" s="4"/>
      <c r="E150" s="4"/>
      <c r="F150" s="11"/>
      <c r="G150" s="7">
        <f t="shared" ref="G150:G184" si="41">IF(OR(B150="",C150=""),0,MOD(C150-B150,1))+IF(OR(D150="",E150=""),0,MOD(E150-D150,1))+IF(F150="",0,VLOOKUP(F150,$P$1:$Q$7,2,FALSE))</f>
        <v>0</v>
      </c>
      <c r="H150" s="7" t="str">
        <f t="shared" ref="H150:H184" ca="1" si="42">IF(AND(A150&gt;=$M$1,A150&lt;=TODAY()),IF(WEEKDAY(A150,2)&lt;6,G150-$O$1,G150),"")</f>
        <v/>
      </c>
      <c r="I150" s="7" t="str">
        <f t="shared" ref="I150:I184" ca="1" si="43">IF(AND(ISNUMBER(I149),ISNUMBER(H150)),I149+H150,IF(H150="","",H150))</f>
        <v/>
      </c>
      <c r="J150" s="26">
        <f t="shared" ref="J150:J184" si="44">G150*24</f>
        <v>0</v>
      </c>
      <c r="K150" s="29">
        <f t="shared" si="33"/>
        <v>-7</v>
      </c>
      <c r="L150" s="27"/>
      <c r="M150" s="33"/>
      <c r="O150" s="33"/>
    </row>
    <row r="151" spans="1:16">
      <c r="A151" s="81">
        <v>40107</v>
      </c>
      <c r="B151" s="4"/>
      <c r="C151" s="4"/>
      <c r="D151" s="4"/>
      <c r="E151" s="4"/>
      <c r="F151" s="11"/>
      <c r="G151" s="7">
        <f t="shared" si="41"/>
        <v>0</v>
      </c>
      <c r="H151" s="7" t="str">
        <f t="shared" ca="1" si="42"/>
        <v/>
      </c>
      <c r="I151" s="7" t="str">
        <f t="shared" ca="1" si="43"/>
        <v/>
      </c>
      <c r="J151" s="26">
        <f t="shared" si="44"/>
        <v>0</v>
      </c>
      <c r="K151" s="29">
        <f t="shared" si="33"/>
        <v>-7</v>
      </c>
      <c r="L151" s="27"/>
      <c r="M151" s="33"/>
      <c r="O151" s="33"/>
    </row>
    <row r="152" spans="1:16">
      <c r="A152" s="81">
        <v>40108</v>
      </c>
      <c r="B152" s="4"/>
      <c r="C152" s="4"/>
      <c r="D152" s="4"/>
      <c r="E152" s="4"/>
      <c r="F152" s="11"/>
      <c r="G152" s="7">
        <f t="shared" si="41"/>
        <v>0</v>
      </c>
      <c r="H152" s="7" t="str">
        <f t="shared" ca="1" si="42"/>
        <v/>
      </c>
      <c r="I152" s="7" t="str">
        <f t="shared" ca="1" si="43"/>
        <v/>
      </c>
      <c r="J152" s="26">
        <f t="shared" si="44"/>
        <v>0</v>
      </c>
      <c r="K152" s="29">
        <f t="shared" si="33"/>
        <v>-7</v>
      </c>
      <c r="L152" s="27"/>
      <c r="M152" s="33"/>
      <c r="O152" s="33"/>
    </row>
    <row r="153" spans="1:16">
      <c r="A153" s="81">
        <v>40109</v>
      </c>
      <c r="B153" s="4"/>
      <c r="C153" s="4"/>
      <c r="D153" s="4"/>
      <c r="E153" s="4"/>
      <c r="F153" s="11"/>
      <c r="G153" s="7">
        <f t="shared" si="41"/>
        <v>0</v>
      </c>
      <c r="H153" s="7" t="str">
        <f t="shared" ca="1" si="42"/>
        <v/>
      </c>
      <c r="I153" s="7" t="str">
        <f t="shared" ca="1" si="43"/>
        <v/>
      </c>
      <c r="J153" s="26">
        <f t="shared" si="44"/>
        <v>0</v>
      </c>
      <c r="K153" s="29">
        <f t="shared" si="33"/>
        <v>-7</v>
      </c>
      <c r="L153" s="27"/>
      <c r="M153" s="33"/>
      <c r="O153" s="33"/>
    </row>
    <row r="154" spans="1:16">
      <c r="A154" s="81">
        <v>40110</v>
      </c>
      <c r="B154" s="4"/>
      <c r="C154" s="4"/>
      <c r="D154" s="4"/>
      <c r="E154" s="4"/>
      <c r="F154" s="11"/>
      <c r="G154" s="7">
        <f t="shared" si="41"/>
        <v>0</v>
      </c>
      <c r="H154" s="7" t="str">
        <f t="shared" ca="1" si="42"/>
        <v/>
      </c>
      <c r="I154" s="7" t="str">
        <f t="shared" ca="1" si="43"/>
        <v/>
      </c>
      <c r="J154" s="26">
        <f t="shared" si="44"/>
        <v>0</v>
      </c>
      <c r="K154" s="29">
        <f t="shared" si="33"/>
        <v>-7</v>
      </c>
      <c r="L154" s="27"/>
      <c r="M154" s="33"/>
      <c r="O154" s="33"/>
    </row>
    <row r="155" spans="1:16">
      <c r="A155" s="81">
        <v>40111</v>
      </c>
      <c r="B155" s="4"/>
      <c r="C155" s="4"/>
      <c r="D155" s="4"/>
      <c r="E155" s="4"/>
      <c r="F155" s="11"/>
      <c r="G155" s="7">
        <f t="shared" si="41"/>
        <v>0</v>
      </c>
      <c r="H155" s="7" t="str">
        <f t="shared" ca="1" si="42"/>
        <v/>
      </c>
      <c r="I155" s="7" t="str">
        <f t="shared" ca="1" si="43"/>
        <v/>
      </c>
      <c r="J155" s="26">
        <f t="shared" si="44"/>
        <v>0</v>
      </c>
      <c r="K155" s="30"/>
      <c r="L155" s="27"/>
      <c r="M155" s="33"/>
      <c r="O155" s="33"/>
    </row>
    <row r="156" spans="1:16">
      <c r="A156" s="81">
        <v>40112</v>
      </c>
      <c r="B156" s="4"/>
      <c r="C156" s="4"/>
      <c r="D156" s="4"/>
      <c r="E156" s="4"/>
      <c r="F156" s="11"/>
      <c r="G156" s="7">
        <f t="shared" si="41"/>
        <v>0</v>
      </c>
      <c r="H156" s="7" t="str">
        <f t="shared" ca="1" si="42"/>
        <v/>
      </c>
      <c r="I156" s="7" t="str">
        <f t="shared" ca="1" si="43"/>
        <v/>
      </c>
      <c r="J156" s="26">
        <f t="shared" si="44"/>
        <v>0</v>
      </c>
      <c r="K156" s="31">
        <f t="shared" ref="K156" si="45">SUM(G150:G154)</f>
        <v>0</v>
      </c>
      <c r="L156" s="27"/>
      <c r="M156" s="34"/>
      <c r="N156" s="25"/>
      <c r="O156" s="34"/>
      <c r="P156" s="28"/>
    </row>
    <row r="157" spans="1:16">
      <c r="A157" s="81">
        <v>40113</v>
      </c>
      <c r="B157" s="4"/>
      <c r="C157" s="4"/>
      <c r="D157" s="4"/>
      <c r="E157" s="4"/>
      <c r="F157" s="11"/>
      <c r="G157" s="7">
        <f t="shared" si="41"/>
        <v>0</v>
      </c>
      <c r="H157" s="7" t="str">
        <f t="shared" ca="1" si="42"/>
        <v/>
      </c>
      <c r="I157" s="7" t="str">
        <f t="shared" ca="1" si="43"/>
        <v/>
      </c>
      <c r="J157" s="26">
        <f t="shared" si="44"/>
        <v>0</v>
      </c>
      <c r="K157" s="29">
        <f t="shared" si="33"/>
        <v>-7</v>
      </c>
      <c r="L157" s="27"/>
      <c r="M157" s="33"/>
      <c r="O157" s="33"/>
    </row>
    <row r="158" spans="1:16">
      <c r="A158" s="81">
        <v>40114</v>
      </c>
      <c r="B158" s="4"/>
      <c r="C158" s="4"/>
      <c r="D158" s="4"/>
      <c r="E158" s="4"/>
      <c r="F158" s="11"/>
      <c r="G158" s="7">
        <f t="shared" si="41"/>
        <v>0</v>
      </c>
      <c r="H158" s="7" t="str">
        <f t="shared" ca="1" si="42"/>
        <v/>
      </c>
      <c r="I158" s="7" t="str">
        <f t="shared" ca="1" si="43"/>
        <v/>
      </c>
      <c r="J158" s="26">
        <f t="shared" si="44"/>
        <v>0</v>
      </c>
      <c r="K158" s="29">
        <f t="shared" si="33"/>
        <v>-7</v>
      </c>
      <c r="L158" s="27"/>
      <c r="M158" s="33"/>
      <c r="O158" s="33"/>
    </row>
    <row r="159" spans="1:16">
      <c r="A159" s="81">
        <v>40115</v>
      </c>
      <c r="B159" s="4"/>
      <c r="C159" s="4"/>
      <c r="D159" s="4"/>
      <c r="E159" s="4"/>
      <c r="F159" s="11"/>
      <c r="G159" s="7">
        <f t="shared" si="41"/>
        <v>0</v>
      </c>
      <c r="H159" s="7" t="str">
        <f t="shared" ca="1" si="42"/>
        <v/>
      </c>
      <c r="I159" s="7" t="str">
        <f t="shared" ca="1" si="43"/>
        <v/>
      </c>
      <c r="J159" s="26">
        <f t="shared" si="44"/>
        <v>0</v>
      </c>
      <c r="K159" s="29">
        <f t="shared" si="33"/>
        <v>-7</v>
      </c>
      <c r="L159" s="27"/>
      <c r="M159" s="33"/>
      <c r="O159" s="33"/>
    </row>
    <row r="160" spans="1:16">
      <c r="A160" s="81">
        <v>40116</v>
      </c>
      <c r="B160" s="4"/>
      <c r="C160" s="4"/>
      <c r="D160" s="4"/>
      <c r="E160" s="4"/>
      <c r="F160" s="11"/>
      <c r="G160" s="7">
        <f t="shared" si="41"/>
        <v>0</v>
      </c>
      <c r="H160" s="7" t="str">
        <f t="shared" ca="1" si="42"/>
        <v/>
      </c>
      <c r="I160" s="7" t="str">
        <f t="shared" ca="1" si="43"/>
        <v/>
      </c>
      <c r="J160" s="26">
        <f t="shared" si="44"/>
        <v>0</v>
      </c>
      <c r="K160" s="29">
        <f t="shared" si="33"/>
        <v>-7</v>
      </c>
      <c r="L160" s="27"/>
      <c r="M160" s="33"/>
      <c r="O160" s="33"/>
    </row>
    <row r="161" spans="1:16">
      <c r="A161" s="81">
        <v>40117</v>
      </c>
      <c r="B161" s="4"/>
      <c r="C161" s="4"/>
      <c r="D161" s="4"/>
      <c r="E161" s="4"/>
      <c r="F161" s="11"/>
      <c r="G161" s="7">
        <f t="shared" si="41"/>
        <v>0</v>
      </c>
      <c r="H161" s="7" t="str">
        <f t="shared" ca="1" si="42"/>
        <v/>
      </c>
      <c r="I161" s="7" t="str">
        <f t="shared" ca="1" si="43"/>
        <v/>
      </c>
      <c r="J161" s="26">
        <f t="shared" si="44"/>
        <v>0</v>
      </c>
      <c r="K161" s="29">
        <f t="shared" si="33"/>
        <v>-7</v>
      </c>
      <c r="L161" s="27"/>
      <c r="M161" s="33"/>
      <c r="O161" s="33"/>
    </row>
    <row r="162" spans="1:16">
      <c r="A162" s="81">
        <v>40118</v>
      </c>
      <c r="B162" s="4"/>
      <c r="C162" s="4"/>
      <c r="D162" s="4"/>
      <c r="E162" s="4"/>
      <c r="F162" s="11"/>
      <c r="G162" s="7">
        <f t="shared" si="41"/>
        <v>0</v>
      </c>
      <c r="H162" s="7" t="str">
        <f t="shared" ca="1" si="42"/>
        <v/>
      </c>
      <c r="I162" s="7" t="str">
        <f t="shared" ca="1" si="43"/>
        <v/>
      </c>
      <c r="J162" s="26">
        <f t="shared" si="44"/>
        <v>0</v>
      </c>
      <c r="K162" s="30"/>
      <c r="L162" s="27"/>
      <c r="M162" s="33"/>
      <c r="O162" s="33"/>
    </row>
    <row r="163" spans="1:16">
      <c r="A163" s="81">
        <v>40119</v>
      </c>
      <c r="B163" s="4"/>
      <c r="C163" s="4"/>
      <c r="D163" s="4"/>
      <c r="E163" s="4"/>
      <c r="F163" s="11"/>
      <c r="G163" s="7">
        <f t="shared" si="41"/>
        <v>0</v>
      </c>
      <c r="H163" s="7" t="str">
        <f t="shared" ca="1" si="42"/>
        <v/>
      </c>
      <c r="I163" s="7" t="str">
        <f t="shared" ca="1" si="43"/>
        <v/>
      </c>
      <c r="J163" s="26">
        <f t="shared" si="44"/>
        <v>0</v>
      </c>
      <c r="K163" s="31">
        <f t="shared" ref="K163" si="46">SUM(G157:G161)</f>
        <v>0</v>
      </c>
      <c r="L163" s="27"/>
      <c r="M163" s="34"/>
      <c r="N163" s="25"/>
      <c r="O163" s="34"/>
      <c r="P163" s="28"/>
    </row>
    <row r="164" spans="1:16">
      <c r="A164" s="81">
        <v>40120</v>
      </c>
      <c r="B164" s="4"/>
      <c r="C164" s="4"/>
      <c r="D164" s="4"/>
      <c r="E164" s="4"/>
      <c r="F164" s="11"/>
      <c r="G164" s="7">
        <f t="shared" si="41"/>
        <v>0</v>
      </c>
      <c r="H164" s="7" t="str">
        <f t="shared" ca="1" si="42"/>
        <v/>
      </c>
      <c r="I164" s="7" t="str">
        <f t="shared" ca="1" si="43"/>
        <v/>
      </c>
      <c r="J164" s="26">
        <f t="shared" si="44"/>
        <v>0</v>
      </c>
      <c r="K164" s="29">
        <f t="shared" si="33"/>
        <v>-7</v>
      </c>
      <c r="L164" s="27"/>
      <c r="M164" s="33"/>
      <c r="O164" s="33"/>
    </row>
    <row r="165" spans="1:16">
      <c r="A165" s="81">
        <v>40121</v>
      </c>
      <c r="B165" s="4"/>
      <c r="C165" s="4"/>
      <c r="D165" s="4"/>
      <c r="E165" s="4"/>
      <c r="F165" s="11"/>
      <c r="G165" s="7">
        <f t="shared" si="41"/>
        <v>0</v>
      </c>
      <c r="H165" s="7" t="str">
        <f t="shared" ca="1" si="42"/>
        <v/>
      </c>
      <c r="I165" s="7" t="str">
        <f t="shared" ca="1" si="43"/>
        <v/>
      </c>
      <c r="J165" s="26">
        <f t="shared" si="44"/>
        <v>0</v>
      </c>
      <c r="K165" s="29">
        <f t="shared" ref="K165:K182" si="47">J165-7</f>
        <v>-7</v>
      </c>
      <c r="L165" s="27"/>
      <c r="M165" s="33"/>
      <c r="O165" s="33"/>
    </row>
    <row r="166" spans="1:16">
      <c r="A166" s="81">
        <v>40122</v>
      </c>
      <c r="B166" s="4"/>
      <c r="C166" s="4"/>
      <c r="D166" s="4"/>
      <c r="E166" s="4"/>
      <c r="F166" s="11"/>
      <c r="G166" s="7">
        <f t="shared" si="41"/>
        <v>0</v>
      </c>
      <c r="H166" s="7" t="str">
        <f t="shared" ca="1" si="42"/>
        <v/>
      </c>
      <c r="I166" s="7" t="str">
        <f t="shared" ca="1" si="43"/>
        <v/>
      </c>
      <c r="J166" s="26">
        <f t="shared" si="44"/>
        <v>0</v>
      </c>
      <c r="K166" s="29">
        <f t="shared" si="47"/>
        <v>-7</v>
      </c>
      <c r="L166" s="27"/>
      <c r="M166" s="33"/>
      <c r="O166" s="33"/>
    </row>
    <row r="167" spans="1:16">
      <c r="A167" s="81">
        <v>40123</v>
      </c>
      <c r="B167" s="4"/>
      <c r="C167" s="4"/>
      <c r="D167" s="4"/>
      <c r="E167" s="4"/>
      <c r="F167" s="11"/>
      <c r="G167" s="7">
        <f t="shared" si="41"/>
        <v>0</v>
      </c>
      <c r="H167" s="7" t="str">
        <f t="shared" ca="1" si="42"/>
        <v/>
      </c>
      <c r="I167" s="7" t="str">
        <f t="shared" ca="1" si="43"/>
        <v/>
      </c>
      <c r="J167" s="26">
        <f t="shared" si="44"/>
        <v>0</v>
      </c>
      <c r="K167" s="29">
        <f t="shared" si="47"/>
        <v>-7</v>
      </c>
      <c r="L167" s="27"/>
      <c r="M167" s="33"/>
      <c r="O167" s="33"/>
    </row>
    <row r="168" spans="1:16">
      <c r="A168" s="81">
        <v>40124</v>
      </c>
      <c r="B168" s="4"/>
      <c r="C168" s="4"/>
      <c r="D168" s="4"/>
      <c r="E168" s="4"/>
      <c r="F168" s="11"/>
      <c r="G168" s="7">
        <f t="shared" si="41"/>
        <v>0</v>
      </c>
      <c r="H168" s="7" t="str">
        <f t="shared" ca="1" si="42"/>
        <v/>
      </c>
      <c r="I168" s="7" t="str">
        <f t="shared" ca="1" si="43"/>
        <v/>
      </c>
      <c r="J168" s="26">
        <f t="shared" si="44"/>
        <v>0</v>
      </c>
      <c r="K168" s="29">
        <f t="shared" si="47"/>
        <v>-7</v>
      </c>
      <c r="L168" s="27"/>
      <c r="M168" s="33"/>
      <c r="O168" s="33"/>
    </row>
    <row r="169" spans="1:16">
      <c r="A169" s="81">
        <v>40125</v>
      </c>
      <c r="B169" s="4"/>
      <c r="C169" s="4"/>
      <c r="D169" s="4"/>
      <c r="E169" s="4"/>
      <c r="F169" s="11"/>
      <c r="G169" s="7">
        <f t="shared" si="41"/>
        <v>0</v>
      </c>
      <c r="H169" s="7" t="str">
        <f t="shared" ca="1" si="42"/>
        <v/>
      </c>
      <c r="I169" s="7" t="str">
        <f t="shared" ca="1" si="43"/>
        <v/>
      </c>
      <c r="J169" s="26">
        <f t="shared" si="44"/>
        <v>0</v>
      </c>
      <c r="K169" s="30"/>
      <c r="L169" s="27"/>
      <c r="M169" s="33"/>
      <c r="O169" s="33"/>
    </row>
    <row r="170" spans="1:16">
      <c r="A170" s="81">
        <v>40126</v>
      </c>
      <c r="B170" s="4"/>
      <c r="C170" s="4"/>
      <c r="D170" s="4"/>
      <c r="E170" s="4"/>
      <c r="F170" s="11"/>
      <c r="G170" s="7">
        <f t="shared" si="41"/>
        <v>0</v>
      </c>
      <c r="H170" s="7" t="str">
        <f t="shared" ca="1" si="42"/>
        <v/>
      </c>
      <c r="I170" s="7" t="str">
        <f t="shared" ca="1" si="43"/>
        <v/>
      </c>
      <c r="J170" s="26">
        <f t="shared" si="44"/>
        <v>0</v>
      </c>
      <c r="K170" s="31">
        <f t="shared" ref="K170" si="48">SUM(G164:G168)</f>
        <v>0</v>
      </c>
      <c r="L170" s="27"/>
      <c r="M170" s="34"/>
      <c r="N170" s="25"/>
      <c r="O170" s="34"/>
      <c r="P170" s="28"/>
    </row>
    <row r="171" spans="1:16">
      <c r="A171" s="81">
        <v>40127</v>
      </c>
      <c r="B171" s="4"/>
      <c r="C171" s="4"/>
      <c r="D171" s="4"/>
      <c r="E171" s="4"/>
      <c r="F171" s="11"/>
      <c r="G171" s="7">
        <f t="shared" si="41"/>
        <v>0</v>
      </c>
      <c r="H171" s="7" t="str">
        <f t="shared" ca="1" si="42"/>
        <v/>
      </c>
      <c r="I171" s="7" t="str">
        <f t="shared" ca="1" si="43"/>
        <v/>
      </c>
      <c r="J171" s="26">
        <f t="shared" si="44"/>
        <v>0</v>
      </c>
      <c r="K171" s="29">
        <f t="shared" si="47"/>
        <v>-7</v>
      </c>
      <c r="L171" s="27"/>
      <c r="M171" s="33"/>
      <c r="O171" s="33"/>
    </row>
    <row r="172" spans="1:16">
      <c r="A172" s="81">
        <v>40128</v>
      </c>
      <c r="B172" s="4"/>
      <c r="C172" s="4"/>
      <c r="D172" s="4"/>
      <c r="E172" s="4"/>
      <c r="F172" s="11"/>
      <c r="G172" s="7">
        <f t="shared" si="41"/>
        <v>0</v>
      </c>
      <c r="H172" s="7" t="str">
        <f t="shared" ca="1" si="42"/>
        <v/>
      </c>
      <c r="I172" s="7" t="str">
        <f t="shared" ca="1" si="43"/>
        <v/>
      </c>
      <c r="J172" s="26">
        <f t="shared" si="44"/>
        <v>0</v>
      </c>
      <c r="K172" s="29">
        <f t="shared" si="47"/>
        <v>-7</v>
      </c>
      <c r="L172" s="27"/>
      <c r="M172" s="33"/>
      <c r="O172" s="33"/>
    </row>
    <row r="173" spans="1:16">
      <c r="A173" s="81">
        <v>40129</v>
      </c>
      <c r="B173" s="4"/>
      <c r="C173" s="4"/>
      <c r="D173" s="4"/>
      <c r="E173" s="4"/>
      <c r="F173" s="11"/>
      <c r="G173" s="7">
        <f t="shared" si="41"/>
        <v>0</v>
      </c>
      <c r="H173" s="7" t="str">
        <f t="shared" ca="1" si="42"/>
        <v/>
      </c>
      <c r="I173" s="7" t="str">
        <f t="shared" ca="1" si="43"/>
        <v/>
      </c>
      <c r="J173" s="26">
        <f t="shared" si="44"/>
        <v>0</v>
      </c>
      <c r="K173" s="29">
        <f t="shared" si="47"/>
        <v>-7</v>
      </c>
      <c r="L173" s="27"/>
      <c r="M173" s="33"/>
      <c r="O173" s="33"/>
    </row>
    <row r="174" spans="1:16">
      <c r="A174" s="81">
        <v>40130</v>
      </c>
      <c r="B174" s="4"/>
      <c r="C174" s="4"/>
      <c r="D174" s="4"/>
      <c r="E174" s="4"/>
      <c r="F174" s="11"/>
      <c r="G174" s="7">
        <f t="shared" si="41"/>
        <v>0</v>
      </c>
      <c r="H174" s="7" t="str">
        <f t="shared" ca="1" si="42"/>
        <v/>
      </c>
      <c r="I174" s="7" t="str">
        <f t="shared" ca="1" si="43"/>
        <v/>
      </c>
      <c r="J174" s="26">
        <f t="shared" si="44"/>
        <v>0</v>
      </c>
      <c r="K174" s="29">
        <f t="shared" si="47"/>
        <v>-7</v>
      </c>
      <c r="L174" s="27"/>
      <c r="M174" s="33"/>
      <c r="O174" s="33"/>
    </row>
    <row r="175" spans="1:16">
      <c r="A175" s="81">
        <v>40131</v>
      </c>
      <c r="B175" s="4"/>
      <c r="C175" s="4"/>
      <c r="D175" s="4"/>
      <c r="E175" s="4"/>
      <c r="F175" s="11"/>
      <c r="G175" s="7">
        <f t="shared" si="41"/>
        <v>0</v>
      </c>
      <c r="H175" s="7" t="str">
        <f t="shared" ca="1" si="42"/>
        <v/>
      </c>
      <c r="I175" s="7" t="str">
        <f t="shared" ca="1" si="43"/>
        <v/>
      </c>
      <c r="J175" s="26">
        <f t="shared" si="44"/>
        <v>0</v>
      </c>
      <c r="K175" s="29">
        <f t="shared" si="47"/>
        <v>-7</v>
      </c>
      <c r="L175" s="27"/>
      <c r="M175" s="33"/>
      <c r="O175" s="33"/>
    </row>
    <row r="176" spans="1:16">
      <c r="A176" s="81">
        <v>40132</v>
      </c>
      <c r="B176" s="4"/>
      <c r="C176" s="4"/>
      <c r="D176" s="4"/>
      <c r="E176" s="4"/>
      <c r="F176" s="11"/>
      <c r="G176" s="7">
        <f t="shared" si="41"/>
        <v>0</v>
      </c>
      <c r="H176" s="7" t="str">
        <f t="shared" ca="1" si="42"/>
        <v/>
      </c>
      <c r="I176" s="7" t="str">
        <f t="shared" ca="1" si="43"/>
        <v/>
      </c>
      <c r="J176" s="26">
        <f t="shared" si="44"/>
        <v>0</v>
      </c>
      <c r="K176" s="30"/>
      <c r="L176" s="27"/>
      <c r="M176" s="33"/>
      <c r="O176" s="33"/>
    </row>
    <row r="177" spans="1:16">
      <c r="A177" s="81">
        <v>40133</v>
      </c>
      <c r="B177" s="4"/>
      <c r="C177" s="4"/>
      <c r="D177" s="4"/>
      <c r="E177" s="4"/>
      <c r="F177" s="11"/>
      <c r="G177" s="7">
        <f t="shared" si="41"/>
        <v>0</v>
      </c>
      <c r="H177" s="7" t="str">
        <f t="shared" ca="1" si="42"/>
        <v/>
      </c>
      <c r="I177" s="7" t="str">
        <f t="shared" ca="1" si="43"/>
        <v/>
      </c>
      <c r="J177" s="26">
        <f t="shared" si="44"/>
        <v>0</v>
      </c>
      <c r="K177" s="31">
        <f t="shared" ref="K177" si="49">SUM(G171:G175)</f>
        <v>0</v>
      </c>
      <c r="L177" s="27"/>
      <c r="M177" s="34"/>
      <c r="N177" s="25"/>
      <c r="O177" s="34"/>
      <c r="P177" s="28"/>
    </row>
    <row r="178" spans="1:16">
      <c r="A178" s="81">
        <v>40134</v>
      </c>
      <c r="B178" s="4"/>
      <c r="C178" s="4"/>
      <c r="D178" s="4"/>
      <c r="E178" s="4"/>
      <c r="F178" s="11"/>
      <c r="G178" s="7">
        <f t="shared" si="41"/>
        <v>0</v>
      </c>
      <c r="H178" s="7" t="str">
        <f t="shared" ca="1" si="42"/>
        <v/>
      </c>
      <c r="I178" s="7" t="str">
        <f t="shared" ca="1" si="43"/>
        <v/>
      </c>
      <c r="J178" s="26">
        <f t="shared" si="44"/>
        <v>0</v>
      </c>
      <c r="K178" s="29">
        <f t="shared" si="47"/>
        <v>-7</v>
      </c>
      <c r="L178" s="27"/>
      <c r="M178" s="33"/>
      <c r="O178" s="33"/>
    </row>
    <row r="179" spans="1:16">
      <c r="A179" s="81">
        <v>40135</v>
      </c>
      <c r="B179" s="4"/>
      <c r="C179" s="4"/>
      <c r="D179" s="4"/>
      <c r="E179" s="4"/>
      <c r="F179" s="11"/>
      <c r="G179" s="7">
        <f t="shared" si="41"/>
        <v>0</v>
      </c>
      <c r="H179" s="7" t="str">
        <f t="shared" ca="1" si="42"/>
        <v/>
      </c>
      <c r="I179" s="7" t="str">
        <f t="shared" ca="1" si="43"/>
        <v/>
      </c>
      <c r="J179" s="26">
        <f t="shared" si="44"/>
        <v>0</v>
      </c>
      <c r="K179" s="29">
        <f t="shared" si="47"/>
        <v>-7</v>
      </c>
      <c r="L179" s="27"/>
      <c r="M179" s="33"/>
      <c r="O179" s="33"/>
    </row>
    <row r="180" spans="1:16">
      <c r="A180" s="81">
        <v>40136</v>
      </c>
      <c r="B180" s="4"/>
      <c r="C180" s="4"/>
      <c r="D180" s="4"/>
      <c r="E180" s="4"/>
      <c r="F180" s="11"/>
      <c r="G180" s="7">
        <f t="shared" si="41"/>
        <v>0</v>
      </c>
      <c r="H180" s="7" t="str">
        <f t="shared" ca="1" si="42"/>
        <v/>
      </c>
      <c r="I180" s="7" t="str">
        <f t="shared" ca="1" si="43"/>
        <v/>
      </c>
      <c r="J180" s="26">
        <f t="shared" si="44"/>
        <v>0</v>
      </c>
      <c r="K180" s="29">
        <f t="shared" si="47"/>
        <v>-7</v>
      </c>
      <c r="L180" s="27"/>
      <c r="M180" s="33"/>
      <c r="O180" s="33"/>
    </row>
    <row r="181" spans="1:16">
      <c r="A181" s="81">
        <v>40137</v>
      </c>
      <c r="B181" s="4"/>
      <c r="C181" s="4"/>
      <c r="D181" s="4"/>
      <c r="E181" s="4"/>
      <c r="F181" s="11"/>
      <c r="G181" s="7">
        <f t="shared" si="41"/>
        <v>0</v>
      </c>
      <c r="H181" s="7" t="str">
        <f t="shared" ca="1" si="42"/>
        <v/>
      </c>
      <c r="I181" s="7" t="str">
        <f t="shared" ca="1" si="43"/>
        <v/>
      </c>
      <c r="J181" s="26">
        <f t="shared" si="44"/>
        <v>0</v>
      </c>
      <c r="K181" s="29">
        <f t="shared" si="47"/>
        <v>-7</v>
      </c>
      <c r="L181" s="27"/>
      <c r="M181" s="33"/>
      <c r="O181" s="33"/>
    </row>
    <row r="182" spans="1:16">
      <c r="A182" s="81">
        <v>40138</v>
      </c>
      <c r="B182" s="4"/>
      <c r="C182" s="4"/>
      <c r="D182" s="4"/>
      <c r="E182" s="4"/>
      <c r="F182" s="11"/>
      <c r="G182" s="7">
        <f t="shared" si="41"/>
        <v>0</v>
      </c>
      <c r="H182" s="7" t="str">
        <f t="shared" ca="1" si="42"/>
        <v/>
      </c>
      <c r="I182" s="7" t="str">
        <f t="shared" ca="1" si="43"/>
        <v/>
      </c>
      <c r="J182" s="26">
        <f t="shared" si="44"/>
        <v>0</v>
      </c>
      <c r="K182" s="29">
        <f t="shared" si="47"/>
        <v>-7</v>
      </c>
      <c r="L182" s="27"/>
      <c r="M182" s="33"/>
      <c r="O182" s="33"/>
    </row>
    <row r="183" spans="1:16">
      <c r="A183" s="81">
        <v>40139</v>
      </c>
      <c r="B183" s="4"/>
      <c r="C183" s="4"/>
      <c r="D183" s="4"/>
      <c r="E183" s="4"/>
      <c r="F183" s="11"/>
      <c r="G183" s="7">
        <f t="shared" si="41"/>
        <v>0</v>
      </c>
      <c r="H183" s="7" t="str">
        <f t="shared" ca="1" si="42"/>
        <v/>
      </c>
      <c r="I183" s="7" t="str">
        <f t="shared" ca="1" si="43"/>
        <v/>
      </c>
      <c r="J183" s="26">
        <f t="shared" si="44"/>
        <v>0</v>
      </c>
      <c r="K183" s="30"/>
      <c r="L183" s="27"/>
      <c r="M183" s="33"/>
      <c r="O183" s="33"/>
    </row>
    <row r="184" spans="1:16">
      <c r="A184" s="81">
        <v>40140</v>
      </c>
      <c r="B184" s="4"/>
      <c r="C184" s="4"/>
      <c r="D184" s="4"/>
      <c r="E184" s="4"/>
      <c r="F184" s="11"/>
      <c r="G184" s="7">
        <f t="shared" si="41"/>
        <v>0</v>
      </c>
      <c r="H184" s="7" t="str">
        <f t="shared" ca="1" si="42"/>
        <v/>
      </c>
      <c r="I184" s="7" t="str">
        <f t="shared" ca="1" si="43"/>
        <v/>
      </c>
      <c r="J184" s="26">
        <f t="shared" si="44"/>
        <v>0</v>
      </c>
      <c r="K184" s="31">
        <f t="shared" ref="K184" si="50">SUM(G178:G182)</f>
        <v>0</v>
      </c>
      <c r="L184" s="27"/>
      <c r="M184" s="34"/>
      <c r="N184" s="25"/>
      <c r="O184" s="34"/>
      <c r="P184" s="28"/>
    </row>
    <row r="185" spans="1:16">
      <c r="A185" s="81">
        <v>40141</v>
      </c>
      <c r="B185" s="4"/>
      <c r="C185" s="4"/>
      <c r="D185" s="4"/>
      <c r="E185" s="4"/>
      <c r="F185" s="11"/>
      <c r="G185" s="7">
        <f t="shared" ref="G185:G221" si="51">IF(OR(B185="",C185=""),0,MOD(C185-B185,1))+IF(OR(D185="",E185=""),0,MOD(E185-D185,1))+IF(F185="",0,VLOOKUP(F185,$P$1:$Q$7,2,FALSE))</f>
        <v>0</v>
      </c>
      <c r="H185" s="7" t="str">
        <f t="shared" ref="H185:H221" ca="1" si="52">IF(AND(A185&gt;=$M$1,A185&lt;=TODAY()),IF(WEEKDAY(A185,2)&lt;6,G185-$O$1,G185),"")</f>
        <v/>
      </c>
      <c r="I185" s="7" t="str">
        <f t="shared" ref="I185:I221" ca="1" si="53">IF(AND(ISNUMBER(I184),ISNUMBER(H185)),I184+H185,IF(H185="","",H185))</f>
        <v/>
      </c>
      <c r="J185" s="26">
        <f t="shared" ref="J185:J221" si="54">G185*24</f>
        <v>0</v>
      </c>
      <c r="K185" s="29">
        <f t="shared" ref="K185:K221" si="55">J185-7</f>
        <v>-7</v>
      </c>
      <c r="L185" s="27"/>
      <c r="M185" s="33"/>
      <c r="O185" s="33"/>
    </row>
    <row r="186" spans="1:16">
      <c r="A186" s="81">
        <v>40142</v>
      </c>
      <c r="B186" s="4"/>
      <c r="C186" s="4"/>
      <c r="D186" s="4"/>
      <c r="E186" s="4"/>
      <c r="F186" s="11"/>
      <c r="G186" s="7">
        <f t="shared" si="51"/>
        <v>0</v>
      </c>
      <c r="H186" s="7" t="str">
        <f t="shared" ca="1" si="52"/>
        <v/>
      </c>
      <c r="I186" s="7" t="str">
        <f t="shared" ca="1" si="53"/>
        <v/>
      </c>
      <c r="J186" s="26">
        <f t="shared" si="54"/>
        <v>0</v>
      </c>
      <c r="K186" s="29">
        <f t="shared" si="55"/>
        <v>-7</v>
      </c>
      <c r="L186" s="27"/>
      <c r="M186" s="33"/>
      <c r="O186" s="33"/>
    </row>
    <row r="187" spans="1:16">
      <c r="A187" s="81">
        <v>40143</v>
      </c>
      <c r="B187" s="4"/>
      <c r="C187" s="4"/>
      <c r="D187" s="4"/>
      <c r="E187" s="4"/>
      <c r="F187" s="11"/>
      <c r="G187" s="7">
        <f t="shared" si="51"/>
        <v>0</v>
      </c>
      <c r="H187" s="7" t="str">
        <f t="shared" ca="1" si="52"/>
        <v/>
      </c>
      <c r="I187" s="7" t="str">
        <f t="shared" ca="1" si="53"/>
        <v/>
      </c>
      <c r="J187" s="26">
        <f t="shared" si="54"/>
        <v>0</v>
      </c>
      <c r="K187" s="29">
        <f t="shared" si="55"/>
        <v>-7</v>
      </c>
      <c r="L187" s="27"/>
      <c r="M187" s="33"/>
      <c r="O187" s="33"/>
    </row>
    <row r="188" spans="1:16">
      <c r="A188" s="81">
        <v>40144</v>
      </c>
      <c r="B188" s="4"/>
      <c r="C188" s="4"/>
      <c r="D188" s="4"/>
      <c r="E188" s="4"/>
      <c r="F188" s="11"/>
      <c r="G188" s="7">
        <f t="shared" si="51"/>
        <v>0</v>
      </c>
      <c r="H188" s="7" t="str">
        <f t="shared" ca="1" si="52"/>
        <v/>
      </c>
      <c r="I188" s="7" t="str">
        <f t="shared" ca="1" si="53"/>
        <v/>
      </c>
      <c r="J188" s="26">
        <f t="shared" si="54"/>
        <v>0</v>
      </c>
      <c r="K188" s="29">
        <f t="shared" si="55"/>
        <v>-7</v>
      </c>
      <c r="L188" s="27"/>
      <c r="M188" s="33"/>
      <c r="O188" s="33"/>
    </row>
    <row r="189" spans="1:16">
      <c r="A189" s="81">
        <v>40145</v>
      </c>
      <c r="B189" s="4"/>
      <c r="C189" s="4"/>
      <c r="D189" s="4"/>
      <c r="E189" s="4"/>
      <c r="F189" s="11"/>
      <c r="G189" s="7">
        <f t="shared" si="51"/>
        <v>0</v>
      </c>
      <c r="H189" s="7" t="str">
        <f t="shared" ca="1" si="52"/>
        <v/>
      </c>
      <c r="I189" s="7" t="str">
        <f t="shared" ca="1" si="53"/>
        <v/>
      </c>
      <c r="J189" s="26">
        <f t="shared" si="54"/>
        <v>0</v>
      </c>
      <c r="K189" s="29">
        <f t="shared" si="55"/>
        <v>-7</v>
      </c>
      <c r="L189" s="27"/>
      <c r="M189" s="33"/>
      <c r="O189" s="33"/>
    </row>
    <row r="190" spans="1:16">
      <c r="A190" s="81">
        <v>40146</v>
      </c>
      <c r="B190" s="4"/>
      <c r="C190" s="4"/>
      <c r="D190" s="4"/>
      <c r="E190" s="4"/>
      <c r="F190" s="11"/>
      <c r="G190" s="7">
        <f t="shared" si="51"/>
        <v>0</v>
      </c>
      <c r="H190" s="7" t="str">
        <f t="shared" ca="1" si="52"/>
        <v/>
      </c>
      <c r="I190" s="7" t="str">
        <f t="shared" ca="1" si="53"/>
        <v/>
      </c>
      <c r="J190" s="26">
        <f t="shared" si="54"/>
        <v>0</v>
      </c>
      <c r="K190" s="30"/>
      <c r="L190" s="27"/>
      <c r="M190" s="33"/>
      <c r="O190" s="33"/>
    </row>
    <row r="191" spans="1:16">
      <c r="A191" s="81">
        <v>40147</v>
      </c>
      <c r="B191" s="4"/>
      <c r="C191" s="4"/>
      <c r="D191" s="4"/>
      <c r="E191" s="4"/>
      <c r="F191" s="11"/>
      <c r="G191" s="7">
        <f t="shared" si="51"/>
        <v>0</v>
      </c>
      <c r="H191" s="7" t="str">
        <f t="shared" ca="1" si="52"/>
        <v/>
      </c>
      <c r="I191" s="7" t="str">
        <f t="shared" ca="1" si="53"/>
        <v/>
      </c>
      <c r="J191" s="26">
        <f t="shared" si="54"/>
        <v>0</v>
      </c>
      <c r="K191" s="31">
        <f t="shared" ref="K191" si="56">SUM(G185:G189)</f>
        <v>0</v>
      </c>
      <c r="L191" s="27"/>
      <c r="M191" s="34"/>
      <c r="N191" s="25"/>
      <c r="O191" s="34"/>
      <c r="P191" s="28"/>
    </row>
    <row r="192" spans="1:16">
      <c r="A192" s="81">
        <v>40148</v>
      </c>
      <c r="B192" s="4"/>
      <c r="C192" s="4"/>
      <c r="D192" s="4"/>
      <c r="E192" s="4"/>
      <c r="F192" s="11"/>
      <c r="G192" s="7">
        <f t="shared" si="51"/>
        <v>0</v>
      </c>
      <c r="H192" s="7" t="str">
        <f t="shared" ca="1" si="52"/>
        <v/>
      </c>
      <c r="I192" s="7" t="str">
        <f t="shared" ca="1" si="53"/>
        <v/>
      </c>
      <c r="J192" s="26">
        <f t="shared" si="54"/>
        <v>0</v>
      </c>
      <c r="K192" s="29">
        <f t="shared" si="55"/>
        <v>-7</v>
      </c>
      <c r="L192" s="27"/>
      <c r="M192" s="33"/>
      <c r="O192" s="33"/>
    </row>
    <row r="193" spans="1:16">
      <c r="A193" s="81">
        <v>40149</v>
      </c>
      <c r="B193" s="4"/>
      <c r="C193" s="4"/>
      <c r="D193" s="4"/>
      <c r="E193" s="4"/>
      <c r="F193" s="11"/>
      <c r="G193" s="7">
        <f t="shared" si="51"/>
        <v>0</v>
      </c>
      <c r="H193" s="7" t="str">
        <f t="shared" ca="1" si="52"/>
        <v/>
      </c>
      <c r="I193" s="7" t="str">
        <f t="shared" ca="1" si="53"/>
        <v/>
      </c>
      <c r="J193" s="26">
        <f t="shared" si="54"/>
        <v>0</v>
      </c>
      <c r="K193" s="29">
        <f t="shared" si="55"/>
        <v>-7</v>
      </c>
      <c r="L193" s="27"/>
      <c r="M193" s="33"/>
      <c r="O193" s="33"/>
    </row>
    <row r="194" spans="1:16">
      <c r="A194" s="81">
        <v>40150</v>
      </c>
      <c r="B194" s="4"/>
      <c r="C194" s="4"/>
      <c r="D194" s="4"/>
      <c r="E194" s="4"/>
      <c r="F194" s="11"/>
      <c r="G194" s="7">
        <f t="shared" si="51"/>
        <v>0</v>
      </c>
      <c r="H194" s="7" t="str">
        <f t="shared" ca="1" si="52"/>
        <v/>
      </c>
      <c r="I194" s="7" t="str">
        <f t="shared" ca="1" si="53"/>
        <v/>
      </c>
      <c r="J194" s="26">
        <f t="shared" si="54"/>
        <v>0</v>
      </c>
      <c r="K194" s="29">
        <f t="shared" si="55"/>
        <v>-7</v>
      </c>
      <c r="L194" s="27"/>
      <c r="M194" s="33"/>
      <c r="O194" s="33"/>
    </row>
    <row r="195" spans="1:16">
      <c r="A195" s="81">
        <v>40151</v>
      </c>
      <c r="B195" s="4"/>
      <c r="C195" s="4"/>
      <c r="D195" s="4"/>
      <c r="E195" s="4"/>
      <c r="F195" s="11"/>
      <c r="G195" s="7">
        <f t="shared" si="51"/>
        <v>0</v>
      </c>
      <c r="H195" s="7" t="str">
        <f t="shared" ca="1" si="52"/>
        <v/>
      </c>
      <c r="I195" s="7" t="str">
        <f t="shared" ca="1" si="53"/>
        <v/>
      </c>
      <c r="J195" s="26">
        <f t="shared" si="54"/>
        <v>0</v>
      </c>
      <c r="K195" s="29">
        <f t="shared" si="55"/>
        <v>-7</v>
      </c>
      <c r="L195" s="27"/>
      <c r="M195" s="33"/>
      <c r="O195" s="33"/>
    </row>
    <row r="196" spans="1:16">
      <c r="A196" s="81">
        <v>40152</v>
      </c>
      <c r="B196" s="4"/>
      <c r="C196" s="4"/>
      <c r="D196" s="4"/>
      <c r="E196" s="4"/>
      <c r="F196" s="11"/>
      <c r="G196" s="7">
        <f t="shared" si="51"/>
        <v>0</v>
      </c>
      <c r="H196" s="7" t="str">
        <f t="shared" ca="1" si="52"/>
        <v/>
      </c>
      <c r="I196" s="7" t="str">
        <f t="shared" ca="1" si="53"/>
        <v/>
      </c>
      <c r="J196" s="26">
        <f t="shared" si="54"/>
        <v>0</v>
      </c>
      <c r="K196" s="29">
        <f t="shared" si="55"/>
        <v>-7</v>
      </c>
      <c r="L196" s="27"/>
      <c r="M196" s="33"/>
      <c r="O196" s="33"/>
    </row>
    <row r="197" spans="1:16">
      <c r="A197" s="81">
        <v>40153</v>
      </c>
      <c r="B197" s="4"/>
      <c r="C197" s="4"/>
      <c r="D197" s="4"/>
      <c r="E197" s="4"/>
      <c r="F197" s="11"/>
      <c r="G197" s="7">
        <f t="shared" si="51"/>
        <v>0</v>
      </c>
      <c r="H197" s="7" t="str">
        <f t="shared" ca="1" si="52"/>
        <v/>
      </c>
      <c r="I197" s="7" t="str">
        <f t="shared" ca="1" si="53"/>
        <v/>
      </c>
      <c r="J197" s="26">
        <f t="shared" si="54"/>
        <v>0</v>
      </c>
      <c r="K197" s="30"/>
      <c r="L197" s="27"/>
      <c r="M197" s="33"/>
      <c r="O197" s="33"/>
    </row>
    <row r="198" spans="1:16">
      <c r="A198" s="81">
        <v>40154</v>
      </c>
      <c r="B198" s="4"/>
      <c r="C198" s="4"/>
      <c r="D198" s="4"/>
      <c r="E198" s="4"/>
      <c r="F198" s="11"/>
      <c r="G198" s="7">
        <f t="shared" si="51"/>
        <v>0</v>
      </c>
      <c r="H198" s="7" t="str">
        <f t="shared" ca="1" si="52"/>
        <v/>
      </c>
      <c r="I198" s="7" t="str">
        <f t="shared" ca="1" si="53"/>
        <v/>
      </c>
      <c r="J198" s="26">
        <f t="shared" si="54"/>
        <v>0</v>
      </c>
      <c r="K198" s="31">
        <f t="shared" ref="K198" si="57">SUM(G192:G196)</f>
        <v>0</v>
      </c>
      <c r="L198" s="27"/>
      <c r="M198" s="34"/>
      <c r="N198" s="25"/>
      <c r="O198" s="34"/>
      <c r="P198" s="28"/>
    </row>
    <row r="199" spans="1:16">
      <c r="A199" s="81">
        <v>40155</v>
      </c>
      <c r="B199" s="4"/>
      <c r="C199" s="4"/>
      <c r="D199" s="4"/>
      <c r="E199" s="4"/>
      <c r="F199" s="11"/>
      <c r="G199" s="7">
        <f t="shared" si="51"/>
        <v>0</v>
      </c>
      <c r="H199" s="7" t="str">
        <f t="shared" ca="1" si="52"/>
        <v/>
      </c>
      <c r="I199" s="7" t="str">
        <f t="shared" ca="1" si="53"/>
        <v/>
      </c>
      <c r="J199" s="26">
        <f t="shared" si="54"/>
        <v>0</v>
      </c>
      <c r="K199" s="29">
        <f t="shared" si="55"/>
        <v>-7</v>
      </c>
      <c r="L199" s="27"/>
      <c r="M199" s="33"/>
      <c r="O199" s="33"/>
    </row>
    <row r="200" spans="1:16">
      <c r="A200" s="81">
        <v>40156</v>
      </c>
      <c r="B200" s="4"/>
      <c r="C200" s="4"/>
      <c r="D200" s="4"/>
      <c r="E200" s="4"/>
      <c r="F200" s="11"/>
      <c r="G200" s="7">
        <f t="shared" si="51"/>
        <v>0</v>
      </c>
      <c r="H200" s="7" t="str">
        <f t="shared" ca="1" si="52"/>
        <v/>
      </c>
      <c r="I200" s="7" t="str">
        <f t="shared" ca="1" si="53"/>
        <v/>
      </c>
      <c r="J200" s="26">
        <f t="shared" si="54"/>
        <v>0</v>
      </c>
      <c r="K200" s="29">
        <f t="shared" si="55"/>
        <v>-7</v>
      </c>
      <c r="L200" s="27"/>
      <c r="M200" s="33"/>
      <c r="O200" s="33"/>
    </row>
    <row r="201" spans="1:16">
      <c r="A201" s="81">
        <v>40157</v>
      </c>
      <c r="B201" s="4"/>
      <c r="C201" s="4"/>
      <c r="D201" s="4"/>
      <c r="E201" s="4"/>
      <c r="F201" s="11"/>
      <c r="G201" s="7">
        <f t="shared" si="51"/>
        <v>0</v>
      </c>
      <c r="H201" s="7" t="str">
        <f t="shared" ca="1" si="52"/>
        <v/>
      </c>
      <c r="I201" s="7" t="str">
        <f t="shared" ca="1" si="53"/>
        <v/>
      </c>
      <c r="J201" s="26">
        <f t="shared" si="54"/>
        <v>0</v>
      </c>
      <c r="K201" s="29">
        <f t="shared" si="55"/>
        <v>-7</v>
      </c>
      <c r="L201" s="27"/>
      <c r="M201" s="33"/>
      <c r="O201" s="33"/>
    </row>
    <row r="202" spans="1:16">
      <c r="A202" s="81">
        <v>40158</v>
      </c>
      <c r="B202" s="4"/>
      <c r="C202" s="4"/>
      <c r="D202" s="4"/>
      <c r="E202" s="4"/>
      <c r="F202" s="11"/>
      <c r="G202" s="7">
        <f t="shared" si="51"/>
        <v>0</v>
      </c>
      <c r="H202" s="7" t="str">
        <f t="shared" ca="1" si="52"/>
        <v/>
      </c>
      <c r="I202" s="7" t="str">
        <f t="shared" ca="1" si="53"/>
        <v/>
      </c>
      <c r="J202" s="26">
        <f t="shared" si="54"/>
        <v>0</v>
      </c>
      <c r="K202" s="29">
        <f t="shared" si="55"/>
        <v>-7</v>
      </c>
      <c r="L202" s="27"/>
      <c r="M202" s="33"/>
      <c r="O202" s="33"/>
    </row>
    <row r="203" spans="1:16">
      <c r="A203" s="81">
        <v>40159</v>
      </c>
      <c r="B203" s="4"/>
      <c r="C203" s="4"/>
      <c r="D203" s="4"/>
      <c r="E203" s="4"/>
      <c r="F203" s="11"/>
      <c r="G203" s="7">
        <f t="shared" si="51"/>
        <v>0</v>
      </c>
      <c r="H203" s="7" t="str">
        <f t="shared" ca="1" si="52"/>
        <v/>
      </c>
      <c r="I203" s="7" t="str">
        <f t="shared" ca="1" si="53"/>
        <v/>
      </c>
      <c r="J203" s="26">
        <f t="shared" si="54"/>
        <v>0</v>
      </c>
      <c r="K203" s="29">
        <f t="shared" si="55"/>
        <v>-7</v>
      </c>
      <c r="L203" s="27"/>
      <c r="M203" s="33"/>
      <c r="O203" s="33"/>
    </row>
    <row r="204" spans="1:16">
      <c r="A204" s="81">
        <v>40160</v>
      </c>
      <c r="B204" s="4"/>
      <c r="C204" s="4"/>
      <c r="D204" s="4"/>
      <c r="E204" s="4"/>
      <c r="F204" s="11"/>
      <c r="G204" s="7">
        <f t="shared" si="51"/>
        <v>0</v>
      </c>
      <c r="H204" s="7" t="str">
        <f t="shared" ca="1" si="52"/>
        <v/>
      </c>
      <c r="I204" s="7" t="str">
        <f t="shared" ca="1" si="53"/>
        <v/>
      </c>
      <c r="J204" s="26">
        <f t="shared" si="54"/>
        <v>0</v>
      </c>
      <c r="K204" s="30"/>
      <c r="L204" s="27"/>
      <c r="M204" s="33"/>
      <c r="O204" s="33"/>
    </row>
    <row r="205" spans="1:16">
      <c r="A205" s="81">
        <v>40161</v>
      </c>
      <c r="B205" s="4"/>
      <c r="C205" s="4"/>
      <c r="D205" s="4"/>
      <c r="E205" s="4"/>
      <c r="F205" s="11"/>
      <c r="G205" s="7">
        <f t="shared" si="51"/>
        <v>0</v>
      </c>
      <c r="H205" s="7" t="str">
        <f t="shared" ca="1" si="52"/>
        <v/>
      </c>
      <c r="I205" s="7" t="str">
        <f t="shared" ca="1" si="53"/>
        <v/>
      </c>
      <c r="J205" s="26">
        <f t="shared" si="54"/>
        <v>0</v>
      </c>
      <c r="K205" s="31">
        <f t="shared" ref="K205" si="58">SUM(G199:G203)</f>
        <v>0</v>
      </c>
      <c r="L205" s="27"/>
      <c r="M205" s="34"/>
      <c r="N205" s="25"/>
      <c r="O205" s="34"/>
      <c r="P205" s="28"/>
    </row>
    <row r="206" spans="1:16">
      <c r="A206" s="81">
        <v>40162</v>
      </c>
      <c r="B206" s="4"/>
      <c r="C206" s="4"/>
      <c r="D206" s="4"/>
      <c r="E206" s="4"/>
      <c r="F206" s="11"/>
      <c r="G206" s="7">
        <f t="shared" si="51"/>
        <v>0</v>
      </c>
      <c r="H206" s="7" t="str">
        <f t="shared" ca="1" si="52"/>
        <v/>
      </c>
      <c r="I206" s="7" t="str">
        <f t="shared" ca="1" si="53"/>
        <v/>
      </c>
      <c r="J206" s="26">
        <f t="shared" si="54"/>
        <v>0</v>
      </c>
      <c r="K206" s="29">
        <f t="shared" si="55"/>
        <v>-7</v>
      </c>
      <c r="L206" s="27"/>
      <c r="M206" s="33"/>
      <c r="O206" s="33"/>
    </row>
    <row r="207" spans="1:16">
      <c r="A207" s="81">
        <v>40163</v>
      </c>
      <c r="B207" s="4"/>
      <c r="C207" s="4"/>
      <c r="D207" s="4"/>
      <c r="E207" s="4"/>
      <c r="F207" s="11"/>
      <c r="G207" s="7">
        <f t="shared" si="51"/>
        <v>0</v>
      </c>
      <c r="H207" s="7" t="str">
        <f t="shared" ca="1" si="52"/>
        <v/>
      </c>
      <c r="I207" s="7" t="str">
        <f t="shared" ca="1" si="53"/>
        <v/>
      </c>
      <c r="J207" s="26">
        <f t="shared" si="54"/>
        <v>0</v>
      </c>
      <c r="K207" s="29">
        <f t="shared" si="55"/>
        <v>-7</v>
      </c>
      <c r="L207" s="27"/>
      <c r="M207" s="33"/>
      <c r="O207" s="33"/>
    </row>
    <row r="208" spans="1:16">
      <c r="A208" s="81">
        <v>40164</v>
      </c>
      <c r="B208" s="4"/>
      <c r="C208" s="4"/>
      <c r="D208" s="4"/>
      <c r="E208" s="4"/>
      <c r="F208" s="11"/>
      <c r="G208" s="7">
        <f t="shared" si="51"/>
        <v>0</v>
      </c>
      <c r="H208" s="7" t="str">
        <f t="shared" ca="1" si="52"/>
        <v/>
      </c>
      <c r="I208" s="7" t="str">
        <f t="shared" ca="1" si="53"/>
        <v/>
      </c>
      <c r="J208" s="26">
        <f t="shared" si="54"/>
        <v>0</v>
      </c>
      <c r="K208" s="29">
        <f t="shared" si="55"/>
        <v>-7</v>
      </c>
      <c r="L208" s="27"/>
      <c r="M208" s="33"/>
      <c r="O208" s="33"/>
    </row>
    <row r="209" spans="1:16">
      <c r="A209" s="81">
        <v>40165</v>
      </c>
      <c r="B209" s="4"/>
      <c r="C209" s="4"/>
      <c r="D209" s="4"/>
      <c r="E209" s="4"/>
      <c r="F209" s="11"/>
      <c r="G209" s="7">
        <f t="shared" si="51"/>
        <v>0</v>
      </c>
      <c r="H209" s="7" t="str">
        <f t="shared" ca="1" si="52"/>
        <v/>
      </c>
      <c r="I209" s="7" t="str">
        <f t="shared" ca="1" si="53"/>
        <v/>
      </c>
      <c r="J209" s="26">
        <f t="shared" si="54"/>
        <v>0</v>
      </c>
      <c r="K209" s="29">
        <f t="shared" si="55"/>
        <v>-7</v>
      </c>
      <c r="L209" s="27"/>
      <c r="M209" s="33"/>
      <c r="O209" s="33"/>
    </row>
    <row r="210" spans="1:16">
      <c r="A210" s="81">
        <v>40166</v>
      </c>
      <c r="B210" s="4"/>
      <c r="C210" s="4"/>
      <c r="D210" s="4"/>
      <c r="E210" s="4"/>
      <c r="F210" s="11"/>
      <c r="G210" s="7">
        <f t="shared" si="51"/>
        <v>0</v>
      </c>
      <c r="H210" s="7" t="str">
        <f t="shared" ca="1" si="52"/>
        <v/>
      </c>
      <c r="I210" s="7" t="str">
        <f t="shared" ca="1" si="53"/>
        <v/>
      </c>
      <c r="J210" s="26">
        <f t="shared" si="54"/>
        <v>0</v>
      </c>
      <c r="K210" s="29">
        <f t="shared" si="55"/>
        <v>-7</v>
      </c>
      <c r="L210" s="27"/>
      <c r="M210" s="33"/>
      <c r="O210" s="33"/>
    </row>
    <row r="211" spans="1:16">
      <c r="A211" s="81">
        <v>40167</v>
      </c>
      <c r="B211" s="4"/>
      <c r="C211" s="4"/>
      <c r="D211" s="4"/>
      <c r="E211" s="4"/>
      <c r="F211" s="11"/>
      <c r="G211" s="7">
        <f t="shared" si="51"/>
        <v>0</v>
      </c>
      <c r="H211" s="7" t="str">
        <f t="shared" ca="1" si="52"/>
        <v/>
      </c>
      <c r="I211" s="7" t="str">
        <f t="shared" ca="1" si="53"/>
        <v/>
      </c>
      <c r="J211" s="26">
        <f t="shared" si="54"/>
        <v>0</v>
      </c>
      <c r="K211" s="30"/>
      <c r="L211" s="27"/>
      <c r="M211" s="33"/>
      <c r="O211" s="33"/>
    </row>
    <row r="212" spans="1:16">
      <c r="A212" s="81">
        <v>40168</v>
      </c>
      <c r="B212" s="4"/>
      <c r="C212" s="4"/>
      <c r="D212" s="4"/>
      <c r="E212" s="4"/>
      <c r="F212" s="11"/>
      <c r="G212" s="7">
        <f t="shared" si="51"/>
        <v>0</v>
      </c>
      <c r="H212" s="7" t="str">
        <f t="shared" ca="1" si="52"/>
        <v/>
      </c>
      <c r="I212" s="7" t="str">
        <f t="shared" ca="1" si="53"/>
        <v/>
      </c>
      <c r="J212" s="26">
        <f t="shared" si="54"/>
        <v>0</v>
      </c>
      <c r="K212" s="31">
        <f t="shared" ref="K212" si="59">SUM(G206:G210)</f>
        <v>0</v>
      </c>
      <c r="L212" s="27"/>
      <c r="M212" s="34"/>
      <c r="N212" s="25"/>
      <c r="O212" s="34"/>
      <c r="P212" s="28"/>
    </row>
    <row r="213" spans="1:16">
      <c r="A213" s="81">
        <v>40169</v>
      </c>
      <c r="B213" s="4"/>
      <c r="C213" s="4"/>
      <c r="D213" s="4"/>
      <c r="E213" s="4"/>
      <c r="F213" s="11"/>
      <c r="G213" s="7">
        <f t="shared" si="51"/>
        <v>0</v>
      </c>
      <c r="H213" s="7" t="str">
        <f t="shared" ca="1" si="52"/>
        <v/>
      </c>
      <c r="I213" s="7" t="str">
        <f t="shared" ca="1" si="53"/>
        <v/>
      </c>
      <c r="J213" s="26">
        <f t="shared" si="54"/>
        <v>0</v>
      </c>
      <c r="K213" s="29">
        <f t="shared" si="55"/>
        <v>-7</v>
      </c>
      <c r="L213" s="27"/>
      <c r="M213" s="33"/>
      <c r="O213" s="33"/>
    </row>
    <row r="214" spans="1:16">
      <c r="A214" s="81">
        <v>40170</v>
      </c>
      <c r="B214" s="4"/>
      <c r="C214" s="4"/>
      <c r="D214" s="4"/>
      <c r="E214" s="4"/>
      <c r="F214" s="11"/>
      <c r="G214" s="7">
        <f t="shared" si="51"/>
        <v>0</v>
      </c>
      <c r="H214" s="7" t="str">
        <f t="shared" ca="1" si="52"/>
        <v/>
      </c>
      <c r="I214" s="7" t="str">
        <f t="shared" ca="1" si="53"/>
        <v/>
      </c>
      <c r="J214" s="26">
        <f t="shared" si="54"/>
        <v>0</v>
      </c>
      <c r="K214" s="29">
        <f t="shared" si="55"/>
        <v>-7</v>
      </c>
      <c r="L214" s="27"/>
      <c r="M214" s="33"/>
      <c r="O214" s="33"/>
    </row>
    <row r="215" spans="1:16">
      <c r="A215" s="81">
        <v>40171</v>
      </c>
      <c r="B215" s="4"/>
      <c r="C215" s="4"/>
      <c r="D215" s="4"/>
      <c r="E215" s="4"/>
      <c r="F215" s="11"/>
      <c r="G215" s="7">
        <f t="shared" si="51"/>
        <v>0</v>
      </c>
      <c r="H215" s="7" t="str">
        <f t="shared" ca="1" si="52"/>
        <v/>
      </c>
      <c r="I215" s="7" t="str">
        <f t="shared" ca="1" si="53"/>
        <v/>
      </c>
      <c r="J215" s="26">
        <f t="shared" si="54"/>
        <v>0</v>
      </c>
      <c r="K215" s="29">
        <f t="shared" si="55"/>
        <v>-7</v>
      </c>
      <c r="L215" s="27"/>
      <c r="M215" s="33"/>
      <c r="O215" s="33"/>
    </row>
    <row r="216" spans="1:16">
      <c r="A216" s="81">
        <v>40172</v>
      </c>
      <c r="B216" s="4"/>
      <c r="C216" s="4"/>
      <c r="D216" s="4"/>
      <c r="E216" s="4"/>
      <c r="F216" s="11"/>
      <c r="G216" s="7">
        <f t="shared" si="51"/>
        <v>0</v>
      </c>
      <c r="H216" s="7" t="str">
        <f t="shared" ca="1" si="52"/>
        <v/>
      </c>
      <c r="I216" s="7" t="str">
        <f t="shared" ca="1" si="53"/>
        <v/>
      </c>
      <c r="J216" s="26">
        <f t="shared" si="54"/>
        <v>0</v>
      </c>
      <c r="K216" s="29">
        <f t="shared" si="55"/>
        <v>-7</v>
      </c>
      <c r="L216" s="27"/>
      <c r="M216" s="33"/>
      <c r="O216" s="33"/>
    </row>
    <row r="217" spans="1:16">
      <c r="A217" s="81">
        <v>40173</v>
      </c>
      <c r="B217" s="4"/>
      <c r="C217" s="4"/>
      <c r="D217" s="4"/>
      <c r="E217" s="4"/>
      <c r="F217" s="11"/>
      <c r="G217" s="7">
        <f t="shared" si="51"/>
        <v>0</v>
      </c>
      <c r="H217" s="7" t="str">
        <f t="shared" ca="1" si="52"/>
        <v/>
      </c>
      <c r="I217" s="7" t="str">
        <f t="shared" ca="1" si="53"/>
        <v/>
      </c>
      <c r="J217" s="26">
        <f t="shared" si="54"/>
        <v>0</v>
      </c>
      <c r="K217" s="29">
        <f t="shared" si="55"/>
        <v>-7</v>
      </c>
      <c r="L217" s="27"/>
      <c r="M217" s="33"/>
      <c r="O217" s="33"/>
    </row>
    <row r="218" spans="1:16">
      <c r="A218" s="81">
        <v>40174</v>
      </c>
      <c r="B218" s="4"/>
      <c r="C218" s="4"/>
      <c r="D218" s="4"/>
      <c r="E218" s="4"/>
      <c r="F218" s="11"/>
      <c r="G218" s="7">
        <f t="shared" si="51"/>
        <v>0</v>
      </c>
      <c r="H218" s="7" t="str">
        <f t="shared" ca="1" si="52"/>
        <v/>
      </c>
      <c r="I218" s="7" t="str">
        <f t="shared" ca="1" si="53"/>
        <v/>
      </c>
      <c r="J218" s="26">
        <f t="shared" si="54"/>
        <v>0</v>
      </c>
      <c r="K218" s="30"/>
      <c r="L218" s="27"/>
      <c r="M218" s="33"/>
      <c r="O218" s="33"/>
    </row>
    <row r="219" spans="1:16">
      <c r="A219" s="81">
        <v>40175</v>
      </c>
      <c r="B219" s="4"/>
      <c r="C219" s="4"/>
      <c r="D219" s="4"/>
      <c r="E219" s="4"/>
      <c r="F219" s="11"/>
      <c r="G219" s="7">
        <f t="shared" si="51"/>
        <v>0</v>
      </c>
      <c r="H219" s="7" t="str">
        <f t="shared" ca="1" si="52"/>
        <v/>
      </c>
      <c r="I219" s="7" t="str">
        <f t="shared" ca="1" si="53"/>
        <v/>
      </c>
      <c r="J219" s="26">
        <f t="shared" si="54"/>
        <v>0</v>
      </c>
      <c r="K219" s="31">
        <f t="shared" ref="K219" si="60">SUM(G213:G217)</f>
        <v>0</v>
      </c>
      <c r="L219" s="27"/>
      <c r="M219" s="34"/>
      <c r="N219" s="25"/>
      <c r="O219" s="34"/>
      <c r="P219" s="28"/>
    </row>
    <row r="220" spans="1:16">
      <c r="A220" s="81">
        <v>40176</v>
      </c>
      <c r="B220" s="4"/>
      <c r="C220" s="4"/>
      <c r="D220" s="4"/>
      <c r="E220" s="4"/>
      <c r="F220" s="11"/>
      <c r="G220" s="7">
        <f t="shared" si="51"/>
        <v>0</v>
      </c>
      <c r="H220" s="7" t="str">
        <f t="shared" ca="1" si="52"/>
        <v/>
      </c>
      <c r="I220" s="7" t="str">
        <f t="shared" ca="1" si="53"/>
        <v/>
      </c>
      <c r="J220" s="26">
        <f t="shared" si="54"/>
        <v>0</v>
      </c>
      <c r="K220" s="29">
        <f t="shared" si="55"/>
        <v>-7</v>
      </c>
      <c r="L220" s="27"/>
      <c r="M220" s="33"/>
      <c r="O220" s="33"/>
    </row>
    <row r="221" spans="1:16">
      <c r="A221" s="81">
        <v>40177</v>
      </c>
      <c r="B221" s="4"/>
      <c r="C221" s="4"/>
      <c r="D221" s="4"/>
      <c r="E221" s="4"/>
      <c r="F221" s="11"/>
      <c r="G221" s="7">
        <f t="shared" si="51"/>
        <v>0</v>
      </c>
      <c r="H221" s="7" t="str">
        <f t="shared" ca="1" si="52"/>
        <v/>
      </c>
      <c r="I221" s="7" t="str">
        <f t="shared" ca="1" si="53"/>
        <v/>
      </c>
      <c r="J221" s="26">
        <f t="shared" si="54"/>
        <v>0</v>
      </c>
      <c r="K221" s="29">
        <f t="shared" si="55"/>
        <v>-7</v>
      </c>
      <c r="L221" s="27"/>
      <c r="M221" s="33"/>
      <c r="O221" s="33"/>
    </row>
  </sheetData>
  <phoneticPr fontId="0" type="noConversion"/>
  <conditionalFormatting sqref="A2:J221">
    <cfRule type="expression" dxfId="1" priority="49" stopIfTrue="1">
      <formula>WEEKDAY($A2,2)=7</formula>
    </cfRule>
    <cfRule type="expression" dxfId="0" priority="50" stopIfTrue="1">
      <formula>WEEKDAY($A2,2)=6</formula>
    </cfRule>
  </conditionalFormatting>
  <dataValidations count="1">
    <dataValidation type="list" allowBlank="1" showInputMessage="1" showErrorMessage="1" sqref="F2:F221">
      <formula1>Codes</formula1>
    </dataValidation>
  </dataValidations>
  <pageMargins left="0.7" right="0.7" top="0.75" bottom="0.75" header="0.3" footer="0.3"/>
  <pageSetup paperSize="9" orientation="portrait" horizontalDpi="200" verticalDpi="20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23"/>
  <sheetViews>
    <sheetView tabSelected="1" workbookViewId="0">
      <selection activeCell="B9" sqref="B9"/>
    </sheetView>
  </sheetViews>
  <sheetFormatPr baseColWidth="10" defaultRowHeight="12.75"/>
  <cols>
    <col min="1" max="1" width="22.85546875" customWidth="1"/>
  </cols>
  <sheetData>
    <row r="1" spans="1:13" ht="15">
      <c r="A1" s="82"/>
      <c r="B1" s="82"/>
      <c r="C1" s="35"/>
      <c r="E1" s="83" t="s">
        <v>19</v>
      </c>
      <c r="F1" s="83"/>
      <c r="G1" s="83"/>
      <c r="H1" s="83"/>
      <c r="L1" s="36">
        <v>0.29166666666666669</v>
      </c>
      <c r="M1" s="37" t="s">
        <v>20</v>
      </c>
    </row>
    <row r="2" spans="1:13" ht="15">
      <c r="A2" s="82"/>
      <c r="B2" s="82"/>
      <c r="C2" s="35"/>
    </row>
    <row r="3" spans="1:13" ht="15.75">
      <c r="B3" s="84" t="s">
        <v>21</v>
      </c>
      <c r="C3" s="84"/>
      <c r="D3" s="84"/>
      <c r="E3" s="84"/>
      <c r="F3" s="84"/>
      <c r="G3" s="84"/>
      <c r="H3" s="84"/>
    </row>
    <row r="4" spans="1:13">
      <c r="B4" s="38" t="s">
        <v>22</v>
      </c>
      <c r="C4" s="39">
        <f>INT(MOD(INT((F4-2)/7)+0.6,52+5/28))+1</f>
        <v>29</v>
      </c>
      <c r="D4" s="38"/>
      <c r="E4" s="40" t="s">
        <v>23</v>
      </c>
      <c r="F4" s="41">
        <f>B7</f>
        <v>40008</v>
      </c>
      <c r="G4" s="42" t="s">
        <v>24</v>
      </c>
      <c r="H4" s="41">
        <f>H7</f>
        <v>40014</v>
      </c>
    </row>
    <row r="5" spans="1:13" ht="13.5" thickBot="1"/>
    <row r="6" spans="1:13" ht="15">
      <c r="A6" s="43" t="s">
        <v>25</v>
      </c>
      <c r="B6" s="44" t="s">
        <v>26</v>
      </c>
      <c r="C6" s="45" t="s">
        <v>27</v>
      </c>
      <c r="D6" s="45" t="s">
        <v>28</v>
      </c>
      <c r="E6" s="45" t="s">
        <v>29</v>
      </c>
      <c r="F6" s="45" t="s">
        <v>30</v>
      </c>
      <c r="G6" s="45" t="s">
        <v>31</v>
      </c>
      <c r="H6" s="46" t="s">
        <v>32</v>
      </c>
    </row>
    <row r="7" spans="1:13" ht="15.75" thickBot="1">
      <c r="A7" s="47" t="s">
        <v>33</v>
      </c>
      <c r="B7" s="80">
        <v>40008</v>
      </c>
      <c r="C7" s="80">
        <f>B7+1</f>
        <v>40009</v>
      </c>
      <c r="D7" s="80">
        <f t="shared" ref="D7:G7" si="0">C7+1</f>
        <v>40010</v>
      </c>
      <c r="E7" s="80">
        <f t="shared" si="0"/>
        <v>40011</v>
      </c>
      <c r="F7" s="80">
        <f t="shared" si="0"/>
        <v>40012</v>
      </c>
      <c r="G7" s="80">
        <f t="shared" si="0"/>
        <v>40013</v>
      </c>
      <c r="H7" s="80">
        <f>G7+1</f>
        <v>40014</v>
      </c>
    </row>
    <row r="8" spans="1:13" ht="15.75" thickTop="1">
      <c r="A8" s="48" t="s">
        <v>34</v>
      </c>
      <c r="B8" s="94" t="e">
        <f>HLOOKUP(B7,'Transversale 2'!A38:A221,2,FALSE)</f>
        <v>#N/A</v>
      </c>
      <c r="C8" s="49">
        <v>0.3125</v>
      </c>
      <c r="D8" s="49">
        <v>0.3125</v>
      </c>
      <c r="E8" s="49">
        <v>0.30208333333333331</v>
      </c>
      <c r="F8" s="50">
        <v>0.3125</v>
      </c>
      <c r="G8" s="49"/>
      <c r="H8" s="51"/>
    </row>
    <row r="9" spans="1:13" ht="15">
      <c r="A9" s="52" t="s">
        <v>35</v>
      </c>
      <c r="B9" s="53">
        <v>0.5</v>
      </c>
      <c r="C9" s="54">
        <v>0.5</v>
      </c>
      <c r="D9" s="54">
        <v>0.5</v>
      </c>
      <c r="E9" s="54">
        <v>0.5</v>
      </c>
      <c r="F9" s="55">
        <v>0.5</v>
      </c>
      <c r="G9" s="54"/>
      <c r="H9" s="56"/>
    </row>
    <row r="10" spans="1:13" ht="15">
      <c r="A10" s="52" t="s">
        <v>36</v>
      </c>
      <c r="B10" s="57">
        <v>0.5625</v>
      </c>
      <c r="C10" s="54">
        <v>0.54166666666666663</v>
      </c>
      <c r="D10" s="54">
        <v>0.54166666666666663</v>
      </c>
      <c r="E10" s="54">
        <v>0.54166666666666663</v>
      </c>
      <c r="F10" s="55">
        <v>0.54166666666666663</v>
      </c>
      <c r="G10" s="58"/>
      <c r="H10" s="56"/>
    </row>
    <row r="11" spans="1:13" ht="15.75" thickBot="1">
      <c r="A11" s="59" t="s">
        <v>37</v>
      </c>
      <c r="B11" s="60">
        <v>0.64583333333333337</v>
      </c>
      <c r="C11" s="61">
        <v>0.71875</v>
      </c>
      <c r="D11" s="61">
        <v>0.71527777777777779</v>
      </c>
      <c r="E11" s="61">
        <v>0.6875</v>
      </c>
      <c r="F11" s="62">
        <v>0.64583333333333337</v>
      </c>
      <c r="G11" s="63"/>
      <c r="H11" s="64"/>
    </row>
    <row r="12" spans="1:13" ht="15.75" thickTop="1">
      <c r="A12" s="65" t="s">
        <v>38</v>
      </c>
      <c r="B12" s="66" t="e">
        <f>(B9-B8)+(B11-B10)</f>
        <v>#N/A</v>
      </c>
      <c r="C12" s="66">
        <f t="shared" ref="C12:F12" si="1">(C9-C8)+(C11-C10)</f>
        <v>0.36458333333333337</v>
      </c>
      <c r="D12" s="66">
        <f t="shared" si="1"/>
        <v>0.36111111111111116</v>
      </c>
      <c r="E12" s="66">
        <f t="shared" si="1"/>
        <v>0.34375000000000006</v>
      </c>
      <c r="F12" s="66">
        <f t="shared" si="1"/>
        <v>0.29166666666666674</v>
      </c>
      <c r="G12" s="67"/>
      <c r="H12" s="68"/>
    </row>
    <row r="13" spans="1:13" ht="15.75" thickBot="1">
      <c r="A13" s="69" t="s">
        <v>39</v>
      </c>
      <c r="B13" s="70" t="e">
        <f>B12-$L$1</f>
        <v>#N/A</v>
      </c>
      <c r="C13" s="70">
        <f>C12-$L$1</f>
        <v>7.2916666666666685E-2</v>
      </c>
      <c r="D13" s="70">
        <f t="shared" ref="D13:F13" si="2">D12-$L$1</f>
        <v>6.9444444444444475E-2</v>
      </c>
      <c r="E13" s="70">
        <f t="shared" si="2"/>
        <v>5.208333333333337E-2</v>
      </c>
      <c r="F13" s="70">
        <f t="shared" si="2"/>
        <v>0</v>
      </c>
      <c r="G13" s="70"/>
      <c r="H13" s="70"/>
      <c r="K13" s="24"/>
    </row>
    <row r="14" spans="1:13" ht="15.75" thickBot="1">
      <c r="A14" s="71" t="s">
        <v>40</v>
      </c>
      <c r="B14" s="72"/>
      <c r="C14" s="73"/>
      <c r="D14" s="73"/>
      <c r="E14" s="73"/>
      <c r="F14" s="73"/>
      <c r="G14" s="73"/>
      <c r="H14" s="74"/>
    </row>
    <row r="16" spans="1:13" ht="15">
      <c r="A16" s="75" t="s">
        <v>41</v>
      </c>
      <c r="B16" s="75"/>
      <c r="C16" s="75"/>
      <c r="D16" s="75"/>
      <c r="E16" s="75"/>
      <c r="F16" s="75"/>
      <c r="G16" s="75"/>
      <c r="H16" s="76" t="e">
        <f>SUM(B12:F12)</f>
        <v>#N/A</v>
      </c>
    </row>
    <row r="17" spans="1:8" ht="15">
      <c r="A17" s="75" t="s">
        <v>42</v>
      </c>
      <c r="B17" s="75"/>
      <c r="C17" s="75"/>
      <c r="D17" s="75"/>
      <c r="E17" s="75"/>
      <c r="F17" s="75"/>
      <c r="G17" s="77"/>
      <c r="H17" s="76">
        <f>SUM(B14:F14)</f>
        <v>0</v>
      </c>
    </row>
    <row r="18" spans="1:8" ht="15">
      <c r="A18" s="78" t="s">
        <v>43</v>
      </c>
      <c r="B18" s="78"/>
      <c r="C18" s="78"/>
      <c r="D18" s="78"/>
      <c r="E18" s="78"/>
      <c r="F18" s="78"/>
      <c r="G18" s="78"/>
      <c r="H18" s="79" t="e">
        <f>SUM(B13:F13)</f>
        <v>#N/A</v>
      </c>
    </row>
    <row r="19" spans="1:8" ht="13.5" thickBot="1"/>
    <row r="20" spans="1:8">
      <c r="E20" s="85" t="s">
        <v>44</v>
      </c>
      <c r="F20" s="86"/>
      <c r="G20" s="86"/>
      <c r="H20" s="87"/>
    </row>
    <row r="21" spans="1:8">
      <c r="E21" s="88"/>
      <c r="F21" s="89"/>
      <c r="G21" s="89"/>
      <c r="H21" s="90"/>
    </row>
    <row r="22" spans="1:8">
      <c r="E22" s="88"/>
      <c r="F22" s="89"/>
      <c r="G22" s="89"/>
      <c r="H22" s="90"/>
    </row>
    <row r="23" spans="1:8" ht="13.5" thickBot="1">
      <c r="E23" s="91"/>
      <c r="F23" s="92"/>
      <c r="G23" s="92"/>
      <c r="H23" s="93"/>
    </row>
  </sheetData>
  <mergeCells count="4">
    <mergeCell ref="A1:B2"/>
    <mergeCell ref="E1:H1"/>
    <mergeCell ref="B3:H3"/>
    <mergeCell ref="E20:H23"/>
  </mergeCells>
  <conditionalFormatting sqref="D8:J8">
    <cfRule type="expression" dxfId="7" priority="1" stopIfTrue="1">
      <formula>WEEKDAY($A8,2)=7</formula>
    </cfRule>
    <cfRule type="expression" dxfId="6" priority="2" stopIfTrue="1">
      <formula>WEEKDAY($A8,2)=6</formula>
    </cfRule>
  </conditionalFormatting>
  <dataValidations count="1">
    <dataValidation type="list" allowBlank="1" showInputMessage="1" showErrorMessage="1" sqref="I8">
      <formula1>Codes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G22"/>
  <sheetViews>
    <sheetView workbookViewId="0">
      <selection activeCell="G22" sqref="G22"/>
    </sheetView>
  </sheetViews>
  <sheetFormatPr baseColWidth="10" defaultRowHeight="12.75"/>
  <sheetData>
    <row r="22" spans="7:7">
      <c r="G2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Transversale 2</vt:lpstr>
      <vt:lpstr>Feuil1</vt:lpstr>
      <vt:lpstr>Feuil2</vt:lpstr>
      <vt:lpstr>Feuil3</vt:lpstr>
      <vt:lpstr>Codes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Maeder</dc:creator>
  <cp:lastModifiedBy>rgouet</cp:lastModifiedBy>
  <dcterms:created xsi:type="dcterms:W3CDTF">2007-11-19T19:34:16Z</dcterms:created>
  <dcterms:modified xsi:type="dcterms:W3CDTF">2013-07-22T11:30:43Z</dcterms:modified>
</cp:coreProperties>
</file>