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lient\OneDrive\Bureau\"/>
    </mc:Choice>
  </mc:AlternateContent>
  <xr:revisionPtr revIDLastSave="0" documentId="13_ncr:1_{EBB9490F-F76D-4AC7-865F-FB94894B2DAF}" xr6:coauthVersionLast="46" xr6:coauthVersionMax="46" xr10:uidLastSave="{00000000-0000-0000-0000-000000000000}"/>
  <bookViews>
    <workbookView xWindow="-108" yWindow="-108" windowWidth="23256" windowHeight="12456" activeTab="3" xr2:uid="{369CC8D5-4607-4CA8-A152-CF1DB3B904C8}"/>
  </bookViews>
  <sheets>
    <sheet name="Saisie" sheetId="1" r:id="rId1"/>
    <sheet name="Parametres" sheetId="2" r:id="rId2"/>
    <sheet name="Base de données" sheetId="3" r:id="rId3"/>
    <sheet name="Automatiques" sheetId="4" r:id="rId4"/>
    <sheet name="TCD Général" sheetId="5" r:id="rId5"/>
    <sheet name="Solde des comptes" sheetId="6" r:id="rId6"/>
  </sheets>
  <externalReferences>
    <externalReference r:id="rId7"/>
  </externalReferences>
  <definedNames>
    <definedName name="Alimentation">Parametres!$F$2:$F$7</definedName>
    <definedName name="Animaux">Parametres!$G$2:$G$7</definedName>
    <definedName name="Auto">Parametres!$H$2:$H$10</definedName>
    <definedName name="Bordeaux">Parametres!$I$2:$I$18</definedName>
    <definedName name="Catego" localSheetId="1">Parametres!$D$2:$D$11</definedName>
    <definedName name="Dettes">Parametres!$L$2:$L$17</definedName>
    <definedName name="Divers">Parametres!$J$2:$J$22</definedName>
    <definedName name="Entrée">Parametres!$R$2:$R$14</definedName>
    <definedName name="Épargne">Parametres!$S$2:$S$9</definedName>
    <definedName name="impots">Parametres!$K$2:$K$18</definedName>
    <definedName name="Impôts">Parametres!$K$2:$K$12</definedName>
    <definedName name="ListCatego">Parametres!$D$2:$D$15</definedName>
    <definedName name="ListeAlimentation">Parametres!$F$4:$F$16</definedName>
    <definedName name="Medical">Parametres!$O$2:$O$12</definedName>
    <definedName name="Paiement_des_dettes">Parametres!$L$1:$L$14</definedName>
    <definedName name="Paiement_des_impots">Parametres!$K$1:$K$18</definedName>
    <definedName name="Paiement_des_impôts">Parametres!$K$2:$K$13</definedName>
    <definedName name="Personnel">Parametres!$M$2:$M$18</definedName>
    <definedName name="Projets">Parametres!$N$2:$N$10</definedName>
    <definedName name="Santé">Parametres!$O$4:$O$7</definedName>
    <definedName name="Soins_de_Santé">Parametres!$O$2:$O$13</definedName>
  </definedNames>
  <calcPr calcId="191029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6" l="1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" i="6"/>
  <c r="C30" i="1"/>
  <c r="C29" i="1"/>
  <c r="C28" i="1"/>
  <c r="C23" i="1"/>
  <c r="C22" i="1"/>
  <c r="C18" i="1"/>
  <c r="C17" i="1"/>
  <c r="C16" i="1"/>
  <c r="F17" i="1"/>
  <c r="G3" i="6"/>
  <c r="G4" i="6"/>
  <c r="G5" i="6"/>
  <c r="C19" i="1" s="1"/>
  <c r="G6" i="6"/>
  <c r="C20" i="1" s="1"/>
  <c r="G7" i="6"/>
  <c r="C21" i="1" s="1"/>
  <c r="G8" i="6"/>
  <c r="G9" i="6"/>
  <c r="G10" i="6"/>
  <c r="C24" i="1" s="1"/>
  <c r="G11" i="6"/>
  <c r="C25" i="1" s="1"/>
  <c r="G12" i="6"/>
  <c r="C26" i="1" s="1"/>
  <c r="G13" i="6"/>
  <c r="C27" i="1" s="1"/>
  <c r="G14" i="6"/>
  <c r="G15" i="6"/>
  <c r="G16" i="6"/>
  <c r="G17" i="6"/>
  <c r="C31" i="1" s="1"/>
  <c r="G18" i="6"/>
  <c r="C32" i="1" s="1"/>
  <c r="G19" i="6"/>
  <c r="F16" i="1" s="1"/>
  <c r="G20" i="6"/>
  <c r="G2" i="6"/>
  <c r="N4" i="4"/>
  <c r="N5" i="4"/>
  <c r="N6" i="4"/>
  <c r="N7" i="4"/>
  <c r="N8" i="4"/>
  <c r="N9" i="4"/>
  <c r="N10" i="4"/>
  <c r="N11" i="4"/>
  <c r="N12" i="4"/>
  <c r="N3" i="4"/>
  <c r="N2" i="4"/>
  <c r="W2" i="4"/>
  <c r="U2" i="4" s="1"/>
  <c r="O2" i="4" l="1"/>
  <c r="V2" i="4"/>
</calcChain>
</file>

<file path=xl/sharedStrings.xml><?xml version="1.0" encoding="utf-8"?>
<sst xmlns="http://schemas.openxmlformats.org/spreadsheetml/2006/main" count="328" uniqueCount="165">
  <si>
    <t>Base de données</t>
  </si>
  <si>
    <t>FORMULAIRE DE SAISIE</t>
  </si>
  <si>
    <t>Date</t>
  </si>
  <si>
    <t>Opération</t>
  </si>
  <si>
    <t>Du compte</t>
  </si>
  <si>
    <t>Vers compte</t>
  </si>
  <si>
    <t>Vers le compte</t>
  </si>
  <si>
    <t>Dans le compte</t>
  </si>
  <si>
    <t>Montant</t>
  </si>
  <si>
    <t>Sous catégorie</t>
  </si>
  <si>
    <t>Catégorie</t>
  </si>
  <si>
    <t>Dans compte</t>
  </si>
  <si>
    <t>Fournisseur</t>
  </si>
  <si>
    <t>Dépôt</t>
  </si>
  <si>
    <t>Retrait</t>
  </si>
  <si>
    <t>Virement</t>
  </si>
  <si>
    <t>Desjardins 27070  EOP</t>
  </si>
  <si>
    <t>ES3 FEER</t>
  </si>
  <si>
    <t>ES1</t>
  </si>
  <si>
    <t>ET1 CELI</t>
  </si>
  <si>
    <t>ET2 Compte d'épargne</t>
  </si>
  <si>
    <t>ET4 Épargne à terme - CELI</t>
  </si>
  <si>
    <t>ET5 Épargne à terme FERR</t>
  </si>
  <si>
    <t>ET6 Épargne à terme</t>
  </si>
  <si>
    <t>ET8 Épargne à terme - FERR</t>
  </si>
  <si>
    <t>Industrielle alliance</t>
  </si>
  <si>
    <t>CIBC Epargne</t>
  </si>
  <si>
    <t>CIBC Compte Conjoint</t>
  </si>
  <si>
    <t>CIBC Prêt Hypothécaire</t>
  </si>
  <si>
    <t>CIBC CELI</t>
  </si>
  <si>
    <t>CIBC FEER</t>
  </si>
  <si>
    <t>Compte</t>
  </si>
  <si>
    <t>Liquide</t>
  </si>
  <si>
    <t>Épicerie Jean</t>
  </si>
  <si>
    <t>Alimentation</t>
  </si>
  <si>
    <t>Animaux</t>
  </si>
  <si>
    <t>Auto</t>
  </si>
  <si>
    <t>Bordeaux</t>
  </si>
  <si>
    <t>Divers</t>
  </si>
  <si>
    <t>Personnel</t>
  </si>
  <si>
    <t>Projets</t>
  </si>
  <si>
    <t>Categories</t>
  </si>
  <si>
    <t>Épicerie</t>
  </si>
  <si>
    <t>Épicerie Personnelle</t>
  </si>
  <si>
    <t>Restaurant</t>
  </si>
  <si>
    <t>Vin</t>
  </si>
  <si>
    <t>Soins Veterinaires</t>
  </si>
  <si>
    <t>Nourriture</t>
  </si>
  <si>
    <t>Essence</t>
  </si>
  <si>
    <t>Assurance Auto</t>
  </si>
  <si>
    <t>Permis de conduire</t>
  </si>
  <si>
    <t>Immatriculation</t>
  </si>
  <si>
    <t>Stationnement</t>
  </si>
  <si>
    <t>Contravention</t>
  </si>
  <si>
    <t>Réparations</t>
  </si>
  <si>
    <t>Loyer</t>
  </si>
  <si>
    <t>Créanciers Privé</t>
  </si>
  <si>
    <t>ARC</t>
  </si>
  <si>
    <t>REVENU QUÉBEC</t>
  </si>
  <si>
    <t>Acompte provisionnels FED</t>
  </si>
  <si>
    <t>Acompte provisionnels Qc</t>
  </si>
  <si>
    <t>Taxes municipales</t>
  </si>
  <si>
    <t>Taxes scolaires</t>
  </si>
  <si>
    <t xml:space="preserve">Divers permis </t>
  </si>
  <si>
    <t>Reno</t>
  </si>
  <si>
    <t>Voyage</t>
  </si>
  <si>
    <t>Prise de sang</t>
  </si>
  <si>
    <t>Produits de santé</t>
  </si>
  <si>
    <t>Impôts</t>
  </si>
  <si>
    <t>Dettes</t>
  </si>
  <si>
    <t>Café</t>
  </si>
  <si>
    <t>Croissant</t>
  </si>
  <si>
    <t>Jean</t>
  </si>
  <si>
    <t>Permis animalier</t>
  </si>
  <si>
    <t>Toilettage</t>
  </si>
  <si>
    <t>Alarme</t>
  </si>
  <si>
    <t>Avocat</t>
  </si>
  <si>
    <t>Internet TV</t>
  </si>
  <si>
    <t>Imprevu</t>
  </si>
  <si>
    <t>Électricité</t>
  </si>
  <si>
    <t>Entretien</t>
  </si>
  <si>
    <t>Entretien imposable</t>
  </si>
  <si>
    <t>Ajustement</t>
  </si>
  <si>
    <t>Autre dépense</t>
  </si>
  <si>
    <t>Comptable</t>
  </si>
  <si>
    <t>Déménagement</t>
  </si>
  <si>
    <t>Matériel Informatique</t>
  </si>
  <si>
    <t>Meuble</t>
  </si>
  <si>
    <t>Ménage</t>
  </si>
  <si>
    <t>Prêt consenti</t>
  </si>
  <si>
    <t>Vetements</t>
  </si>
  <si>
    <t>Visa</t>
  </si>
  <si>
    <t>Home dépôt</t>
  </si>
  <si>
    <t>Créanciers Institutionnels</t>
  </si>
  <si>
    <t>Abonnement</t>
  </si>
  <si>
    <t>Assurance-Vie</t>
  </si>
  <si>
    <t>Cadeau</t>
  </si>
  <si>
    <t>Cellulaire</t>
  </si>
  <si>
    <t>Cinéma</t>
  </si>
  <si>
    <t>Coiffeur</t>
  </si>
  <si>
    <t>Don</t>
  </si>
  <si>
    <t>Loto</t>
  </si>
  <si>
    <t>Sortie</t>
  </si>
  <si>
    <t>Transport en commun</t>
  </si>
  <si>
    <t>Psychologue</t>
  </si>
  <si>
    <t>Dentiste</t>
  </si>
  <si>
    <t>Examen de la vue</t>
  </si>
  <si>
    <t>Médicaments</t>
  </si>
  <si>
    <t>Accessoires</t>
  </si>
  <si>
    <t>Medical</t>
  </si>
  <si>
    <t>Pointée</t>
  </si>
  <si>
    <t>Remarques 1</t>
  </si>
  <si>
    <t>Remarques 2</t>
  </si>
  <si>
    <t>Remarques 3</t>
  </si>
  <si>
    <t>OUI</t>
  </si>
  <si>
    <t>NON</t>
  </si>
  <si>
    <t>Entrée</t>
  </si>
  <si>
    <t>Autre Revenu</t>
  </si>
  <si>
    <t>CARRA</t>
  </si>
  <si>
    <t>RRQ</t>
  </si>
  <si>
    <t>PSV</t>
  </si>
  <si>
    <t>Jean Épicerie</t>
  </si>
  <si>
    <t>Travail autonome</t>
  </si>
  <si>
    <t>Bouton</t>
  </si>
  <si>
    <t>Message alerte</t>
  </si>
  <si>
    <t>Messages</t>
  </si>
  <si>
    <t>27070  EOP</t>
  </si>
  <si>
    <t>Non</t>
  </si>
  <si>
    <t>Date du jour</t>
  </si>
  <si>
    <t>Prochaine date</t>
  </si>
  <si>
    <t xml:space="preserve">Jours avant proc date </t>
  </si>
  <si>
    <t>Koodo</t>
  </si>
  <si>
    <t>Ind All</t>
  </si>
  <si>
    <t>Bélair direct</t>
  </si>
  <si>
    <t>Assurance Maison</t>
  </si>
  <si>
    <t>Ebox</t>
  </si>
  <si>
    <t>Épargne</t>
  </si>
  <si>
    <t>CIBC</t>
  </si>
  <si>
    <t>Desjardins</t>
  </si>
  <si>
    <t>Autre</t>
  </si>
  <si>
    <t>Hydro Québec</t>
  </si>
  <si>
    <t>Hypothèque</t>
  </si>
  <si>
    <t>La Personnelle</t>
  </si>
  <si>
    <t>Jean Loyer</t>
  </si>
  <si>
    <t>Intérets payés</t>
  </si>
  <si>
    <t>Capital payé</t>
  </si>
  <si>
    <t>Home Dépôt</t>
  </si>
  <si>
    <t>Revenu Locatif</t>
  </si>
  <si>
    <t>Home dépot</t>
  </si>
  <si>
    <t>(Tous)</t>
  </si>
  <si>
    <t>Étiquettes de lignes</t>
  </si>
  <si>
    <t>(vide)</t>
  </si>
  <si>
    <t>Total général</t>
  </si>
  <si>
    <t>Somme de Montant</t>
  </si>
  <si>
    <t>Solde initial</t>
  </si>
  <si>
    <t>Solde actuel</t>
  </si>
  <si>
    <t>Virement recu</t>
  </si>
  <si>
    <t>Virement effectué</t>
  </si>
  <si>
    <t>DEPOTS</t>
  </si>
  <si>
    <t>RETRAITS</t>
  </si>
  <si>
    <t>VIREMENT RECUS</t>
  </si>
  <si>
    <t>VIREMENT EFFECTUÉS</t>
  </si>
  <si>
    <t>Virement fait</t>
  </si>
  <si>
    <t>Op a faire</t>
  </si>
  <si>
    <t>Issue de la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</si>
</sst>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$&quot;_);\(#,##0.00\ &quot;$&quot;\)"/>
    <numFmt numFmtId="164" formatCode="[$-F800]dddd\,\ mmmm\ dd\,\ yyyy"/>
    <numFmt numFmtId="165" formatCode="#,##0.00\ &quot;$&quot;"/>
  </numFmts>
  <fonts count="15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i/>
      <sz val="20"/>
      <color theme="0"/>
      <name val="Arial"/>
      <family val="2"/>
    </font>
    <font>
      <i/>
      <sz val="2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3" borderId="0" xfId="0" applyFill="1"/>
    <xf numFmtId="0" fontId="2" fillId="5" borderId="1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2" fillId="6" borderId="0" xfId="0" applyFont="1" applyFill="1"/>
    <xf numFmtId="0" fontId="2" fillId="5" borderId="6" xfId="0" applyFont="1" applyFill="1" applyBorder="1"/>
    <xf numFmtId="0" fontId="2" fillId="6" borderId="7" xfId="0" applyFont="1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2" borderId="0" xfId="0" applyFill="1"/>
    <xf numFmtId="164" fontId="2" fillId="5" borderId="1" xfId="0" applyNumberFormat="1" applyFont="1" applyFill="1" applyBorder="1"/>
    <xf numFmtId="0" fontId="1" fillId="4" borderId="5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4" fillId="0" borderId="0" xfId="0" applyFont="1"/>
    <xf numFmtId="0" fontId="1" fillId="4" borderId="0" xfId="0" applyFont="1" applyFill="1" applyAlignment="1">
      <alignment horizontal="left"/>
    </xf>
    <xf numFmtId="0" fontId="1" fillId="4" borderId="11" xfId="0" applyFont="1" applyFill="1" applyBorder="1" applyAlignment="1">
      <alignment horizontal="left"/>
    </xf>
    <xf numFmtId="0" fontId="5" fillId="7" borderId="11" xfId="0" applyFont="1" applyFill="1" applyBorder="1" applyAlignment="1">
      <alignment horizontal="left"/>
    </xf>
    <xf numFmtId="0" fontId="6" fillId="8" borderId="12" xfId="0" applyFont="1" applyFill="1" applyBorder="1"/>
    <xf numFmtId="0" fontId="6" fillId="8" borderId="13" xfId="0" applyFont="1" applyFill="1" applyBorder="1"/>
    <xf numFmtId="0" fontId="6" fillId="8" borderId="14" xfId="0" applyFont="1" applyFill="1" applyBorder="1"/>
    <xf numFmtId="165" fontId="2" fillId="5" borderId="1" xfId="0" applyNumberFormat="1" applyFont="1" applyFill="1" applyBorder="1"/>
    <xf numFmtId="14" fontId="0" fillId="0" borderId="0" xfId="0" applyNumberFormat="1"/>
    <xf numFmtId="0" fontId="6" fillId="8" borderId="0" xfId="0" applyFont="1" applyFill="1"/>
    <xf numFmtId="165" fontId="6" fillId="8" borderId="13" xfId="0" applyNumberFormat="1" applyFont="1" applyFill="1" applyBorder="1"/>
    <xf numFmtId="165" fontId="0" fillId="0" borderId="0" xfId="0" applyNumberFormat="1"/>
    <xf numFmtId="0" fontId="0" fillId="0" borderId="0" xfId="0" applyAlignment="1">
      <alignment horizontal="center"/>
    </xf>
    <xf numFmtId="0" fontId="10" fillId="8" borderId="0" xfId="0" applyFont="1" applyFill="1"/>
    <xf numFmtId="0" fontId="10" fillId="2" borderId="0" xfId="0" applyFont="1" applyFill="1"/>
    <xf numFmtId="0" fontId="11" fillId="0" borderId="0" xfId="0" applyFont="1"/>
    <xf numFmtId="14" fontId="11" fillId="0" borderId="0" xfId="0" applyNumberFormat="1" applyFont="1"/>
    <xf numFmtId="14" fontId="0" fillId="9" borderId="0" xfId="0" applyNumberFormat="1" applyFill="1"/>
    <xf numFmtId="0" fontId="0" fillId="9" borderId="0" xfId="0" applyFill="1"/>
    <xf numFmtId="165" fontId="0" fillId="9" borderId="0" xfId="0" applyNumberFormat="1" applyFill="1"/>
    <xf numFmtId="14" fontId="1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3" fillId="0" borderId="0" xfId="0" applyFont="1"/>
    <xf numFmtId="14" fontId="13" fillId="0" borderId="0" xfId="0" applyNumberFormat="1" applyFont="1"/>
    <xf numFmtId="7" fontId="13" fillId="0" borderId="0" xfId="0" applyNumberFormat="1" applyFont="1"/>
    <xf numFmtId="0" fontId="4" fillId="3" borderId="15" xfId="0" applyFont="1" applyFill="1" applyBorder="1"/>
    <xf numFmtId="165" fontId="0" fillId="3" borderId="16" xfId="0" applyNumberFormat="1" applyFill="1" applyBorder="1" applyAlignment="1">
      <alignment horizontal="right"/>
    </xf>
    <xf numFmtId="0" fontId="0" fillId="3" borderId="16" xfId="0" applyFill="1" applyBorder="1"/>
    <xf numFmtId="0" fontId="4" fillId="3" borderId="16" xfId="0" applyFont="1" applyFill="1" applyBorder="1"/>
    <xf numFmtId="165" fontId="0" fillId="3" borderId="17" xfId="0" applyNumberFormat="1" applyFill="1" applyBorder="1" applyAlignment="1">
      <alignment horizontal="left"/>
    </xf>
    <xf numFmtId="0" fontId="4" fillId="3" borderId="18" xfId="0" applyFont="1" applyFill="1" applyBorder="1"/>
    <xf numFmtId="165" fontId="0" fillId="3" borderId="0" xfId="0" applyNumberFormat="1" applyFill="1" applyAlignment="1">
      <alignment horizontal="right"/>
    </xf>
    <xf numFmtId="0" fontId="4" fillId="3" borderId="0" xfId="0" applyFont="1" applyFill="1"/>
    <xf numFmtId="165" fontId="0" fillId="3" borderId="19" xfId="0" applyNumberFormat="1" applyFill="1" applyBorder="1" applyAlignment="1">
      <alignment horizontal="left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165" fontId="0" fillId="9" borderId="23" xfId="0" applyNumberFormat="1" applyFill="1" applyBorder="1"/>
    <xf numFmtId="165" fontId="0" fillId="10" borderId="23" xfId="0" applyNumberFormat="1" applyFill="1" applyBorder="1"/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17">
    <dxf>
      <font>
        <b/>
        <i val="0"/>
        <color rgb="FFC00000"/>
      </font>
    </dxf>
    <dxf>
      <font>
        <color theme="4"/>
      </font>
      <fill>
        <patternFill>
          <bgColor rgb="FF0070C0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3" Type="http://schemas.openxmlformats.org/officeDocument/2006/relationships/hyperlink" Target="#'Base de donn&#233;es'!A1"/><Relationship Id="rId7" Type="http://schemas.openxmlformats.org/officeDocument/2006/relationships/image" Target="../media/image5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hyperlink" Target="#Parametres!A1"/><Relationship Id="rId5" Type="http://schemas.openxmlformats.org/officeDocument/2006/relationships/image" Target="../media/image4.svg"/><Relationship Id="rId10" Type="http://schemas.openxmlformats.org/officeDocument/2006/relationships/image" Target="../media/image8.svg"/><Relationship Id="rId4" Type="http://schemas.openxmlformats.org/officeDocument/2006/relationships/image" Target="../media/image3.png"/><Relationship Id="rId9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svg"/><Relationship Id="rId2" Type="http://schemas.openxmlformats.org/officeDocument/2006/relationships/image" Target="../media/image9.png"/><Relationship Id="rId1" Type="http://schemas.openxmlformats.org/officeDocument/2006/relationships/hyperlink" Target="#Saisi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aisie!A1"/><Relationship Id="rId2" Type="http://schemas.openxmlformats.org/officeDocument/2006/relationships/image" Target="../media/image13.svg"/><Relationship Id="rId1" Type="http://schemas.openxmlformats.org/officeDocument/2006/relationships/image" Target="../media/image12.png"/><Relationship Id="rId5" Type="http://schemas.openxmlformats.org/officeDocument/2006/relationships/image" Target="../media/image10.svg"/><Relationship Id="rId4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svg"/><Relationship Id="rId2" Type="http://schemas.openxmlformats.org/officeDocument/2006/relationships/image" Target="../media/image9.png"/><Relationship Id="rId1" Type="http://schemas.openxmlformats.org/officeDocument/2006/relationships/hyperlink" Target="#Saisi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1797423</xdr:colOff>
      <xdr:row>11</xdr:row>
      <xdr:rowOff>191397</xdr:rowOff>
    </xdr:from>
    <xdr:to>
      <xdr:col>5</xdr:col>
      <xdr:colOff>2136289</xdr:colOff>
      <xdr:row>13</xdr:row>
      <xdr:rowOff>149256</xdr:rowOff>
    </xdr:to>
    <xdr:pic macro="[0]!Enregistrer">
      <xdr:nvPicPr>
        <xdr:cNvPr id="3" name="Graphique 2" descr="Coch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28011" y="2786679"/>
          <a:ext cx="338866" cy="343342"/>
        </a:xfrm>
        <a:prstGeom prst="rect">
          <a:avLst/>
        </a:prstGeom>
      </xdr:spPr>
    </xdr:pic>
    <xdr:clientData/>
  </xdr:twoCellAnchor>
  <xdr:twoCellAnchor editAs="oneCell">
    <xdr:from>
      <xdr:col>5</xdr:col>
      <xdr:colOff>1107142</xdr:colOff>
      <xdr:row>11</xdr:row>
      <xdr:rowOff>188259</xdr:rowOff>
    </xdr:from>
    <xdr:to>
      <xdr:col>5</xdr:col>
      <xdr:colOff>1488142</xdr:colOff>
      <xdr:row>14</xdr:row>
      <xdr:rowOff>0</xdr:rowOff>
    </xdr:to>
    <xdr:pic>
      <xdr:nvPicPr>
        <xdr:cNvPr id="4" name="Graphique 3" descr="Disqu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6037730" y="2783541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407894</xdr:colOff>
      <xdr:row>11</xdr:row>
      <xdr:rowOff>161366</xdr:rowOff>
    </xdr:from>
    <xdr:to>
      <xdr:col>5</xdr:col>
      <xdr:colOff>851647</xdr:colOff>
      <xdr:row>14</xdr:row>
      <xdr:rowOff>35860</xdr:rowOff>
    </xdr:to>
    <xdr:pic>
      <xdr:nvPicPr>
        <xdr:cNvPr id="6" name="Graphique 5" descr="Conception Web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338482" y="2756648"/>
          <a:ext cx="443753" cy="4437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290541</xdr:colOff>
      <xdr:row>0</xdr:row>
      <xdr:rowOff>559191</xdr:rowOff>
    </xdr:to>
    <xdr:pic>
      <xdr:nvPicPr>
        <xdr:cNvPr id="7" name="Graphique 6" descr="Maiso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0" y="0"/>
          <a:ext cx="637674" cy="559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637674</xdr:colOff>
      <xdr:row>2</xdr:row>
      <xdr:rowOff>167640</xdr:rowOff>
    </xdr:to>
    <xdr:pic>
      <xdr:nvPicPr>
        <xdr:cNvPr id="5" name="Graphique 4" descr="Maiso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637674" cy="5562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0</xdr:row>
          <xdr:rowOff>106680</xdr:rowOff>
        </xdr:from>
        <xdr:to>
          <xdr:col>4</xdr:col>
          <xdr:colOff>167640</xdr:colOff>
          <xdr:row>0</xdr:row>
          <xdr:rowOff>434340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214533</xdr:colOff>
      <xdr:row>0</xdr:row>
      <xdr:rowOff>69752</xdr:rowOff>
    </xdr:from>
    <xdr:to>
      <xdr:col>4</xdr:col>
      <xdr:colOff>648873</xdr:colOff>
      <xdr:row>1</xdr:row>
      <xdr:rowOff>8792</xdr:rowOff>
    </xdr:to>
    <xdr:pic>
      <xdr:nvPicPr>
        <xdr:cNvPr id="6" name="Graphique 5" descr="Loup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684564" y="69752"/>
          <a:ext cx="434340" cy="437271"/>
        </a:xfrm>
        <a:prstGeom prst="rect">
          <a:avLst/>
        </a:prstGeom>
      </xdr:spPr>
    </xdr:pic>
    <xdr:clientData/>
  </xdr:twoCellAnchor>
  <xdr:twoCellAnchor editAs="oneCell">
    <xdr:from>
      <xdr:col>14</xdr:col>
      <xdr:colOff>34636</xdr:colOff>
      <xdr:row>0</xdr:row>
      <xdr:rowOff>0</xdr:rowOff>
    </xdr:from>
    <xdr:to>
      <xdr:col>14</xdr:col>
      <xdr:colOff>672310</xdr:colOff>
      <xdr:row>1</xdr:row>
      <xdr:rowOff>60960</xdr:rowOff>
    </xdr:to>
    <xdr:pic>
      <xdr:nvPicPr>
        <xdr:cNvPr id="5" name="Graphique 4" descr="Maison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1582400" y="0"/>
          <a:ext cx="637674" cy="5597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385103</xdr:colOff>
      <xdr:row>7</xdr:row>
      <xdr:rowOff>30480</xdr:rowOff>
    </xdr:from>
    <xdr:to>
      <xdr:col>21</xdr:col>
      <xdr:colOff>230297</xdr:colOff>
      <xdr:row>8</xdr:row>
      <xdr:rowOff>274320</xdr:rowOff>
    </xdr:to>
    <xdr:pic>
      <xdr:nvPicPr>
        <xdr:cNvPr id="3" name="Graphique 2" descr="Maiso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5167903" y="1409700"/>
          <a:ext cx="637674" cy="556260"/>
        </a:xfrm>
        <a:prstGeom prst="rect">
          <a:avLst/>
        </a:prstGeom>
      </xdr:spPr>
    </xdr:pic>
    <xdr:clientData/>
  </xdr:twoCellAnchor>
  <xdr:twoCellAnchor>
    <xdr:from>
      <xdr:col>12</xdr:col>
      <xdr:colOff>769619</xdr:colOff>
      <xdr:row>4</xdr:row>
      <xdr:rowOff>38100</xdr:rowOff>
    </xdr:from>
    <xdr:to>
      <xdr:col>13</xdr:col>
      <xdr:colOff>777240</xdr:colOff>
      <xdr:row>5</xdr:row>
      <xdr:rowOff>15240</xdr:rowOff>
    </xdr:to>
    <xdr:sp macro="[1]!Module1.INDALL" textlink="">
      <xdr:nvSpPr>
        <xdr:cNvPr id="7" name="Rounded Rectangle 7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12</xdr:col>
      <xdr:colOff>769619</xdr:colOff>
      <xdr:row>5</xdr:row>
      <xdr:rowOff>38100</xdr:rowOff>
    </xdr:from>
    <xdr:to>
      <xdr:col>13</xdr:col>
      <xdr:colOff>777240</xdr:colOff>
      <xdr:row>6</xdr:row>
      <xdr:rowOff>15240</xdr:rowOff>
    </xdr:to>
    <xdr:sp macro="[1]!Module1.INDALL" textlink="">
      <xdr:nvSpPr>
        <xdr:cNvPr id="9" name="Rounded Rectangle 7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12</xdr:col>
      <xdr:colOff>769619</xdr:colOff>
      <xdr:row>6</xdr:row>
      <xdr:rowOff>38100</xdr:rowOff>
    </xdr:from>
    <xdr:to>
      <xdr:col>13</xdr:col>
      <xdr:colOff>777240</xdr:colOff>
      <xdr:row>7</xdr:row>
      <xdr:rowOff>15240</xdr:rowOff>
    </xdr:to>
    <xdr:sp macro="[1]!Module1.INDALL" textlink="">
      <xdr:nvSpPr>
        <xdr:cNvPr id="11" name="Rounded Rectangle 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12</xdr:col>
      <xdr:colOff>769619</xdr:colOff>
      <xdr:row>7</xdr:row>
      <xdr:rowOff>38100</xdr:rowOff>
    </xdr:from>
    <xdr:to>
      <xdr:col>13</xdr:col>
      <xdr:colOff>777240</xdr:colOff>
      <xdr:row>8</xdr:row>
      <xdr:rowOff>15240</xdr:rowOff>
    </xdr:to>
    <xdr:sp macro="[1]!Module1.INDALL" textlink="">
      <xdr:nvSpPr>
        <xdr:cNvPr id="13" name="Rounded Rectangle 7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12</xdr:col>
      <xdr:colOff>769619</xdr:colOff>
      <xdr:row>8</xdr:row>
      <xdr:rowOff>38100</xdr:rowOff>
    </xdr:from>
    <xdr:to>
      <xdr:col>13</xdr:col>
      <xdr:colOff>777240</xdr:colOff>
      <xdr:row>9</xdr:row>
      <xdr:rowOff>15240</xdr:rowOff>
    </xdr:to>
    <xdr:sp macro="[1]!Module1.INDALL" textlink="">
      <xdr:nvSpPr>
        <xdr:cNvPr id="15" name="Rounded Rectangle 7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12</xdr:col>
      <xdr:colOff>769619</xdr:colOff>
      <xdr:row>9</xdr:row>
      <xdr:rowOff>38100</xdr:rowOff>
    </xdr:from>
    <xdr:to>
      <xdr:col>13</xdr:col>
      <xdr:colOff>777240</xdr:colOff>
      <xdr:row>10</xdr:row>
      <xdr:rowOff>15240</xdr:rowOff>
    </xdr:to>
    <xdr:sp macro="[1]!Module1.INDALL" textlink="">
      <xdr:nvSpPr>
        <xdr:cNvPr id="17" name="Rounded Rectangle 7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12</xdr:col>
      <xdr:colOff>769619</xdr:colOff>
      <xdr:row>10</xdr:row>
      <xdr:rowOff>38100</xdr:rowOff>
    </xdr:from>
    <xdr:to>
      <xdr:col>13</xdr:col>
      <xdr:colOff>777240</xdr:colOff>
      <xdr:row>11</xdr:row>
      <xdr:rowOff>15240</xdr:rowOff>
    </xdr:to>
    <xdr:sp macro="[1]!Module1.INDALL" textlink="">
      <xdr:nvSpPr>
        <xdr:cNvPr id="19" name="Rounded Rectangle 7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12207239" y="533400"/>
          <a:ext cx="800101" cy="289560"/>
        </a:xfrm>
        <a:prstGeom prst="roundRect">
          <a:avLst/>
        </a:prstGeom>
        <a:noFill/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1</xdr:row>
      <xdr:rowOff>15240</xdr:rowOff>
    </xdr:from>
    <xdr:to>
      <xdr:col>13</xdr:col>
      <xdr:colOff>784860</xdr:colOff>
      <xdr:row>1</xdr:row>
      <xdr:rowOff>302861</xdr:rowOff>
    </xdr:to>
    <xdr:sp macro="[0]!INDALL" textlink="">
      <xdr:nvSpPr>
        <xdr:cNvPr id="5" name="Rounded Rectangle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2268200" y="198120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2</xdr:row>
      <xdr:rowOff>13148</xdr:rowOff>
    </xdr:from>
    <xdr:to>
      <xdr:col>13</xdr:col>
      <xdr:colOff>784860</xdr:colOff>
      <xdr:row>2</xdr:row>
      <xdr:rowOff>300769</xdr:rowOff>
    </xdr:to>
    <xdr:sp macro="[0]!Koodo" textlink="">
      <xdr:nvSpPr>
        <xdr:cNvPr id="4" name="Rounded Rectangl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2268200" y="508448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3</xdr:row>
      <xdr:rowOff>11056</xdr:rowOff>
    </xdr:from>
    <xdr:to>
      <xdr:col>13</xdr:col>
      <xdr:colOff>784860</xdr:colOff>
      <xdr:row>3</xdr:row>
      <xdr:rowOff>298677</xdr:rowOff>
    </xdr:to>
    <xdr:sp macro="[0]!BELAIR" textlink="">
      <xdr:nvSpPr>
        <xdr:cNvPr id="6" name="Rounded Rectangl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2268200" y="818776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4</xdr:row>
      <xdr:rowOff>8964</xdr:rowOff>
    </xdr:from>
    <xdr:to>
      <xdr:col>13</xdr:col>
      <xdr:colOff>784860</xdr:colOff>
      <xdr:row>4</xdr:row>
      <xdr:rowOff>296585</xdr:rowOff>
    </xdr:to>
    <xdr:sp macro="[0]!EBOX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2268200" y="1129104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5</xdr:row>
      <xdr:rowOff>6871</xdr:rowOff>
    </xdr:from>
    <xdr:to>
      <xdr:col>13</xdr:col>
      <xdr:colOff>784860</xdr:colOff>
      <xdr:row>5</xdr:row>
      <xdr:rowOff>294492</xdr:rowOff>
    </xdr:to>
    <xdr:sp macro="[0]!EPARGNE" textlink="">
      <xdr:nvSpPr>
        <xdr:cNvPr id="10" name="Rounded Rectangl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2268200" y="1439431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6</xdr:row>
      <xdr:rowOff>4780</xdr:rowOff>
    </xdr:from>
    <xdr:to>
      <xdr:col>13</xdr:col>
      <xdr:colOff>784860</xdr:colOff>
      <xdr:row>6</xdr:row>
      <xdr:rowOff>292401</xdr:rowOff>
    </xdr:to>
    <xdr:sp macro="[0]!HQ" textlink="">
      <xdr:nvSpPr>
        <xdr:cNvPr id="12" name="Rounded Rectangl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2268200" y="1749760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7</xdr:row>
      <xdr:rowOff>2687</xdr:rowOff>
    </xdr:from>
    <xdr:to>
      <xdr:col>13</xdr:col>
      <xdr:colOff>784860</xdr:colOff>
      <xdr:row>7</xdr:row>
      <xdr:rowOff>290308</xdr:rowOff>
    </xdr:to>
    <xdr:sp macro="[0]!HYPO" textlink="">
      <xdr:nvSpPr>
        <xdr:cNvPr id="14" name="Rounded Rectangl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12268200" y="2060087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8</xdr:row>
      <xdr:rowOff>596</xdr:rowOff>
    </xdr:from>
    <xdr:to>
      <xdr:col>13</xdr:col>
      <xdr:colOff>784860</xdr:colOff>
      <xdr:row>8</xdr:row>
      <xdr:rowOff>288217</xdr:rowOff>
    </xdr:to>
    <xdr:sp macro="[0]!ASSMA" textlink="">
      <xdr:nvSpPr>
        <xdr:cNvPr id="16" name="Rounded Rectangl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12268200" y="2370416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8</xdr:row>
      <xdr:rowOff>310923</xdr:rowOff>
    </xdr:from>
    <xdr:to>
      <xdr:col>13</xdr:col>
      <xdr:colOff>784860</xdr:colOff>
      <xdr:row>9</xdr:row>
      <xdr:rowOff>286124</xdr:rowOff>
    </xdr:to>
    <xdr:sp macro="[0]!JEAN" textlink="">
      <xdr:nvSpPr>
        <xdr:cNvPr id="18" name="Rounded Rectangl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12268200" y="2680743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9</xdr:row>
      <xdr:rowOff>308831</xdr:rowOff>
    </xdr:from>
    <xdr:to>
      <xdr:col>13</xdr:col>
      <xdr:colOff>784860</xdr:colOff>
      <xdr:row>10</xdr:row>
      <xdr:rowOff>284032</xdr:rowOff>
    </xdr:to>
    <xdr:sp macro="[0]!INTERET" textlink="">
      <xdr:nvSpPr>
        <xdr:cNvPr id="20" name="Rounded Rectangl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12268200" y="2991071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38100</xdr:colOff>
      <xdr:row>10</xdr:row>
      <xdr:rowOff>306739</xdr:rowOff>
    </xdr:from>
    <xdr:to>
      <xdr:col>13</xdr:col>
      <xdr:colOff>784860</xdr:colOff>
      <xdr:row>11</xdr:row>
      <xdr:rowOff>281940</xdr:rowOff>
    </xdr:to>
    <xdr:sp macro="[0]!CAP" textlink="">
      <xdr:nvSpPr>
        <xdr:cNvPr id="21" name="Rounded Rectangle 7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12268200" y="3301399"/>
          <a:ext cx="746760" cy="287621"/>
        </a:xfrm>
        <a:prstGeom prst="roundRect">
          <a:avLst/>
        </a:prstGeom>
        <a:solidFill>
          <a:srgbClr val="C00000"/>
        </a:solidFill>
        <a:ln w="12700" cap="flat" cmpd="sng" algn="ctr">
          <a:noFill/>
          <a:prstDash val="solid"/>
          <a:miter lim="800000"/>
        </a:ln>
        <a:effectLst>
          <a:outerShdw blurRad="190500" dist="228600" dir="2700000" sx="200000" sy="200000" algn="ctr">
            <a:sysClr val="window" lastClr="FFFFFF">
              <a:alpha val="0"/>
            </a:sys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txBody>
        <a:bodyPr vertOverflow="clip" horzOverflow="clip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IN" sz="1200" b="1" i="0" u="none" strike="noStrike" kern="0" cap="none" spc="0" normalizeH="0" baseline="0" noProof="0">
              <a:ln>
                <a:noFill/>
              </a:ln>
              <a:solidFill>
                <a:srgbClr val="70AD47">
                  <a:lumMod val="40000"/>
                  <a:lumOff val="60000"/>
                </a:srgbClr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es%202026/Budget%20_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s "/>
      <sheetName val="resultats globaux 2023"/>
      <sheetName val="TCD dep ann2024"/>
      <sheetName val="Flux  sur 12 mois (2022)"/>
      <sheetName val="Flux  sur 12 mois (2024)"/>
      <sheetName val="Flux  sur 12 mois (2021)"/>
      <sheetName val="Barre de progression"/>
      <sheetName val="Tableau de bord"/>
      <sheetName val="TCDA"/>
      <sheetName val="cacheHome"/>
      <sheetName val="Home"/>
      <sheetName val="Tableau"/>
      <sheetName val="Actif Passif"/>
      <sheetName val="Auto"/>
      <sheetName val="Analyses"/>
      <sheetName val="Aide mémoire"/>
      <sheetName val="Paiement de cartes"/>
      <sheetName val="Projet Solde des comptes"/>
      <sheetName val="Solde des comptes"/>
      <sheetName val="Feuil1"/>
      <sheetName val="TCDM "/>
      <sheetName val="TCD dep ann2022"/>
      <sheetName val="TCD dep ann2021"/>
      <sheetName val="Jean"/>
      <sheetName val="Dep2023"/>
      <sheetName val="Support"/>
      <sheetName val="Épargne"/>
      <sheetName val="Évolution Budget"/>
      <sheetName val="Catego et flux"/>
      <sheetName val="Dépenses Bordeaux payées parRob"/>
      <sheetName val="Du a Robert Bordeaux 7381"/>
      <sheetName val="Projection Bordeaux"/>
      <sheetName val="Menu Bordeaux"/>
      <sheetName val="T776"/>
      <sheetName val="Projet Bordeaux"/>
      <sheetName val="preparer budget"/>
      <sheetName val="Relevé"/>
      <sheetName val="Manolo"/>
      <sheetName val="evol"/>
      <sheetName val="int dividendes"/>
      <sheetName val="Database"/>
      <sheetName val="Projections Budget 2024"/>
      <sheetName val="2024 Budget"/>
      <sheetName val="Compte_Catégorie"/>
      <sheetName val="Budget _2026"/>
    </sheetNames>
    <definedNames>
      <definedName name="Module1.INDAL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ient" refreshedDate="46062.021692592592" createdVersion="6" refreshedVersion="6" minRefreshableVersion="3" recordCount="5" xr:uid="{939A52C5-FF34-413F-AF23-7E422D19EF3E}">
  <cacheSource type="worksheet">
    <worksheetSource name="Tableau1"/>
  </cacheSource>
  <cacheFields count="13">
    <cacheField name="Date" numFmtId="0">
      <sharedItems containsNonDate="0" containsString="0" containsBlank="1"/>
    </cacheField>
    <cacheField name="Opération" numFmtId="0">
      <sharedItems containsNonDate="0" containsString="0" containsBlank="1" count="1">
        <m/>
      </sharedItems>
    </cacheField>
    <cacheField name="Du compte" numFmtId="0">
      <sharedItems containsNonDate="0" containsString="0" containsBlank="1" count="1">
        <m/>
      </sharedItems>
    </cacheField>
    <cacheField name="Vers compte" numFmtId="0">
      <sharedItems containsNonDate="0" containsString="0" containsBlank="1" count="1">
        <m/>
      </sharedItems>
    </cacheField>
    <cacheField name="Dans compte" numFmtId="0">
      <sharedItems containsNonDate="0" containsString="0" containsBlank="1" count="1">
        <m/>
      </sharedItems>
    </cacheField>
    <cacheField name="Montant" numFmtId="0">
      <sharedItems containsNonDate="0" containsString="0" containsBlank="1"/>
    </cacheField>
    <cacheField name="Catégorie" numFmtId="0">
      <sharedItems containsNonDate="0" containsString="0" containsBlank="1"/>
    </cacheField>
    <cacheField name="Sous catégorie" numFmtId="0">
      <sharedItems containsNonDate="0" containsString="0" containsBlank="1"/>
    </cacheField>
    <cacheField name="Fournisseur" numFmtId="0">
      <sharedItems containsNonDate="0" containsString="0" containsBlank="1"/>
    </cacheField>
    <cacheField name="Remarques 1" numFmtId="0">
      <sharedItems containsNonDate="0" containsString="0" containsBlank="1"/>
    </cacheField>
    <cacheField name="Remarques 2" numFmtId="0">
      <sharedItems containsNonDate="0" containsString="0" containsBlank="1"/>
    </cacheField>
    <cacheField name="Remarques 3" numFmtId="0">
      <sharedItems containsNonDate="0" containsString="0" containsBlank="1"/>
    </cacheField>
    <cacheField name="Point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m/>
    <x v="0"/>
    <x v="0"/>
    <x v="0"/>
    <x v="0"/>
    <m/>
    <m/>
    <m/>
    <m/>
    <m/>
    <m/>
    <m/>
    <m/>
  </r>
  <r>
    <m/>
    <x v="0"/>
    <x v="0"/>
    <x v="0"/>
    <x v="0"/>
    <m/>
    <m/>
    <m/>
    <m/>
    <m/>
    <m/>
    <m/>
    <m/>
  </r>
  <r>
    <m/>
    <x v="0"/>
    <x v="0"/>
    <x v="0"/>
    <x v="0"/>
    <m/>
    <m/>
    <m/>
    <m/>
    <m/>
    <m/>
    <m/>
    <m/>
  </r>
  <r>
    <m/>
    <x v="0"/>
    <x v="0"/>
    <x v="0"/>
    <x v="0"/>
    <m/>
    <m/>
    <m/>
    <m/>
    <m/>
    <m/>
    <m/>
    <m/>
  </r>
  <r>
    <m/>
    <x v="0"/>
    <x v="0"/>
    <x v="0"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40EC0D-9403-4027-9678-79CFD150A245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P4:Q8" firstHeaderRow="1" firstDataRow="1" firstDataCol="1" rowPageCount="1" colPageCount="1"/>
  <pivotFields count="13">
    <pivotField showAll="0"/>
    <pivotField axis="axisPage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2"/>
    <field x="3"/>
    <field x="4"/>
  </rowFields>
  <rowItems count="4">
    <i>
      <x/>
    </i>
    <i r="1">
      <x/>
    </i>
    <i r="2">
      <x/>
    </i>
    <i t="grand">
      <x/>
    </i>
  </rowItems>
  <colItems count="1">
    <i/>
  </colItems>
  <pageFields count="1">
    <pageField fld="1" hier="-1"/>
  </pageFields>
  <dataFields count="1">
    <dataField name="Somme de Montant" fld="5" baseField="2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19E8D5-E8BA-45C5-A23B-7F75398AB2B9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L4:M8" firstHeaderRow="1" firstDataRow="1" firstDataCol="1" rowPageCount="1" colPageCount="1"/>
  <pivotFields count="13">
    <pivotField showAll="0"/>
    <pivotField axis="axisPage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2"/>
    <field x="3"/>
    <field x="4"/>
  </rowFields>
  <rowItems count="4">
    <i>
      <x/>
    </i>
    <i r="1">
      <x/>
    </i>
    <i r="2">
      <x/>
    </i>
    <i t="grand">
      <x/>
    </i>
  </rowItems>
  <colItems count="1">
    <i/>
  </colItems>
  <pageFields count="1">
    <pageField fld="1" hier="-1"/>
  </pageFields>
  <dataFields count="1">
    <dataField name="Somme de Montant" fld="5" baseField="2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6E47A8-3BF3-4C1E-ABAF-D6AD5EDE745F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4:H8" firstHeaderRow="1" firstDataRow="1" firstDataCol="1" rowPageCount="1" colPageCount="1"/>
  <pivotFields count="13">
    <pivotField showAll="0"/>
    <pivotField axis="axisPage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2"/>
    <field x="3"/>
    <field x="4"/>
  </rowFields>
  <rowItems count="4">
    <i>
      <x/>
    </i>
    <i r="1">
      <x/>
    </i>
    <i r="2">
      <x/>
    </i>
    <i t="grand">
      <x/>
    </i>
  </rowItems>
  <colItems count="1">
    <i/>
  </colItems>
  <pageFields count="1">
    <pageField fld="1" hier="-1"/>
  </pageFields>
  <dataFields count="1">
    <dataField name="Somme de Montant" fld="5" baseField="2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27DF82-CBD6-49CE-9F2A-CFE3BE7B7CD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C8" firstHeaderRow="1" firstDataRow="1" firstDataCol="1" rowPageCount="1" colPageCount="1"/>
  <pivotFields count="13">
    <pivotField showAll="0"/>
    <pivotField axis="axisPage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2"/>
    <field x="3"/>
    <field x="4"/>
  </rowFields>
  <rowItems count="4">
    <i>
      <x/>
    </i>
    <i r="1">
      <x/>
    </i>
    <i r="2">
      <x/>
    </i>
    <i t="grand">
      <x/>
    </i>
  </rowItems>
  <colItems count="1">
    <i/>
  </colItems>
  <pageFields count="1">
    <pageField fld="1" hier="-1"/>
  </pageFields>
  <dataFields count="1">
    <dataField name="Somme de Montant" fld="5" baseField="2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A5B966-E0C7-4FB0-A40C-66CF0C04B0C7}" name="Tableau1" displayName="Tableau1" ref="A2:M7" totalsRowShown="0" headerRowDxfId="16" dataDxfId="15">
  <autoFilter ref="A2:M7" xr:uid="{42C7604F-7E35-4D8B-AE78-2D6A5BBC3C9F}"/>
  <tableColumns count="13">
    <tableColumn id="1" xr3:uid="{AD5E6BD0-AAFB-4D42-84A9-082E308CA56B}" name="Date" dataDxfId="14"/>
    <tableColumn id="2" xr3:uid="{A591A133-F6AA-4E33-AD6D-8BFB021B13DA}" name="Opération" dataDxfId="13"/>
    <tableColumn id="3" xr3:uid="{BCA6E27A-4CA2-4AD5-8392-2C929E88D0F7}" name="Du compte" dataDxfId="12"/>
    <tableColumn id="4" xr3:uid="{38EF4F0C-8BAC-41CC-900C-6D3E8C6F5C14}" name="Vers compte" dataDxfId="11"/>
    <tableColumn id="5" xr3:uid="{19A97D59-ABAD-42E9-8DDA-ED0CB53F3C36}" name="Dans compte" dataDxfId="10"/>
    <tableColumn id="6" xr3:uid="{7DED1CC7-E891-4995-9F7E-BFEAC65AB13F}" name="Montant" dataDxfId="9"/>
    <tableColumn id="7" xr3:uid="{2B12D68B-68B6-41D1-B70A-74B00F3F2D8D}" name="Catégorie" dataDxfId="8"/>
    <tableColumn id="8" xr3:uid="{4E36DE94-9A98-4F8C-B935-564C79108344}" name="Sous catégorie" dataDxfId="7"/>
    <tableColumn id="9" xr3:uid="{E43EA2E8-4EB8-4527-BEB3-7C890CD7652A}" name="Fournisseur" dataDxfId="6"/>
    <tableColumn id="10" xr3:uid="{2D4D76DD-404C-4BDE-8F2D-3CA311539266}" name="Remarques 1" dataDxfId="5"/>
    <tableColumn id="11" xr3:uid="{0D9FFDAF-FF6A-40A0-AB36-4D3CDE3F11A2}" name="Remarques 2" dataDxfId="4"/>
    <tableColumn id="12" xr3:uid="{1AD2955C-EE33-4817-B4AD-5EEA8974A210}" name="Remarques 3" dataDxfId="3"/>
    <tableColumn id="13" xr3:uid="{FFEF77FB-008D-463E-B45B-8AED98D4A1B6}" name="Pointé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.xml"/><Relationship Id="rId5" Type="http://schemas.openxmlformats.org/officeDocument/2006/relationships/image" Target="../media/image1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07A40-BCE9-4AF7-A502-94C0CC2B5E9C}">
  <sheetPr codeName="Feuil1"/>
  <dimension ref="A1:O34"/>
  <sheetViews>
    <sheetView zoomScale="90" zoomScaleNormal="90" workbookViewId="0">
      <selection activeCell="K15" sqref="K15"/>
    </sheetView>
  </sheetViews>
  <sheetFormatPr baseColWidth="10" defaultRowHeight="14.4" x14ac:dyDescent="0.3"/>
  <cols>
    <col min="1" max="1" width="5" style="1" customWidth="1"/>
    <col min="2" max="2" width="33" style="1" customWidth="1"/>
    <col min="3" max="3" width="31.33203125" style="1" customWidth="1"/>
    <col min="4" max="4" width="5.88671875" style="1" customWidth="1"/>
    <col min="5" max="5" width="15.88671875" style="1" bestFit="1" customWidth="1"/>
    <col min="6" max="6" width="34.77734375" style="1" customWidth="1"/>
    <col min="7" max="16384" width="11.5546875" style="1"/>
  </cols>
  <sheetData>
    <row r="1" spans="1:15" ht="45.6" customHeight="1" x14ac:dyDescent="0.3">
      <c r="A1" s="59" t="s">
        <v>1</v>
      </c>
      <c r="B1" s="59"/>
      <c r="C1" s="59"/>
      <c r="D1" s="59"/>
      <c r="E1" s="59"/>
      <c r="F1" s="59"/>
      <c r="G1" s="59"/>
      <c r="I1" s="60" t="s">
        <v>125</v>
      </c>
      <c r="J1" s="60"/>
      <c r="K1" s="60"/>
      <c r="L1" s="60"/>
      <c r="M1" s="60"/>
      <c r="N1" s="60"/>
      <c r="O1" s="60"/>
    </row>
    <row r="2" spans="1:15" x14ac:dyDescent="0.3">
      <c r="A2" s="59"/>
      <c r="B2" s="59"/>
      <c r="C2" s="59"/>
      <c r="D2" s="59"/>
      <c r="E2" s="59"/>
      <c r="F2" s="59"/>
      <c r="G2" s="59"/>
      <c r="I2" s="60"/>
      <c r="J2" s="60"/>
      <c r="K2" s="60"/>
      <c r="L2" s="60"/>
      <c r="M2" s="60"/>
      <c r="N2" s="60"/>
      <c r="O2" s="60"/>
    </row>
    <row r="3" spans="1:15" ht="15" thickBot="1" x14ac:dyDescent="0.35"/>
    <row r="4" spans="1:15" ht="15.6" thickTop="1" thickBot="1" x14ac:dyDescent="0.35">
      <c r="B4" s="3"/>
      <c r="C4" s="4"/>
      <c r="D4" s="4"/>
      <c r="E4" s="4"/>
      <c r="F4" s="5"/>
    </row>
    <row r="5" spans="1:15" ht="16.2" thickBot="1" x14ac:dyDescent="0.35">
      <c r="B5" s="14" t="s">
        <v>2</v>
      </c>
      <c r="C5" s="13"/>
      <c r="D5" s="6"/>
      <c r="E5" s="15" t="s">
        <v>9</v>
      </c>
      <c r="F5" s="7"/>
    </row>
    <row r="6" spans="1:15" ht="16.2" thickBot="1" x14ac:dyDescent="0.35">
      <c r="B6" s="14" t="s">
        <v>3</v>
      </c>
      <c r="C6" s="2"/>
      <c r="D6" s="6"/>
      <c r="E6" s="15" t="s">
        <v>12</v>
      </c>
      <c r="F6" s="7"/>
    </row>
    <row r="7" spans="1:15" ht="16.2" thickBot="1" x14ac:dyDescent="0.35">
      <c r="B7" s="14" t="s">
        <v>4</v>
      </c>
      <c r="C7" s="2"/>
      <c r="D7" s="6"/>
      <c r="E7" s="15" t="s">
        <v>111</v>
      </c>
      <c r="F7" s="7"/>
    </row>
    <row r="8" spans="1:15" ht="16.2" thickBot="1" x14ac:dyDescent="0.35">
      <c r="B8" s="14" t="s">
        <v>6</v>
      </c>
      <c r="C8" s="2"/>
      <c r="D8" s="6"/>
      <c r="E8" s="15" t="s">
        <v>112</v>
      </c>
      <c r="F8" s="7"/>
    </row>
    <row r="9" spans="1:15" ht="16.2" thickBot="1" x14ac:dyDescent="0.35">
      <c r="B9" s="14" t="s">
        <v>7</v>
      </c>
      <c r="C9" s="2"/>
      <c r="D9" s="6"/>
      <c r="E9" s="15" t="s">
        <v>113</v>
      </c>
      <c r="F9" s="7"/>
    </row>
    <row r="10" spans="1:15" ht="16.2" thickBot="1" x14ac:dyDescent="0.35">
      <c r="B10" s="14" t="s">
        <v>8</v>
      </c>
      <c r="C10" s="23"/>
      <c r="D10" s="6"/>
      <c r="E10" s="15" t="s">
        <v>110</v>
      </c>
      <c r="F10" s="7"/>
    </row>
    <row r="11" spans="1:15" ht="16.2" thickBot="1" x14ac:dyDescent="0.35">
      <c r="B11" s="14" t="s">
        <v>10</v>
      </c>
      <c r="C11" s="2"/>
      <c r="D11" s="6"/>
      <c r="E11" s="6"/>
      <c r="F11" s="8"/>
    </row>
    <row r="12" spans="1:15" ht="15" thickBot="1" x14ac:dyDescent="0.35">
      <c r="B12" s="9"/>
      <c r="C12" s="10"/>
      <c r="D12" s="10"/>
      <c r="E12" s="10"/>
      <c r="F12" s="11"/>
    </row>
    <row r="13" spans="1:15" ht="15" thickTop="1" x14ac:dyDescent="0.3">
      <c r="B13" s="12"/>
      <c r="C13" s="12"/>
      <c r="D13" s="12"/>
      <c r="E13" s="12"/>
      <c r="F13" s="12"/>
    </row>
    <row r="14" spans="1:15" x14ac:dyDescent="0.3">
      <c r="B14" s="12"/>
      <c r="C14" s="12"/>
      <c r="D14" s="12"/>
      <c r="E14" s="12"/>
      <c r="F14" s="12"/>
    </row>
    <row r="15" spans="1:15" ht="15" thickBot="1" x14ac:dyDescent="0.35"/>
    <row r="16" spans="1:15" ht="15" thickTop="1" x14ac:dyDescent="0.3">
      <c r="B16" s="44" t="s">
        <v>126</v>
      </c>
      <c r="C16" s="45">
        <f>'Solde des comptes'!G2</f>
        <v>0</v>
      </c>
      <c r="D16" s="46"/>
      <c r="E16" s="47" t="s">
        <v>91</v>
      </c>
      <c r="F16" s="48">
        <f>'Solde des comptes'!G19</f>
        <v>0</v>
      </c>
    </row>
    <row r="17" spans="2:6" x14ac:dyDescent="0.3">
      <c r="B17" s="49" t="s">
        <v>18</v>
      </c>
      <c r="C17" s="50">
        <f>'Solde des comptes'!G3</f>
        <v>0</v>
      </c>
      <c r="E17" s="51" t="s">
        <v>148</v>
      </c>
      <c r="F17" s="52">
        <f>'Solde des comptes'!G20</f>
        <v>0</v>
      </c>
    </row>
    <row r="18" spans="2:6" x14ac:dyDescent="0.3">
      <c r="B18" s="49" t="s">
        <v>17</v>
      </c>
      <c r="C18" s="50">
        <f>'Solde des comptes'!G4</f>
        <v>0</v>
      </c>
      <c r="F18" s="53"/>
    </row>
    <row r="19" spans="2:6" x14ac:dyDescent="0.3">
      <c r="B19" s="49" t="s">
        <v>19</v>
      </c>
      <c r="C19" s="50">
        <f>'Solde des comptes'!G5</f>
        <v>0</v>
      </c>
      <c r="F19" s="53"/>
    </row>
    <row r="20" spans="2:6" x14ac:dyDescent="0.3">
      <c r="B20" s="49" t="s">
        <v>20</v>
      </c>
      <c r="C20" s="50">
        <f>'Solde des comptes'!G6</f>
        <v>0</v>
      </c>
      <c r="F20" s="53"/>
    </row>
    <row r="21" spans="2:6" x14ac:dyDescent="0.3">
      <c r="B21" s="49" t="s">
        <v>21</v>
      </c>
      <c r="C21" s="50">
        <f>'Solde des comptes'!G7</f>
        <v>0</v>
      </c>
      <c r="F21" s="53"/>
    </row>
    <row r="22" spans="2:6" x14ac:dyDescent="0.3">
      <c r="B22" s="49" t="s">
        <v>22</v>
      </c>
      <c r="C22" s="50">
        <f>'Solde des comptes'!G8</f>
        <v>0</v>
      </c>
      <c r="F22" s="53"/>
    </row>
    <row r="23" spans="2:6" x14ac:dyDescent="0.3">
      <c r="B23" s="49" t="s">
        <v>23</v>
      </c>
      <c r="C23" s="50">
        <f>'Solde des comptes'!G9</f>
        <v>0</v>
      </c>
      <c r="F23" s="53"/>
    </row>
    <row r="24" spans="2:6" x14ac:dyDescent="0.3">
      <c r="B24" s="49" t="s">
        <v>24</v>
      </c>
      <c r="C24" s="50">
        <f>'Solde des comptes'!G10</f>
        <v>0</v>
      </c>
      <c r="F24" s="53"/>
    </row>
    <row r="25" spans="2:6" x14ac:dyDescent="0.3">
      <c r="B25" s="49" t="s">
        <v>25</v>
      </c>
      <c r="C25" s="50">
        <f>'Solde des comptes'!G11</f>
        <v>0</v>
      </c>
      <c r="F25" s="53"/>
    </row>
    <row r="26" spans="2:6" x14ac:dyDescent="0.3">
      <c r="B26" s="49" t="s">
        <v>26</v>
      </c>
      <c r="C26" s="50">
        <f>'Solde des comptes'!G12</f>
        <v>0</v>
      </c>
      <c r="F26" s="53"/>
    </row>
    <row r="27" spans="2:6" x14ac:dyDescent="0.3">
      <c r="B27" s="49" t="s">
        <v>27</v>
      </c>
      <c r="C27" s="50">
        <f>'Solde des comptes'!G13</f>
        <v>0</v>
      </c>
      <c r="F27" s="53"/>
    </row>
    <row r="28" spans="2:6" x14ac:dyDescent="0.3">
      <c r="B28" s="49" t="s">
        <v>28</v>
      </c>
      <c r="C28" s="50">
        <f>'Solde des comptes'!G14</f>
        <v>0</v>
      </c>
      <c r="F28" s="53"/>
    </row>
    <row r="29" spans="2:6" x14ac:dyDescent="0.3">
      <c r="B29" s="49" t="s">
        <v>29</v>
      </c>
      <c r="C29" s="50">
        <f>'Solde des comptes'!G15</f>
        <v>0</v>
      </c>
      <c r="F29" s="53"/>
    </row>
    <row r="30" spans="2:6" x14ac:dyDescent="0.3">
      <c r="B30" s="49" t="s">
        <v>30</v>
      </c>
      <c r="C30" s="50">
        <f>'Solde des comptes'!G16</f>
        <v>0</v>
      </c>
      <c r="F30" s="53"/>
    </row>
    <row r="31" spans="2:6" x14ac:dyDescent="0.3">
      <c r="B31" s="49" t="s">
        <v>32</v>
      </c>
      <c r="C31" s="50">
        <f>'Solde des comptes'!G17</f>
        <v>0</v>
      </c>
      <c r="F31" s="53"/>
    </row>
    <row r="32" spans="2:6" x14ac:dyDescent="0.3">
      <c r="B32" s="49" t="s">
        <v>33</v>
      </c>
      <c r="C32" s="50">
        <f>'Solde des comptes'!G18</f>
        <v>0</v>
      </c>
      <c r="F32" s="53"/>
    </row>
    <row r="33" spans="2:6" ht="15" thickBot="1" x14ac:dyDescent="0.35">
      <c r="B33" s="54"/>
      <c r="C33" s="55"/>
      <c r="D33" s="55"/>
      <c r="E33" s="55"/>
      <c r="F33" s="56"/>
    </row>
    <row r="34" spans="2:6" ht="15" thickTop="1" x14ac:dyDescent="0.3"/>
  </sheetData>
  <mergeCells count="2">
    <mergeCell ref="A1:G2"/>
    <mergeCell ref="I1:O2"/>
  </mergeCells>
  <dataValidations count="1">
    <dataValidation type="list" allowBlank="1" showInputMessage="1" showErrorMessage="1" sqref="F5" xr:uid="{E2FFD5F8-05E9-4B59-A8B5-1AF94C273E93}">
      <formula1>INDIRECT($C$11)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DEB153A-8451-4FA2-822B-233FA556BD47}">
          <x14:formula1>
            <xm:f>Parametres!$B$2:$B$7</xm:f>
          </x14:formula1>
          <xm:sqref>C6</xm:sqref>
        </x14:dataValidation>
        <x14:dataValidation type="list" allowBlank="1" showInputMessage="1" showErrorMessage="1" xr:uid="{78787E45-8E08-47C8-89BA-8A801115CE57}">
          <x14:formula1>
            <xm:f>Parametres!$D$2:$D$14</xm:f>
          </x14:formula1>
          <xm:sqref>C11</xm:sqref>
        </x14:dataValidation>
        <x14:dataValidation type="list" allowBlank="1" showInputMessage="1" showErrorMessage="1" xr:uid="{440A9D3E-5916-4FA5-B764-A988DE21FCC0}">
          <x14:formula1>
            <xm:f>Parametres!$P$2:$P$5</xm:f>
          </x14:formula1>
          <xm:sqref>F10</xm:sqref>
        </x14:dataValidation>
        <x14:dataValidation type="list" allowBlank="1" showInputMessage="1" showErrorMessage="1" xr:uid="{D51F514B-D469-4FF9-9A44-A927051317F2}">
          <x14:formula1>
            <xm:f>Parametres!$C$2:$C$22</xm:f>
          </x14:formula1>
          <xm:sqref>C7:C9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C383F-A5E8-4A85-B52D-B5AC579C2D85}">
  <sheetPr codeName="Feuil2"/>
  <dimension ref="B1:S21"/>
  <sheetViews>
    <sheetView workbookViewId="0">
      <selection activeCell="C27" sqref="C27"/>
    </sheetView>
  </sheetViews>
  <sheetFormatPr baseColWidth="10" defaultRowHeight="14.4" x14ac:dyDescent="0.3"/>
  <cols>
    <col min="2" max="2" width="13.21875" bestFit="1" customWidth="1"/>
    <col min="3" max="3" width="27.6640625" bestFit="1" customWidth="1"/>
    <col min="4" max="4" width="24.77734375" customWidth="1"/>
    <col min="5" max="5" width="8.33203125" customWidth="1"/>
    <col min="6" max="6" width="24.77734375" customWidth="1"/>
    <col min="7" max="7" width="31.88671875" customWidth="1"/>
    <col min="8" max="8" width="35.21875" customWidth="1"/>
    <col min="9" max="9" width="23.109375" customWidth="1"/>
    <col min="10" max="10" width="24.5546875" customWidth="1"/>
    <col min="11" max="11" width="25.6640625" bestFit="1" customWidth="1"/>
    <col min="12" max="12" width="23.33203125" customWidth="1"/>
    <col min="13" max="13" width="20.5546875" bestFit="1" customWidth="1"/>
    <col min="15" max="15" width="19.21875" customWidth="1"/>
    <col min="18" max="18" width="16.88671875" customWidth="1"/>
  </cols>
  <sheetData>
    <row r="1" spans="2:19" ht="16.2" thickBot="1" x14ac:dyDescent="0.35">
      <c r="B1" s="14" t="s">
        <v>3</v>
      </c>
      <c r="C1" s="14" t="s">
        <v>31</v>
      </c>
      <c r="D1" s="14" t="s">
        <v>41</v>
      </c>
      <c r="E1" s="19"/>
      <c r="F1" s="18" t="s">
        <v>34</v>
      </c>
      <c r="G1" s="15" t="s">
        <v>35</v>
      </c>
      <c r="H1" s="15" t="s">
        <v>36</v>
      </c>
      <c r="I1" s="17" t="s">
        <v>37</v>
      </c>
      <c r="J1" s="17" t="s">
        <v>38</v>
      </c>
      <c r="K1" s="17" t="s">
        <v>68</v>
      </c>
      <c r="L1" s="17" t="s">
        <v>69</v>
      </c>
      <c r="M1" s="17" t="s">
        <v>39</v>
      </c>
      <c r="N1" s="17" t="s">
        <v>40</v>
      </c>
      <c r="O1" s="17" t="s">
        <v>109</v>
      </c>
      <c r="P1" s="17" t="s">
        <v>110</v>
      </c>
      <c r="Q1" s="17"/>
      <c r="R1" s="30" t="s">
        <v>116</v>
      </c>
      <c r="S1" s="30" t="s">
        <v>136</v>
      </c>
    </row>
    <row r="2" spans="2:19" x14ac:dyDescent="0.3">
      <c r="B2" s="16" t="s">
        <v>13</v>
      </c>
      <c r="C2" s="16" t="s">
        <v>91</v>
      </c>
      <c r="D2" s="16" t="s">
        <v>34</v>
      </c>
      <c r="E2" s="16"/>
      <c r="F2" s="16" t="s">
        <v>70</v>
      </c>
      <c r="G2" s="16" t="s">
        <v>108</v>
      </c>
      <c r="H2" s="16" t="s">
        <v>49</v>
      </c>
      <c r="I2" s="16" t="s">
        <v>75</v>
      </c>
      <c r="J2" s="16" t="s">
        <v>82</v>
      </c>
      <c r="K2" s="16" t="s">
        <v>57</v>
      </c>
      <c r="L2" s="16" t="s">
        <v>56</v>
      </c>
      <c r="M2" s="16" t="s">
        <v>94</v>
      </c>
      <c r="N2" s="16" t="s">
        <v>64</v>
      </c>
      <c r="O2" s="16" t="s">
        <v>105</v>
      </c>
      <c r="P2" s="16" t="s">
        <v>114</v>
      </c>
      <c r="Q2" s="16"/>
      <c r="R2" s="16" t="s">
        <v>117</v>
      </c>
      <c r="S2" s="16" t="s">
        <v>137</v>
      </c>
    </row>
    <row r="3" spans="2:19" x14ac:dyDescent="0.3">
      <c r="B3" s="16" t="s">
        <v>14</v>
      </c>
      <c r="C3" s="16" t="s">
        <v>16</v>
      </c>
      <c r="D3" s="16" t="s">
        <v>35</v>
      </c>
      <c r="E3" s="16"/>
      <c r="F3" s="16" t="s">
        <v>71</v>
      </c>
      <c r="G3" s="16" t="s">
        <v>47</v>
      </c>
      <c r="H3" s="16" t="s">
        <v>53</v>
      </c>
      <c r="I3" s="16" t="s">
        <v>76</v>
      </c>
      <c r="J3" s="16" t="s">
        <v>83</v>
      </c>
      <c r="K3" s="16" t="s">
        <v>58</v>
      </c>
      <c r="L3" s="16" t="s">
        <v>93</v>
      </c>
      <c r="M3" s="16" t="s">
        <v>95</v>
      </c>
      <c r="N3" s="16" t="s">
        <v>65</v>
      </c>
      <c r="O3" s="16" t="s">
        <v>106</v>
      </c>
      <c r="P3" s="16" t="s">
        <v>115</v>
      </c>
      <c r="Q3" s="16"/>
      <c r="R3" s="16" t="s">
        <v>118</v>
      </c>
      <c r="S3" s="16" t="s">
        <v>138</v>
      </c>
    </row>
    <row r="4" spans="2:19" x14ac:dyDescent="0.3">
      <c r="B4" s="16" t="s">
        <v>162</v>
      </c>
      <c r="C4" s="16" t="s">
        <v>18</v>
      </c>
      <c r="D4" s="16" t="s">
        <v>36</v>
      </c>
      <c r="E4" s="16"/>
      <c r="F4" s="16" t="s">
        <v>42</v>
      </c>
      <c r="G4" s="16" t="s">
        <v>73</v>
      </c>
      <c r="H4" s="16" t="s">
        <v>48</v>
      </c>
      <c r="I4" s="16" t="s">
        <v>134</v>
      </c>
      <c r="J4" s="16" t="s">
        <v>84</v>
      </c>
      <c r="K4" s="16" t="s">
        <v>59</v>
      </c>
      <c r="L4" s="16" t="s">
        <v>91</v>
      </c>
      <c r="M4" s="16" t="s">
        <v>96</v>
      </c>
      <c r="O4" s="16" t="s">
        <v>107</v>
      </c>
      <c r="R4" s="16" t="s">
        <v>119</v>
      </c>
      <c r="S4" s="16" t="s">
        <v>139</v>
      </c>
    </row>
    <row r="5" spans="2:19" x14ac:dyDescent="0.3">
      <c r="B5" s="16" t="s">
        <v>156</v>
      </c>
      <c r="C5" s="16" t="s">
        <v>17</v>
      </c>
      <c r="D5" s="16" t="s">
        <v>37</v>
      </c>
      <c r="E5" s="16"/>
      <c r="F5" s="16" t="s">
        <v>43</v>
      </c>
      <c r="G5" s="16" t="s">
        <v>46</v>
      </c>
      <c r="H5" s="16" t="s">
        <v>51</v>
      </c>
      <c r="I5" s="16" t="s">
        <v>77</v>
      </c>
      <c r="J5" s="16" t="s">
        <v>85</v>
      </c>
      <c r="K5" s="16" t="s">
        <v>60</v>
      </c>
      <c r="L5" s="16" t="s">
        <v>92</v>
      </c>
      <c r="M5" s="16" t="s">
        <v>97</v>
      </c>
      <c r="O5" s="16" t="s">
        <v>66</v>
      </c>
      <c r="R5" s="16" t="s">
        <v>120</v>
      </c>
    </row>
    <row r="6" spans="2:19" x14ac:dyDescent="0.3">
      <c r="B6" s="16"/>
      <c r="C6" s="16" t="s">
        <v>19</v>
      </c>
      <c r="D6" s="16" t="s">
        <v>38</v>
      </c>
      <c r="E6" s="16"/>
      <c r="F6" s="16" t="s">
        <v>72</v>
      </c>
      <c r="G6" s="16" t="s">
        <v>74</v>
      </c>
      <c r="H6" s="16" t="s">
        <v>50</v>
      </c>
      <c r="I6" s="16" t="s">
        <v>78</v>
      </c>
      <c r="J6" s="16" t="s">
        <v>86</v>
      </c>
      <c r="K6" s="16" t="s">
        <v>61</v>
      </c>
      <c r="M6" s="16" t="s">
        <v>98</v>
      </c>
      <c r="O6" s="16" t="s">
        <v>67</v>
      </c>
      <c r="R6" s="16" t="s">
        <v>147</v>
      </c>
    </row>
    <row r="7" spans="2:19" x14ac:dyDescent="0.3">
      <c r="B7" s="16"/>
      <c r="C7" s="16" t="s">
        <v>20</v>
      </c>
      <c r="D7" s="16" t="s">
        <v>68</v>
      </c>
      <c r="E7" s="16"/>
      <c r="F7" s="16" t="s">
        <v>44</v>
      </c>
      <c r="G7" s="16"/>
      <c r="H7" s="16" t="s">
        <v>54</v>
      </c>
      <c r="I7" s="16" t="s">
        <v>55</v>
      </c>
      <c r="J7" s="16" t="s">
        <v>87</v>
      </c>
      <c r="K7" s="16" t="s">
        <v>62</v>
      </c>
      <c r="M7" s="16" t="s">
        <v>99</v>
      </c>
      <c r="O7" s="16" t="s">
        <v>104</v>
      </c>
      <c r="R7" s="16" t="s">
        <v>121</v>
      </c>
    </row>
    <row r="8" spans="2:19" x14ac:dyDescent="0.3">
      <c r="B8" s="16"/>
      <c r="C8" s="16" t="s">
        <v>21</v>
      </c>
      <c r="D8" s="16" t="s">
        <v>69</v>
      </c>
      <c r="E8" s="16"/>
      <c r="F8" s="16" t="s">
        <v>45</v>
      </c>
      <c r="H8" s="16" t="s">
        <v>52</v>
      </c>
      <c r="I8" s="16" t="s">
        <v>79</v>
      </c>
      <c r="J8" s="16" t="s">
        <v>88</v>
      </c>
      <c r="K8" s="16" t="s">
        <v>63</v>
      </c>
      <c r="M8" s="16" t="s">
        <v>100</v>
      </c>
      <c r="R8" s="16" t="s">
        <v>122</v>
      </c>
    </row>
    <row r="9" spans="2:19" x14ac:dyDescent="0.3">
      <c r="B9" s="16"/>
      <c r="C9" s="16" t="s">
        <v>22</v>
      </c>
      <c r="D9" s="16" t="s">
        <v>39</v>
      </c>
      <c r="E9" s="16"/>
      <c r="F9" s="16"/>
      <c r="H9" s="16"/>
      <c r="I9" s="16" t="s">
        <v>80</v>
      </c>
      <c r="J9" s="16" t="s">
        <v>89</v>
      </c>
      <c r="M9" s="16" t="s">
        <v>101</v>
      </c>
      <c r="R9" s="16" t="s">
        <v>143</v>
      </c>
    </row>
    <row r="10" spans="2:19" x14ac:dyDescent="0.3">
      <c r="B10" s="16"/>
      <c r="C10" s="16" t="s">
        <v>23</v>
      </c>
      <c r="D10" s="16" t="s">
        <v>40</v>
      </c>
      <c r="E10" s="16"/>
      <c r="F10" s="16"/>
      <c r="H10" s="16"/>
      <c r="I10" s="16" t="s">
        <v>81</v>
      </c>
      <c r="J10" s="16" t="s">
        <v>90</v>
      </c>
      <c r="M10" s="16" t="s">
        <v>102</v>
      </c>
    </row>
    <row r="11" spans="2:19" x14ac:dyDescent="0.3">
      <c r="B11" s="16"/>
      <c r="C11" s="16" t="s">
        <v>24</v>
      </c>
      <c r="D11" s="16" t="s">
        <v>109</v>
      </c>
      <c r="E11" s="16"/>
      <c r="F11" s="16"/>
      <c r="H11" s="16"/>
      <c r="J11" s="16" t="s">
        <v>65</v>
      </c>
      <c r="M11" s="16" t="s">
        <v>103</v>
      </c>
    </row>
    <row r="12" spans="2:19" x14ac:dyDescent="0.3">
      <c r="B12" s="16"/>
      <c r="C12" s="16" t="s">
        <v>25</v>
      </c>
      <c r="D12" s="16" t="s">
        <v>116</v>
      </c>
      <c r="E12" s="16"/>
      <c r="F12" s="16"/>
      <c r="H12" s="16"/>
    </row>
    <row r="13" spans="2:19" x14ac:dyDescent="0.3">
      <c r="B13" s="16"/>
      <c r="C13" s="16" t="s">
        <v>26</v>
      </c>
      <c r="D13" s="16" t="s">
        <v>136</v>
      </c>
      <c r="E13" s="16"/>
      <c r="G13" s="16"/>
      <c r="H13" s="16"/>
    </row>
    <row r="14" spans="2:19" x14ac:dyDescent="0.3">
      <c r="B14" s="16"/>
      <c r="C14" s="16" t="s">
        <v>27</v>
      </c>
      <c r="D14" s="16"/>
      <c r="E14" s="16"/>
      <c r="G14" s="16"/>
      <c r="H14" s="16"/>
    </row>
    <row r="15" spans="2:19" x14ac:dyDescent="0.3">
      <c r="B15" s="16"/>
      <c r="C15" s="16" t="s">
        <v>28</v>
      </c>
      <c r="D15" s="16"/>
      <c r="E15" s="16"/>
      <c r="F15" s="16"/>
      <c r="G15" s="16"/>
      <c r="H15" s="16"/>
    </row>
    <row r="16" spans="2:19" x14ac:dyDescent="0.3">
      <c r="B16" s="16"/>
      <c r="C16" s="16" t="s">
        <v>29</v>
      </c>
      <c r="D16" s="16"/>
      <c r="E16" s="16"/>
      <c r="F16" s="16"/>
      <c r="G16" s="16"/>
      <c r="H16" s="16"/>
    </row>
    <row r="17" spans="2:8" x14ac:dyDescent="0.3">
      <c r="B17" s="16"/>
      <c r="C17" s="16" t="s">
        <v>30</v>
      </c>
      <c r="D17" s="16"/>
      <c r="E17" s="16"/>
      <c r="F17" s="16"/>
      <c r="G17" s="16"/>
      <c r="H17" s="16"/>
    </row>
    <row r="18" spans="2:8" x14ac:dyDescent="0.3">
      <c r="B18" s="16"/>
      <c r="C18" s="16" t="s">
        <v>32</v>
      </c>
      <c r="D18" s="16"/>
      <c r="E18" s="16"/>
      <c r="F18" s="16"/>
      <c r="G18" s="16"/>
      <c r="H18" s="16"/>
    </row>
    <row r="19" spans="2:8" x14ac:dyDescent="0.3">
      <c r="B19" s="16"/>
      <c r="C19" s="16" t="s">
        <v>33</v>
      </c>
      <c r="D19" s="16"/>
      <c r="E19" s="16"/>
      <c r="F19" s="16"/>
      <c r="G19" s="16"/>
      <c r="H19" s="16"/>
    </row>
    <row r="20" spans="2:8" x14ac:dyDescent="0.3">
      <c r="B20" s="16"/>
      <c r="C20" s="16" t="s">
        <v>146</v>
      </c>
      <c r="D20" s="16"/>
      <c r="E20" s="16"/>
      <c r="F20" s="16"/>
      <c r="G20" s="16"/>
      <c r="H20" s="16"/>
    </row>
    <row r="21" spans="2:8" x14ac:dyDescent="0.3">
      <c r="B21" s="16"/>
      <c r="C21" s="16"/>
      <c r="D21" s="16"/>
      <c r="E21" s="16"/>
      <c r="F21" s="16"/>
      <c r="G21" s="16"/>
      <c r="H21" s="16"/>
    </row>
  </sheetData>
  <sortState xmlns:xlrd2="http://schemas.microsoft.com/office/spreadsheetml/2017/richdata2" ref="F2:O8">
    <sortCondition ref="H2:H8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7F21B-D3D3-4494-B467-89E2875AD221}">
  <sheetPr codeName="Feuil3"/>
  <dimension ref="A1:M7"/>
  <sheetViews>
    <sheetView zoomScaleNormal="100" workbookViewId="0">
      <selection sqref="A1:M1"/>
    </sheetView>
  </sheetViews>
  <sheetFormatPr baseColWidth="10" defaultRowHeight="13.8" x14ac:dyDescent="0.3"/>
  <cols>
    <col min="1" max="1" width="15.21875" style="41" customWidth="1"/>
    <col min="2" max="2" width="12.33203125" style="41" customWidth="1"/>
    <col min="3" max="9" width="11.5546875" style="41"/>
    <col min="10" max="10" width="14.109375" style="41" bestFit="1" customWidth="1"/>
    <col min="11" max="16384" width="11.5546875" style="41"/>
  </cols>
  <sheetData>
    <row r="1" spans="1:13" ht="39" customHeight="1" x14ac:dyDescent="0.4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x14ac:dyDescent="0.3">
      <c r="A2" s="41" t="s">
        <v>2</v>
      </c>
      <c r="B2" s="41" t="s">
        <v>3</v>
      </c>
      <c r="C2" s="41" t="s">
        <v>4</v>
      </c>
      <c r="D2" s="41" t="s">
        <v>5</v>
      </c>
      <c r="E2" s="41" t="s">
        <v>11</v>
      </c>
      <c r="F2" s="41" t="s">
        <v>8</v>
      </c>
      <c r="G2" s="41" t="s">
        <v>10</v>
      </c>
      <c r="H2" s="41" t="s">
        <v>9</v>
      </c>
      <c r="I2" s="41" t="s">
        <v>12</v>
      </c>
      <c r="J2" s="41" t="s">
        <v>111</v>
      </c>
      <c r="K2" s="41" t="s">
        <v>112</v>
      </c>
      <c r="L2" s="41" t="s">
        <v>113</v>
      </c>
      <c r="M2" s="41" t="s">
        <v>110</v>
      </c>
    </row>
    <row r="4" spans="1:13" hidden="1" x14ac:dyDescent="0.3"/>
    <row r="5" spans="1:13" hidden="1" x14ac:dyDescent="0.3"/>
    <row r="6" spans="1:13" hidden="1" x14ac:dyDescent="0.3">
      <c r="A6" s="42"/>
      <c r="F6" s="43"/>
    </row>
    <row r="7" spans="1:13" hidden="1" x14ac:dyDescent="0.3">
      <c r="A7" s="42"/>
    </row>
  </sheetData>
  <mergeCells count="1">
    <mergeCell ref="A1:M1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1</xdr:col>
                <xdr:colOff>121920</xdr:colOff>
                <xdr:row>0</xdr:row>
                <xdr:rowOff>106680</xdr:rowOff>
              </from>
              <to>
                <xdr:col>4</xdr:col>
                <xdr:colOff>167640</xdr:colOff>
                <xdr:row>0</xdr:row>
                <xdr:rowOff>434340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2F38E-C746-480A-9398-EDDCB6F839AD}">
  <sheetPr codeName="Feuil4"/>
  <dimension ref="A1:W24"/>
  <sheetViews>
    <sheetView tabSelected="1" workbookViewId="0">
      <selection activeCell="N19" sqref="N19"/>
    </sheetView>
  </sheetViews>
  <sheetFormatPr baseColWidth="10" defaultRowHeight="14.4" x14ac:dyDescent="0.3"/>
  <cols>
    <col min="3" max="3" width="19.109375" bestFit="1" customWidth="1"/>
    <col min="4" max="4" width="20.109375" bestFit="1" customWidth="1"/>
    <col min="5" max="5" width="19.21875" bestFit="1" customWidth="1"/>
    <col min="6" max="6" width="11.5546875" style="27"/>
    <col min="8" max="8" width="15.88671875" bestFit="1" customWidth="1"/>
    <col min="22" max="22" width="14.21875" customWidth="1"/>
  </cols>
  <sheetData>
    <row r="1" spans="1:23" x14ac:dyDescent="0.3">
      <c r="A1" s="20" t="s">
        <v>2</v>
      </c>
      <c r="B1" s="21" t="s">
        <v>3</v>
      </c>
      <c r="C1" s="21" t="s">
        <v>4</v>
      </c>
      <c r="D1" s="21" t="s">
        <v>5</v>
      </c>
      <c r="E1" s="21" t="s">
        <v>11</v>
      </c>
      <c r="F1" s="26" t="s">
        <v>8</v>
      </c>
      <c r="G1" s="21" t="s">
        <v>10</v>
      </c>
      <c r="H1" s="21" t="s">
        <v>9</v>
      </c>
      <c r="I1" s="21" t="s">
        <v>12</v>
      </c>
      <c r="J1" s="21" t="s">
        <v>111</v>
      </c>
      <c r="K1" s="21" t="s">
        <v>112</v>
      </c>
      <c r="L1" s="21" t="s">
        <v>113</v>
      </c>
      <c r="M1" s="22" t="s">
        <v>110</v>
      </c>
      <c r="N1" s="25" t="s">
        <v>123</v>
      </c>
      <c r="O1" s="62" t="s">
        <v>124</v>
      </c>
      <c r="P1" s="62"/>
      <c r="Q1" s="62"/>
      <c r="R1" s="28"/>
      <c r="S1" s="28"/>
      <c r="T1" s="24"/>
      <c r="U1" s="29" t="s">
        <v>130</v>
      </c>
      <c r="V1" s="29" t="s">
        <v>129</v>
      </c>
      <c r="W1" s="30" t="s">
        <v>128</v>
      </c>
    </row>
    <row r="2" spans="1:23" ht="24.6" customHeight="1" x14ac:dyDescent="0.3">
      <c r="A2" s="33">
        <v>46082</v>
      </c>
      <c r="B2" s="34" t="s">
        <v>14</v>
      </c>
      <c r="C2" s="34" t="s">
        <v>16</v>
      </c>
      <c r="D2" s="34"/>
      <c r="E2" s="34"/>
      <c r="F2" s="35">
        <v>66.78</v>
      </c>
      <c r="G2" s="34" t="s">
        <v>39</v>
      </c>
      <c r="H2" s="34" t="s">
        <v>95</v>
      </c>
      <c r="I2" s="34" t="s">
        <v>132</v>
      </c>
      <c r="J2" s="34"/>
      <c r="K2" s="34"/>
      <c r="L2" s="34"/>
      <c r="M2" s="34" t="s">
        <v>127</v>
      </c>
      <c r="N2" s="36">
        <f>A2</f>
        <v>46082</v>
      </c>
      <c r="O2" s="63" t="str">
        <f>IF(A2&lt;$M$1,"🔔 IND ALL Échu $ "&amp; F2,IF(A2=$M$1,"💬 SAISIR IND ALL $"&amp; F2,""))</f>
        <v>🔔 IND ALL Échu $ 66,78</v>
      </c>
      <c r="P2" s="63"/>
      <c r="Q2" s="63"/>
      <c r="R2" s="63"/>
      <c r="S2" s="63"/>
      <c r="T2" s="63"/>
      <c r="U2" s="31">
        <f ca="1">DAY(EOMONTH(W2,0))</f>
        <v>28</v>
      </c>
      <c r="V2" s="32">
        <f ca="1">W2+U2</f>
        <v>46090</v>
      </c>
      <c r="W2" s="32">
        <f ca="1">TODAY()</f>
        <v>46062</v>
      </c>
    </row>
    <row r="3" spans="1:23" ht="24.6" customHeight="1" x14ac:dyDescent="0.3">
      <c r="A3" s="24">
        <v>46086</v>
      </c>
      <c r="B3" t="s">
        <v>14</v>
      </c>
      <c r="C3" t="s">
        <v>16</v>
      </c>
      <c r="F3" s="27">
        <v>40.869999999999997</v>
      </c>
      <c r="G3" t="s">
        <v>39</v>
      </c>
      <c r="H3" t="s">
        <v>97</v>
      </c>
      <c r="I3" t="s">
        <v>131</v>
      </c>
      <c r="M3" t="s">
        <v>127</v>
      </c>
      <c r="N3" s="36">
        <f>A3</f>
        <v>46086</v>
      </c>
    </row>
    <row r="4" spans="1:23" ht="24.6" customHeight="1" x14ac:dyDescent="0.3">
      <c r="A4" s="33">
        <v>46096</v>
      </c>
      <c r="B4" s="34" t="s">
        <v>14</v>
      </c>
      <c r="C4" s="34" t="s">
        <v>16</v>
      </c>
      <c r="D4" s="34"/>
      <c r="E4" s="34"/>
      <c r="F4" s="35">
        <v>89.25</v>
      </c>
      <c r="G4" s="34" t="s">
        <v>36</v>
      </c>
      <c r="H4" s="34" t="s">
        <v>49</v>
      </c>
      <c r="I4" s="34" t="s">
        <v>133</v>
      </c>
      <c r="J4" s="34"/>
      <c r="K4" s="34"/>
      <c r="L4" s="34"/>
      <c r="M4" s="34" t="s">
        <v>127</v>
      </c>
      <c r="N4" s="36">
        <f t="shared" ref="N4:N12" si="0">A4</f>
        <v>46096</v>
      </c>
    </row>
    <row r="5" spans="1:23" ht="24.6" customHeight="1" x14ac:dyDescent="0.3">
      <c r="A5" s="24">
        <v>46091</v>
      </c>
      <c r="B5" t="s">
        <v>14</v>
      </c>
      <c r="C5" t="s">
        <v>16</v>
      </c>
      <c r="F5" s="27">
        <v>63.24</v>
      </c>
      <c r="G5" t="s">
        <v>37</v>
      </c>
      <c r="H5" t="s">
        <v>77</v>
      </c>
      <c r="I5" t="s">
        <v>135</v>
      </c>
      <c r="M5" t="s">
        <v>127</v>
      </c>
      <c r="N5" s="36">
        <f t="shared" si="0"/>
        <v>46091</v>
      </c>
    </row>
    <row r="6" spans="1:23" ht="24.6" customHeight="1" x14ac:dyDescent="0.3">
      <c r="A6" s="33">
        <v>46107</v>
      </c>
      <c r="B6" s="34" t="s">
        <v>15</v>
      </c>
      <c r="C6" s="34" t="s">
        <v>16</v>
      </c>
      <c r="D6" s="34" t="s">
        <v>26</v>
      </c>
      <c r="E6" s="34"/>
      <c r="F6" s="35">
        <v>285</v>
      </c>
      <c r="G6" s="34" t="s">
        <v>136</v>
      </c>
      <c r="H6" s="34" t="s">
        <v>137</v>
      </c>
      <c r="I6" s="34" t="s">
        <v>137</v>
      </c>
      <c r="J6" s="34"/>
      <c r="K6" s="34"/>
      <c r="L6" s="34"/>
      <c r="M6" s="34" t="s">
        <v>127</v>
      </c>
      <c r="N6" s="36">
        <f t="shared" si="0"/>
        <v>46107</v>
      </c>
    </row>
    <row r="7" spans="1:23" ht="24.6" customHeight="1" x14ac:dyDescent="0.3">
      <c r="A7" s="24">
        <v>46093</v>
      </c>
      <c r="B7" t="s">
        <v>14</v>
      </c>
      <c r="C7" t="s">
        <v>16</v>
      </c>
      <c r="F7" s="27">
        <v>188.45</v>
      </c>
      <c r="G7" t="s">
        <v>37</v>
      </c>
      <c r="H7" t="s">
        <v>79</v>
      </c>
      <c r="I7" t="s">
        <v>140</v>
      </c>
      <c r="M7" t="s">
        <v>127</v>
      </c>
      <c r="N7" s="36">
        <f t="shared" si="0"/>
        <v>46093</v>
      </c>
    </row>
    <row r="8" spans="1:23" ht="24.6" customHeight="1" x14ac:dyDescent="0.3">
      <c r="A8" s="33">
        <v>46088</v>
      </c>
      <c r="B8" s="34" t="s">
        <v>14</v>
      </c>
      <c r="C8" s="34" t="s">
        <v>27</v>
      </c>
      <c r="D8" s="34" t="s">
        <v>28</v>
      </c>
      <c r="E8" s="34"/>
      <c r="F8" s="35">
        <v>3080.83</v>
      </c>
      <c r="G8" s="34" t="s">
        <v>37</v>
      </c>
      <c r="H8" s="34" t="s">
        <v>141</v>
      </c>
      <c r="I8" s="34" t="s">
        <v>137</v>
      </c>
      <c r="J8" s="34"/>
      <c r="K8" s="34"/>
      <c r="L8" s="34"/>
      <c r="M8" s="34" t="s">
        <v>127</v>
      </c>
      <c r="N8" s="36">
        <f t="shared" si="0"/>
        <v>46088</v>
      </c>
    </row>
    <row r="9" spans="1:23" ht="24.6" customHeight="1" x14ac:dyDescent="0.3">
      <c r="A9" s="24">
        <v>46088</v>
      </c>
      <c r="B9" t="s">
        <v>14</v>
      </c>
      <c r="C9" t="s">
        <v>27</v>
      </c>
      <c r="F9" s="27">
        <v>99.02</v>
      </c>
      <c r="G9" t="s">
        <v>37</v>
      </c>
      <c r="H9" t="s">
        <v>134</v>
      </c>
      <c r="I9" t="s">
        <v>142</v>
      </c>
      <c r="M9" t="s">
        <v>127</v>
      </c>
      <c r="N9" s="36">
        <f t="shared" si="0"/>
        <v>46088</v>
      </c>
    </row>
    <row r="10" spans="1:23" ht="24.6" customHeight="1" x14ac:dyDescent="0.3">
      <c r="A10" s="33">
        <v>46082</v>
      </c>
      <c r="B10" s="34" t="s">
        <v>13</v>
      </c>
      <c r="C10" s="34"/>
      <c r="D10" s="34"/>
      <c r="E10" s="34" t="s">
        <v>27</v>
      </c>
      <c r="F10" s="35">
        <v>500</v>
      </c>
      <c r="G10" s="34" t="s">
        <v>143</v>
      </c>
      <c r="H10" s="34" t="s">
        <v>143</v>
      </c>
      <c r="I10" s="34" t="s">
        <v>72</v>
      </c>
      <c r="J10" s="34"/>
      <c r="K10" s="34"/>
      <c r="L10" s="34"/>
      <c r="M10" s="34" t="s">
        <v>127</v>
      </c>
      <c r="N10" s="36">
        <f t="shared" si="0"/>
        <v>46082</v>
      </c>
    </row>
    <row r="11" spans="1:23" ht="24.6" customHeight="1" x14ac:dyDescent="0.3">
      <c r="A11" s="24">
        <v>46088</v>
      </c>
      <c r="B11" t="s">
        <v>14</v>
      </c>
      <c r="C11" t="s">
        <v>28</v>
      </c>
      <c r="F11" s="27">
        <v>1819.83</v>
      </c>
      <c r="G11" t="s">
        <v>144</v>
      </c>
      <c r="H11" t="s">
        <v>141</v>
      </c>
      <c r="I11" t="s">
        <v>137</v>
      </c>
      <c r="M11" t="s">
        <v>127</v>
      </c>
      <c r="N11" s="36">
        <f t="shared" si="0"/>
        <v>46088</v>
      </c>
    </row>
    <row r="12" spans="1:23" ht="24.6" customHeight="1" x14ac:dyDescent="0.3">
      <c r="A12" s="33">
        <v>46088</v>
      </c>
      <c r="B12" s="34" t="s">
        <v>14</v>
      </c>
      <c r="C12" s="34" t="s">
        <v>28</v>
      </c>
      <c r="D12" s="34"/>
      <c r="E12" s="34"/>
      <c r="F12" s="35">
        <v>1261</v>
      </c>
      <c r="G12" s="34" t="s">
        <v>145</v>
      </c>
      <c r="H12" s="34" t="s">
        <v>141</v>
      </c>
      <c r="I12" s="34" t="s">
        <v>137</v>
      </c>
      <c r="J12" s="34"/>
      <c r="K12" s="34"/>
      <c r="L12" s="34"/>
      <c r="M12" s="34" t="s">
        <v>127</v>
      </c>
      <c r="N12" s="36">
        <f t="shared" si="0"/>
        <v>46088</v>
      </c>
    </row>
    <row r="13" spans="1:23" x14ac:dyDescent="0.3">
      <c r="A13" s="24"/>
    </row>
    <row r="14" spans="1:23" x14ac:dyDescent="0.3">
      <c r="A14" s="24"/>
    </row>
    <row r="15" spans="1:23" x14ac:dyDescent="0.3">
      <c r="A15" s="24"/>
    </row>
    <row r="16" spans="1:23" x14ac:dyDescent="0.3">
      <c r="A16" s="24"/>
    </row>
    <row r="17" spans="1:1" x14ac:dyDescent="0.3">
      <c r="A17" s="24"/>
    </row>
    <row r="18" spans="1:1" x14ac:dyDescent="0.3">
      <c r="A18" s="24"/>
    </row>
    <row r="19" spans="1:1" x14ac:dyDescent="0.3">
      <c r="A19" s="24"/>
    </row>
    <row r="20" spans="1:1" x14ac:dyDescent="0.3">
      <c r="A20" s="24"/>
    </row>
    <row r="21" spans="1:1" x14ac:dyDescent="0.3">
      <c r="A21" s="24"/>
    </row>
    <row r="22" spans="1:1" x14ac:dyDescent="0.3">
      <c r="A22" s="24"/>
    </row>
    <row r="23" spans="1:1" x14ac:dyDescent="0.3">
      <c r="A23" s="24"/>
    </row>
    <row r="24" spans="1:1" x14ac:dyDescent="0.3">
      <c r="A24" s="24"/>
    </row>
  </sheetData>
  <mergeCells count="2">
    <mergeCell ref="O1:Q1"/>
    <mergeCell ref="O2:T2"/>
  </mergeCells>
  <conditionalFormatting sqref="N2:N12">
    <cfRule type="timePeriod" dxfId="1" priority="1" timePeriod="today">
      <formula>FLOOR(N2,1)=TODAY()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87963-90C3-41E2-96AB-A10B0D8F414C}">
  <sheetPr codeName="Feuil5"/>
  <dimension ref="B1:Q8"/>
  <sheetViews>
    <sheetView workbookViewId="0">
      <selection activeCell="P2" sqref="P2"/>
    </sheetView>
  </sheetViews>
  <sheetFormatPr baseColWidth="10" defaultRowHeight="14.4" x14ac:dyDescent="0.3"/>
  <cols>
    <col min="2" max="2" width="19.5546875" bestFit="1" customWidth="1"/>
    <col min="3" max="3" width="18" bestFit="1" customWidth="1"/>
    <col min="5" max="5" width="2.88671875" customWidth="1"/>
    <col min="10" max="10" width="6.77734375" customWidth="1"/>
  </cols>
  <sheetData>
    <row r="1" spans="2:17" x14ac:dyDescent="0.3">
      <c r="B1" s="62" t="s">
        <v>158</v>
      </c>
      <c r="C1" s="62"/>
      <c r="G1" s="62" t="s">
        <v>159</v>
      </c>
      <c r="H1" s="62"/>
      <c r="L1" s="62" t="s">
        <v>160</v>
      </c>
      <c r="M1" s="62"/>
      <c r="P1" s="62" t="s">
        <v>161</v>
      </c>
      <c r="Q1" s="62"/>
    </row>
    <row r="2" spans="2:17" x14ac:dyDescent="0.3">
      <c r="B2" s="37" t="s">
        <v>3</v>
      </c>
      <c r="C2" t="s">
        <v>149</v>
      </c>
      <c r="G2" s="37" t="s">
        <v>3</v>
      </c>
      <c r="H2" t="s">
        <v>149</v>
      </c>
      <c r="L2" s="37" t="s">
        <v>3</v>
      </c>
      <c r="M2" t="s">
        <v>149</v>
      </c>
      <c r="P2" s="37" t="s">
        <v>3</v>
      </c>
      <c r="Q2" t="s">
        <v>149</v>
      </c>
    </row>
    <row r="4" spans="2:17" x14ac:dyDescent="0.3">
      <c r="B4" s="37" t="s">
        <v>150</v>
      </c>
      <c r="C4" t="s">
        <v>153</v>
      </c>
      <c r="G4" s="37" t="s">
        <v>150</v>
      </c>
      <c r="H4" t="s">
        <v>153</v>
      </c>
      <c r="L4" s="37" t="s">
        <v>150</v>
      </c>
      <c r="M4" t="s">
        <v>153</v>
      </c>
      <c r="P4" s="37" t="s">
        <v>150</v>
      </c>
      <c r="Q4" t="s">
        <v>153</v>
      </c>
    </row>
    <row r="5" spans="2:17" x14ac:dyDescent="0.3">
      <c r="B5" s="38" t="s">
        <v>151</v>
      </c>
      <c r="C5" s="27"/>
      <c r="G5" s="38" t="s">
        <v>151</v>
      </c>
      <c r="H5" s="27"/>
      <c r="L5" s="38" t="s">
        <v>151</v>
      </c>
      <c r="M5" s="27"/>
      <c r="P5" s="38" t="s">
        <v>151</v>
      </c>
      <c r="Q5" s="27"/>
    </row>
    <row r="6" spans="2:17" x14ac:dyDescent="0.3">
      <c r="B6" s="39" t="s">
        <v>151</v>
      </c>
      <c r="C6" s="27"/>
      <c r="G6" s="39" t="s">
        <v>151</v>
      </c>
      <c r="H6" s="27"/>
      <c r="L6" s="39" t="s">
        <v>151</v>
      </c>
      <c r="M6" s="27"/>
      <c r="P6" s="39" t="s">
        <v>151</v>
      </c>
      <c r="Q6" s="27"/>
    </row>
    <row r="7" spans="2:17" x14ac:dyDescent="0.3">
      <c r="B7" s="40" t="s">
        <v>151</v>
      </c>
      <c r="C7" s="27"/>
      <c r="G7" s="40" t="s">
        <v>151</v>
      </c>
      <c r="H7" s="27"/>
      <c r="L7" s="40" t="s">
        <v>151</v>
      </c>
      <c r="M7" s="27"/>
      <c r="P7" s="40" t="s">
        <v>151</v>
      </c>
      <c r="Q7" s="27"/>
    </row>
    <row r="8" spans="2:17" x14ac:dyDescent="0.3">
      <c r="B8" s="38" t="s">
        <v>152</v>
      </c>
      <c r="C8" s="27"/>
      <c r="G8" s="38" t="s">
        <v>152</v>
      </c>
      <c r="H8" s="27"/>
      <c r="L8" s="38" t="s">
        <v>152</v>
      </c>
      <c r="M8" s="27"/>
      <c r="P8" s="38" t="s">
        <v>152</v>
      </c>
      <c r="Q8" s="27"/>
    </row>
  </sheetData>
  <mergeCells count="4">
    <mergeCell ref="B1:C1"/>
    <mergeCell ref="G1:H1"/>
    <mergeCell ref="L1:M1"/>
    <mergeCell ref="P1:Q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80195-4905-435B-9A69-D6F90CC99776}">
  <sheetPr codeName="Feuil6"/>
  <dimension ref="A1:I20"/>
  <sheetViews>
    <sheetView workbookViewId="0">
      <selection activeCell="I26" sqref="I26"/>
    </sheetView>
  </sheetViews>
  <sheetFormatPr baseColWidth="10" defaultRowHeight="14.4" x14ac:dyDescent="0.3"/>
  <cols>
    <col min="1" max="1" width="30.44140625" customWidth="1"/>
    <col min="5" max="5" width="13" customWidth="1"/>
    <col min="8" max="8" width="14.44140625" customWidth="1"/>
  </cols>
  <sheetData>
    <row r="1" spans="1:9" x14ac:dyDescent="0.3">
      <c r="B1" t="s">
        <v>154</v>
      </c>
      <c r="C1" t="s">
        <v>156</v>
      </c>
      <c r="D1" t="s">
        <v>13</v>
      </c>
      <c r="E1" t="s">
        <v>14</v>
      </c>
      <c r="F1" t="s">
        <v>157</v>
      </c>
      <c r="G1" t="s">
        <v>155</v>
      </c>
      <c r="H1" t="s">
        <v>164</v>
      </c>
      <c r="I1" t="s">
        <v>163</v>
      </c>
    </row>
    <row r="2" spans="1:9" x14ac:dyDescent="0.3">
      <c r="A2" s="16" t="s">
        <v>16</v>
      </c>
      <c r="B2" s="27"/>
      <c r="C2" s="27"/>
      <c r="D2" s="27"/>
      <c r="E2" s="27"/>
      <c r="F2" s="27"/>
      <c r="G2" s="27">
        <f>(B2+C2+D2)-(E2+F2)</f>
        <v>0</v>
      </c>
      <c r="H2" s="58"/>
      <c r="I2" s="57">
        <f>IF(ABS(H2-G2)&lt;0.000000001, 0, H2-G2)</f>
        <v>0</v>
      </c>
    </row>
    <row r="3" spans="1:9" x14ac:dyDescent="0.3">
      <c r="A3" s="16" t="s">
        <v>18</v>
      </c>
      <c r="B3" s="27"/>
      <c r="C3" s="27"/>
      <c r="D3" s="27"/>
      <c r="E3" s="27"/>
      <c r="F3" s="27"/>
      <c r="G3" s="27">
        <f t="shared" ref="G3:G20" si="0">(B3+C3+D3)-(E3+F3)</f>
        <v>0</v>
      </c>
      <c r="H3" s="58"/>
      <c r="I3" s="57">
        <f t="shared" ref="I3:I20" si="1">IF(ABS(H3-G3)&lt;0.000000001, 0, H3-G3)</f>
        <v>0</v>
      </c>
    </row>
    <row r="4" spans="1:9" x14ac:dyDescent="0.3">
      <c r="A4" s="16" t="s">
        <v>17</v>
      </c>
      <c r="B4" s="27"/>
      <c r="C4" s="27"/>
      <c r="D4" s="27"/>
      <c r="E4" s="27"/>
      <c r="F4" s="27"/>
      <c r="G4" s="27">
        <f t="shared" si="0"/>
        <v>0</v>
      </c>
      <c r="H4" s="58"/>
      <c r="I4" s="57">
        <f t="shared" si="1"/>
        <v>0</v>
      </c>
    </row>
    <row r="5" spans="1:9" x14ac:dyDescent="0.3">
      <c r="A5" s="16" t="s">
        <v>19</v>
      </c>
      <c r="B5" s="27"/>
      <c r="C5" s="27"/>
      <c r="D5" s="27"/>
      <c r="E5" s="27"/>
      <c r="F5" s="27"/>
      <c r="G5" s="27">
        <f t="shared" si="0"/>
        <v>0</v>
      </c>
      <c r="H5" s="58"/>
      <c r="I5" s="57">
        <f t="shared" si="1"/>
        <v>0</v>
      </c>
    </row>
    <row r="6" spans="1:9" x14ac:dyDescent="0.3">
      <c r="A6" s="16" t="s">
        <v>20</v>
      </c>
      <c r="B6" s="27"/>
      <c r="C6" s="27"/>
      <c r="D6" s="27"/>
      <c r="E6" s="27"/>
      <c r="F6" s="27"/>
      <c r="G6" s="27">
        <f t="shared" si="0"/>
        <v>0</v>
      </c>
      <c r="H6" s="58"/>
      <c r="I6" s="57">
        <f t="shared" si="1"/>
        <v>0</v>
      </c>
    </row>
    <row r="7" spans="1:9" x14ac:dyDescent="0.3">
      <c r="A7" s="16" t="s">
        <v>21</v>
      </c>
      <c r="B7" s="27"/>
      <c r="C7" s="27"/>
      <c r="D7" s="27"/>
      <c r="E7" s="27"/>
      <c r="F7" s="27"/>
      <c r="G7" s="27">
        <f t="shared" si="0"/>
        <v>0</v>
      </c>
      <c r="H7" s="58"/>
      <c r="I7" s="57">
        <f t="shared" si="1"/>
        <v>0</v>
      </c>
    </row>
    <row r="8" spans="1:9" x14ac:dyDescent="0.3">
      <c r="A8" s="16" t="s">
        <v>22</v>
      </c>
      <c r="B8" s="27"/>
      <c r="C8" s="27"/>
      <c r="D8" s="27"/>
      <c r="E8" s="27"/>
      <c r="F8" s="27"/>
      <c r="G8" s="27">
        <f t="shared" si="0"/>
        <v>0</v>
      </c>
      <c r="H8" s="58"/>
      <c r="I8" s="57">
        <f t="shared" si="1"/>
        <v>0</v>
      </c>
    </row>
    <row r="9" spans="1:9" x14ac:dyDescent="0.3">
      <c r="A9" s="16" t="s">
        <v>23</v>
      </c>
      <c r="B9" s="27"/>
      <c r="C9" s="27"/>
      <c r="D9" s="27"/>
      <c r="E9" s="27"/>
      <c r="F9" s="27"/>
      <c r="G9" s="27">
        <f t="shared" si="0"/>
        <v>0</v>
      </c>
      <c r="H9" s="58"/>
      <c r="I9" s="57">
        <f t="shared" si="1"/>
        <v>0</v>
      </c>
    </row>
    <row r="10" spans="1:9" x14ac:dyDescent="0.3">
      <c r="A10" s="16" t="s">
        <v>24</v>
      </c>
      <c r="B10" s="27"/>
      <c r="C10" s="27"/>
      <c r="D10" s="27"/>
      <c r="E10" s="27"/>
      <c r="F10" s="27"/>
      <c r="G10" s="27">
        <f t="shared" si="0"/>
        <v>0</v>
      </c>
      <c r="H10" s="58"/>
      <c r="I10" s="57">
        <f t="shared" si="1"/>
        <v>0</v>
      </c>
    </row>
    <row r="11" spans="1:9" x14ac:dyDescent="0.3">
      <c r="A11" s="16" t="s">
        <v>25</v>
      </c>
      <c r="B11" s="27"/>
      <c r="C11" s="27"/>
      <c r="D11" s="27"/>
      <c r="E11" s="27"/>
      <c r="F11" s="27"/>
      <c r="G11" s="27">
        <f t="shared" si="0"/>
        <v>0</v>
      </c>
      <c r="H11" s="58"/>
      <c r="I11" s="57">
        <f t="shared" si="1"/>
        <v>0</v>
      </c>
    </row>
    <row r="12" spans="1:9" x14ac:dyDescent="0.3">
      <c r="A12" s="16" t="s">
        <v>26</v>
      </c>
      <c r="B12" s="27"/>
      <c r="C12" s="27"/>
      <c r="D12" s="27"/>
      <c r="E12" s="27"/>
      <c r="F12" s="27"/>
      <c r="G12" s="27">
        <f t="shared" si="0"/>
        <v>0</v>
      </c>
      <c r="H12" s="58"/>
      <c r="I12" s="57">
        <f t="shared" si="1"/>
        <v>0</v>
      </c>
    </row>
    <row r="13" spans="1:9" x14ac:dyDescent="0.3">
      <c r="A13" s="16" t="s">
        <v>27</v>
      </c>
      <c r="B13" s="27"/>
      <c r="C13" s="27"/>
      <c r="D13" s="27"/>
      <c r="E13" s="27"/>
      <c r="F13" s="27"/>
      <c r="G13" s="27">
        <f t="shared" si="0"/>
        <v>0</v>
      </c>
      <c r="H13" s="58"/>
      <c r="I13" s="57">
        <f t="shared" si="1"/>
        <v>0</v>
      </c>
    </row>
    <row r="14" spans="1:9" x14ac:dyDescent="0.3">
      <c r="A14" s="16" t="s">
        <v>28</v>
      </c>
      <c r="B14" s="27"/>
      <c r="C14" s="27"/>
      <c r="D14" s="27"/>
      <c r="E14" s="27"/>
      <c r="F14" s="27"/>
      <c r="G14" s="27">
        <f t="shared" si="0"/>
        <v>0</v>
      </c>
      <c r="H14" s="58"/>
      <c r="I14" s="57">
        <f t="shared" si="1"/>
        <v>0</v>
      </c>
    </row>
    <row r="15" spans="1:9" x14ac:dyDescent="0.3">
      <c r="A15" s="16" t="s">
        <v>29</v>
      </c>
      <c r="B15" s="27"/>
      <c r="C15" s="27"/>
      <c r="D15" s="27"/>
      <c r="E15" s="27"/>
      <c r="F15" s="27"/>
      <c r="G15" s="27">
        <f t="shared" si="0"/>
        <v>0</v>
      </c>
      <c r="H15" s="58"/>
      <c r="I15" s="57">
        <f t="shared" si="1"/>
        <v>0</v>
      </c>
    </row>
    <row r="16" spans="1:9" x14ac:dyDescent="0.3">
      <c r="A16" s="16" t="s">
        <v>30</v>
      </c>
      <c r="B16" s="27"/>
      <c r="C16" s="27"/>
      <c r="D16" s="27"/>
      <c r="E16" s="27"/>
      <c r="F16" s="27"/>
      <c r="G16" s="27">
        <f t="shared" si="0"/>
        <v>0</v>
      </c>
      <c r="H16" s="58"/>
      <c r="I16" s="57">
        <f t="shared" si="1"/>
        <v>0</v>
      </c>
    </row>
    <row r="17" spans="1:9" x14ac:dyDescent="0.3">
      <c r="A17" s="16" t="s">
        <v>32</v>
      </c>
      <c r="B17" s="27"/>
      <c r="C17" s="27"/>
      <c r="D17" s="27"/>
      <c r="E17" s="27"/>
      <c r="F17" s="27"/>
      <c r="G17" s="27">
        <f t="shared" si="0"/>
        <v>0</v>
      </c>
      <c r="H17" s="58"/>
      <c r="I17" s="57">
        <f t="shared" si="1"/>
        <v>0</v>
      </c>
    </row>
    <row r="18" spans="1:9" x14ac:dyDescent="0.3">
      <c r="A18" s="16" t="s">
        <v>33</v>
      </c>
      <c r="B18" s="27"/>
      <c r="C18" s="27"/>
      <c r="D18" s="27"/>
      <c r="E18" s="27"/>
      <c r="F18" s="27"/>
      <c r="G18" s="27">
        <f t="shared" si="0"/>
        <v>0</v>
      </c>
      <c r="H18" s="58"/>
      <c r="I18" s="57">
        <f t="shared" si="1"/>
        <v>0</v>
      </c>
    </row>
    <row r="19" spans="1:9" x14ac:dyDescent="0.3">
      <c r="A19" s="16" t="s">
        <v>91</v>
      </c>
      <c r="G19" s="27">
        <f t="shared" si="0"/>
        <v>0</v>
      </c>
      <c r="H19" s="58"/>
      <c r="I19" s="57">
        <f t="shared" si="1"/>
        <v>0</v>
      </c>
    </row>
    <row r="20" spans="1:9" x14ac:dyDescent="0.3">
      <c r="A20" s="16" t="s">
        <v>92</v>
      </c>
      <c r="G20" s="27">
        <f t="shared" si="0"/>
        <v>0</v>
      </c>
      <c r="H20" s="58"/>
      <c r="I20" s="57">
        <f t="shared" si="1"/>
        <v>0</v>
      </c>
    </row>
  </sheetData>
  <conditionalFormatting sqref="I2:I20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Saisie</vt:lpstr>
      <vt:lpstr>Parametres</vt:lpstr>
      <vt:lpstr>Base de données</vt:lpstr>
      <vt:lpstr>Automatiques</vt:lpstr>
      <vt:lpstr>TCD Général</vt:lpstr>
      <vt:lpstr>Solde des comptes</vt:lpstr>
      <vt:lpstr>Alimentation</vt:lpstr>
      <vt:lpstr>Animaux</vt:lpstr>
      <vt:lpstr>Auto</vt:lpstr>
      <vt:lpstr>Bordeaux</vt:lpstr>
      <vt:lpstr>Parametres!Catego</vt:lpstr>
      <vt:lpstr>Dettes</vt:lpstr>
      <vt:lpstr>Divers</vt:lpstr>
      <vt:lpstr>Entrée</vt:lpstr>
      <vt:lpstr>Épargne</vt:lpstr>
      <vt:lpstr>impots</vt:lpstr>
      <vt:lpstr>Impôts</vt:lpstr>
      <vt:lpstr>ListCatego</vt:lpstr>
      <vt:lpstr>ListeAlimentation</vt:lpstr>
      <vt:lpstr>Medical</vt:lpstr>
      <vt:lpstr>Paiement_des_dettes</vt:lpstr>
      <vt:lpstr>Paiement_des_impots</vt:lpstr>
      <vt:lpstr>Paiement_des_impôts</vt:lpstr>
      <vt:lpstr>Personnel</vt:lpstr>
      <vt:lpstr>Projets</vt:lpstr>
      <vt:lpstr>Santé</vt:lpstr>
      <vt:lpstr>Soins_de_Santé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2026-02-08T14:22:03Z</dcterms:created>
  <dcterms:modified xsi:type="dcterms:W3CDTF">2026-02-09T13:28:09Z</dcterms:modified>
</cp:coreProperties>
</file>