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\OneDrive\Bureau\"/>
    </mc:Choice>
  </mc:AlternateContent>
  <xr:revisionPtr revIDLastSave="0" documentId="13_ncr:1_{FBB05E79-0B83-4F6B-A32A-16C0C2A28520}" xr6:coauthVersionLast="46" xr6:coauthVersionMax="46" xr10:uidLastSave="{00000000-0000-0000-0000-000000000000}"/>
  <bookViews>
    <workbookView xWindow="2376" yWindow="96" windowWidth="19440" windowHeight="12264" xr2:uid="{F92213AF-4B59-43C7-9DC6-739103F3074A}"/>
  </bookViews>
  <sheets>
    <sheet name="Home" sheetId="1" r:id="rId1"/>
  </sheets>
  <externalReferences>
    <externalReference r:id="rId2"/>
    <externalReference r:id="rId3"/>
    <externalReference r:id="rId4"/>
    <externalReference r:id="rId5"/>
  </externalReferences>
  <definedNames>
    <definedName name="alertedate">[1]!Alerte[Écheance]</definedName>
    <definedName name="BudgetCategory">[2]!BudgetCategoryLookup[Recherche catégorie budget]</definedName>
    <definedName name="compte1">[1]!Tableau2[compte]</definedName>
    <definedName name="compte2">[1]!Tableau2[compte]</definedName>
    <definedName name="datealerte">[1]!Alerte[[#Headers],[Écheance]]</definedName>
    <definedName name="Echeance">#REF!</definedName>
    <definedName name="FiscalYear">'[3]Flux  sur 12 mois'!$P$1</definedName>
    <definedName name="Liste1">[4]!Tableau6[[#Headers],[Catégorie]]</definedName>
    <definedName name="Liste1.1">[4]!Tableau6[Catégorie]</definedName>
    <definedName name="liste1.2">[1]!Tableau3[transaction]</definedName>
    <definedName name="liste2">[1]!Tableau4[[#Headers],[catégorie]]</definedName>
    <definedName name="liste2.2">[1]!Tableau4[catégorie]</definedName>
    <definedName name="Liste3">[4]!Tableau14[[#Headers],[Catégorie]]</definedName>
    <definedName name="Liste3.1">[4]!Tableau14[Catégorie]</definedName>
    <definedName name="Saisie">[4]Saisie!#REF!,[4]Saisie!#REF!,[4]Saisie!#REF!,[4]Saisie!#REF!,[4]Saisie!#REF!,[4]Saisie!#REF!,[4]Saisie!#REF!,[4]Saisie!#REF!</definedName>
    <definedName name="TitreColonne1">" "</definedName>
    <definedName name="Transaction">[1]!Tableau1[transaction]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6" i="1" l="1"/>
  <c r="J45" i="1"/>
  <c r="K45" i="1" s="1"/>
  <c r="T33" i="1" s="1"/>
  <c r="D18" i="1"/>
  <c r="N18" i="1" s="1"/>
  <c r="I11" i="1"/>
  <c r="E15" i="1" l="1"/>
  <c r="S30" i="1"/>
  <c r="S31" i="1"/>
  <c r="S32" i="1"/>
  <c r="T32" i="1"/>
  <c r="S18" i="1"/>
  <c r="S24" i="1"/>
  <c r="S25" i="1"/>
  <c r="S26" i="1"/>
  <c r="S27" i="1"/>
  <c r="S28" i="1"/>
  <c r="S29" i="1"/>
  <c r="T29" i="1"/>
  <c r="T30" i="1"/>
  <c r="T31" i="1"/>
  <c r="T24" i="1"/>
  <c r="T25" i="1"/>
  <c r="T26" i="1"/>
  <c r="T27" i="1"/>
  <c r="T28" i="1"/>
  <c r="S3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Client</author>
  </authors>
  <commentList>
    <comment ref="B11" authorId="0" shapeId="0" xr:uid="{A161CBAC-7F8E-4185-8BFD-2F087E373817}">
      <text>
        <r>
          <rPr>
            <b/>
            <sz val="9"/>
            <color indexed="81"/>
            <rFont val="Tahoma"/>
            <family val="2"/>
          </rPr>
          <t>Client:</t>
        </r>
        <r>
          <rPr>
            <sz val="9"/>
            <color indexed="81"/>
            <rFont val="Tahoma"/>
            <family val="2"/>
          </rPr>
          <t xml:space="preserve">
Ep terme 21-06-2025</t>
        </r>
      </text>
    </comment>
    <comment ref="C12" authorId="0" shapeId="0" xr:uid="{FC9CFAEE-2B40-4798-9954-45FFC6FCB6C8}">
      <text>
        <r>
          <rPr>
            <b/>
            <sz val="9"/>
            <color indexed="81"/>
            <rFont val="Tahoma"/>
            <family val="2"/>
          </rPr>
          <t>Client:</t>
        </r>
        <r>
          <rPr>
            <sz val="9"/>
            <color indexed="81"/>
            <rFont val="Tahoma"/>
            <family val="2"/>
          </rPr>
          <t xml:space="preserve">
20-06-2025 CELI</t>
        </r>
      </text>
    </comment>
    <comment ref="C13" authorId="0" shapeId="0" xr:uid="{D93836D6-F50A-46A5-A1F3-9C0386EFE4F7}">
      <text>
        <r>
          <rPr>
            <b/>
            <sz val="9"/>
            <color indexed="81"/>
            <rFont val="Tahoma"/>
            <family val="2"/>
          </rPr>
          <t>Client:</t>
        </r>
        <r>
          <rPr>
            <sz val="9"/>
            <color indexed="81"/>
            <rFont val="Tahoma"/>
            <family val="2"/>
          </rPr>
          <t xml:space="preserve">
19-10-2024 FERR</t>
        </r>
      </text>
    </comment>
    <comment ref="C14" authorId="0" shapeId="0" xr:uid="{FCD02665-B908-4C9A-8BEF-CEA9E7032633}">
      <text>
        <r>
          <rPr>
            <b/>
            <sz val="9"/>
            <color indexed="81"/>
            <rFont val="Tahoma"/>
            <family val="2"/>
          </rPr>
          <t>Client:</t>
        </r>
        <r>
          <rPr>
            <sz val="9"/>
            <color indexed="81"/>
            <rFont val="Tahoma"/>
            <family val="2"/>
          </rPr>
          <t xml:space="preserve">
28-06-2025 FERR</t>
        </r>
      </text>
    </comment>
  </commentList>
</comments>
</file>

<file path=xl/sharedStrings.xml><?xml version="1.0" encoding="utf-8"?>
<sst xmlns="http://schemas.openxmlformats.org/spreadsheetml/2006/main" count="48" uniqueCount="48">
  <si>
    <t xml:space="preserve"> </t>
  </si>
  <si>
    <t>Desjardins</t>
  </si>
  <si>
    <t>CIBC</t>
  </si>
  <si>
    <t>Liquidités</t>
  </si>
  <si>
    <t>Cartes de Crédit</t>
  </si>
  <si>
    <t>Chèque</t>
  </si>
  <si>
    <t>Compte Conjoint</t>
  </si>
  <si>
    <t>Liquide</t>
  </si>
  <si>
    <t>Visa</t>
  </si>
  <si>
    <t>ES2</t>
  </si>
  <si>
    <t>Épargne  CIBC</t>
  </si>
  <si>
    <t>Home dépôt</t>
  </si>
  <si>
    <t>ET1</t>
  </si>
  <si>
    <t>CIBC FEER 27-01-2027</t>
  </si>
  <si>
    <t>ET2HOP</t>
  </si>
  <si>
    <t>Remboursement a venir</t>
  </si>
  <si>
    <t xml:space="preserve">ET3 </t>
  </si>
  <si>
    <t>Total Épargne CIBC</t>
  </si>
  <si>
    <t xml:space="preserve">ET4 </t>
  </si>
  <si>
    <t>Hypothèque</t>
  </si>
  <si>
    <t xml:space="preserve">ET5 </t>
  </si>
  <si>
    <t>ET6</t>
  </si>
  <si>
    <t>Total</t>
  </si>
  <si>
    <t>Ind All</t>
  </si>
  <si>
    <t>ENTRÉES</t>
  </si>
  <si>
    <t>SORTIES</t>
  </si>
  <si>
    <t>DEFICIT /SURPLUS</t>
  </si>
  <si>
    <t>Dépenses Budgétées</t>
  </si>
  <si>
    <t>Catégories</t>
  </si>
  <si>
    <t>Budget</t>
  </si>
  <si>
    <t>Réel</t>
  </si>
  <si>
    <t>Reste</t>
  </si>
  <si>
    <t>% réalisé</t>
  </si>
  <si>
    <t>Alimentation</t>
  </si>
  <si>
    <t>Animaux</t>
  </si>
  <si>
    <t>Auto</t>
  </si>
  <si>
    <t>Bordeaux</t>
  </si>
  <si>
    <t>Divers</t>
  </si>
  <si>
    <t>Projet</t>
  </si>
  <si>
    <t>Personnel</t>
  </si>
  <si>
    <t>Santé</t>
  </si>
  <si>
    <t>Entrée</t>
  </si>
  <si>
    <t>Progression du mois</t>
  </si>
  <si>
    <t>A recevoir de Jean pour épicerie</t>
  </si>
  <si>
    <t>Acompte provisionnel payés en 2023</t>
  </si>
  <si>
    <t xml:space="preserve">Reste sur le budget </t>
  </si>
  <si>
    <t>Zone de calcul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</si>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</sst>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$&quot;"/>
    <numFmt numFmtId="165" formatCode="#,##0.00\ &quot;$&quot;;[Red]#,##0.00\ &quot;$&quot;"/>
    <numFmt numFmtId="166" formatCode="mmmm"/>
  </numFmts>
  <fonts count="3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Arial"/>
      <family val="2"/>
    </font>
    <font>
      <b/>
      <sz val="12"/>
      <color rgb="FFC00000"/>
      <name val="Arial"/>
      <family val="2"/>
    </font>
    <font>
      <b/>
      <sz val="14"/>
      <color theme="9" tint="-0.249977111117893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Arial Black"/>
      <family val="2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C00000"/>
      <name val="Arial"/>
      <family val="2"/>
    </font>
    <font>
      <b/>
      <sz val="11"/>
      <color theme="8"/>
      <name val="Calibri"/>
      <family val="2"/>
      <scheme val="minor"/>
    </font>
    <font>
      <sz val="20"/>
      <color theme="0"/>
      <name val="Tw Cen MT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0"/>
      <name val="Tw Cen MT"/>
      <family val="2"/>
    </font>
    <font>
      <b/>
      <sz val="11"/>
      <color theme="8" tint="-0.249977111117893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4">
    <border>
      <left/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medium">
        <color theme="9" tint="-0.24994659260841701"/>
      </left>
      <right/>
      <top style="medium">
        <color theme="9" tint="-0.24994659260841701"/>
      </top>
      <bottom/>
      <diagonal/>
    </border>
    <border>
      <left/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theme="7" tint="-0.24994659260841701"/>
      </left>
      <right/>
      <top style="medium">
        <color theme="7" tint="-0.24994659260841701"/>
      </top>
      <bottom/>
      <diagonal/>
    </border>
    <border>
      <left/>
      <right style="medium">
        <color theme="7" tint="-0.24994659260841701"/>
      </right>
      <top style="medium">
        <color theme="7" tint="-0.24994659260841701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 style="medium">
        <color theme="9" tint="-0.24994659260841701"/>
      </right>
      <top/>
      <bottom style="medium">
        <color theme="9" tint="-0.24994659260841701"/>
      </bottom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theme="7" tint="-0.24994659260841701"/>
      </left>
      <right/>
      <top/>
      <bottom style="medium">
        <color theme="7" tint="-0.24994659260841701"/>
      </bottom>
      <diagonal/>
    </border>
    <border>
      <left/>
      <right style="medium">
        <color theme="7" tint="-0.24994659260841701"/>
      </right>
      <top/>
      <bottom style="medium">
        <color theme="7" tint="-0.24994659260841701"/>
      </bottom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/>
      <top style="medium">
        <color theme="9" tint="-0.24994659260841701"/>
      </top>
      <bottom/>
      <diagonal/>
    </border>
    <border>
      <left/>
      <right/>
      <top style="medium">
        <color theme="7" tint="-0.24994659260841701"/>
      </top>
      <bottom/>
      <diagonal/>
    </border>
    <border>
      <left/>
      <right/>
      <top/>
      <bottom style="medium">
        <color theme="8" tint="-0.24994659260841701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/>
      <diagonal/>
    </border>
    <border>
      <left/>
      <right/>
      <top style="medium">
        <color theme="8" tint="-0.24994659260841701"/>
      </top>
      <bottom/>
      <diagonal/>
    </border>
    <border>
      <left/>
      <right style="medium">
        <color theme="8" tint="-0.24994659260841701"/>
      </right>
      <top style="medium">
        <color theme="8" tint="-0.24994659260841701"/>
      </top>
      <bottom/>
      <diagonal/>
    </border>
    <border>
      <left style="medium">
        <color theme="8" tint="-0.24994659260841701"/>
      </left>
      <right/>
      <top style="dashed">
        <color theme="8" tint="-0.24994659260841701"/>
      </top>
      <bottom/>
      <diagonal/>
    </border>
    <border>
      <left/>
      <right/>
      <top style="dashed">
        <color theme="8" tint="-0.24994659260841701"/>
      </top>
      <bottom/>
      <diagonal/>
    </border>
    <border>
      <left/>
      <right style="medium">
        <color theme="8" tint="-0.24994659260841701"/>
      </right>
      <top style="dashed">
        <color theme="8" tint="-0.24994659260841701"/>
      </top>
      <bottom/>
      <diagonal/>
    </border>
    <border>
      <left style="medium">
        <color theme="8" tint="-0.24994659260841701"/>
      </left>
      <right/>
      <top/>
      <bottom/>
      <diagonal/>
    </border>
    <border>
      <left/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/>
      <top/>
      <bottom style="dashed">
        <color theme="8" tint="-0.24994659260841701"/>
      </bottom>
      <diagonal/>
    </border>
    <border>
      <left/>
      <right/>
      <top/>
      <bottom style="dashed">
        <color theme="8" tint="-0.24994659260841701"/>
      </bottom>
      <diagonal/>
    </border>
    <border>
      <left/>
      <right style="medium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/>
      <top style="dashed">
        <color theme="8" tint="-0.24994659260841701"/>
      </top>
      <bottom style="medium">
        <color theme="8" tint="-0.24994659260841701"/>
      </bottom>
      <diagonal/>
    </border>
    <border>
      <left/>
      <right/>
      <top style="dashed">
        <color theme="8" tint="-0.24994659260841701"/>
      </top>
      <bottom style="medium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/>
      <top style="dashed">
        <color theme="8" tint="-0.24994659260841701"/>
      </top>
      <bottom style="medium">
        <color theme="8" tint="-0.24994659260841701"/>
      </bottom>
      <diagonal/>
    </border>
    <border>
      <left/>
      <right style="medium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4659260841701"/>
      </left>
      <right/>
      <top/>
      <bottom style="medium">
        <color theme="8" tint="-0.24994659260841701"/>
      </bottom>
      <diagonal/>
    </border>
    <border>
      <left/>
      <right style="medium">
        <color theme="8" tint="-0.24994659260841701"/>
      </right>
      <top/>
      <bottom style="medium">
        <color theme="8" tint="-0.2499465926084170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0" fillId="2" borderId="0" xfId="0" applyFill="1"/>
    <xf numFmtId="0" fontId="5" fillId="2" borderId="0" xfId="0" applyFont="1" applyFill="1"/>
    <xf numFmtId="0" fontId="7" fillId="2" borderId="0" xfId="0" applyFont="1" applyFill="1"/>
    <xf numFmtId="164" fontId="10" fillId="2" borderId="0" xfId="0" applyNumberFormat="1" applyFont="1" applyFill="1"/>
    <xf numFmtId="0" fontId="11" fillId="2" borderId="1" xfId="0" applyFont="1" applyFill="1" applyBorder="1" applyAlignment="1">
      <alignment horizontal="center"/>
    </xf>
    <xf numFmtId="0" fontId="0" fillId="2" borderId="1" xfId="0" applyFill="1" applyBorder="1"/>
    <xf numFmtId="0" fontId="15" fillId="3" borderId="5" xfId="0" applyFont="1" applyFill="1" applyBorder="1"/>
    <xf numFmtId="0" fontId="0" fillId="3" borderId="0" xfId="0" applyFill="1"/>
    <xf numFmtId="164" fontId="15" fillId="3" borderId="1" xfId="0" applyNumberFormat="1" applyFont="1" applyFill="1" applyBorder="1"/>
    <xf numFmtId="0" fontId="0" fillId="2" borderId="3" xfId="0" applyFill="1" applyBorder="1"/>
    <xf numFmtId="0" fontId="16" fillId="0" borderId="0" xfId="0" applyFont="1" applyAlignment="1">
      <alignment vertical="top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10" fontId="3" fillId="2" borderId="0" xfId="0" applyNumberFormat="1" applyFont="1" applyFill="1"/>
    <xf numFmtId="0" fontId="15" fillId="6" borderId="5" xfId="0" applyFont="1" applyFill="1" applyBorder="1"/>
    <xf numFmtId="0" fontId="15" fillId="6" borderId="0" xfId="0" applyFont="1" applyFill="1"/>
    <xf numFmtId="164" fontId="15" fillId="6" borderId="0" xfId="0" applyNumberFormat="1" applyFont="1" applyFill="1"/>
    <xf numFmtId="0" fontId="17" fillId="0" borderId="0" xfId="0" applyFont="1" applyAlignment="1">
      <alignment vertical="top"/>
    </xf>
    <xf numFmtId="0" fontId="14" fillId="2" borderId="5" xfId="0" applyFont="1" applyFill="1" applyBorder="1"/>
    <xf numFmtId="0" fontId="14" fillId="2" borderId="0" xfId="0" applyFont="1" applyFill="1"/>
    <xf numFmtId="164" fontId="14" fillId="2" borderId="1" xfId="0" applyNumberFormat="1" applyFont="1" applyFill="1" applyBorder="1"/>
    <xf numFmtId="164" fontId="18" fillId="2" borderId="0" xfId="0" applyNumberFormat="1" applyFont="1" applyFill="1" applyAlignment="1">
      <alignment horizontal="center"/>
    </xf>
    <xf numFmtId="164" fontId="20" fillId="7" borderId="0" xfId="0" applyNumberFormat="1" applyFont="1" applyFill="1"/>
    <xf numFmtId="10" fontId="20" fillId="7" borderId="0" xfId="0" applyNumberFormat="1" applyFont="1" applyFill="1"/>
    <xf numFmtId="164" fontId="1" fillId="2" borderId="0" xfId="0" applyNumberFormat="1" applyFont="1" applyFill="1"/>
    <xf numFmtId="0" fontId="4" fillId="2" borderId="0" xfId="0" applyFont="1" applyFill="1"/>
    <xf numFmtId="1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64" fontId="22" fillId="8" borderId="1" xfId="0" applyNumberFormat="1" applyFont="1" applyFill="1" applyBorder="1"/>
    <xf numFmtId="0" fontId="1" fillId="2" borderId="0" xfId="0" applyFont="1" applyFill="1"/>
    <xf numFmtId="164" fontId="0" fillId="2" borderId="0" xfId="0" applyNumberFormat="1" applyFill="1" applyAlignment="1">
      <alignment horizontal="center"/>
    </xf>
    <xf numFmtId="0" fontId="27" fillId="2" borderId="0" xfId="0" applyFont="1" applyFill="1" applyAlignment="1">
      <alignment horizontal="left"/>
    </xf>
    <xf numFmtId="0" fontId="27" fillId="2" borderId="0" xfId="0" applyFont="1" applyFill="1"/>
    <xf numFmtId="165" fontId="27" fillId="2" borderId="0" xfId="0" applyNumberFormat="1" applyFont="1" applyFill="1"/>
    <xf numFmtId="0" fontId="27" fillId="2" borderId="26" xfId="0" applyFont="1" applyFill="1" applyBorder="1"/>
    <xf numFmtId="164" fontId="27" fillId="2" borderId="26" xfId="0" applyNumberFormat="1" applyFont="1" applyFill="1" applyBorder="1"/>
    <xf numFmtId="0" fontId="29" fillId="2" borderId="0" xfId="0" applyFont="1" applyFill="1" applyAlignment="1">
      <alignment horizontal="left"/>
    </xf>
    <xf numFmtId="0" fontId="29" fillId="2" borderId="0" xfId="0" applyFont="1" applyFill="1"/>
    <xf numFmtId="14" fontId="29" fillId="2" borderId="0" xfId="0" applyNumberFormat="1" applyFont="1" applyFill="1"/>
    <xf numFmtId="164" fontId="27" fillId="2" borderId="0" xfId="0" applyNumberFormat="1" applyFont="1" applyFill="1"/>
    <xf numFmtId="166" fontId="29" fillId="2" borderId="0" xfId="0" applyNumberFormat="1" applyFont="1" applyFill="1"/>
    <xf numFmtId="1" fontId="0" fillId="2" borderId="0" xfId="0" applyNumberFormat="1" applyFill="1"/>
    <xf numFmtId="0" fontId="27" fillId="2" borderId="27" xfId="0" applyFont="1" applyFill="1" applyBorder="1"/>
    <xf numFmtId="164" fontId="27" fillId="2" borderId="27" xfId="0" applyNumberFormat="1" applyFont="1" applyFill="1" applyBorder="1"/>
    <xf numFmtId="0" fontId="0" fillId="2" borderId="0" xfId="0" applyFill="1" applyAlignment="1">
      <alignment horizontal="left"/>
    </xf>
    <xf numFmtId="165" fontId="0" fillId="2" borderId="0" xfId="0" applyNumberFormat="1" applyFill="1" applyAlignment="1">
      <alignment horizontal="left"/>
    </xf>
    <xf numFmtId="0" fontId="3" fillId="2" borderId="29" xfId="0" applyFont="1" applyFill="1" applyBorder="1"/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164" fontId="0" fillId="2" borderId="32" xfId="0" applyNumberFormat="1" applyFill="1" applyBorder="1"/>
    <xf numFmtId="0" fontId="0" fillId="2" borderId="32" xfId="0" applyFill="1" applyBorder="1"/>
    <xf numFmtId="10" fontId="30" fillId="2" borderId="33" xfId="0" applyNumberFormat="1" applyFont="1" applyFill="1" applyBorder="1"/>
    <xf numFmtId="2" fontId="0" fillId="2" borderId="0" xfId="0" applyNumberFormat="1" applyFill="1"/>
    <xf numFmtId="164" fontId="0" fillId="2" borderId="0" xfId="0" applyNumberFormat="1" applyFill="1"/>
    <xf numFmtId="10" fontId="30" fillId="2" borderId="35" xfId="0" applyNumberFormat="1" applyFont="1" applyFill="1" applyBorder="1"/>
    <xf numFmtId="164" fontId="0" fillId="2" borderId="0" xfId="0" applyNumberFormat="1" applyFill="1" applyAlignment="1">
      <alignment vertical="center"/>
    </xf>
    <xf numFmtId="165" fontId="0" fillId="2" borderId="0" xfId="0" applyNumberFormat="1" applyFill="1"/>
    <xf numFmtId="164" fontId="0" fillId="2" borderId="37" xfId="0" applyNumberFormat="1" applyFill="1" applyBorder="1"/>
    <xf numFmtId="0" fontId="0" fillId="2" borderId="37" xfId="0" applyFill="1" applyBorder="1"/>
    <xf numFmtId="10" fontId="30" fillId="2" borderId="38" xfId="0" applyNumberFormat="1" applyFont="1" applyFill="1" applyBorder="1"/>
    <xf numFmtId="0" fontId="0" fillId="2" borderId="40" xfId="0" applyFill="1" applyBorder="1"/>
    <xf numFmtId="0" fontId="0" fillId="2" borderId="41" xfId="0" applyFill="1" applyBorder="1"/>
    <xf numFmtId="10" fontId="15" fillId="2" borderId="43" xfId="0" applyNumberFormat="1" applyFont="1" applyFill="1" applyBorder="1"/>
    <xf numFmtId="0" fontId="0" fillId="2" borderId="44" xfId="0" applyFill="1" applyBorder="1"/>
    <xf numFmtId="0" fontId="0" fillId="2" borderId="27" xfId="0" applyFill="1" applyBorder="1"/>
    <xf numFmtId="0" fontId="4" fillId="2" borderId="45" xfId="0" applyFont="1" applyFill="1" applyBorder="1"/>
    <xf numFmtId="164" fontId="3" fillId="2" borderId="0" xfId="0" applyNumberFormat="1" applyFont="1" applyFill="1" applyAlignment="1">
      <alignment horizontal="left"/>
    </xf>
    <xf numFmtId="0" fontId="2" fillId="2" borderId="0" xfId="0" applyFont="1" applyFill="1"/>
    <xf numFmtId="14" fontId="3" fillId="2" borderId="0" xfId="0" applyNumberFormat="1" applyFont="1" applyFill="1"/>
    <xf numFmtId="14" fontId="3" fillId="2" borderId="0" xfId="0" applyNumberFormat="1" applyFont="1" applyFill="1" applyAlignment="1">
      <alignment horizontal="center"/>
    </xf>
    <xf numFmtId="164" fontId="31" fillId="2" borderId="0" xfId="0" applyNumberFormat="1" applyFont="1" applyFill="1"/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2" fillId="2" borderId="49" xfId="0" applyFont="1" applyFill="1" applyBorder="1"/>
    <xf numFmtId="14" fontId="2" fillId="2" borderId="50" xfId="0" applyNumberFormat="1" applyFont="1" applyFill="1" applyBorder="1"/>
    <xf numFmtId="0" fontId="32" fillId="2" borderId="0" xfId="0" applyFont="1" applyFill="1"/>
    <xf numFmtId="0" fontId="2" fillId="2" borderId="51" xfId="0" applyFont="1" applyFill="1" applyBorder="1"/>
    <xf numFmtId="0" fontId="2" fillId="2" borderId="52" xfId="0" applyFont="1" applyFill="1" applyBorder="1"/>
    <xf numFmtId="0" fontId="2" fillId="2" borderId="53" xfId="0" applyFont="1" applyFill="1" applyBorder="1"/>
    <xf numFmtId="0" fontId="3" fillId="2" borderId="28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31" fillId="2" borderId="0" xfId="0" applyFont="1" applyFill="1" applyAlignment="1">
      <alignment horizontal="center"/>
    </xf>
    <xf numFmtId="164" fontId="0" fillId="2" borderId="28" xfId="0" applyNumberFormat="1" applyFill="1" applyBorder="1" applyAlignment="1">
      <alignment horizontal="center"/>
    </xf>
    <xf numFmtId="164" fontId="0" fillId="2" borderId="30" xfId="0" applyNumberFormat="1" applyFill="1" applyBorder="1" applyAlignment="1">
      <alignment horizontal="center"/>
    </xf>
    <xf numFmtId="164" fontId="3" fillId="2" borderId="44" xfId="0" applyNumberFormat="1" applyFont="1" applyFill="1" applyBorder="1" applyAlignment="1">
      <alignment horizontal="center"/>
    </xf>
    <xf numFmtId="164" fontId="3" fillId="2" borderId="27" xfId="0" applyNumberFormat="1" applyFont="1" applyFill="1" applyBorder="1" applyAlignment="1">
      <alignment horizontal="center"/>
    </xf>
    <xf numFmtId="164" fontId="3" fillId="2" borderId="45" xfId="0" applyNumberFormat="1" applyFont="1" applyFill="1" applyBorder="1" applyAlignment="1">
      <alignment horizontal="center"/>
    </xf>
    <xf numFmtId="164" fontId="0" fillId="2" borderId="27" xfId="0" applyNumberFormat="1" applyFill="1" applyBorder="1" applyAlignment="1">
      <alignment horizontal="center"/>
    </xf>
    <xf numFmtId="164" fontId="0" fillId="2" borderId="44" xfId="0" applyNumberFormat="1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3" fillId="2" borderId="34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164" fontId="0" fillId="2" borderId="0" xfId="0" applyNumberFormat="1" applyFill="1" applyAlignment="1">
      <alignment horizontal="left"/>
    </xf>
    <xf numFmtId="0" fontId="3" fillId="2" borderId="36" xfId="0" applyFont="1" applyFill="1" applyBorder="1" applyAlignment="1">
      <alignment horizontal="left"/>
    </xf>
    <xf numFmtId="0" fontId="3" fillId="2" borderId="37" xfId="0" applyFont="1" applyFill="1" applyBorder="1" applyAlignment="1">
      <alignment horizontal="left"/>
    </xf>
    <xf numFmtId="164" fontId="0" fillId="2" borderId="37" xfId="0" applyNumberFormat="1" applyFill="1" applyBorder="1" applyAlignment="1">
      <alignment horizontal="left"/>
    </xf>
    <xf numFmtId="0" fontId="0" fillId="2" borderId="39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164" fontId="0" fillId="2" borderId="32" xfId="0" applyNumberFormat="1" applyFill="1" applyBorder="1" applyAlignment="1">
      <alignment horizontal="left"/>
    </xf>
    <xf numFmtId="0" fontId="26" fillId="13" borderId="15" xfId="0" applyFont="1" applyFill="1" applyBorder="1" applyAlignment="1" applyProtection="1">
      <alignment horizontal="center" vertical="center"/>
      <protection hidden="1"/>
    </xf>
    <xf numFmtId="0" fontId="26" fillId="13" borderId="16" xfId="0" applyFont="1" applyFill="1" applyBorder="1" applyAlignment="1" applyProtection="1">
      <alignment horizontal="center" vertical="center"/>
      <protection hidden="1"/>
    </xf>
    <xf numFmtId="0" fontId="26" fillId="13" borderId="23" xfId="0" applyFont="1" applyFill="1" applyBorder="1" applyAlignment="1" applyProtection="1">
      <alignment horizontal="center" vertical="center"/>
      <protection hidden="1"/>
    </xf>
    <xf numFmtId="0" fontId="26" fillId="13" borderId="24" xfId="0" applyFont="1" applyFill="1" applyBorder="1" applyAlignment="1" applyProtection="1">
      <alignment horizontal="center" vertical="center"/>
      <protection hidden="1"/>
    </xf>
    <xf numFmtId="164" fontId="25" fillId="2" borderId="15" xfId="0" applyNumberFormat="1" applyFont="1" applyFill="1" applyBorder="1" applyAlignment="1">
      <alignment horizontal="center"/>
    </xf>
    <xf numFmtId="0" fontId="25" fillId="2" borderId="16" xfId="0" applyFont="1" applyFill="1" applyBorder="1" applyAlignment="1">
      <alignment horizontal="center"/>
    </xf>
    <xf numFmtId="0" fontId="25" fillId="2" borderId="23" xfId="0" applyFont="1" applyFill="1" applyBorder="1" applyAlignment="1">
      <alignment horizontal="center"/>
    </xf>
    <xf numFmtId="0" fontId="25" fillId="2" borderId="24" xfId="0" applyFont="1" applyFill="1" applyBorder="1" applyAlignment="1">
      <alignment horizontal="center"/>
    </xf>
    <xf numFmtId="166" fontId="28" fillId="2" borderId="25" xfId="0" applyNumberFormat="1" applyFont="1" applyFill="1" applyBorder="1" applyAlignment="1">
      <alignment horizontal="left"/>
    </xf>
    <xf numFmtId="166" fontId="28" fillId="2" borderId="0" xfId="0" applyNumberFormat="1" applyFont="1" applyFill="1" applyAlignment="1">
      <alignment horizontal="left"/>
    </xf>
    <xf numFmtId="0" fontId="29" fillId="2" borderId="0" xfId="0" applyFont="1" applyFill="1" applyAlignment="1">
      <alignment horizontal="center"/>
    </xf>
    <xf numFmtId="0" fontId="23" fillId="10" borderId="9" xfId="0" applyFont="1" applyFill="1" applyBorder="1" applyAlignment="1" applyProtection="1">
      <alignment horizontal="center" vertical="center"/>
      <protection hidden="1"/>
    </xf>
    <xf numFmtId="0" fontId="23" fillId="10" borderId="10" xfId="0" applyFont="1" applyFill="1" applyBorder="1" applyAlignment="1" applyProtection="1">
      <alignment horizontal="center" vertical="center"/>
      <protection hidden="1"/>
    </xf>
    <xf numFmtId="0" fontId="23" fillId="10" borderId="17" xfId="0" applyFont="1" applyFill="1" applyBorder="1" applyAlignment="1" applyProtection="1">
      <alignment horizontal="center" vertical="center"/>
      <protection hidden="1"/>
    </xf>
    <xf numFmtId="0" fontId="23" fillId="10" borderId="18" xfId="0" applyFont="1" applyFill="1" applyBorder="1" applyAlignment="1" applyProtection="1">
      <alignment horizontal="center" vertical="center"/>
      <protection hidden="1"/>
    </xf>
    <xf numFmtId="164" fontId="24" fillId="2" borderId="9" xfId="0" applyNumberFormat="1" applyFont="1" applyFill="1" applyBorder="1" applyAlignment="1">
      <alignment horizontal="center"/>
    </xf>
    <xf numFmtId="0" fontId="24" fillId="2" borderId="10" xfId="0" applyFont="1" applyFill="1" applyBorder="1" applyAlignment="1">
      <alignment horizontal="center"/>
    </xf>
    <xf numFmtId="0" fontId="24" fillId="2" borderId="17" xfId="0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/>
    </xf>
    <xf numFmtId="0" fontId="23" fillId="11" borderId="11" xfId="0" applyFont="1" applyFill="1" applyBorder="1" applyAlignment="1" applyProtection="1">
      <alignment horizontal="center" vertical="center"/>
      <protection hidden="1"/>
    </xf>
    <xf numFmtId="0" fontId="23" fillId="11" borderId="12" xfId="0" applyFont="1" applyFill="1" applyBorder="1" applyAlignment="1" applyProtection="1">
      <alignment horizontal="center" vertical="center"/>
      <protection hidden="1"/>
    </xf>
    <xf numFmtId="0" fontId="23" fillId="11" borderId="19" xfId="0" applyFont="1" applyFill="1" applyBorder="1" applyAlignment="1" applyProtection="1">
      <alignment horizontal="center" vertical="center"/>
      <protection hidden="1"/>
    </xf>
    <xf numFmtId="0" fontId="23" fillId="11" borderId="20" xfId="0" applyFont="1" applyFill="1" applyBorder="1" applyAlignment="1" applyProtection="1">
      <alignment horizontal="center" vertical="center"/>
      <protection hidden="1"/>
    </xf>
    <xf numFmtId="164" fontId="25" fillId="2" borderId="11" xfId="0" applyNumberFormat="1" applyFont="1" applyFill="1" applyBorder="1" applyAlignment="1">
      <alignment horizontal="center"/>
    </xf>
    <xf numFmtId="0" fontId="25" fillId="2" borderId="12" xfId="0" applyFont="1" applyFill="1" applyBorder="1" applyAlignment="1">
      <alignment horizontal="center"/>
    </xf>
    <xf numFmtId="0" fontId="25" fillId="2" borderId="19" xfId="0" applyFont="1" applyFill="1" applyBorder="1" applyAlignment="1">
      <alignment horizontal="center"/>
    </xf>
    <xf numFmtId="0" fontId="25" fillId="2" borderId="20" xfId="0" applyFont="1" applyFill="1" applyBorder="1" applyAlignment="1">
      <alignment horizontal="center"/>
    </xf>
    <xf numFmtId="0" fontId="26" fillId="12" borderId="13" xfId="0" applyFont="1" applyFill="1" applyBorder="1" applyAlignment="1" applyProtection="1">
      <alignment horizontal="center" vertical="center"/>
      <protection hidden="1"/>
    </xf>
    <xf numFmtId="0" fontId="26" fillId="12" borderId="14" xfId="0" applyFont="1" applyFill="1" applyBorder="1" applyAlignment="1" applyProtection="1">
      <alignment horizontal="center" vertical="center"/>
      <protection hidden="1"/>
    </xf>
    <xf numFmtId="0" fontId="26" fillId="12" borderId="21" xfId="0" applyFont="1" applyFill="1" applyBorder="1" applyAlignment="1" applyProtection="1">
      <alignment horizontal="center" vertical="center"/>
      <protection hidden="1"/>
    </xf>
    <xf numFmtId="0" fontId="26" fillId="12" borderId="22" xfId="0" applyFont="1" applyFill="1" applyBorder="1" applyAlignment="1" applyProtection="1">
      <alignment horizontal="center" vertical="center"/>
      <protection hidden="1"/>
    </xf>
    <xf numFmtId="164" fontId="25" fillId="2" borderId="13" xfId="0" applyNumberFormat="1" applyFont="1" applyFill="1" applyBorder="1" applyAlignment="1">
      <alignment horizontal="center"/>
    </xf>
    <xf numFmtId="0" fontId="25" fillId="2" borderId="14" xfId="0" applyFont="1" applyFill="1" applyBorder="1" applyAlignment="1">
      <alignment horizontal="center"/>
    </xf>
    <xf numFmtId="0" fontId="25" fillId="2" borderId="21" xfId="0" applyFont="1" applyFill="1" applyBorder="1" applyAlignment="1">
      <alignment horizontal="center"/>
    </xf>
    <xf numFmtId="0" fontId="25" fillId="2" borderId="22" xfId="0" applyFont="1" applyFill="1" applyBorder="1" applyAlignment="1">
      <alignment horizontal="center"/>
    </xf>
    <xf numFmtId="0" fontId="22" fillId="8" borderId="5" xfId="0" applyFont="1" applyFill="1" applyBorder="1" applyAlignment="1">
      <alignment horizontal="left"/>
    </xf>
    <xf numFmtId="0" fontId="22" fillId="8" borderId="0" xfId="0" applyFont="1" applyFill="1" applyAlignment="1">
      <alignment horizontal="left"/>
    </xf>
    <xf numFmtId="10" fontId="21" fillId="2" borderId="0" xfId="0" applyNumberFormat="1" applyFont="1" applyFill="1" applyAlignment="1">
      <alignment horizontal="center"/>
    </xf>
    <xf numFmtId="0" fontId="1" fillId="9" borderId="5" xfId="0" applyFont="1" applyFill="1" applyBorder="1" applyAlignment="1">
      <alignment horizontal="left"/>
    </xf>
    <xf numFmtId="0" fontId="1" fillId="9" borderId="0" xfId="0" applyFont="1" applyFill="1" applyAlignment="1">
      <alignment horizontal="left"/>
    </xf>
    <xf numFmtId="164" fontId="1" fillId="9" borderId="0" xfId="0" applyNumberFormat="1" applyFont="1" applyFill="1" applyAlignment="1">
      <alignment horizontal="right"/>
    </xf>
    <xf numFmtId="164" fontId="1" fillId="9" borderId="1" xfId="0" applyNumberFormat="1" applyFont="1" applyFill="1" applyBorder="1" applyAlignment="1">
      <alignment horizontal="right"/>
    </xf>
    <xf numFmtId="164" fontId="0" fillId="2" borderId="0" xfId="0" applyNumberForma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0" fontId="19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164" fontId="21" fillId="2" borderId="0" xfId="0" applyNumberFormat="1" applyFont="1" applyFill="1" applyAlignment="1">
      <alignment horizontal="center"/>
    </xf>
    <xf numFmtId="1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14" fillId="2" borderId="5" xfId="0" applyFont="1" applyFill="1" applyBorder="1" applyAlignment="1">
      <alignment horizontal="left"/>
    </xf>
    <xf numFmtId="0" fontId="14" fillId="2" borderId="0" xfId="0" applyFont="1" applyFill="1" applyAlignment="1">
      <alignment horizontal="left"/>
    </xf>
    <xf numFmtId="164" fontId="14" fillId="2" borderId="0" xfId="0" applyNumberFormat="1" applyFont="1" applyFill="1" applyAlignment="1">
      <alignment horizontal="right"/>
    </xf>
    <xf numFmtId="164" fontId="14" fillId="2" borderId="1" xfId="0" applyNumberFormat="1" applyFont="1" applyFill="1" applyBorder="1" applyAlignment="1">
      <alignment horizontal="right"/>
    </xf>
    <xf numFmtId="0" fontId="15" fillId="6" borderId="5" xfId="0" applyFont="1" applyFill="1" applyBorder="1" applyAlignment="1">
      <alignment horizontal="left"/>
    </xf>
    <xf numFmtId="0" fontId="15" fillId="6" borderId="0" xfId="0" applyFont="1" applyFill="1" applyAlignment="1">
      <alignment horizontal="left"/>
    </xf>
    <xf numFmtId="164" fontId="15" fillId="6" borderId="0" xfId="0" applyNumberFormat="1" applyFont="1" applyFill="1" applyAlignment="1">
      <alignment horizontal="right"/>
    </xf>
    <xf numFmtId="164" fontId="15" fillId="6" borderId="1" xfId="0" applyNumberFormat="1" applyFont="1" applyFill="1" applyBorder="1" applyAlignment="1">
      <alignment horizontal="right"/>
    </xf>
    <xf numFmtId="0" fontId="15" fillId="6" borderId="6" xfId="0" applyFont="1" applyFill="1" applyBorder="1" applyAlignment="1">
      <alignment horizontal="left"/>
    </xf>
    <xf numFmtId="0" fontId="15" fillId="6" borderId="7" xfId="0" applyFont="1" applyFill="1" applyBorder="1" applyAlignment="1">
      <alignment horizontal="left"/>
    </xf>
    <xf numFmtId="164" fontId="15" fillId="6" borderId="7" xfId="0" applyNumberFormat="1" applyFont="1" applyFill="1" applyBorder="1" applyAlignment="1">
      <alignment horizontal="right"/>
    </xf>
    <xf numFmtId="164" fontId="15" fillId="6" borderId="8" xfId="0" applyNumberFormat="1" applyFont="1" applyFill="1" applyBorder="1" applyAlignment="1">
      <alignment horizontal="right"/>
    </xf>
    <xf numFmtId="0" fontId="3" fillId="5" borderId="5" xfId="0" applyFont="1" applyFill="1" applyBorder="1" applyAlignment="1">
      <alignment horizontal="left"/>
    </xf>
    <xf numFmtId="0" fontId="3" fillId="5" borderId="0" xfId="0" applyFont="1" applyFill="1" applyAlignment="1">
      <alignment horizontal="left"/>
    </xf>
    <xf numFmtId="165" fontId="0" fillId="5" borderId="0" xfId="0" applyNumberFormat="1" applyFill="1" applyAlignment="1">
      <alignment horizontal="right"/>
    </xf>
    <xf numFmtId="165" fontId="0" fillId="5" borderId="1" xfId="0" applyNumberFormat="1" applyFill="1" applyBorder="1" applyAlignment="1">
      <alignment horizontal="right"/>
    </xf>
    <xf numFmtId="0" fontId="3" fillId="4" borderId="5" xfId="0" applyFont="1" applyFill="1" applyBorder="1" applyAlignment="1">
      <alignment horizontal="left"/>
    </xf>
    <xf numFmtId="0" fontId="3" fillId="4" borderId="0" xfId="0" applyFont="1" applyFill="1" applyAlignment="1">
      <alignment horizontal="left"/>
    </xf>
    <xf numFmtId="164" fontId="0" fillId="4" borderId="0" xfId="0" applyNumberFormat="1" applyFill="1" applyAlignment="1">
      <alignment horizontal="right"/>
    </xf>
    <xf numFmtId="164" fontId="0" fillId="4" borderId="1" xfId="0" applyNumberFormat="1" applyFill="1" applyBorder="1" applyAlignment="1">
      <alignment horizontal="right"/>
    </xf>
    <xf numFmtId="0" fontId="6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164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b="1"/>
              <a:t>Respect du budget mensuel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2"/>
          <c:order val="2"/>
          <c:tx>
            <c:v>Budget</c:v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Home!$L$24:$L$31</c:f>
              <c:strCache>
                <c:ptCount val="7"/>
                <c:pt idx="0">
                  <c:v>Alimentation</c:v>
                </c:pt>
                <c:pt idx="1">
                  <c:v>Animaux</c:v>
                </c:pt>
                <c:pt idx="2">
                  <c:v>Auto</c:v>
                </c:pt>
                <c:pt idx="3">
                  <c:v>Bordeaux</c:v>
                </c:pt>
                <c:pt idx="4">
                  <c:v>Divers</c:v>
                </c:pt>
                <c:pt idx="5">
                  <c:v>Personnel</c:v>
                </c:pt>
                <c:pt idx="6">
                  <c:v>Santé</c:v>
                </c:pt>
              </c:strCache>
            </c:strRef>
          </c:cat>
          <c:val>
            <c:numRef>
              <c:f>Home!$O$24:$O$31</c:f>
              <c:numCache>
                <c:formatCode>#\ ##0.00\ "$"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CB-4F65-B737-E531E9E1F332}"/>
            </c:ext>
          </c:extLst>
        </c:ser>
        <c:ser>
          <c:idx val="4"/>
          <c:order val="4"/>
          <c:tx>
            <c:v>Reel</c:v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strRef>
              <c:f>Home!$L$24:$L$31</c:f>
              <c:strCache>
                <c:ptCount val="7"/>
                <c:pt idx="0">
                  <c:v>Alimentation</c:v>
                </c:pt>
                <c:pt idx="1">
                  <c:v>Animaux</c:v>
                </c:pt>
                <c:pt idx="2">
                  <c:v>Auto</c:v>
                </c:pt>
                <c:pt idx="3">
                  <c:v>Bordeaux</c:v>
                </c:pt>
                <c:pt idx="4">
                  <c:v>Divers</c:v>
                </c:pt>
                <c:pt idx="5">
                  <c:v>Personnel</c:v>
                </c:pt>
                <c:pt idx="6">
                  <c:v>Santé</c:v>
                </c:pt>
              </c:strCache>
            </c:strRef>
          </c:cat>
          <c:val>
            <c:numRef>
              <c:f>Home!$Q$24:$Q$31</c:f>
              <c:numCache>
                <c:formatCode>#\ ##0.00\ "$"</c:formatCode>
                <c:ptCount val="7"/>
                <c:pt idx="0">
                  <c:v>103.31000000000085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CB-4F65-B737-E531E9E1F3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335891376"/>
        <c:axId val="3358909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Home!$L$24:$L$31</c15:sqref>
                        </c15:formulaRef>
                      </c:ext>
                    </c:extLst>
                    <c:strCache>
                      <c:ptCount val="7"/>
                      <c:pt idx="0">
                        <c:v>Alimentation</c:v>
                      </c:pt>
                      <c:pt idx="1">
                        <c:v>Animaux</c:v>
                      </c:pt>
                      <c:pt idx="2">
                        <c:v>Auto</c:v>
                      </c:pt>
                      <c:pt idx="3">
                        <c:v>Bordeaux</c:v>
                      </c:pt>
                      <c:pt idx="4">
                        <c:v>Divers</c:v>
                      </c:pt>
                      <c:pt idx="5">
                        <c:v>Personnel</c:v>
                      </c:pt>
                      <c:pt idx="6">
                        <c:v>Santé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Home!$M$24:$M$31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AACB-4F65-B737-E531E9E1F332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Home!$L$24:$L$31</c15:sqref>
                        </c15:formulaRef>
                      </c:ext>
                    </c:extLst>
                    <c:strCache>
                      <c:ptCount val="7"/>
                      <c:pt idx="0">
                        <c:v>Alimentation</c:v>
                      </c:pt>
                      <c:pt idx="1">
                        <c:v>Animaux</c:v>
                      </c:pt>
                      <c:pt idx="2">
                        <c:v>Auto</c:v>
                      </c:pt>
                      <c:pt idx="3">
                        <c:v>Bordeaux</c:v>
                      </c:pt>
                      <c:pt idx="4">
                        <c:v>Divers</c:v>
                      </c:pt>
                      <c:pt idx="5">
                        <c:v>Personnel</c:v>
                      </c:pt>
                      <c:pt idx="6">
                        <c:v>Santé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Home!$N$24:$N$31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ACB-4F65-B737-E531E9E1F332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Home!$L$24:$L$31</c15:sqref>
                        </c15:formulaRef>
                      </c:ext>
                    </c:extLst>
                    <c:strCache>
                      <c:ptCount val="7"/>
                      <c:pt idx="0">
                        <c:v>Alimentation</c:v>
                      </c:pt>
                      <c:pt idx="1">
                        <c:v>Animaux</c:v>
                      </c:pt>
                      <c:pt idx="2">
                        <c:v>Auto</c:v>
                      </c:pt>
                      <c:pt idx="3">
                        <c:v>Bordeaux</c:v>
                      </c:pt>
                      <c:pt idx="4">
                        <c:v>Divers</c:v>
                      </c:pt>
                      <c:pt idx="5">
                        <c:v>Personnel</c:v>
                      </c:pt>
                      <c:pt idx="6">
                        <c:v>Santé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Home!$P$24:$P$31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ACB-4F65-B737-E531E9E1F332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Home!$L$24:$L$31</c15:sqref>
                        </c15:formulaRef>
                      </c:ext>
                    </c:extLst>
                    <c:strCache>
                      <c:ptCount val="7"/>
                      <c:pt idx="0">
                        <c:v>Alimentation</c:v>
                      </c:pt>
                      <c:pt idx="1">
                        <c:v>Animaux</c:v>
                      </c:pt>
                      <c:pt idx="2">
                        <c:v>Auto</c:v>
                      </c:pt>
                      <c:pt idx="3">
                        <c:v>Bordeaux</c:v>
                      </c:pt>
                      <c:pt idx="4">
                        <c:v>Divers</c:v>
                      </c:pt>
                      <c:pt idx="5">
                        <c:v>Personnel</c:v>
                      </c:pt>
                      <c:pt idx="6">
                        <c:v>Santé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Home!$R$24:$R$31</c15:sqref>
                        </c15:formulaRef>
                      </c:ext>
                    </c:extLst>
                    <c:numCache>
                      <c:formatCode>#\ ##0.00\ "$"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ACB-4F65-B737-E531E9E1F332}"/>
                  </c:ext>
                </c:extLst>
              </c15:ser>
            </c15:filteredBarSeries>
          </c:ext>
        </c:extLst>
      </c:barChart>
      <c:catAx>
        <c:axId val="3358913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890984"/>
        <c:crosses val="autoZero"/>
        <c:auto val="1"/>
        <c:lblAlgn val="ctr"/>
        <c:lblOffset val="100"/>
        <c:noMultiLvlLbl val="0"/>
      </c:catAx>
      <c:valAx>
        <c:axId val="335890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891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15875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hyperlink" Target="#Jean!A1"/><Relationship Id="rId5" Type="http://schemas.openxmlformats.org/officeDocument/2006/relationships/image" Target="../media/image3.png"/><Relationship Id="rId4" Type="http://schemas.openxmlformats.org/officeDocument/2006/relationships/hyperlink" Target="#'Du a Robert Bordeaux 7381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14286</xdr:colOff>
      <xdr:row>21</xdr:row>
      <xdr:rowOff>223837</xdr:rowOff>
    </xdr:from>
    <xdr:to>
      <xdr:col>10</xdr:col>
      <xdr:colOff>217011</xdr:colOff>
      <xdr:row>36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B9A10F18-3B3A-4E05-9E77-B6ECBD24DD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19</xdr:col>
      <xdr:colOff>0</xdr:colOff>
      <xdr:row>10</xdr:row>
      <xdr:rowOff>0</xdr:rowOff>
    </xdr:from>
    <xdr:to>
      <xdr:col>19</xdr:col>
      <xdr:colOff>0</xdr:colOff>
      <xdr:row>11</xdr:row>
      <xdr:rowOff>186268</xdr:rowOff>
    </xdr:to>
    <xdr:pic>
      <xdr:nvPicPr>
        <xdr:cNvPr id="3" name="Graphique 6" descr="Homme">
          <a:extLst>
            <a:ext uri="{FF2B5EF4-FFF2-40B4-BE49-F238E27FC236}">
              <a16:creationId xmlns:a16="http://schemas.microsoft.com/office/drawing/2014/main" id="{A03F6597-1F0F-4ADC-8C15-7BF5C14FD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3159740" y="1935480"/>
          <a:ext cx="0" cy="376768"/>
        </a:xfrm>
        <a:prstGeom prst="rect">
          <a:avLst/>
        </a:prstGeom>
      </xdr:spPr>
    </xdr:pic>
    <xdr:clientData/>
  </xdr:twoCellAnchor>
  <xdr:twoCellAnchor editAs="oneCell">
    <xdr:from>
      <xdr:col>8</xdr:col>
      <xdr:colOff>249250</xdr:colOff>
      <xdr:row>8</xdr:row>
      <xdr:rowOff>161925</xdr:rowOff>
    </xdr:from>
    <xdr:to>
      <xdr:col>8</xdr:col>
      <xdr:colOff>540825</xdr:colOff>
      <xdr:row>10</xdr:row>
      <xdr:rowOff>57150</xdr:rowOff>
    </xdr:to>
    <xdr:pic>
      <xdr:nvPicPr>
        <xdr:cNvPr id="4" name="Pictur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3E6EA90F-2146-4EC5-96E3-754408973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5133670" y="1708785"/>
          <a:ext cx="291575" cy="28384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648865</xdr:colOff>
      <xdr:row>33</xdr:row>
      <xdr:rowOff>142875</xdr:rowOff>
    </xdr:from>
    <xdr:to>
      <xdr:col>13</xdr:col>
      <xdr:colOff>882125</xdr:colOff>
      <xdr:row>35</xdr:row>
      <xdr:rowOff>0</xdr:rowOff>
    </xdr:to>
    <xdr:pic>
      <xdr:nvPicPr>
        <xdr:cNvPr id="5" name="Picture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86F6D47-BA8A-4207-A126-4217CCF78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3245" y="6231255"/>
          <a:ext cx="233260" cy="230505"/>
        </a:xfrm>
        <a:prstGeom prst="rect">
          <a:avLst/>
        </a:prstGeom>
        <a:noFill/>
      </xdr:spPr>
    </xdr:pic>
    <xdr:clientData/>
  </xdr:twoCellAnchor>
  <xdr:twoCellAnchor>
    <xdr:from>
      <xdr:col>0</xdr:col>
      <xdr:colOff>76201</xdr:colOff>
      <xdr:row>8</xdr:row>
      <xdr:rowOff>85725</xdr:rowOff>
    </xdr:from>
    <xdr:to>
      <xdr:col>5</xdr:col>
      <xdr:colOff>371475</xdr:colOff>
      <xdr:row>11</xdr:row>
      <xdr:rowOff>96430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C3E041EC-03CE-49D4-938A-C6DE4645D08F}"/>
            </a:ext>
          </a:extLst>
        </xdr:cNvPr>
        <xdr:cNvSpPr/>
      </xdr:nvSpPr>
      <xdr:spPr>
        <a:xfrm>
          <a:off x="76201" y="1628775"/>
          <a:ext cx="3362324" cy="591730"/>
        </a:xfrm>
        <a:prstGeom prst="roundRect">
          <a:avLst>
            <a:gd name="adj" fmla="val 3995"/>
          </a:avLst>
        </a:prstGeom>
        <a:solidFill>
          <a:schemeClr val="accent6">
            <a:lumMod val="60000"/>
            <a:lumOff val="40000"/>
          </a:schemeClr>
        </a:solidFill>
        <a:ln w="12700" cap="flat" cmpd="sng" algn="ctr">
          <a:solidFill>
            <a:srgbClr val="44546A">
              <a:lumMod val="60000"/>
              <a:lumOff val="40000"/>
            </a:srgbClr>
          </a:solidFill>
          <a:prstDash val="solid"/>
          <a:miter lim="800000"/>
        </a:ln>
        <a:effectLst>
          <a:outerShdw blurRad="50800" dist="76200" dir="2700000" algn="tl" rotWithShape="0">
            <a:prstClr val="black">
              <a:alpha val="5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obertpellan/Desktop/Travail%20excell/Projet%202021/a%20convertir%20pour%202021/B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obertpellan/Desktop/Finances%202020/BUDGET%20JUIN%20DECEMBRE%2020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obertpellan/Documents/Donn&#233;es%20utilisateurs%20Microsoft/Office%202011%20AutoRecovery/BUDGET%202012/Budget%20201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ient/Desktop/Production%202021/Finances%202021V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2020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JUIN DECEMBRE 201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  sur 12 mois"/>
      <sheetName val="surveillance internet"/>
      <sheetName val="Vente"/>
      <sheetName val="BILAN MOIS(1)"/>
      <sheetName val="Par Trimestre"/>
      <sheetName val="LAW "/>
      <sheetName val="Actifs"/>
      <sheetName val="Passif"/>
      <sheetName val="Action"/>
      <sheetName val="CARRA-UQAM"/>
      <sheetName val="cegep st jean"/>
      <sheetName val="HQ"/>
      <sheetName val="Calcul"/>
      <sheetName val="Remboursement Lawrence"/>
      <sheetName val="Reno 2012"/>
      <sheetName val="Calcul de la marge de crédit"/>
    </sheetNames>
    <sheetDataSet>
      <sheetData sheetId="0" refreshError="1">
        <row r="1">
          <cell r="P1">
            <v>40909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erte"/>
      <sheetName val="Auto"/>
      <sheetName val="Saisie"/>
      <sheetName val="par mois"/>
      <sheetName val="Saisieactifpassif"/>
      <sheetName val="Épiceries"/>
      <sheetName val="Respect du budget par mois"/>
      <sheetName val="Dépenses a surveiller"/>
      <sheetName val="Respect du budget annualisé"/>
      <sheetName val="Suivi du budget"/>
      <sheetName val="Services publiquesBordeaux"/>
      <sheetName val="Page des soldes"/>
      <sheetName val="RM2"/>
      <sheetName val="RM"/>
      <sheetName val="RM3"/>
      <sheetName val="Diapason"/>
      <sheetName val="Analyse des entrées"/>
      <sheetName val="Tableau de bord "/>
      <sheetName val="Analyse des sorties"/>
      <sheetName val="Évolution des actifs passifs"/>
      <sheetName val="Saisietableau"/>
      <sheetName val="Flux  sur 12 mois"/>
      <sheetName val="Analyse des dépenses"/>
      <sheetName val="Barre de progression"/>
      <sheetName val="NTCDMASTER"/>
      <sheetName val="Jauge"/>
      <sheetName val="TCD Solde"/>
      <sheetName val="Master TCD"/>
      <sheetName val="Config"/>
      <sheetName val="Départ"/>
      <sheetName val="Planif Mensuelle"/>
      <sheetName val="Par trimestre"/>
      <sheetName val="DB"/>
      <sheetName val="data"/>
      <sheetName val="Finances 2021V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86">
          <cell r="D86">
            <v>100</v>
          </cell>
        </row>
      </sheetData>
      <sheetData sheetId="9"/>
      <sheetData sheetId="10"/>
      <sheetData sheetId="11">
        <row r="11">
          <cell r="E11">
            <v>13970.590000000004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1">
          <cell r="C21" t="str">
            <v>janv</v>
          </cell>
        </row>
      </sheetData>
      <sheetData sheetId="23"/>
      <sheetData sheetId="24"/>
      <sheetData sheetId="25"/>
      <sheetData sheetId="26"/>
      <sheetData sheetId="27">
        <row r="227">
          <cell r="E227">
            <v>2.1290724131704089</v>
          </cell>
        </row>
      </sheetData>
      <sheetData sheetId="28"/>
      <sheetData sheetId="29">
        <row r="16">
          <cell r="D16">
            <v>5331.25</v>
          </cell>
        </row>
      </sheetData>
      <sheetData sheetId="30"/>
      <sheetData sheetId="31"/>
      <sheetData sheetId="32"/>
      <sheetData sheetId="33"/>
      <sheetData sheetId="3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85DF-14D3-4F41-B7CA-0F1CD1F5B9FC}">
  <sheetPr codeName="Sheet1">
    <tabColor rgb="FF0070C0"/>
  </sheetPr>
  <dimension ref="A2:V54"/>
  <sheetViews>
    <sheetView showGridLines="0" tabSelected="1" zoomScale="80" zoomScaleNormal="80" workbookViewId="0">
      <selection activeCell="G15" sqref="G15"/>
    </sheetView>
  </sheetViews>
  <sheetFormatPr baseColWidth="10" defaultColWidth="9.109375" defaultRowHeight="14.4" x14ac:dyDescent="0.3"/>
  <cols>
    <col min="1" max="1" width="3.44140625" style="1" customWidth="1"/>
    <col min="2" max="2" width="9.109375" style="1"/>
    <col min="3" max="3" width="10.109375" style="1" customWidth="1"/>
    <col min="4" max="4" width="9.44140625" style="1" bestFit="1" customWidth="1"/>
    <col min="5" max="5" width="12.44140625" style="1" bestFit="1" customWidth="1"/>
    <col min="6" max="6" width="6.88671875" style="1" customWidth="1"/>
    <col min="7" max="7" width="9.109375" style="1" customWidth="1"/>
    <col min="8" max="8" width="10.6640625" style="1" customWidth="1"/>
    <col min="9" max="9" width="11.5546875" style="1" bestFit="1" customWidth="1"/>
    <col min="10" max="10" width="15.109375" style="1" customWidth="1"/>
    <col min="11" max="11" width="6" style="1" customWidth="1"/>
    <col min="12" max="13" width="9.109375" style="1"/>
    <col min="14" max="14" width="13.109375" style="1" bestFit="1" customWidth="1"/>
    <col min="15" max="15" width="11.33203125" style="1" customWidth="1"/>
    <col min="16" max="16" width="6" style="1" customWidth="1"/>
    <col min="17" max="17" width="14.6640625" style="1" customWidth="1"/>
    <col min="18" max="18" width="12" style="1" customWidth="1"/>
    <col min="19" max="19" width="12.6640625" style="1" customWidth="1"/>
    <col min="20" max="20" width="17.6640625" style="1" customWidth="1"/>
    <col min="21" max="21" width="7.44140625" style="1" customWidth="1"/>
    <col min="22" max="22" width="8.109375" style="1" customWidth="1"/>
    <col min="23" max="16384" width="9.109375" style="1"/>
  </cols>
  <sheetData>
    <row r="2" spans="1:21" ht="15" customHeight="1" x14ac:dyDescent="0.3">
      <c r="M2" s="2"/>
      <c r="N2" s="175"/>
      <c r="O2" s="175"/>
      <c r="P2" s="175"/>
      <c r="Q2" s="175"/>
      <c r="R2" s="175"/>
      <c r="S2" s="175"/>
      <c r="T2" s="175"/>
    </row>
    <row r="3" spans="1:21" ht="15" customHeight="1" x14ac:dyDescent="0.4">
      <c r="A3" s="3" t="s">
        <v>0</v>
      </c>
      <c r="B3" s="3"/>
      <c r="C3" s="3"/>
      <c r="D3" s="3"/>
      <c r="E3" s="3"/>
      <c r="F3" s="3"/>
      <c r="G3" s="3"/>
      <c r="H3" s="3"/>
      <c r="I3" s="3"/>
      <c r="J3" s="176"/>
      <c r="K3" s="176"/>
      <c r="L3" s="176"/>
      <c r="M3" s="176"/>
      <c r="N3" s="177" t="s">
        <v>47</v>
      </c>
      <c r="O3" s="177"/>
      <c r="P3" s="177"/>
      <c r="Q3" s="177"/>
      <c r="R3" s="177"/>
      <c r="S3" s="177"/>
      <c r="T3" s="177"/>
      <c r="U3" s="3"/>
    </row>
    <row r="4" spans="1:21" ht="15" customHeight="1" x14ac:dyDescent="0.35">
      <c r="A4" s="3"/>
      <c r="B4" s="3"/>
      <c r="C4" s="3"/>
      <c r="D4" s="3"/>
      <c r="E4" s="3"/>
      <c r="F4" s="3"/>
      <c r="G4" s="3"/>
      <c r="H4" s="3"/>
      <c r="I4" s="3"/>
      <c r="J4" s="178"/>
      <c r="K4" s="179"/>
      <c r="L4" s="179"/>
      <c r="M4" s="179"/>
      <c r="N4" s="177"/>
      <c r="O4" s="177"/>
      <c r="P4" s="177"/>
      <c r="Q4" s="177"/>
      <c r="R4" s="177"/>
      <c r="S4" s="177"/>
      <c r="T4" s="177"/>
      <c r="U4" s="3"/>
    </row>
    <row r="5" spans="1:21" ht="15" customHeight="1" x14ac:dyDescent="0.45">
      <c r="A5" s="4"/>
      <c r="B5" s="4"/>
      <c r="C5" s="4"/>
      <c r="D5" s="4"/>
      <c r="E5" s="4"/>
      <c r="F5" s="4"/>
      <c r="G5" s="4"/>
      <c r="H5" s="4"/>
      <c r="I5" s="4"/>
      <c r="J5" s="179"/>
      <c r="K5" s="179"/>
      <c r="L5" s="179"/>
      <c r="M5" s="179"/>
      <c r="N5" s="177"/>
      <c r="O5" s="177"/>
      <c r="P5" s="177"/>
      <c r="Q5" s="177"/>
      <c r="R5" s="177"/>
      <c r="S5" s="177"/>
      <c r="T5" s="177"/>
      <c r="U5" s="4"/>
    </row>
    <row r="6" spans="1:21" ht="18.600000000000001" x14ac:dyDescent="0.45">
      <c r="A6" s="5"/>
      <c r="B6" s="180" t="s">
        <v>1</v>
      </c>
      <c r="C6" s="181"/>
      <c r="D6" s="181"/>
      <c r="E6" s="182"/>
      <c r="G6" s="183" t="s">
        <v>2</v>
      </c>
      <c r="H6" s="184"/>
      <c r="I6" s="184"/>
      <c r="J6" s="185"/>
      <c r="L6" s="183" t="s">
        <v>3</v>
      </c>
      <c r="M6" s="184"/>
      <c r="N6" s="184"/>
      <c r="O6" s="185"/>
      <c r="Q6" s="183" t="s">
        <v>4</v>
      </c>
      <c r="R6" s="184"/>
      <c r="S6" s="184"/>
      <c r="T6" s="185"/>
    </row>
    <row r="7" spans="1:21" x14ac:dyDescent="0.3">
      <c r="A7" s="6"/>
      <c r="B7" s="155" t="s">
        <v>5</v>
      </c>
      <c r="C7" s="156"/>
      <c r="D7" s="157">
        <v>12120.60000000024</v>
      </c>
      <c r="E7" s="158"/>
      <c r="G7" s="7" t="s">
        <v>6</v>
      </c>
      <c r="H7" s="8"/>
      <c r="I7" s="8"/>
      <c r="J7" s="9">
        <v>3602.04000000003</v>
      </c>
      <c r="L7" s="171" t="s">
        <v>7</v>
      </c>
      <c r="M7" s="172"/>
      <c r="N7" s="173">
        <v>33.690000000000737</v>
      </c>
      <c r="O7" s="174"/>
      <c r="Q7" s="167" t="s">
        <v>8</v>
      </c>
      <c r="R7" s="168"/>
      <c r="S7" s="169">
        <v>409.22999999994772</v>
      </c>
      <c r="T7" s="170"/>
    </row>
    <row r="8" spans="1:21" x14ac:dyDescent="0.3">
      <c r="A8" s="6"/>
      <c r="B8" s="155" t="s">
        <v>9</v>
      </c>
      <c r="C8" s="156"/>
      <c r="D8" s="157">
        <v>3.0499999999986898</v>
      </c>
      <c r="E8" s="158"/>
      <c r="G8" s="159" t="s">
        <v>10</v>
      </c>
      <c r="H8" s="160"/>
      <c r="I8" s="161">
        <v>5158.4600000000064</v>
      </c>
      <c r="J8" s="162"/>
      <c r="L8" s="10"/>
      <c r="M8" s="10"/>
      <c r="N8" s="10"/>
      <c r="O8" s="10"/>
      <c r="Q8" s="167" t="s">
        <v>11</v>
      </c>
      <c r="R8" s="168"/>
      <c r="S8" s="169">
        <v>0</v>
      </c>
      <c r="T8" s="170"/>
    </row>
    <row r="9" spans="1:21" ht="15.6" x14ac:dyDescent="0.3">
      <c r="A9" s="6"/>
      <c r="B9" s="155" t="s">
        <v>12</v>
      </c>
      <c r="C9" s="156"/>
      <c r="D9" s="157">
        <v>14.47</v>
      </c>
      <c r="E9" s="158"/>
      <c r="G9" s="159" t="s">
        <v>13</v>
      </c>
      <c r="H9" s="160"/>
      <c r="I9" s="161">
        <v>42551.099999999991</v>
      </c>
      <c r="J9" s="162"/>
      <c r="L9" s="11"/>
      <c r="M9" s="11"/>
      <c r="N9" s="11"/>
      <c r="O9" s="12"/>
      <c r="P9" s="13"/>
      <c r="Q9" s="14"/>
      <c r="R9" s="14"/>
      <c r="S9" s="14"/>
      <c r="T9" s="11"/>
    </row>
    <row r="10" spans="1:21" ht="15" customHeight="1" x14ac:dyDescent="0.3">
      <c r="A10" s="6"/>
      <c r="B10" s="155" t="s">
        <v>14</v>
      </c>
      <c r="C10" s="156"/>
      <c r="D10" s="157">
        <v>8756.0099999999984</v>
      </c>
      <c r="E10" s="158"/>
      <c r="G10" s="15" t="s">
        <v>15</v>
      </c>
      <c r="H10" s="16"/>
      <c r="I10" s="17"/>
      <c r="J10" s="17">
        <v>0</v>
      </c>
    </row>
    <row r="11" spans="1:21" ht="15" customHeight="1" x14ac:dyDescent="0.3">
      <c r="A11" s="6"/>
      <c r="B11" s="155" t="s">
        <v>16</v>
      </c>
      <c r="C11" s="156"/>
      <c r="D11" s="157">
        <v>74500</v>
      </c>
      <c r="E11" s="158"/>
      <c r="G11" s="159" t="s">
        <v>17</v>
      </c>
      <c r="H11" s="160"/>
      <c r="I11" s="161">
        <f>SUM(I8:J9)</f>
        <v>47709.56</v>
      </c>
      <c r="J11" s="162"/>
      <c r="L11" s="18"/>
      <c r="M11" s="18"/>
      <c r="N11" s="18"/>
      <c r="O11" s="18"/>
      <c r="P11" s="18"/>
      <c r="Q11" s="18"/>
      <c r="R11" s="18"/>
      <c r="S11" s="18"/>
      <c r="T11" s="18"/>
    </row>
    <row r="12" spans="1:21" ht="15.6" x14ac:dyDescent="0.3">
      <c r="A12" s="6"/>
      <c r="B12" s="19" t="s">
        <v>18</v>
      </c>
      <c r="C12" s="20"/>
      <c r="D12" s="20"/>
      <c r="E12" s="21">
        <v>89927.1</v>
      </c>
      <c r="G12" s="163" t="s">
        <v>19</v>
      </c>
      <c r="H12" s="164"/>
      <c r="I12" s="165">
        <v>471109.88</v>
      </c>
      <c r="J12" s="166"/>
      <c r="L12" s="149"/>
      <c r="M12" s="149"/>
      <c r="N12" s="22"/>
      <c r="O12" s="149"/>
      <c r="P12" s="149"/>
      <c r="Q12" s="22"/>
      <c r="R12" s="149"/>
      <c r="S12" s="149"/>
      <c r="T12" s="22"/>
    </row>
    <row r="13" spans="1:21" x14ac:dyDescent="0.3">
      <c r="A13" s="6"/>
      <c r="B13" s="19" t="s">
        <v>20</v>
      </c>
      <c r="C13" s="20"/>
      <c r="D13" s="20"/>
      <c r="E13" s="21">
        <v>9889.26</v>
      </c>
      <c r="G13" s="150"/>
      <c r="H13" s="151"/>
      <c r="I13" s="23"/>
      <c r="J13" s="24"/>
      <c r="K13" s="25"/>
      <c r="L13" s="152"/>
      <c r="M13" s="152"/>
      <c r="N13" s="152"/>
      <c r="O13" s="152"/>
      <c r="P13" s="152"/>
      <c r="Q13" s="152"/>
      <c r="R13" s="152"/>
      <c r="S13" s="152"/>
      <c r="T13" s="152"/>
    </row>
    <row r="14" spans="1:21" x14ac:dyDescent="0.3">
      <c r="A14" s="6"/>
      <c r="B14" s="19" t="s">
        <v>21</v>
      </c>
      <c r="C14" s="20"/>
      <c r="D14" s="20"/>
      <c r="E14" s="21">
        <v>23097.17</v>
      </c>
      <c r="G14" s="26"/>
      <c r="H14" s="26"/>
      <c r="I14" s="26"/>
      <c r="J14" s="26"/>
      <c r="L14" s="153"/>
      <c r="M14" s="154"/>
      <c r="N14" s="27"/>
      <c r="O14" s="153"/>
      <c r="P14" s="154"/>
      <c r="Q14" s="27"/>
      <c r="R14" s="153"/>
      <c r="S14" s="154"/>
      <c r="T14" s="27"/>
    </row>
    <row r="15" spans="1:21" x14ac:dyDescent="0.3">
      <c r="A15" s="6"/>
      <c r="B15" s="141" t="s">
        <v>22</v>
      </c>
      <c r="C15" s="142"/>
      <c r="D15" s="142"/>
      <c r="E15" s="29">
        <f>SUM(D7:E14)+5</f>
        <v>218312.66000000027</v>
      </c>
      <c r="G15" s="30"/>
      <c r="H15" s="30"/>
      <c r="I15" s="30"/>
      <c r="J15" s="25"/>
      <c r="L15" s="143"/>
      <c r="M15" s="143"/>
      <c r="N15" s="143"/>
      <c r="O15" s="143"/>
      <c r="P15" s="143"/>
      <c r="Q15" s="143"/>
      <c r="R15" s="143"/>
      <c r="S15" s="143"/>
      <c r="T15" s="143"/>
    </row>
    <row r="16" spans="1:21" x14ac:dyDescent="0.3">
      <c r="A16" s="6"/>
      <c r="B16" s="144" t="s">
        <v>23</v>
      </c>
      <c r="C16" s="145"/>
      <c r="D16" s="146">
        <v>67060.600000000006</v>
      </c>
      <c r="E16" s="147"/>
      <c r="G16" s="30"/>
      <c r="H16" s="30"/>
      <c r="I16" s="30"/>
      <c r="J16" s="25"/>
      <c r="L16" s="148"/>
      <c r="M16" s="148"/>
      <c r="N16" s="31"/>
      <c r="O16" s="148"/>
      <c r="P16" s="148"/>
      <c r="Q16" s="31"/>
      <c r="R16" s="148"/>
      <c r="S16" s="148"/>
      <c r="T16" s="31"/>
    </row>
    <row r="17" spans="2:22" ht="15" thickBot="1" x14ac:dyDescent="0.35"/>
    <row r="18" spans="2:22" ht="15" customHeight="1" x14ac:dyDescent="0.3">
      <c r="B18" s="117" t="s">
        <v>24</v>
      </c>
      <c r="C18" s="118"/>
      <c r="D18" s="121">
        <f>Q32</f>
        <v>0</v>
      </c>
      <c r="E18" s="122"/>
      <c r="G18" s="125" t="s">
        <v>25</v>
      </c>
      <c r="H18" s="126"/>
      <c r="I18" s="129">
        <v>1490.33</v>
      </c>
      <c r="J18" s="130"/>
      <c r="L18" s="133" t="s">
        <v>26</v>
      </c>
      <c r="M18" s="134"/>
      <c r="N18" s="137">
        <f>D18-I18</f>
        <v>-1490.33</v>
      </c>
      <c r="O18" s="138"/>
      <c r="Q18" s="106" t="s">
        <v>27</v>
      </c>
      <c r="R18" s="107"/>
      <c r="S18" s="110">
        <f>IFERROR(O24+O25+O26+O27+O28+O30+O31,0)</f>
        <v>0</v>
      </c>
      <c r="T18" s="111"/>
    </row>
    <row r="19" spans="2:22" ht="15" customHeight="1" thickBot="1" x14ac:dyDescent="0.35">
      <c r="B19" s="119"/>
      <c r="C19" s="120"/>
      <c r="D19" s="123"/>
      <c r="E19" s="124"/>
      <c r="G19" s="127"/>
      <c r="H19" s="128"/>
      <c r="I19" s="131"/>
      <c r="J19" s="132"/>
      <c r="L19" s="135"/>
      <c r="M19" s="136"/>
      <c r="N19" s="139"/>
      <c r="O19" s="140"/>
      <c r="Q19" s="108"/>
      <c r="R19" s="109"/>
      <c r="S19" s="112"/>
      <c r="T19" s="113"/>
    </row>
    <row r="20" spans="2:22" x14ac:dyDescent="0.3">
      <c r="B20" s="32"/>
      <c r="C20" s="33"/>
      <c r="D20" s="114"/>
      <c r="E20" s="114"/>
      <c r="F20" s="34"/>
      <c r="G20" s="33"/>
      <c r="H20" s="33"/>
      <c r="I20" s="33"/>
      <c r="J20" s="33"/>
      <c r="K20" s="33"/>
      <c r="L20" s="35"/>
      <c r="M20" s="35"/>
      <c r="N20" s="36"/>
      <c r="O20" s="35"/>
    </row>
    <row r="21" spans="2:22" ht="15.6" x14ac:dyDescent="0.3">
      <c r="B21" s="37"/>
      <c r="C21" s="33"/>
      <c r="D21" s="115"/>
      <c r="E21" s="115"/>
      <c r="F21" s="34"/>
      <c r="G21" s="38"/>
      <c r="H21" s="33"/>
      <c r="I21" s="39"/>
      <c r="J21" s="33"/>
      <c r="K21" s="33"/>
      <c r="L21" s="33"/>
      <c r="M21" s="33"/>
      <c r="N21" s="40"/>
      <c r="O21" s="41"/>
      <c r="P21" s="116"/>
      <c r="Q21" s="116"/>
      <c r="R21" s="116"/>
      <c r="S21" s="116"/>
      <c r="T21" s="38"/>
    </row>
    <row r="22" spans="2:22" ht="18" customHeight="1" thickBot="1" x14ac:dyDescent="0.35">
      <c r="B22" s="42"/>
      <c r="D22" s="26"/>
      <c r="L22" s="43"/>
      <c r="M22" s="43"/>
      <c r="N22" s="44"/>
      <c r="O22" s="43"/>
    </row>
    <row r="23" spans="2:22" x14ac:dyDescent="0.3">
      <c r="B23" s="45"/>
      <c r="E23" s="46"/>
      <c r="F23" s="46"/>
      <c r="L23" s="81" t="s">
        <v>28</v>
      </c>
      <c r="M23" s="82"/>
      <c r="N23" s="82"/>
      <c r="O23" s="47" t="s">
        <v>29</v>
      </c>
      <c r="P23" s="82" t="s">
        <v>30</v>
      </c>
      <c r="Q23" s="82"/>
      <c r="R23" s="82"/>
      <c r="S23" s="48" t="s">
        <v>31</v>
      </c>
      <c r="T23" s="49" t="s">
        <v>32</v>
      </c>
    </row>
    <row r="24" spans="2:22" x14ac:dyDescent="0.3">
      <c r="B24" s="45"/>
      <c r="E24" s="46"/>
      <c r="F24" s="46"/>
      <c r="L24" s="103" t="s">
        <v>33</v>
      </c>
      <c r="M24" s="104"/>
      <c r="N24" s="104"/>
      <c r="O24" s="50">
        <v>0</v>
      </c>
      <c r="P24" s="51"/>
      <c r="Q24" s="105">
        <v>103.31000000000085</v>
      </c>
      <c r="R24" s="105"/>
      <c r="S24" s="50">
        <f>IFERROR(O24-Q24,0)</f>
        <v>-103.31000000000085</v>
      </c>
      <c r="T24" s="52">
        <f t="shared" ref="T24:T32" si="0">IFERROR(Q24/O24,0)</f>
        <v>0</v>
      </c>
      <c r="V24" s="53"/>
    </row>
    <row r="25" spans="2:22" x14ac:dyDescent="0.3">
      <c r="B25" s="45"/>
      <c r="E25" s="46"/>
      <c r="F25" s="46"/>
      <c r="L25" s="93" t="s">
        <v>34</v>
      </c>
      <c r="M25" s="94"/>
      <c r="N25" s="94"/>
      <c r="O25" s="54">
        <v>0</v>
      </c>
      <c r="Q25" s="95">
        <v>0</v>
      </c>
      <c r="R25" s="95"/>
      <c r="S25" s="54">
        <f t="shared" ref="S25:S31" si="1">IFERROR(O25-Q25,0)</f>
        <v>0</v>
      </c>
      <c r="T25" s="55">
        <f t="shared" si="0"/>
        <v>0</v>
      </c>
      <c r="V25" s="53"/>
    </row>
    <row r="26" spans="2:22" x14ac:dyDescent="0.3">
      <c r="B26" s="45"/>
      <c r="E26" s="46"/>
      <c r="F26" s="46"/>
      <c r="L26" s="93" t="s">
        <v>35</v>
      </c>
      <c r="M26" s="94"/>
      <c r="N26" s="94"/>
      <c r="O26" s="54">
        <v>0</v>
      </c>
      <c r="Q26" s="95">
        <v>0</v>
      </c>
      <c r="R26" s="95"/>
      <c r="S26" s="54">
        <f t="shared" si="1"/>
        <v>0</v>
      </c>
      <c r="T26" s="55">
        <f t="shared" si="0"/>
        <v>0</v>
      </c>
      <c r="V26" s="53"/>
    </row>
    <row r="27" spans="2:22" x14ac:dyDescent="0.3">
      <c r="B27" s="45"/>
      <c r="E27" s="46"/>
      <c r="F27" s="46"/>
      <c r="L27" s="93" t="s">
        <v>36</v>
      </c>
      <c r="M27" s="94"/>
      <c r="N27" s="94"/>
      <c r="O27" s="54">
        <v>0</v>
      </c>
      <c r="Q27" s="95">
        <v>0</v>
      </c>
      <c r="R27" s="95"/>
      <c r="S27" s="54">
        <f t="shared" si="1"/>
        <v>0</v>
      </c>
      <c r="T27" s="55">
        <f t="shared" si="0"/>
        <v>0</v>
      </c>
      <c r="V27" s="53"/>
    </row>
    <row r="28" spans="2:22" x14ac:dyDescent="0.3">
      <c r="B28" s="45"/>
      <c r="E28" s="46"/>
      <c r="F28" s="46"/>
      <c r="L28" s="93" t="s">
        <v>37</v>
      </c>
      <c r="M28" s="94"/>
      <c r="N28" s="94"/>
      <c r="O28" s="54">
        <v>0</v>
      </c>
      <c r="Q28" s="95">
        <v>0</v>
      </c>
      <c r="R28" s="95"/>
      <c r="S28" s="54">
        <f t="shared" si="1"/>
        <v>0</v>
      </c>
      <c r="T28" s="55">
        <f t="shared" si="0"/>
        <v>0</v>
      </c>
      <c r="V28" s="53"/>
    </row>
    <row r="29" spans="2:22" hidden="1" x14ac:dyDescent="0.3">
      <c r="B29" s="45"/>
      <c r="E29" s="46"/>
      <c r="F29" s="46"/>
      <c r="L29" s="93" t="s">
        <v>38</v>
      </c>
      <c r="M29" s="94"/>
      <c r="N29" s="94"/>
      <c r="O29" s="54" t="e">
        <v>#REF!</v>
      </c>
      <c r="Q29" s="56"/>
      <c r="R29" s="56"/>
      <c r="S29" s="54">
        <f t="shared" si="1"/>
        <v>0</v>
      </c>
      <c r="T29" s="55">
        <f t="shared" si="0"/>
        <v>0</v>
      </c>
      <c r="V29" s="53"/>
    </row>
    <row r="30" spans="2:22" ht="15.6" customHeight="1" x14ac:dyDescent="0.3">
      <c r="B30" s="45"/>
      <c r="E30" s="57"/>
      <c r="F30" s="57"/>
      <c r="L30" s="93" t="s">
        <v>39</v>
      </c>
      <c r="M30" s="94"/>
      <c r="N30" s="94"/>
      <c r="O30" s="54">
        <v>0</v>
      </c>
      <c r="Q30" s="95">
        <v>0</v>
      </c>
      <c r="R30" s="95"/>
      <c r="S30" s="54">
        <f t="shared" si="1"/>
        <v>0</v>
      </c>
      <c r="T30" s="55">
        <f t="shared" si="0"/>
        <v>0</v>
      </c>
      <c r="V30" s="53"/>
    </row>
    <row r="31" spans="2:22" x14ac:dyDescent="0.3">
      <c r="B31" s="45"/>
      <c r="E31" s="57"/>
      <c r="F31" s="57"/>
      <c r="L31" s="93" t="s">
        <v>40</v>
      </c>
      <c r="M31" s="94"/>
      <c r="N31" s="94"/>
      <c r="O31" s="54">
        <v>0</v>
      </c>
      <c r="Q31" s="95">
        <v>0</v>
      </c>
      <c r="R31" s="95"/>
      <c r="S31" s="54">
        <f t="shared" si="1"/>
        <v>0</v>
      </c>
      <c r="T31" s="55">
        <f t="shared" si="0"/>
        <v>0</v>
      </c>
      <c r="V31" s="53"/>
    </row>
    <row r="32" spans="2:22" x14ac:dyDescent="0.3">
      <c r="B32" s="45"/>
      <c r="E32" s="57"/>
      <c r="F32" s="57"/>
      <c r="L32" s="96" t="s">
        <v>41</v>
      </c>
      <c r="M32" s="97"/>
      <c r="N32" s="97"/>
      <c r="O32" s="58">
        <v>0</v>
      </c>
      <c r="P32" s="59"/>
      <c r="Q32" s="98">
        <v>0</v>
      </c>
      <c r="R32" s="98"/>
      <c r="S32" s="58">
        <f>IFERROR(Q32-O32,0)</f>
        <v>0</v>
      </c>
      <c r="T32" s="60">
        <f t="shared" si="0"/>
        <v>0</v>
      </c>
      <c r="V32" s="53"/>
    </row>
    <row r="33" spans="2:22" ht="15" thickBot="1" x14ac:dyDescent="0.35">
      <c r="B33" s="45"/>
      <c r="E33" s="57"/>
      <c r="F33" s="57"/>
      <c r="L33" s="99"/>
      <c r="M33" s="100"/>
      <c r="N33" s="100"/>
      <c r="O33" s="61"/>
      <c r="P33" s="62"/>
      <c r="Q33" s="101" t="s">
        <v>42</v>
      </c>
      <c r="R33" s="100"/>
      <c r="S33" s="102"/>
      <c r="T33" s="63">
        <f>(1-K45/K46)</f>
        <v>0</v>
      </c>
      <c r="V33" s="53"/>
    </row>
    <row r="34" spans="2:22" x14ac:dyDescent="0.3">
      <c r="B34" s="45"/>
      <c r="E34" s="57"/>
      <c r="F34" s="57"/>
      <c r="L34" s="81" t="s">
        <v>43</v>
      </c>
      <c r="M34" s="82"/>
      <c r="N34" s="83"/>
      <c r="O34" s="84" t="s">
        <v>44</v>
      </c>
      <c r="P34" s="84"/>
      <c r="Q34" s="84"/>
      <c r="R34" s="84"/>
      <c r="S34" s="85" t="s">
        <v>45</v>
      </c>
      <c r="T34" s="86"/>
    </row>
    <row r="35" spans="2:22" ht="15" thickBot="1" x14ac:dyDescent="0.35">
      <c r="B35" s="45"/>
      <c r="E35" s="57"/>
      <c r="F35" s="57"/>
      <c r="L35" s="87">
        <v>-103.31000000000085</v>
      </c>
      <c r="M35" s="88"/>
      <c r="N35" s="89"/>
      <c r="O35" s="90">
        <v>0</v>
      </c>
      <c r="P35" s="90"/>
      <c r="Q35" s="90"/>
      <c r="R35" s="90"/>
      <c r="S35" s="91">
        <f>(S24+S25+S26+S27+S28+S30+S31)</f>
        <v>-103.31000000000085</v>
      </c>
      <c r="T35" s="92"/>
    </row>
    <row r="36" spans="2:22" ht="15" thickBot="1" x14ac:dyDescent="0.35">
      <c r="E36" s="57"/>
      <c r="F36" s="57"/>
      <c r="L36" s="64"/>
      <c r="M36" s="65"/>
      <c r="N36" s="65"/>
      <c r="O36" s="65"/>
      <c r="P36" s="65"/>
      <c r="Q36" s="65"/>
      <c r="R36" s="65"/>
      <c r="S36" s="65"/>
      <c r="T36" s="66">
        <v>0</v>
      </c>
    </row>
    <row r="37" spans="2:22" x14ac:dyDescent="0.3">
      <c r="B37" s="20"/>
      <c r="C37" s="20"/>
      <c r="L37" s="28"/>
      <c r="M37" s="28"/>
      <c r="N37" s="28"/>
      <c r="O37" s="28"/>
      <c r="P37" s="28"/>
      <c r="Q37" s="28"/>
      <c r="R37" s="28"/>
      <c r="S37" s="28"/>
      <c r="T37" s="28"/>
    </row>
    <row r="38" spans="2:22" x14ac:dyDescent="0.3">
      <c r="L38" s="67"/>
      <c r="M38" s="68"/>
      <c r="N38" s="69"/>
      <c r="O38" s="67"/>
      <c r="P38" s="68"/>
      <c r="Q38" s="70"/>
      <c r="R38" s="67"/>
      <c r="S38" s="68"/>
      <c r="T38" s="13"/>
    </row>
    <row r="39" spans="2:22" x14ac:dyDescent="0.3">
      <c r="B39" s="69"/>
      <c r="C39" s="67"/>
      <c r="D39" s="68"/>
      <c r="E39" s="69"/>
      <c r="F39" s="67"/>
      <c r="G39" s="68"/>
      <c r="H39" s="69"/>
      <c r="I39" s="67"/>
      <c r="J39" s="68"/>
      <c r="K39" s="69"/>
    </row>
    <row r="40" spans="2:22" x14ac:dyDescent="0.3">
      <c r="I40" s="54"/>
      <c r="R40" s="54"/>
      <c r="T40" s="71"/>
    </row>
    <row r="43" spans="2:22" ht="15.75" hidden="1" customHeight="1" x14ac:dyDescent="0.3">
      <c r="L43" s="72"/>
      <c r="M43" s="73"/>
    </row>
    <row r="44" spans="2:22" ht="15.75" hidden="1" customHeight="1" x14ac:dyDescent="0.3">
      <c r="J44" s="74" t="s">
        <v>46</v>
      </c>
      <c r="K44" s="72"/>
      <c r="L44" s="68"/>
      <c r="M44" s="75"/>
    </row>
    <row r="45" spans="2:22" ht="15" hidden="1" customHeight="1" x14ac:dyDescent="0.3">
      <c r="J45" s="76">
        <f>EOMONTH(I21,0)</f>
        <v>31</v>
      </c>
      <c r="K45" s="77">
        <f>J45-I21</f>
        <v>31</v>
      </c>
      <c r="L45" s="78"/>
      <c r="M45" s="79"/>
    </row>
    <row r="46" spans="2:22" ht="15.75" hidden="1" customHeight="1" x14ac:dyDescent="0.3">
      <c r="J46" s="80"/>
      <c r="K46" s="78">
        <f>DAY(DATE(YEAR(I21),MONTH(I21)+1,1)-1)</f>
        <v>31</v>
      </c>
      <c r="L46" s="68"/>
      <c r="M46" s="68"/>
    </row>
    <row r="47" spans="2:22" ht="15.75" hidden="1" customHeight="1" x14ac:dyDescent="0.3">
      <c r="J47" s="68"/>
      <c r="K47" s="68"/>
      <c r="L47" s="68"/>
      <c r="M47" s="68"/>
    </row>
    <row r="48" spans="2:22" x14ac:dyDescent="0.3">
      <c r="J48" s="68"/>
      <c r="K48" s="68"/>
      <c r="L48" s="68"/>
      <c r="M48" s="68"/>
    </row>
    <row r="49" spans="10:13" x14ac:dyDescent="0.3">
      <c r="J49" s="68"/>
      <c r="K49" s="68"/>
      <c r="L49" s="68"/>
      <c r="M49" s="68"/>
    </row>
    <row r="50" spans="10:13" x14ac:dyDescent="0.3">
      <c r="J50" s="68"/>
      <c r="K50" s="68"/>
    </row>
    <row r="51" spans="10:13" x14ac:dyDescent="0.3">
      <c r="K51" s="68"/>
    </row>
    <row r="52" spans="10:13" x14ac:dyDescent="0.3">
      <c r="K52" s="68"/>
    </row>
    <row r="53" spans="10:13" x14ac:dyDescent="0.3">
      <c r="K53" s="68"/>
    </row>
    <row r="54" spans="10:13" x14ac:dyDescent="0.3">
      <c r="K54" s="68"/>
    </row>
  </sheetData>
  <mergeCells count="84">
    <mergeCell ref="N2:T2"/>
    <mergeCell ref="J3:M3"/>
    <mergeCell ref="N3:T5"/>
    <mergeCell ref="J4:M5"/>
    <mergeCell ref="B6:E6"/>
    <mergeCell ref="G6:J6"/>
    <mergeCell ref="L6:O6"/>
    <mergeCell ref="Q6:T6"/>
    <mergeCell ref="S8:T8"/>
    <mergeCell ref="B7:C7"/>
    <mergeCell ref="D7:E7"/>
    <mergeCell ref="L7:M7"/>
    <mergeCell ref="N7:O7"/>
    <mergeCell ref="Q7:R7"/>
    <mergeCell ref="S7:T7"/>
    <mergeCell ref="B8:C8"/>
    <mergeCell ref="D8:E8"/>
    <mergeCell ref="G8:H8"/>
    <mergeCell ref="I8:J8"/>
    <mergeCell ref="Q8:R8"/>
    <mergeCell ref="B9:C9"/>
    <mergeCell ref="D9:E9"/>
    <mergeCell ref="G9:H9"/>
    <mergeCell ref="I9:J9"/>
    <mergeCell ref="B10:C10"/>
    <mergeCell ref="D10:E10"/>
    <mergeCell ref="L14:M14"/>
    <mergeCell ref="O14:P14"/>
    <mergeCell ref="R14:S14"/>
    <mergeCell ref="B11:C11"/>
    <mergeCell ref="D11:E11"/>
    <mergeCell ref="G11:H11"/>
    <mergeCell ref="I11:J11"/>
    <mergeCell ref="G12:H12"/>
    <mergeCell ref="I12:J12"/>
    <mergeCell ref="L12:M12"/>
    <mergeCell ref="O12:P12"/>
    <mergeCell ref="R12:S12"/>
    <mergeCell ref="G13:H13"/>
    <mergeCell ref="L13:T13"/>
    <mergeCell ref="B15:D15"/>
    <mergeCell ref="L15:T15"/>
    <mergeCell ref="B16:C16"/>
    <mergeCell ref="D16:E16"/>
    <mergeCell ref="L16:M16"/>
    <mergeCell ref="O16:P16"/>
    <mergeCell ref="R16:S16"/>
    <mergeCell ref="B18:C19"/>
    <mergeCell ref="D18:E19"/>
    <mergeCell ref="G18:H19"/>
    <mergeCell ref="I18:J19"/>
    <mergeCell ref="L18:M19"/>
    <mergeCell ref="Q18:R19"/>
    <mergeCell ref="S18:T19"/>
    <mergeCell ref="D20:E21"/>
    <mergeCell ref="P21:S21"/>
    <mergeCell ref="L23:N23"/>
    <mergeCell ref="P23:R23"/>
    <mergeCell ref="N18:O19"/>
    <mergeCell ref="L30:N30"/>
    <mergeCell ref="Q30:R30"/>
    <mergeCell ref="L24:N24"/>
    <mergeCell ref="Q24:R24"/>
    <mergeCell ref="L25:N25"/>
    <mergeCell ref="Q25:R25"/>
    <mergeCell ref="L26:N26"/>
    <mergeCell ref="Q26:R26"/>
    <mergeCell ref="L27:N27"/>
    <mergeCell ref="Q27:R27"/>
    <mergeCell ref="L28:N28"/>
    <mergeCell ref="Q28:R28"/>
    <mergeCell ref="L29:N29"/>
    <mergeCell ref="L31:N31"/>
    <mergeCell ref="Q31:R31"/>
    <mergeCell ref="L32:N32"/>
    <mergeCell ref="Q32:R32"/>
    <mergeCell ref="L33:N33"/>
    <mergeCell ref="Q33:S33"/>
    <mergeCell ref="L34:N34"/>
    <mergeCell ref="O34:R34"/>
    <mergeCell ref="S34:T34"/>
    <mergeCell ref="L35:N35"/>
    <mergeCell ref="O35:R35"/>
    <mergeCell ref="S35:T35"/>
  </mergeCells>
  <conditionalFormatting sqref="Q24">
    <cfRule type="dataBar" priority="7">
      <dataBar>
        <cfvo type="num" val="0"/>
        <cfvo type="num" val="#REF!"/>
        <color rgb="FFFFB628"/>
      </dataBar>
      <extLst>
        <ext xmlns:x14="http://schemas.microsoft.com/office/spreadsheetml/2009/9/main" uri="{B025F937-C7B1-47D3-B67F-A62EFF666E3E}">
          <x14:id>{74A1E8A5-E089-46B9-9BD1-0049243D0660}</x14:id>
        </ext>
      </extLst>
    </cfRule>
  </conditionalFormatting>
  <conditionalFormatting sqref="Q25">
    <cfRule type="dataBar" priority="8">
      <dataBar>
        <cfvo type="num" val="0"/>
        <cfvo type="num" val="#REF!"/>
        <color rgb="FF638EC6"/>
      </dataBar>
      <extLst>
        <ext xmlns:x14="http://schemas.microsoft.com/office/spreadsheetml/2009/9/main" uri="{B025F937-C7B1-47D3-B67F-A62EFF666E3E}">
          <x14:id>{20E9DC25-0FAA-4AB5-9346-7B1B9F9083D4}</x14:id>
        </ext>
      </extLst>
    </cfRule>
  </conditionalFormatting>
  <conditionalFormatting sqref="Q26">
    <cfRule type="dataBar" priority="9">
      <dataBar>
        <cfvo type="num" val="0"/>
        <cfvo type="num" val="$O$26"/>
        <color theme="5" tint="-0.249977111117893"/>
      </dataBar>
      <extLst>
        <ext xmlns:x14="http://schemas.microsoft.com/office/spreadsheetml/2009/9/main" uri="{B025F937-C7B1-47D3-B67F-A62EFF666E3E}">
          <x14:id>{1102C3FB-D2FC-49F9-8F66-BA9E3AE34F3F}</x14:id>
        </ext>
      </extLst>
    </cfRule>
  </conditionalFormatting>
  <conditionalFormatting sqref="Q27">
    <cfRule type="dataBar" priority="10">
      <dataBar>
        <cfvo type="num" val="0"/>
        <cfvo type="num" val="$O$27"/>
        <color theme="9" tint="-0.249977111117893"/>
      </dataBar>
      <extLst>
        <ext xmlns:x14="http://schemas.microsoft.com/office/spreadsheetml/2009/9/main" uri="{B025F937-C7B1-47D3-B67F-A62EFF666E3E}">
          <x14:id>{5F3BD308-AC89-4AD7-803E-035448B771D2}</x14:id>
        </ext>
      </extLst>
    </cfRule>
  </conditionalFormatting>
  <conditionalFormatting sqref="Q28">
    <cfRule type="dataBar" priority="11">
      <dataBar>
        <cfvo type="num" val="0"/>
        <cfvo type="num" val="$O$28"/>
        <color rgb="FFC00000"/>
      </dataBar>
      <extLst>
        <ext xmlns:x14="http://schemas.microsoft.com/office/spreadsheetml/2009/9/main" uri="{B025F937-C7B1-47D3-B67F-A62EFF666E3E}">
          <x14:id>{E69F5913-BF6C-424A-B1A1-395C60A607D4}</x14:id>
        </ext>
      </extLst>
    </cfRule>
  </conditionalFormatting>
  <conditionalFormatting sqref="Q30">
    <cfRule type="dataBar" priority="12">
      <dataBar>
        <cfvo type="num" val="0"/>
        <cfvo type="num" val="$O$30"/>
        <color theme="5" tint="-0.249977111117893"/>
      </dataBar>
      <extLst>
        <ext xmlns:x14="http://schemas.microsoft.com/office/spreadsheetml/2009/9/main" uri="{B025F937-C7B1-47D3-B67F-A62EFF666E3E}">
          <x14:id>{8DCDA82A-88F9-4337-9759-88583C266F70}</x14:id>
        </ext>
      </extLst>
    </cfRule>
  </conditionalFormatting>
  <conditionalFormatting sqref="Q31">
    <cfRule type="dataBar" priority="13">
      <dataBar>
        <cfvo type="num" val="0"/>
        <cfvo type="num" val="$O$31"/>
        <color theme="7" tint="-0.249977111117893"/>
      </dataBar>
      <extLst>
        <ext xmlns:x14="http://schemas.microsoft.com/office/spreadsheetml/2009/9/main" uri="{B025F937-C7B1-47D3-B67F-A62EFF666E3E}">
          <x14:id>{9C088C32-C4D5-436E-A126-4A17574314B0}</x14:id>
        </ext>
      </extLst>
    </cfRule>
  </conditionalFormatting>
  <conditionalFormatting sqref="Q32">
    <cfRule type="dataBar" priority="14">
      <dataBar>
        <cfvo type="num" val="0"/>
        <cfvo type="num" val="$O$32"/>
        <color theme="4" tint="-0.499984740745262"/>
      </dataBar>
      <extLst>
        <ext xmlns:x14="http://schemas.microsoft.com/office/spreadsheetml/2009/9/main" uri="{B025F937-C7B1-47D3-B67F-A62EFF666E3E}">
          <x14:id>{C10FE21C-BD69-455E-BC8B-62A491B1A6B5}</x14:id>
        </ext>
      </extLst>
    </cfRule>
  </conditionalFormatting>
  <conditionalFormatting sqref="S7:T7">
    <cfRule type="iconSet" priority="6">
      <iconSet reverse="1">
        <cfvo type="percent" val="0"/>
        <cfvo type="num" val="1600"/>
        <cfvo type="num" val="1900"/>
      </iconSet>
    </cfRule>
  </conditionalFormatting>
  <conditionalFormatting sqref="Q24:R24">
    <cfRule type="dataBar" priority="5">
      <dataBar>
        <cfvo type="num" val="0"/>
        <cfvo type="num" val="$O$24"/>
        <color rgb="FF7030A0"/>
      </dataBar>
      <extLst>
        <ext xmlns:x14="http://schemas.microsoft.com/office/spreadsheetml/2009/9/main" uri="{B025F937-C7B1-47D3-B67F-A62EFF666E3E}">
          <x14:id>{B49011BE-E653-4025-994E-D5B11F4E04BD}</x14:id>
        </ext>
      </extLst>
    </cfRule>
  </conditionalFormatting>
  <conditionalFormatting sqref="Q25:R25">
    <cfRule type="dataBar" priority="4">
      <dataBar>
        <cfvo type="num" val="0"/>
        <cfvo type="num" val="$O$25"/>
        <color rgb="FF638EC6"/>
      </dataBar>
      <extLst>
        <ext xmlns:x14="http://schemas.microsoft.com/office/spreadsheetml/2009/9/main" uri="{B025F937-C7B1-47D3-B67F-A62EFF666E3E}">
          <x14:id>{E589E638-235A-4EE0-9CF7-30665CF602DA}</x14:id>
        </ext>
      </extLst>
    </cfRule>
  </conditionalFormatting>
  <conditionalFormatting sqref="Q29">
    <cfRule type="dataBar" priority="3">
      <dataBar>
        <cfvo type="num" val="0"/>
        <cfvo type="num" val="$O$29"/>
        <color rgb="FFFFC000"/>
      </dataBar>
      <extLst>
        <ext xmlns:x14="http://schemas.microsoft.com/office/spreadsheetml/2009/9/main" uri="{B025F937-C7B1-47D3-B67F-A62EFF666E3E}">
          <x14:id>{6254CCE6-B374-444B-B8F8-463B6413C9EF}</x14:id>
        </ext>
      </extLst>
    </cfRule>
  </conditionalFormatting>
  <conditionalFormatting sqref="V24:V32">
    <cfRule type="iconSet" priority="2">
      <iconSet reverse="1">
        <cfvo type="percent" val="0"/>
        <cfvo type="num" val="0.75"/>
        <cfvo type="num" val="1"/>
      </iconSet>
    </cfRule>
  </conditionalFormatting>
  <conditionalFormatting sqref="D7:E7">
    <cfRule type="iconSet" priority="1">
      <iconSet>
        <cfvo type="percent" val="0"/>
        <cfvo type="num" val="2000"/>
        <cfvo type="num" val="4000"/>
      </iconSet>
    </cfRule>
  </conditionalFormatting>
  <conditionalFormatting sqref="T24:T32">
    <cfRule type="iconSet" priority="15">
      <iconSet iconSet="3Signs" reverse="1">
        <cfvo type="percent" val="0"/>
        <cfvo type="num" val="0.8"/>
        <cfvo type="num" val="0.95"/>
      </iconSet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A1E8A5-E089-46B9-9BD1-0049243D0660}">
            <x14:dataBar minLength="0" maxLength="100">
              <x14:cfvo type="num">
                <xm:f>0</xm:f>
              </x14:cfvo>
              <x14:cfvo type="num">
                <xm:f>#REF!</xm:f>
              </x14:cfvo>
              <x14:negativeFillColor rgb="FFFF0000"/>
              <x14:axisColor rgb="FF000000"/>
            </x14:dataBar>
          </x14:cfRule>
          <xm:sqref>Q24</xm:sqref>
        </x14:conditionalFormatting>
        <x14:conditionalFormatting xmlns:xm="http://schemas.microsoft.com/office/excel/2006/main">
          <x14:cfRule type="dataBar" id="{20E9DC25-0FAA-4AB5-9346-7B1B9F9083D4}">
            <x14:dataBar minLength="0" maxLength="100">
              <x14:cfvo type="num">
                <xm:f>0</xm:f>
              </x14:cfvo>
              <x14:cfvo type="num">
                <xm:f>#REF!</xm:f>
              </x14:cfvo>
              <x14:negativeFillColor rgb="FFFF0000"/>
              <x14:axisColor rgb="FF000000"/>
            </x14:dataBar>
          </x14:cfRule>
          <xm:sqref>Q25</xm:sqref>
        </x14:conditionalFormatting>
        <x14:conditionalFormatting xmlns:xm="http://schemas.microsoft.com/office/excel/2006/main">
          <x14:cfRule type="dataBar" id="{1102C3FB-D2FC-49F9-8F66-BA9E3AE34F3F}">
            <x14:dataBar minLength="0" maxLength="100">
              <x14:cfvo type="num">
                <xm:f>0</xm:f>
              </x14:cfvo>
              <x14:cfvo type="num">
                <xm:f>$O$26</xm:f>
              </x14:cfvo>
              <x14:negativeFillColor rgb="FFFF0000"/>
              <x14:axisColor rgb="FF000000"/>
            </x14:dataBar>
          </x14:cfRule>
          <xm:sqref>Q26</xm:sqref>
        </x14:conditionalFormatting>
        <x14:conditionalFormatting xmlns:xm="http://schemas.microsoft.com/office/excel/2006/main">
          <x14:cfRule type="dataBar" id="{5F3BD308-AC89-4AD7-803E-035448B771D2}">
            <x14:dataBar minLength="0" maxLength="100">
              <x14:cfvo type="num">
                <xm:f>0</xm:f>
              </x14:cfvo>
              <x14:cfvo type="num">
                <xm:f>$O$27</xm:f>
              </x14:cfvo>
              <x14:negativeFillColor rgb="FFFF0000"/>
              <x14:axisColor rgb="FF000000"/>
            </x14:dataBar>
          </x14:cfRule>
          <xm:sqref>Q27</xm:sqref>
        </x14:conditionalFormatting>
        <x14:conditionalFormatting xmlns:xm="http://schemas.microsoft.com/office/excel/2006/main">
          <x14:cfRule type="dataBar" id="{E69F5913-BF6C-424A-B1A1-395C60A607D4}">
            <x14:dataBar minLength="0" maxLength="100">
              <x14:cfvo type="num">
                <xm:f>0</xm:f>
              </x14:cfvo>
              <x14:cfvo type="num">
                <xm:f>$O$28</xm:f>
              </x14:cfvo>
              <x14:negativeFillColor rgb="FFFF0000"/>
              <x14:axisColor rgb="FF000000"/>
            </x14:dataBar>
          </x14:cfRule>
          <xm:sqref>Q28</xm:sqref>
        </x14:conditionalFormatting>
        <x14:conditionalFormatting xmlns:xm="http://schemas.microsoft.com/office/excel/2006/main">
          <x14:cfRule type="dataBar" id="{8DCDA82A-88F9-4337-9759-88583C266F70}">
            <x14:dataBar minLength="0" maxLength="100">
              <x14:cfvo type="num">
                <xm:f>0</xm:f>
              </x14:cfvo>
              <x14:cfvo type="num">
                <xm:f>$O$30</xm:f>
              </x14:cfvo>
              <x14:negativeFillColor rgb="FFFF0000"/>
              <x14:axisColor rgb="FF000000"/>
            </x14:dataBar>
          </x14:cfRule>
          <xm:sqref>Q30</xm:sqref>
        </x14:conditionalFormatting>
        <x14:conditionalFormatting xmlns:xm="http://schemas.microsoft.com/office/excel/2006/main">
          <x14:cfRule type="dataBar" id="{9C088C32-C4D5-436E-A126-4A17574314B0}">
            <x14:dataBar minLength="0" maxLength="100">
              <x14:cfvo type="num">
                <xm:f>0</xm:f>
              </x14:cfvo>
              <x14:cfvo type="num">
                <xm:f>$O$31</xm:f>
              </x14:cfvo>
              <x14:negativeFillColor rgb="FFFF0000"/>
              <x14:axisColor rgb="FF000000"/>
            </x14:dataBar>
          </x14:cfRule>
          <xm:sqref>Q31</xm:sqref>
        </x14:conditionalFormatting>
        <x14:conditionalFormatting xmlns:xm="http://schemas.microsoft.com/office/excel/2006/main">
          <x14:cfRule type="dataBar" id="{C10FE21C-BD69-455E-BC8B-62A491B1A6B5}">
            <x14:dataBar minLength="0" maxLength="100">
              <x14:cfvo type="num">
                <xm:f>0</xm:f>
              </x14:cfvo>
              <x14:cfvo type="num">
                <xm:f>$O$32</xm:f>
              </x14:cfvo>
              <x14:negativeFillColor rgb="FFFF0000"/>
              <x14:axisColor rgb="FF000000"/>
            </x14:dataBar>
          </x14:cfRule>
          <xm:sqref>Q32</xm:sqref>
        </x14:conditionalFormatting>
        <x14:conditionalFormatting xmlns:xm="http://schemas.microsoft.com/office/excel/2006/main">
          <x14:cfRule type="dataBar" id="{B49011BE-E653-4025-994E-D5B11F4E04BD}">
            <x14:dataBar minLength="0" maxLength="100">
              <x14:cfvo type="num">
                <xm:f>0</xm:f>
              </x14:cfvo>
              <x14:cfvo type="num">
                <xm:f>$O$24</xm:f>
              </x14:cfvo>
              <x14:negativeFillColor rgb="FFFF0000"/>
              <x14:axisColor rgb="FF000000"/>
            </x14:dataBar>
          </x14:cfRule>
          <xm:sqref>Q24:R24</xm:sqref>
        </x14:conditionalFormatting>
        <x14:conditionalFormatting xmlns:xm="http://schemas.microsoft.com/office/excel/2006/main">
          <x14:cfRule type="dataBar" id="{E589E638-235A-4EE0-9CF7-30665CF602DA}">
            <x14:dataBar minLength="0" maxLength="100">
              <x14:cfvo type="num">
                <xm:f>0</xm:f>
              </x14:cfvo>
              <x14:cfvo type="num">
                <xm:f>$O$25</xm:f>
              </x14:cfvo>
              <x14:negativeFillColor rgb="FFFF0000"/>
              <x14:axisColor rgb="FF000000"/>
            </x14:dataBar>
          </x14:cfRule>
          <xm:sqref>Q25:R25</xm:sqref>
        </x14:conditionalFormatting>
        <x14:conditionalFormatting xmlns:xm="http://schemas.microsoft.com/office/excel/2006/main">
          <x14:cfRule type="dataBar" id="{6254CCE6-B374-444B-B8F8-463B6413C9EF}">
            <x14:dataBar minLength="0" maxLength="100">
              <x14:cfvo type="num">
                <xm:f>0</xm:f>
              </x14:cfvo>
              <x14:cfvo type="num">
                <xm:f>$O$29</xm:f>
              </x14:cfvo>
              <x14:negativeFillColor rgb="FFFF0000"/>
              <x14:axisColor rgb="FF000000"/>
            </x14:dataBar>
          </x14:cfRule>
          <xm:sqref>Q29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2024-03-12T19:49:00Z</dcterms:created>
  <dcterms:modified xsi:type="dcterms:W3CDTF">2024-03-12T19:59:53Z</dcterms:modified>
</cp:coreProperties>
</file>