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05" yWindow="-165" windowWidth="19740" windowHeight="13095"/>
  </bookViews>
  <sheets>
    <sheet name="modele 5S" sheetId="16" r:id="rId1"/>
    <sheet name="Listing CDI " sheetId="15" r:id="rId2"/>
    <sheet name="Listing&amp;Suivi ETT" sheetId="17" r:id="rId3"/>
  </sheets>
  <definedNames>
    <definedName name="_xlnm.Print_Area" localSheetId="0">'modele 5S'!$A$1:$AN$97</definedName>
  </definedNames>
  <calcPr calcId="125725" iterateCount="1"/>
</workbook>
</file>

<file path=xl/calcChain.xml><?xml version="1.0" encoding="utf-8"?>
<calcChain xmlns="http://schemas.openxmlformats.org/spreadsheetml/2006/main">
  <c r="B88" i="16"/>
  <c r="C88"/>
  <c r="D88"/>
  <c r="B89"/>
  <c r="C89"/>
  <c r="D89"/>
  <c r="B90"/>
  <c r="C90"/>
  <c r="D90"/>
  <c r="D87"/>
  <c r="C87"/>
  <c r="B87"/>
  <c r="B76"/>
  <c r="C76"/>
  <c r="D76"/>
  <c r="B77"/>
  <c r="C77"/>
  <c r="D77"/>
  <c r="B78"/>
  <c r="C78"/>
  <c r="D78"/>
  <c r="B79"/>
  <c r="C79"/>
  <c r="D79"/>
  <c r="B80"/>
  <c r="C80"/>
  <c r="D80"/>
  <c r="D75"/>
  <c r="C75"/>
  <c r="B75"/>
  <c r="B48"/>
  <c r="C48"/>
  <c r="D48"/>
  <c r="B49"/>
  <c r="C49"/>
  <c r="D49"/>
  <c r="B50"/>
  <c r="C50"/>
  <c r="D50"/>
  <c r="B51"/>
  <c r="C51"/>
  <c r="D51"/>
  <c r="B52"/>
  <c r="C52"/>
  <c r="D52"/>
  <c r="B53"/>
  <c r="C53"/>
  <c r="D53"/>
  <c r="B54"/>
  <c r="C54"/>
  <c r="D54"/>
  <c r="B55"/>
  <c r="C55"/>
  <c r="D55"/>
  <c r="B56"/>
  <c r="C56"/>
  <c r="D56"/>
  <c r="B57"/>
  <c r="C57"/>
  <c r="D57"/>
  <c r="B58"/>
  <c r="C58"/>
  <c r="D58"/>
  <c r="B59"/>
  <c r="C59"/>
  <c r="D59"/>
  <c r="B60"/>
  <c r="C60"/>
  <c r="D60"/>
  <c r="B61"/>
  <c r="C61"/>
  <c r="D61"/>
  <c r="B62"/>
  <c r="C62"/>
  <c r="D62"/>
  <c r="B63"/>
  <c r="C63"/>
  <c r="D63"/>
  <c r="D47"/>
  <c r="C47"/>
  <c r="B47"/>
  <c r="B23"/>
  <c r="C23"/>
  <c r="D23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B31"/>
  <c r="C31"/>
  <c r="D31"/>
  <c r="B32"/>
  <c r="C32"/>
  <c r="D32"/>
  <c r="B33"/>
  <c r="C33"/>
  <c r="D33"/>
  <c r="B34"/>
  <c r="C34"/>
  <c r="D34"/>
  <c r="B35"/>
  <c r="C35"/>
  <c r="D35"/>
  <c r="B36"/>
  <c r="C36"/>
  <c r="D36"/>
  <c r="B37"/>
  <c r="C37"/>
  <c r="D37"/>
  <c r="D22"/>
  <c r="C22"/>
  <c r="B22"/>
  <c r="B11"/>
  <c r="C11"/>
  <c r="B12"/>
  <c r="C12"/>
  <c r="D12"/>
  <c r="C10"/>
  <c r="B10"/>
  <c r="AH65"/>
  <c r="AH66"/>
  <c r="AI65"/>
  <c r="AI66" s="1"/>
  <c r="AJ65"/>
  <c r="AJ66"/>
  <c r="AK65"/>
  <c r="AK66" s="1"/>
  <c r="AL65"/>
  <c r="AL66"/>
  <c r="AM65"/>
  <c r="AM66" s="1"/>
  <c r="AH68" s="1"/>
  <c r="AF65"/>
  <c r="AF66"/>
  <c r="AE65"/>
  <c r="AE66" s="1"/>
  <c r="AD65"/>
  <c r="AD66"/>
  <c r="AC65"/>
  <c r="AC66" s="1"/>
  <c r="AB65"/>
  <c r="AB66"/>
  <c r="AA65"/>
  <c r="AA66" s="1"/>
  <c r="Y65"/>
  <c r="Y66"/>
  <c r="X65"/>
  <c r="X66" s="1"/>
  <c r="W65"/>
  <c r="W66"/>
  <c r="V65"/>
  <c r="V66" s="1"/>
  <c r="U65"/>
  <c r="U66"/>
  <c r="T65"/>
  <c r="T67" s="1"/>
  <c r="R65"/>
  <c r="R66"/>
  <c r="Q65"/>
  <c r="Q66" s="1"/>
  <c r="P65"/>
  <c r="P66"/>
  <c r="O65"/>
  <c r="O66" s="1"/>
  <c r="M68" s="1"/>
  <c r="N65"/>
  <c r="N66"/>
  <c r="M65"/>
  <c r="K65"/>
  <c r="K66" s="1"/>
  <c r="F68" s="1"/>
  <c r="J65"/>
  <c r="J66"/>
  <c r="I65"/>
  <c r="I66" s="1"/>
  <c r="H65"/>
  <c r="H66"/>
  <c r="G65"/>
  <c r="G66" s="1"/>
  <c r="F65"/>
  <c r="M66"/>
  <c r="F66"/>
  <c r="H64"/>
  <c r="I64"/>
  <c r="J64"/>
  <c r="K64"/>
  <c r="M64"/>
  <c r="N64"/>
  <c r="O64"/>
  <c r="P64"/>
  <c r="Q64"/>
  <c r="R64"/>
  <c r="T64"/>
  <c r="U64"/>
  <c r="V64"/>
  <c r="W64"/>
  <c r="X64"/>
  <c r="Y64"/>
  <c r="AA64"/>
  <c r="AB64"/>
  <c r="AC64"/>
  <c r="AD64"/>
  <c r="AE64"/>
  <c r="AF64"/>
  <c r="AH64"/>
  <c r="AI64"/>
  <c r="AJ64"/>
  <c r="AK64"/>
  <c r="AL64"/>
  <c r="AM64"/>
  <c r="G64"/>
  <c r="F64"/>
  <c r="N38"/>
  <c r="N39" s="1"/>
  <c r="O38"/>
  <c r="O39"/>
  <c r="P38"/>
  <c r="P39" s="1"/>
  <c r="Q38"/>
  <c r="Q39"/>
  <c r="R38"/>
  <c r="R39" s="1"/>
  <c r="T38"/>
  <c r="T39"/>
  <c r="U38"/>
  <c r="U39" s="1"/>
  <c r="V38"/>
  <c r="V39"/>
  <c r="W38"/>
  <c r="W39" s="1"/>
  <c r="T40" s="1"/>
  <c r="X38"/>
  <c r="X39"/>
  <c r="Y38"/>
  <c r="Y39" s="1"/>
  <c r="AA38"/>
  <c r="AA39"/>
  <c r="AB38"/>
  <c r="AB39" s="1"/>
  <c r="AC38"/>
  <c r="AC39"/>
  <c r="AD38"/>
  <c r="AD39" s="1"/>
  <c r="AE38"/>
  <c r="AE39"/>
  <c r="AF38"/>
  <c r="AF39" s="1"/>
  <c r="AH38"/>
  <c r="AH39"/>
  <c r="AI38"/>
  <c r="AI39" s="1"/>
  <c r="AJ38"/>
  <c r="AJ39"/>
  <c r="AK38"/>
  <c r="AK39" s="1"/>
  <c r="AL38"/>
  <c r="AL39"/>
  <c r="AM38"/>
  <c r="AM39" s="1"/>
  <c r="M38"/>
  <c r="M39" s="1"/>
  <c r="H38"/>
  <c r="H39" s="1"/>
  <c r="I38"/>
  <c r="I39" s="1"/>
  <c r="J38"/>
  <c r="J39" s="1"/>
  <c r="K38"/>
  <c r="K39" s="1"/>
  <c r="G38"/>
  <c r="G39" s="1"/>
  <c r="F38"/>
  <c r="F39" s="1"/>
  <c r="AM81"/>
  <c r="AM82" s="1"/>
  <c r="AL81"/>
  <c r="AL82" s="1"/>
  <c r="AK81"/>
  <c r="AK82" s="1"/>
  <c r="AJ81"/>
  <c r="AJ82" s="1"/>
  <c r="AH83" s="1"/>
  <c r="AI81"/>
  <c r="AI82" s="1"/>
  <c r="AH81"/>
  <c r="AH82" s="1"/>
  <c r="AM13"/>
  <c r="AM14" s="1"/>
  <c r="AL13"/>
  <c r="AL14" s="1"/>
  <c r="AL94" s="1"/>
  <c r="AK13"/>
  <c r="AK14" s="1"/>
  <c r="AK94" s="1"/>
  <c r="AJ13"/>
  <c r="AJ14" s="1"/>
  <c r="AI13"/>
  <c r="AI14" s="1"/>
  <c r="AH13"/>
  <c r="AF81"/>
  <c r="AF82"/>
  <c r="AE81"/>
  <c r="AE82" s="1"/>
  <c r="AD81"/>
  <c r="AD82"/>
  <c r="AC81"/>
  <c r="AC82" s="1"/>
  <c r="AB81"/>
  <c r="AB82"/>
  <c r="AA81"/>
  <c r="AA82" s="1"/>
  <c r="Y81"/>
  <c r="Y82"/>
  <c r="X81"/>
  <c r="X82" s="1"/>
  <c r="W81"/>
  <c r="W82"/>
  <c r="V81"/>
  <c r="V82" s="1"/>
  <c r="U81"/>
  <c r="U82"/>
  <c r="T81"/>
  <c r="T82" s="1"/>
  <c r="R81"/>
  <c r="R82"/>
  <c r="Q81"/>
  <c r="Q82" s="1"/>
  <c r="P81"/>
  <c r="P82"/>
  <c r="O81"/>
  <c r="N81"/>
  <c r="N82" s="1"/>
  <c r="M81"/>
  <c r="M82" s="1"/>
  <c r="K81"/>
  <c r="K82" s="1"/>
  <c r="J81"/>
  <c r="J82" s="1"/>
  <c r="I81"/>
  <c r="I82" s="1"/>
  <c r="H81"/>
  <c r="H82" s="1"/>
  <c r="G81"/>
  <c r="G82" s="1"/>
  <c r="F81"/>
  <c r="F82" s="1"/>
  <c r="F83" s="1"/>
  <c r="AF13"/>
  <c r="AF14" s="1"/>
  <c r="AE13"/>
  <c r="AE14" s="1"/>
  <c r="AE94" s="1"/>
  <c r="AD13"/>
  <c r="AD14" s="1"/>
  <c r="AC13"/>
  <c r="AC14" s="1"/>
  <c r="AC94" s="1"/>
  <c r="AB13"/>
  <c r="AB14" s="1"/>
  <c r="AB94" s="1"/>
  <c r="AA13"/>
  <c r="Y13"/>
  <c r="Y14" s="1"/>
  <c r="Y94" s="1"/>
  <c r="X13"/>
  <c r="X14"/>
  <c r="W13"/>
  <c r="W14" s="1"/>
  <c r="V13"/>
  <c r="U13"/>
  <c r="U14" s="1"/>
  <c r="U94" s="1"/>
  <c r="T13"/>
  <c r="T14" s="1"/>
  <c r="R13"/>
  <c r="R14" s="1"/>
  <c r="R94" s="1"/>
  <c r="Q13"/>
  <c r="P13"/>
  <c r="P14"/>
  <c r="P94" s="1"/>
  <c r="O13"/>
  <c r="O14" s="1"/>
  <c r="N13"/>
  <c r="N14"/>
  <c r="N94" s="1"/>
  <c r="M13"/>
  <c r="M14" s="1"/>
  <c r="M94" s="1"/>
  <c r="K13"/>
  <c r="K14"/>
  <c r="J13"/>
  <c r="I13"/>
  <c r="I14" s="1"/>
  <c r="H13"/>
  <c r="H14" s="1"/>
  <c r="H94" s="1"/>
  <c r="G13"/>
  <c r="G93" s="1"/>
  <c r="F13"/>
  <c r="F14" s="1"/>
  <c r="F94" s="1"/>
  <c r="O82"/>
  <c r="W93"/>
  <c r="AD93"/>
  <c r="Q93"/>
  <c r="V93"/>
  <c r="AA93"/>
  <c r="AH67"/>
  <c r="J93"/>
  <c r="AH93"/>
  <c r="AL93"/>
  <c r="Y93"/>
  <c r="AA14"/>
  <c r="AA94" s="1"/>
  <c r="M67"/>
  <c r="M83"/>
  <c r="V14"/>
  <c r="V94" s="1"/>
  <c r="AH14"/>
  <c r="AH94" s="1"/>
  <c r="AH15"/>
  <c r="F67"/>
  <c r="AA83"/>
  <c r="M40"/>
  <c r="AA68"/>
  <c r="AA40"/>
  <c r="T83"/>
  <c r="AH40"/>
  <c r="F40"/>
  <c r="O93"/>
  <c r="K93"/>
  <c r="AM93"/>
  <c r="AI93"/>
  <c r="AC93"/>
  <c r="X93"/>
  <c r="R93"/>
  <c r="M93"/>
  <c r="G14"/>
  <c r="G94" s="1"/>
  <c r="AA67"/>
  <c r="F93"/>
  <c r="AJ93"/>
  <c r="AE93"/>
  <c r="T93"/>
  <c r="N93"/>
  <c r="J14"/>
  <c r="I93"/>
  <c r="AK93"/>
  <c r="AF93"/>
  <c r="U93"/>
  <c r="P93"/>
  <c r="Q14"/>
  <c r="Q94" s="1"/>
  <c r="M15"/>
  <c r="T66"/>
  <c r="T68" s="1"/>
  <c r="H93"/>
  <c r="AB93"/>
  <c r="M96" l="1"/>
  <c r="AH96"/>
  <c r="I94"/>
  <c r="T94"/>
  <c r="X94"/>
  <c r="AF94"/>
  <c r="J94"/>
  <c r="T15"/>
  <c r="T96" s="1"/>
  <c r="F15"/>
  <c r="F96" s="1"/>
  <c r="AA15"/>
  <c r="AA96" s="1"/>
  <c r="O94"/>
  <c r="W94"/>
  <c r="AJ94"/>
  <c r="K94"/>
  <c r="AD94"/>
  <c r="AI94"/>
  <c r="AM94"/>
</calcChain>
</file>

<file path=xl/sharedStrings.xml><?xml version="1.0" encoding="utf-8"?>
<sst xmlns="http://schemas.openxmlformats.org/spreadsheetml/2006/main" count="466" uniqueCount="131">
  <si>
    <t>L</t>
  </si>
  <si>
    <t>M</t>
  </si>
  <si>
    <t>J</t>
  </si>
  <si>
    <t>V</t>
  </si>
  <si>
    <t>S</t>
  </si>
  <si>
    <t>D</t>
  </si>
  <si>
    <t>EFFECTIF JOURNALIER ACHEMINAGE</t>
  </si>
  <si>
    <t>EFFECTIF JOURNALIER CHARGEMENT</t>
  </si>
  <si>
    <t>PLANNING CHARGEMENT</t>
  </si>
  <si>
    <t>PLANNING ADMINISTRATIF</t>
  </si>
  <si>
    <t>PLANNING NETTOYAGE</t>
  </si>
  <si>
    <t>PLANNING PPI+Crèmerie +Charcuterie</t>
  </si>
  <si>
    <t xml:space="preserve">PAUSE </t>
  </si>
  <si>
    <t>CDI</t>
  </si>
  <si>
    <t>16H30-17H00</t>
  </si>
  <si>
    <t>8H30-9H00</t>
  </si>
  <si>
    <t>17H30-18H00</t>
  </si>
  <si>
    <t>13H00-13H30</t>
  </si>
  <si>
    <t>15H30-16H00</t>
  </si>
  <si>
    <t>MAI</t>
  </si>
  <si>
    <t>RANDSTAD</t>
  </si>
  <si>
    <t xml:space="preserve">POINTEUR
CERTIFIEUR </t>
  </si>
  <si>
    <t>MANUT</t>
  </si>
  <si>
    <t>ETT</t>
  </si>
  <si>
    <t>GODJOB</t>
  </si>
  <si>
    <t>NOM</t>
  </si>
  <si>
    <t>PRENOM</t>
  </si>
  <si>
    <t xml:space="preserve">N°  </t>
  </si>
  <si>
    <t>Matricule</t>
  </si>
  <si>
    <t>STATUT</t>
  </si>
  <si>
    <t>STATUT / Agence intérim</t>
  </si>
  <si>
    <r>
      <rPr>
        <b/>
        <i/>
        <u/>
        <sz val="16"/>
        <color indexed="8"/>
        <rFont val="Calibri"/>
        <family val="2"/>
      </rPr>
      <t>EFFECTIF JOURNALIER</t>
    </r>
    <r>
      <rPr>
        <b/>
        <i/>
        <sz val="12"/>
        <color indexed="8"/>
        <rFont val="Calibri"/>
        <family val="2"/>
      </rPr>
      <t xml:space="preserve">
(NETTOYAGE + ACHEMINAGE + CHARGEUR + ADMIN)</t>
    </r>
  </si>
  <si>
    <t>EFFECTIF JOURNALIER NETTOYAGE</t>
  </si>
  <si>
    <t>EFFECTIF JOURNALIER ADMINISTRATIF</t>
  </si>
  <si>
    <t xml:space="preserve">Heures par jours </t>
  </si>
  <si>
    <t xml:space="preserve">Heures par semaine </t>
  </si>
  <si>
    <t>Heures jours avec déduction effectifs (5 Achemineur + 2 Dalles)</t>
  </si>
  <si>
    <t xml:space="preserve">Heures par semaine avec déduction </t>
  </si>
  <si>
    <t xml:space="preserve">Total heures jours </t>
  </si>
  <si>
    <t xml:space="preserve">Total heures semaine </t>
  </si>
  <si>
    <t xml:space="preserve">Nettoyage </t>
  </si>
  <si>
    <t>Administratif</t>
  </si>
  <si>
    <t>Chargement</t>
  </si>
  <si>
    <t>Acheminage</t>
  </si>
  <si>
    <t>Encadrement</t>
  </si>
  <si>
    <t>Chargeur</t>
  </si>
  <si>
    <t>Achemineur</t>
  </si>
  <si>
    <t xml:space="preserve">Admin </t>
  </si>
  <si>
    <t>Nettoyage</t>
  </si>
  <si>
    <t>LISTING EFFECTIF ETT</t>
  </si>
  <si>
    <t>LISTING EFFECTIF CDI</t>
  </si>
  <si>
    <t xml:space="preserve">Ancienneté </t>
  </si>
  <si>
    <t xml:space="preserve">Poste </t>
  </si>
  <si>
    <t>JEAN 01</t>
  </si>
  <si>
    <t>JEAN 02</t>
  </si>
  <si>
    <t>JEAN 03</t>
  </si>
  <si>
    <t>JEAN 04</t>
  </si>
  <si>
    <t>JEAN 05</t>
  </si>
  <si>
    <t>JEAN 06</t>
  </si>
  <si>
    <t>JEAN 07</t>
  </si>
  <si>
    <t>JEAN 08</t>
  </si>
  <si>
    <t>JEAN 09</t>
  </si>
  <si>
    <t>FRANCK 01</t>
  </si>
  <si>
    <t>FRANCK 02</t>
  </si>
  <si>
    <t>FRANCK 03</t>
  </si>
  <si>
    <t>FRANCK 04</t>
  </si>
  <si>
    <t>FRANCK 05</t>
  </si>
  <si>
    <t>FRANCK 06</t>
  </si>
  <si>
    <t>FRANCK 07</t>
  </si>
  <si>
    <t>FRANCK 08</t>
  </si>
  <si>
    <t>FRANCK 09</t>
  </si>
  <si>
    <t>BEN 01</t>
  </si>
  <si>
    <t>BEN 02</t>
  </si>
  <si>
    <t>CHARLE 01</t>
  </si>
  <si>
    <t>CHARLE 02</t>
  </si>
  <si>
    <t>CHRIS 01</t>
  </si>
  <si>
    <t>CHRIS 02</t>
  </si>
  <si>
    <t>CHRIS 03</t>
  </si>
  <si>
    <t>CHRIS 04</t>
  </si>
  <si>
    <t>STEVE 01</t>
  </si>
  <si>
    <t>STEVE 02</t>
  </si>
  <si>
    <t>STEVE 03</t>
  </si>
  <si>
    <t>STEVE 04</t>
  </si>
  <si>
    <t>STEVE 05</t>
  </si>
  <si>
    <t>STEVE 06</t>
  </si>
  <si>
    <t>STEVE 07</t>
  </si>
  <si>
    <t>STEVE 08</t>
  </si>
  <si>
    <t>STEVE 09</t>
  </si>
  <si>
    <t>STEVE 10</t>
  </si>
  <si>
    <t>STEVE 11</t>
  </si>
  <si>
    <t>STEVE 12</t>
  </si>
  <si>
    <t>STEVE 13</t>
  </si>
  <si>
    <t>INTERIM 01</t>
  </si>
  <si>
    <t>INTERIM 02</t>
  </si>
  <si>
    <t>INTERIM 03</t>
  </si>
  <si>
    <t>INTERIM 04</t>
  </si>
  <si>
    <t>INTERIM 05</t>
  </si>
  <si>
    <t>INTERIM 06</t>
  </si>
  <si>
    <t>INTERIM 07</t>
  </si>
  <si>
    <t>INTERIM 08</t>
  </si>
  <si>
    <t>INTERIM 09</t>
  </si>
  <si>
    <t>INTERIM 10</t>
  </si>
  <si>
    <t>INTERIM 11</t>
  </si>
  <si>
    <t>INTERIM 12</t>
  </si>
  <si>
    <t>INTERIM 13</t>
  </si>
  <si>
    <t>CHARGEUR 01</t>
  </si>
  <si>
    <t>CHARGEUR 02</t>
  </si>
  <si>
    <t>CHARGEUR 03</t>
  </si>
  <si>
    <t>CHARGEUR 04</t>
  </si>
  <si>
    <t>CHARGEUR 05</t>
  </si>
  <si>
    <t>CHARGEUR 06</t>
  </si>
  <si>
    <t>CHARGEUR 07</t>
  </si>
  <si>
    <t>CHARGEUR 08</t>
  </si>
  <si>
    <t>CHARGEUR 09</t>
  </si>
  <si>
    <t>ACHEMINEUR 01</t>
  </si>
  <si>
    <t>ACHEMINEUR 02</t>
  </si>
  <si>
    <t>ACHEMINEUR 03</t>
  </si>
  <si>
    <t>ACHEMINEUR 04</t>
  </si>
  <si>
    <t>ACHEMINEUR 05</t>
  </si>
  <si>
    <t>ACHEMINEUR 06</t>
  </si>
  <si>
    <t>ACHEMINEUR 07</t>
  </si>
  <si>
    <t>ACHEMINEUR 08</t>
  </si>
  <si>
    <t>ACHEMINEUR 09</t>
  </si>
  <si>
    <t>ADMIN 01</t>
  </si>
  <si>
    <t>ADMIN 02</t>
  </si>
  <si>
    <t>RESPONSABLE 01</t>
  </si>
  <si>
    <t>RESPONSABLE 02</t>
  </si>
  <si>
    <t>RESPONSABLE 03</t>
  </si>
  <si>
    <t>RESPONSABLE 04</t>
  </si>
  <si>
    <t>NETTOYAGE 01</t>
  </si>
  <si>
    <t>NETTOYAGE 02</t>
  </si>
</sst>
</file>

<file path=xl/styles.xml><?xml version="1.0" encoding="utf-8"?>
<styleSheet xmlns="http://schemas.openxmlformats.org/spreadsheetml/2006/main">
  <numFmts count="1">
    <numFmt numFmtId="164" formatCode="d/m;@"/>
  </numFmts>
  <fonts count="24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b/>
      <i/>
      <sz val="10"/>
      <name val="Calibri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i/>
      <sz val="12"/>
      <color indexed="8"/>
      <name val="Calibri"/>
      <family val="2"/>
    </font>
    <font>
      <b/>
      <i/>
      <u/>
      <sz val="16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8"/>
      <color theme="1"/>
      <name val="Bookman Old Style"/>
      <family val="1"/>
    </font>
    <font>
      <b/>
      <i/>
      <sz val="8"/>
      <color theme="1"/>
      <name val="Microsoft YaHei"/>
      <family val="2"/>
    </font>
    <font>
      <sz val="48"/>
      <color theme="1"/>
      <name val="Batang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rgb="FF00CC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D6A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rgb="FF00CC00"/>
      </patternFill>
    </fill>
    <fill>
      <patternFill patternType="solid">
        <fgColor rgb="FF66FFFF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244">
    <xf numFmtId="0" fontId="0" fillId="0" borderId="0" xfId="0"/>
    <xf numFmtId="0" fontId="0" fillId="3" borderId="0" xfId="0" applyFill="1"/>
    <xf numFmtId="0" fontId="11" fillId="3" borderId="0" xfId="0" applyFont="1" applyFill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0" fontId="0" fillId="0" borderId="0" xfId="0" applyBorder="1"/>
    <xf numFmtId="0" fontId="12" fillId="7" borderId="8" xfId="0" applyFont="1" applyFill="1" applyBorder="1" applyAlignment="1">
      <alignment horizontal="center" vertical="center"/>
    </xf>
    <xf numFmtId="4" fontId="1" fillId="10" borderId="1" xfId="0" applyNumberFormat="1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9" borderId="21" xfId="0" applyFont="1" applyFill="1" applyBorder="1" applyAlignment="1">
      <alignment horizontal="center" vertical="center"/>
    </xf>
    <xf numFmtId="4" fontId="2" fillId="10" borderId="1" xfId="0" applyNumberFormat="1" applyFont="1" applyFill="1" applyBorder="1" applyAlignment="1">
      <alignment horizontal="center" vertical="center"/>
    </xf>
    <xf numFmtId="4" fontId="1" fillId="10" borderId="24" xfId="0" applyNumberFormat="1" applyFont="1" applyFill="1" applyBorder="1" applyAlignment="1">
      <alignment horizontal="center" vertical="center"/>
    </xf>
    <xf numFmtId="4" fontId="1" fillId="10" borderId="6" xfId="0" applyNumberFormat="1" applyFont="1" applyFill="1" applyBorder="1" applyAlignment="1">
      <alignment horizontal="center" vertical="center"/>
    </xf>
    <xf numFmtId="4" fontId="1" fillId="10" borderId="25" xfId="0" applyNumberFormat="1" applyFont="1" applyFill="1" applyBorder="1" applyAlignment="1">
      <alignment horizontal="center" vertical="center"/>
    </xf>
    <xf numFmtId="4" fontId="1" fillId="10" borderId="5" xfId="0" applyNumberFormat="1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31" xfId="0" applyBorder="1"/>
    <xf numFmtId="0" fontId="13" fillId="5" borderId="32" xfId="0" applyFont="1" applyFill="1" applyBorder="1" applyAlignment="1">
      <alignment horizontal="left" vertical="center"/>
    </xf>
    <xf numFmtId="0" fontId="13" fillId="9" borderId="32" xfId="0" applyFont="1" applyFill="1" applyBorder="1" applyAlignment="1">
      <alignment horizontal="left" vertical="center"/>
    </xf>
    <xf numFmtId="0" fontId="13" fillId="7" borderId="32" xfId="0" applyFont="1" applyFill="1" applyBorder="1" applyAlignment="1">
      <alignment horizontal="left" vertical="center"/>
    </xf>
    <xf numFmtId="0" fontId="13" fillId="9" borderId="33" xfId="0" applyFont="1" applyFill="1" applyBorder="1" applyAlignment="1">
      <alignment horizontal="left" vertical="center"/>
    </xf>
    <xf numFmtId="0" fontId="12" fillId="9" borderId="19" xfId="0" applyFont="1" applyFill="1" applyBorder="1" applyAlignment="1">
      <alignment horizontal="center" vertical="center" wrapText="1"/>
    </xf>
    <xf numFmtId="4" fontId="2" fillId="10" borderId="6" xfId="0" applyNumberFormat="1" applyFont="1" applyFill="1" applyBorder="1" applyAlignment="1">
      <alignment horizontal="center" vertical="center"/>
    </xf>
    <xf numFmtId="4" fontId="1" fillId="10" borderId="10" xfId="0" applyNumberFormat="1" applyFont="1" applyFill="1" applyBorder="1" applyAlignment="1">
      <alignment horizontal="center" vertical="center"/>
    </xf>
    <xf numFmtId="4" fontId="2" fillId="10" borderId="11" xfId="0" applyNumberFormat="1" applyFont="1" applyFill="1" applyBorder="1" applyAlignment="1">
      <alignment horizontal="center" vertical="center"/>
    </xf>
    <xf numFmtId="4" fontId="1" fillId="10" borderId="9" xfId="0" applyNumberFormat="1" applyFont="1" applyFill="1" applyBorder="1" applyAlignment="1">
      <alignment horizontal="center" vertical="center"/>
    </xf>
    <xf numFmtId="4" fontId="2" fillId="10" borderId="9" xfId="0" applyNumberFormat="1" applyFont="1" applyFill="1" applyBorder="1" applyAlignment="1">
      <alignment horizontal="center" vertical="center"/>
    </xf>
    <xf numFmtId="4" fontId="2" fillId="10" borderId="18" xfId="0" applyNumberFormat="1" applyFont="1" applyFill="1" applyBorder="1" applyAlignment="1">
      <alignment horizontal="center" vertical="center"/>
    </xf>
    <xf numFmtId="4" fontId="1" fillId="10" borderId="28" xfId="0" applyNumberFormat="1" applyFont="1" applyFill="1" applyBorder="1" applyAlignment="1">
      <alignment horizontal="center" vertical="center"/>
    </xf>
    <xf numFmtId="4" fontId="2" fillId="10" borderId="5" xfId="0" applyNumberFormat="1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0" fillId="0" borderId="0" xfId="0"/>
    <xf numFmtId="0" fontId="16" fillId="13" borderId="34" xfId="0" applyFont="1" applyFill="1" applyBorder="1" applyAlignment="1">
      <alignment horizontal="right" vertical="center" wrapText="1"/>
    </xf>
    <xf numFmtId="4" fontId="1" fillId="10" borderId="35" xfId="0" applyNumberFormat="1" applyFont="1" applyFill="1" applyBorder="1" applyAlignment="1">
      <alignment horizontal="center" vertical="center"/>
    </xf>
    <xf numFmtId="4" fontId="1" fillId="10" borderId="36" xfId="0" applyNumberFormat="1" applyFont="1" applyFill="1" applyBorder="1" applyAlignment="1">
      <alignment horizontal="center" vertical="center"/>
    </xf>
    <xf numFmtId="0" fontId="0" fillId="14" borderId="0" xfId="0" applyFill="1"/>
    <xf numFmtId="0" fontId="11" fillId="3" borderId="37" xfId="0" applyFont="1" applyFill="1" applyBorder="1" applyAlignment="1">
      <alignment horizontal="center"/>
    </xf>
    <xf numFmtId="0" fontId="0" fillId="3" borderId="37" xfId="0" applyFill="1" applyBorder="1"/>
    <xf numFmtId="0" fontId="0" fillId="3" borderId="22" xfId="0" applyFill="1" applyBorder="1"/>
    <xf numFmtId="0" fontId="11" fillId="3" borderId="23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0" fillId="14" borderId="32" xfId="0" applyFill="1" applyBorder="1"/>
    <xf numFmtId="164" fontId="10" fillId="15" borderId="17" xfId="0" applyNumberFormat="1" applyFont="1" applyFill="1" applyBorder="1" applyAlignment="1">
      <alignment horizontal="center" vertical="center"/>
    </xf>
    <xf numFmtId="164" fontId="10" fillId="15" borderId="2" xfId="0" applyNumberFormat="1" applyFont="1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0" xfId="0" applyFill="1" applyBorder="1"/>
    <xf numFmtId="0" fontId="0" fillId="15" borderId="0" xfId="0" applyFill="1" applyBorder="1"/>
    <xf numFmtId="0" fontId="0" fillId="15" borderId="23" xfId="0" applyFill="1" applyBorder="1"/>
    <xf numFmtId="0" fontId="0" fillId="15" borderId="11" xfId="0" applyFill="1" applyBorder="1"/>
    <xf numFmtId="0" fontId="0" fillId="15" borderId="18" xfId="0" applyFill="1" applyBorder="1"/>
    <xf numFmtId="0" fontId="0" fillId="15" borderId="41" xfId="0" applyFill="1" applyBorder="1"/>
    <xf numFmtId="0" fontId="0" fillId="15" borderId="42" xfId="0" applyFill="1" applyBorder="1"/>
    <xf numFmtId="0" fontId="0" fillId="15" borderId="43" xfId="0" applyFill="1" applyBorder="1"/>
    <xf numFmtId="0" fontId="0" fillId="15" borderId="44" xfId="0" applyFill="1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5" borderId="31" xfId="0" applyFill="1" applyBorder="1" applyAlignment="1">
      <alignment horizontal="right"/>
    </xf>
    <xf numFmtId="0" fontId="0" fillId="5" borderId="47" xfId="0" applyFill="1" applyBorder="1" applyAlignment="1">
      <alignment horizontal="right"/>
    </xf>
    <xf numFmtId="0" fontId="0" fillId="5" borderId="46" xfId="0" applyFill="1" applyBorder="1" applyAlignment="1">
      <alignment horizontal="right"/>
    </xf>
    <xf numFmtId="0" fontId="20" fillId="0" borderId="29" xfId="0" applyFont="1" applyBorder="1"/>
    <xf numFmtId="0" fontId="20" fillId="0" borderId="59" xfId="0" applyFont="1" applyBorder="1"/>
    <xf numFmtId="0" fontId="20" fillId="0" borderId="60" xfId="0" applyFont="1" applyBorder="1"/>
    <xf numFmtId="0" fontId="0" fillId="15" borderId="37" xfId="0" applyFill="1" applyBorder="1"/>
    <xf numFmtId="0" fontId="22" fillId="0" borderId="0" xfId="0" applyFont="1"/>
    <xf numFmtId="0" fontId="23" fillId="0" borderId="0" xfId="0" applyFont="1" applyBorder="1"/>
    <xf numFmtId="0" fontId="15" fillId="13" borderId="34" xfId="0" applyFont="1" applyFill="1" applyBorder="1" applyAlignment="1">
      <alignment vertical="center"/>
    </xf>
    <xf numFmtId="0" fontId="15" fillId="13" borderId="34" xfId="0" applyFont="1" applyFill="1" applyBorder="1" applyAlignment="1">
      <alignment horizontal="right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/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0" fontId="13" fillId="5" borderId="15" xfId="0" applyFont="1" applyFill="1" applyBorder="1" applyAlignment="1" applyProtection="1">
      <alignment horizontal="left" vertical="center"/>
      <protection hidden="1"/>
    </xf>
    <xf numFmtId="0" fontId="12" fillId="5" borderId="13" xfId="0" applyFont="1" applyFill="1" applyBorder="1" applyAlignment="1" applyProtection="1">
      <alignment horizontal="center" vertical="center"/>
      <protection hidden="1"/>
    </xf>
    <xf numFmtId="0" fontId="12" fillId="5" borderId="12" xfId="0" applyFont="1" applyFill="1" applyBorder="1" applyAlignment="1" applyProtection="1">
      <alignment horizontal="center" vertical="center"/>
      <protection hidden="1"/>
    </xf>
    <xf numFmtId="0" fontId="13" fillId="9" borderId="15" xfId="0" applyFont="1" applyFill="1" applyBorder="1" applyAlignment="1" applyProtection="1">
      <alignment horizontal="left" vertical="center"/>
      <protection hidden="1"/>
    </xf>
    <xf numFmtId="0" fontId="12" fillId="9" borderId="13" xfId="0" applyFont="1" applyFill="1" applyBorder="1" applyAlignment="1" applyProtection="1">
      <alignment horizontal="center" vertical="center"/>
      <protection hidden="1"/>
    </xf>
    <xf numFmtId="0" fontId="12" fillId="9" borderId="12" xfId="0" applyFont="1" applyFill="1" applyBorder="1" applyAlignment="1" applyProtection="1">
      <alignment horizontal="center" vertical="center"/>
      <protection hidden="1"/>
    </xf>
    <xf numFmtId="0" fontId="12" fillId="5" borderId="7" xfId="0" applyFont="1" applyFill="1" applyBorder="1" applyAlignment="1" applyProtection="1">
      <alignment horizontal="center" vertical="center"/>
      <protection hidden="1"/>
    </xf>
    <xf numFmtId="0" fontId="12" fillId="9" borderId="7" xfId="0" applyFont="1" applyFill="1" applyBorder="1" applyAlignment="1" applyProtection="1">
      <alignment horizontal="center" vertical="center"/>
      <protection hidden="1"/>
    </xf>
    <xf numFmtId="0" fontId="3" fillId="5" borderId="8" xfId="0" applyNumberFormat="1" applyFont="1" applyFill="1" applyBorder="1" applyAlignment="1" applyProtection="1">
      <alignment horizontal="center" vertical="center"/>
      <protection hidden="1"/>
    </xf>
    <xf numFmtId="0" fontId="3" fillId="9" borderId="8" xfId="0" applyNumberFormat="1" applyFont="1" applyFill="1" applyBorder="1" applyAlignment="1" applyProtection="1">
      <alignment horizontal="center" vertical="center"/>
      <protection hidden="1"/>
    </xf>
    <xf numFmtId="0" fontId="13" fillId="12" borderId="20" xfId="0" applyFont="1" applyFill="1" applyBorder="1" applyAlignment="1" applyProtection="1">
      <alignment horizontal="left" vertical="center"/>
      <protection hidden="1"/>
    </xf>
    <xf numFmtId="0" fontId="13" fillId="25" borderId="20" xfId="0" applyFont="1" applyFill="1" applyBorder="1" applyAlignment="1" applyProtection="1">
      <alignment horizontal="left" vertical="center"/>
      <protection hidden="1"/>
    </xf>
    <xf numFmtId="0" fontId="13" fillId="7" borderId="20" xfId="0" applyFont="1" applyFill="1" applyBorder="1" applyAlignment="1" applyProtection="1">
      <alignment horizontal="left" vertical="center"/>
      <protection hidden="1"/>
    </xf>
    <xf numFmtId="0" fontId="3" fillId="7" borderId="8" xfId="0" applyNumberFormat="1" applyFont="1" applyFill="1" applyBorder="1" applyAlignment="1" applyProtection="1">
      <alignment horizontal="center" vertical="center"/>
      <protection hidden="1"/>
    </xf>
    <xf numFmtId="0" fontId="12" fillId="7" borderId="7" xfId="0" applyFont="1" applyFill="1" applyBorder="1" applyAlignment="1" applyProtection="1">
      <alignment horizontal="center" vertical="center"/>
      <protection hidden="1"/>
    </xf>
    <xf numFmtId="0" fontId="13" fillId="7" borderId="15" xfId="0" applyFont="1" applyFill="1" applyBorder="1" applyAlignment="1" applyProtection="1">
      <alignment horizontal="left" vertical="center"/>
      <protection hidden="1"/>
    </xf>
    <xf numFmtId="0" fontId="12" fillId="7" borderId="8" xfId="0" applyFont="1" applyFill="1" applyBorder="1" applyAlignment="1" applyProtection="1">
      <alignment horizontal="center" vertical="center"/>
      <protection hidden="1"/>
    </xf>
    <xf numFmtId="0" fontId="1" fillId="2" borderId="61" xfId="0" applyNumberFormat="1" applyFont="1" applyFill="1" applyBorder="1" applyAlignment="1" applyProtection="1">
      <alignment horizontal="center" vertical="center"/>
      <protection hidden="1"/>
    </xf>
    <xf numFmtId="0" fontId="1" fillId="2" borderId="62" xfId="0" applyNumberFormat="1" applyFont="1" applyFill="1" applyBorder="1" applyAlignment="1" applyProtection="1">
      <alignment horizontal="center" vertical="center"/>
      <protection hidden="1"/>
    </xf>
    <xf numFmtId="0" fontId="1" fillId="20" borderId="63" xfId="0" applyNumberFormat="1" applyFont="1" applyFill="1" applyBorder="1" applyAlignment="1" applyProtection="1">
      <alignment horizontal="center" vertical="center"/>
      <protection hidden="1"/>
    </xf>
    <xf numFmtId="0" fontId="1" fillId="20" borderId="64" xfId="0" applyNumberFormat="1" applyFont="1" applyFill="1" applyBorder="1" applyAlignment="1" applyProtection="1">
      <alignment horizontal="center" vertical="center"/>
      <protection hidden="1"/>
    </xf>
    <xf numFmtId="0" fontId="1" fillId="20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61" xfId="0" applyBorder="1" applyProtection="1">
      <protection hidden="1"/>
    </xf>
    <xf numFmtId="0" fontId="0" fillId="0" borderId="66" xfId="0" applyBorder="1" applyProtection="1">
      <protection hidden="1"/>
    </xf>
    <xf numFmtId="0" fontId="1" fillId="20" borderId="67" xfId="0" applyNumberFormat="1" applyFont="1" applyFill="1" applyBorder="1" applyAlignment="1" applyProtection="1">
      <alignment horizontal="center" vertical="center"/>
      <protection hidden="1"/>
    </xf>
    <xf numFmtId="0" fontId="1" fillId="20" borderId="68" xfId="0" applyNumberFormat="1" applyFont="1" applyFill="1" applyBorder="1" applyAlignment="1" applyProtection="1">
      <alignment horizontal="center" vertical="center"/>
      <protection hidden="1"/>
    </xf>
    <xf numFmtId="0" fontId="1" fillId="20" borderId="69" xfId="0" applyNumberFormat="1" applyFont="1" applyFill="1" applyBorder="1" applyAlignment="1" applyProtection="1">
      <alignment horizontal="center" vertical="center"/>
      <protection hidden="1"/>
    </xf>
    <xf numFmtId="0" fontId="1" fillId="20" borderId="70" xfId="0" applyNumberFormat="1" applyFont="1" applyFill="1" applyBorder="1" applyAlignment="1" applyProtection="1">
      <alignment horizontal="center" vertical="center"/>
      <protection hidden="1"/>
    </xf>
    <xf numFmtId="0" fontId="1" fillId="20" borderId="32" xfId="0" applyNumberFormat="1" applyFont="1" applyFill="1" applyBorder="1" applyAlignment="1" applyProtection="1">
      <alignment horizontal="center" vertical="center"/>
      <protection hidden="1"/>
    </xf>
    <xf numFmtId="0" fontId="1" fillId="20" borderId="58" xfId="0" applyNumberFormat="1" applyFont="1" applyFill="1" applyBorder="1" applyAlignment="1" applyProtection="1">
      <alignment horizontal="center" vertical="center"/>
      <protection hidden="1"/>
    </xf>
    <xf numFmtId="0" fontId="1" fillId="20" borderId="71" xfId="0" applyNumberFormat="1" applyFont="1" applyFill="1" applyBorder="1" applyAlignment="1" applyProtection="1">
      <alignment horizontal="center" vertical="center"/>
      <protection hidden="1"/>
    </xf>
    <xf numFmtId="0" fontId="1" fillId="20" borderId="72" xfId="0" applyNumberFormat="1" applyFont="1" applyFill="1" applyBorder="1" applyAlignment="1" applyProtection="1">
      <alignment horizontal="center" vertical="center"/>
      <protection hidden="1"/>
    </xf>
    <xf numFmtId="0" fontId="1" fillId="22" borderId="16" xfId="0" applyNumberFormat="1" applyFont="1" applyFill="1" applyBorder="1" applyAlignment="1" applyProtection="1">
      <alignment horizontal="center" vertical="center"/>
      <protection hidden="1"/>
    </xf>
    <xf numFmtId="0" fontId="1" fillId="22" borderId="64" xfId="0" applyNumberFormat="1" applyFont="1" applyFill="1" applyBorder="1" applyAlignment="1" applyProtection="1">
      <alignment horizontal="center" vertical="center"/>
      <protection hidden="1"/>
    </xf>
    <xf numFmtId="0" fontId="1" fillId="22" borderId="15" xfId="0" applyNumberFormat="1" applyFont="1" applyFill="1" applyBorder="1" applyAlignment="1" applyProtection="1">
      <alignment horizontal="center" vertical="center"/>
      <protection hidden="1"/>
    </xf>
    <xf numFmtId="0" fontId="20" fillId="0" borderId="29" xfId="0" applyFont="1" applyBorder="1" applyProtection="1">
      <protection locked="0"/>
    </xf>
    <xf numFmtId="0" fontId="0" fillId="0" borderId="30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31" xfId="0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15" fillId="13" borderId="34" xfId="0" applyFont="1" applyFill="1" applyBorder="1" applyAlignment="1" applyProtection="1">
      <alignment vertical="center"/>
      <protection locked="0"/>
    </xf>
    <xf numFmtId="0" fontId="15" fillId="13" borderId="34" xfId="0" applyFont="1" applyFill="1" applyBorder="1" applyAlignment="1" applyProtection="1">
      <alignment horizontal="right" vertical="center"/>
      <protection locked="0"/>
    </xf>
    <xf numFmtId="0" fontId="16" fillId="13" borderId="34" xfId="0" applyFont="1" applyFill="1" applyBorder="1" applyAlignment="1" applyProtection="1">
      <alignment horizontal="right" vertical="center" wrapText="1"/>
      <protection locked="0"/>
    </xf>
    <xf numFmtId="0" fontId="0" fillId="6" borderId="31" xfId="0" applyFill="1" applyBorder="1" applyAlignment="1" applyProtection="1">
      <alignment horizontal="right"/>
      <protection locked="0"/>
    </xf>
    <xf numFmtId="0" fontId="20" fillId="0" borderId="60" xfId="0" applyFont="1" applyBorder="1" applyProtection="1">
      <protection locked="0"/>
    </xf>
    <xf numFmtId="0" fontId="0" fillId="0" borderId="46" xfId="0" applyBorder="1" applyProtection="1">
      <protection locked="0"/>
    </xf>
    <xf numFmtId="0" fontId="0" fillId="6" borderId="46" xfId="0" applyFill="1" applyBorder="1" applyAlignment="1" applyProtection="1">
      <alignment horizontal="right"/>
      <protection locked="0"/>
    </xf>
    <xf numFmtId="0" fontId="15" fillId="13" borderId="79" xfId="0" applyFont="1" applyFill="1" applyBorder="1" applyAlignment="1" applyProtection="1">
      <alignment horizontal="right" vertical="center"/>
      <protection locked="0"/>
    </xf>
    <xf numFmtId="0" fontId="0" fillId="16" borderId="79" xfId="0" applyFill="1" applyBorder="1" applyAlignment="1" applyProtection="1">
      <alignment horizontal="right" wrapText="1"/>
      <protection locked="0"/>
    </xf>
    <xf numFmtId="0" fontId="0" fillId="9" borderId="80" xfId="0" applyFill="1" applyBorder="1" applyAlignment="1" applyProtection="1">
      <alignment horizontal="right" wrapText="1"/>
      <protection locked="0"/>
    </xf>
    <xf numFmtId="0" fontId="0" fillId="9" borderId="79" xfId="0" applyFill="1" applyBorder="1" applyAlignment="1" applyProtection="1">
      <alignment horizontal="right" wrapText="1"/>
      <protection locked="0"/>
    </xf>
    <xf numFmtId="0" fontId="0" fillId="11" borderId="79" xfId="0" applyFill="1" applyBorder="1" applyAlignment="1" applyProtection="1">
      <alignment horizontal="right" wrapText="1"/>
      <protection locked="0"/>
    </xf>
    <xf numFmtId="0" fontId="0" fillId="26" borderId="79" xfId="0" applyFill="1" applyBorder="1" applyAlignment="1" applyProtection="1">
      <alignment horizontal="right" wrapText="1"/>
      <protection locked="0"/>
    </xf>
    <xf numFmtId="0" fontId="0" fillId="10" borderId="79" xfId="0" applyFill="1" applyBorder="1" applyAlignment="1" applyProtection="1">
      <alignment horizontal="right" wrapText="1"/>
      <protection locked="0"/>
    </xf>
    <xf numFmtId="0" fontId="0" fillId="0" borderId="79" xfId="0" applyBorder="1" applyAlignment="1" applyProtection="1">
      <alignment horizontal="right" wrapText="1"/>
      <protection locked="0"/>
    </xf>
    <xf numFmtId="0" fontId="0" fillId="0" borderId="0" xfId="0" applyAlignment="1" applyProtection="1">
      <protection locked="0"/>
    </xf>
    <xf numFmtId="0" fontId="17" fillId="0" borderId="32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164" fontId="4" fillId="0" borderId="19" xfId="0" applyNumberFormat="1" applyFont="1" applyFill="1" applyBorder="1" applyAlignment="1">
      <alignment horizontal="center" vertical="center"/>
    </xf>
    <xf numFmtId="164" fontId="4" fillId="0" borderId="27" xfId="0" applyNumberFormat="1" applyFont="1" applyFill="1" applyBorder="1" applyAlignment="1">
      <alignment horizontal="center" vertical="center"/>
    </xf>
    <xf numFmtId="0" fontId="14" fillId="11" borderId="48" xfId="0" applyFont="1" applyFill="1" applyBorder="1" applyAlignment="1">
      <alignment horizontal="center" vertical="center"/>
    </xf>
    <xf numFmtId="0" fontId="18" fillId="17" borderId="37" xfId="0" applyFont="1" applyFill="1" applyBorder="1" applyAlignment="1">
      <alignment horizontal="center" vertical="center"/>
    </xf>
    <xf numFmtId="0" fontId="18" fillId="17" borderId="0" xfId="0" applyFont="1" applyFill="1" applyBorder="1" applyAlignment="1">
      <alignment horizontal="center" vertical="center"/>
    </xf>
    <xf numFmtId="0" fontId="18" fillId="17" borderId="23" xfId="0" applyFont="1" applyFill="1" applyBorder="1" applyAlignment="1">
      <alignment horizontal="center" vertical="center"/>
    </xf>
    <xf numFmtId="0" fontId="18" fillId="16" borderId="33" xfId="0" applyFont="1" applyFill="1" applyBorder="1" applyAlignment="1">
      <alignment horizontal="center" vertical="center"/>
    </xf>
    <xf numFmtId="0" fontId="18" fillId="16" borderId="37" xfId="0" applyFont="1" applyFill="1" applyBorder="1" applyAlignment="1">
      <alignment horizontal="center" vertical="center"/>
    </xf>
    <xf numFmtId="0" fontId="18" fillId="16" borderId="50" xfId="0" applyFont="1" applyFill="1" applyBorder="1" applyAlignment="1">
      <alignment horizontal="center" vertical="center"/>
    </xf>
    <xf numFmtId="0" fontId="18" fillId="16" borderId="0" xfId="0" applyFont="1" applyFill="1" applyBorder="1" applyAlignment="1">
      <alignment horizontal="center" vertical="center"/>
    </xf>
    <xf numFmtId="0" fontId="18" fillId="16" borderId="49" xfId="0" applyFont="1" applyFill="1" applyBorder="1" applyAlignment="1">
      <alignment horizontal="center" vertical="center"/>
    </xf>
    <xf numFmtId="0" fontId="18" fillId="16" borderId="23" xfId="0" applyFont="1" applyFill="1" applyBorder="1" applyAlignment="1">
      <alignment horizontal="center" vertical="center"/>
    </xf>
    <xf numFmtId="0" fontId="14" fillId="11" borderId="32" xfId="0" applyFont="1" applyFill="1" applyBorder="1" applyAlignment="1">
      <alignment horizontal="center" vertical="center"/>
    </xf>
    <xf numFmtId="0" fontId="18" fillId="18" borderId="33" xfId="0" applyFont="1" applyFill="1" applyBorder="1" applyAlignment="1">
      <alignment horizontal="center" vertical="center"/>
    </xf>
    <xf numFmtId="0" fontId="18" fillId="18" borderId="37" xfId="0" applyFont="1" applyFill="1" applyBorder="1" applyAlignment="1">
      <alignment horizontal="center" vertical="center"/>
    </xf>
    <xf numFmtId="0" fontId="18" fillId="18" borderId="50" xfId="0" applyFont="1" applyFill="1" applyBorder="1" applyAlignment="1">
      <alignment horizontal="center" vertical="center"/>
    </xf>
    <xf numFmtId="0" fontId="18" fillId="18" borderId="0" xfId="0" applyFont="1" applyFill="1" applyBorder="1" applyAlignment="1">
      <alignment horizontal="center" vertical="center"/>
    </xf>
    <xf numFmtId="0" fontId="18" fillId="18" borderId="49" xfId="0" applyFont="1" applyFill="1" applyBorder="1" applyAlignment="1">
      <alignment horizontal="center" vertical="center"/>
    </xf>
    <xf numFmtId="0" fontId="18" fillId="18" borderId="23" xfId="0" applyFont="1" applyFill="1" applyBorder="1" applyAlignment="1">
      <alignment horizontal="center" vertical="center"/>
    </xf>
    <xf numFmtId="164" fontId="6" fillId="0" borderId="19" xfId="0" applyNumberFormat="1" applyFont="1" applyFill="1" applyBorder="1" applyAlignment="1">
      <alignment horizontal="center" vertical="center"/>
    </xf>
    <xf numFmtId="164" fontId="6" fillId="0" borderId="27" xfId="0" applyNumberFormat="1" applyFont="1" applyFill="1" applyBorder="1" applyAlignment="1">
      <alignment horizontal="center" vertical="center"/>
    </xf>
    <xf numFmtId="164" fontId="5" fillId="0" borderId="33" xfId="0" applyNumberFormat="1" applyFont="1" applyFill="1" applyBorder="1" applyAlignment="1">
      <alignment horizontal="center" vertical="center"/>
    </xf>
    <xf numFmtId="164" fontId="5" fillId="0" borderId="22" xfId="0" applyNumberFormat="1" applyFont="1" applyFill="1" applyBorder="1" applyAlignment="1">
      <alignment horizontal="center" vertical="center"/>
    </xf>
    <xf numFmtId="164" fontId="5" fillId="0" borderId="49" xfId="0" applyNumberFormat="1" applyFont="1" applyFill="1" applyBorder="1" applyAlignment="1">
      <alignment horizontal="center" vertical="center"/>
    </xf>
    <xf numFmtId="164" fontId="5" fillId="0" borderId="38" xfId="0" applyNumberFormat="1" applyFont="1" applyFill="1" applyBorder="1" applyAlignment="1">
      <alignment horizontal="center" vertical="center"/>
    </xf>
    <xf numFmtId="164" fontId="6" fillId="10" borderId="19" xfId="0" applyNumberFormat="1" applyFont="1" applyFill="1" applyBorder="1" applyAlignment="1">
      <alignment horizontal="center" vertical="center"/>
    </xf>
    <xf numFmtId="164" fontId="6" fillId="10" borderId="27" xfId="0" applyNumberFormat="1" applyFont="1" applyFill="1" applyBorder="1" applyAlignment="1">
      <alignment horizontal="center" vertical="center"/>
    </xf>
    <xf numFmtId="164" fontId="4" fillId="10" borderId="19" xfId="0" applyNumberFormat="1" applyFont="1" applyFill="1" applyBorder="1" applyAlignment="1">
      <alignment horizontal="center" vertical="center"/>
    </xf>
    <xf numFmtId="164" fontId="4" fillId="10" borderId="27" xfId="0" applyNumberFormat="1" applyFont="1" applyFill="1" applyBorder="1" applyAlignment="1">
      <alignment horizontal="center" vertical="center"/>
    </xf>
    <xf numFmtId="0" fontId="19" fillId="7" borderId="51" xfId="0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 vertical="center"/>
    </xf>
    <xf numFmtId="0" fontId="1" fillId="24" borderId="33" xfId="0" applyNumberFormat="1" applyFont="1" applyFill="1" applyBorder="1" applyAlignment="1" applyProtection="1">
      <alignment horizontal="center" vertical="center"/>
      <protection hidden="1"/>
    </xf>
    <xf numFmtId="0" fontId="1" fillId="24" borderId="37" xfId="0" applyNumberFormat="1" applyFont="1" applyFill="1" applyBorder="1" applyAlignment="1" applyProtection="1">
      <alignment horizontal="center" vertical="center"/>
      <protection hidden="1"/>
    </xf>
    <xf numFmtId="0" fontId="1" fillId="24" borderId="22" xfId="0" applyNumberFormat="1" applyFont="1" applyFill="1" applyBorder="1" applyAlignment="1" applyProtection="1">
      <alignment horizontal="center" vertical="center"/>
      <protection hidden="1"/>
    </xf>
    <xf numFmtId="0" fontId="1" fillId="24" borderId="49" xfId="0" applyNumberFormat="1" applyFont="1" applyFill="1" applyBorder="1" applyAlignment="1" applyProtection="1">
      <alignment horizontal="center" vertical="center"/>
      <protection hidden="1"/>
    </xf>
    <xf numFmtId="0" fontId="1" fillId="24" borderId="23" xfId="0" applyNumberFormat="1" applyFont="1" applyFill="1" applyBorder="1" applyAlignment="1" applyProtection="1">
      <alignment horizontal="center" vertical="center"/>
      <protection hidden="1"/>
    </xf>
    <xf numFmtId="0" fontId="1" fillId="24" borderId="38" xfId="0" applyNumberFormat="1" applyFont="1" applyFill="1" applyBorder="1" applyAlignment="1" applyProtection="1">
      <alignment horizontal="center" vertical="center"/>
      <protection hidden="1"/>
    </xf>
    <xf numFmtId="0" fontId="21" fillId="23" borderId="32" xfId="0" applyFont="1" applyFill="1" applyBorder="1" applyAlignment="1">
      <alignment horizontal="center" vertical="center"/>
    </xf>
    <xf numFmtId="0" fontId="21" fillId="23" borderId="48" xfId="0" applyFont="1" applyFill="1" applyBorder="1" applyAlignment="1">
      <alignment horizontal="center" vertical="center"/>
    </xf>
    <xf numFmtId="0" fontId="21" fillId="23" borderId="21" xfId="0" applyFont="1" applyFill="1" applyBorder="1" applyAlignment="1">
      <alignment horizontal="center" vertical="center"/>
    </xf>
    <xf numFmtId="0" fontId="21" fillId="24" borderId="32" xfId="0" applyFont="1" applyFill="1" applyBorder="1" applyAlignment="1">
      <alignment horizontal="center" vertical="center"/>
    </xf>
    <xf numFmtId="0" fontId="21" fillId="24" borderId="48" xfId="0" applyFont="1" applyFill="1" applyBorder="1" applyAlignment="1">
      <alignment horizontal="center" vertical="center"/>
    </xf>
    <xf numFmtId="0" fontId="21" fillId="24" borderId="21" xfId="0" applyFont="1" applyFill="1" applyBorder="1" applyAlignment="1">
      <alignment horizontal="center" vertical="center"/>
    </xf>
    <xf numFmtId="0" fontId="1" fillId="23" borderId="73" xfId="0" applyNumberFormat="1" applyFont="1" applyFill="1" applyBorder="1" applyAlignment="1" applyProtection="1">
      <alignment horizontal="center" vertical="center"/>
      <protection hidden="1"/>
    </xf>
    <xf numFmtId="0" fontId="1" fillId="23" borderId="76" xfId="0" applyNumberFormat="1" applyFont="1" applyFill="1" applyBorder="1" applyAlignment="1" applyProtection="1">
      <alignment horizontal="center" vertical="center"/>
      <protection hidden="1"/>
    </xf>
    <xf numFmtId="0" fontId="1" fillId="23" borderId="74" xfId="0" applyNumberFormat="1" applyFont="1" applyFill="1" applyBorder="1" applyAlignment="1" applyProtection="1">
      <alignment horizontal="center" vertical="center"/>
      <protection hidden="1"/>
    </xf>
    <xf numFmtId="0" fontId="1" fillId="23" borderId="77" xfId="0" applyNumberFormat="1" applyFont="1" applyFill="1" applyBorder="1" applyAlignment="1" applyProtection="1">
      <alignment horizontal="center" vertical="center"/>
      <protection hidden="1"/>
    </xf>
    <xf numFmtId="0" fontId="1" fillId="23" borderId="75" xfId="0" applyNumberFormat="1" applyFont="1" applyFill="1" applyBorder="1" applyAlignment="1" applyProtection="1">
      <alignment horizontal="center" vertical="center"/>
      <protection hidden="1"/>
    </xf>
    <xf numFmtId="0" fontId="1" fillId="23" borderId="78" xfId="0" applyNumberFormat="1" applyFont="1" applyFill="1" applyBorder="1" applyAlignment="1" applyProtection="1">
      <alignment horizontal="center" vertical="center"/>
      <protection hidden="1"/>
    </xf>
    <xf numFmtId="0" fontId="1" fillId="19" borderId="26" xfId="0" applyNumberFormat="1" applyFont="1" applyFill="1" applyBorder="1" applyAlignment="1" applyProtection="1">
      <alignment horizontal="center" vertical="center"/>
      <protection hidden="1"/>
    </xf>
    <xf numFmtId="0" fontId="1" fillId="19" borderId="48" xfId="0" applyNumberFormat="1" applyFont="1" applyFill="1" applyBorder="1" applyAlignment="1" applyProtection="1">
      <alignment horizontal="center" vertical="center"/>
      <protection hidden="1"/>
    </xf>
    <xf numFmtId="0" fontId="1" fillId="19" borderId="58" xfId="0" applyNumberFormat="1" applyFont="1" applyFill="1" applyBorder="1" applyAlignment="1" applyProtection="1">
      <alignment horizontal="center" vertical="center"/>
      <protection hidden="1"/>
    </xf>
    <xf numFmtId="0" fontId="17" fillId="20" borderId="32" xfId="0" applyFont="1" applyFill="1" applyBorder="1" applyAlignment="1">
      <alignment horizontal="center" vertical="center"/>
    </xf>
    <xf numFmtId="0" fontId="17" fillId="20" borderId="48" xfId="0" applyFont="1" applyFill="1" applyBorder="1" applyAlignment="1">
      <alignment horizontal="center" vertical="center"/>
    </xf>
    <xf numFmtId="0" fontId="17" fillId="20" borderId="21" xfId="0" applyFont="1" applyFill="1" applyBorder="1" applyAlignment="1">
      <alignment horizontal="center" vertical="center"/>
    </xf>
    <xf numFmtId="0" fontId="17" fillId="19" borderId="32" xfId="0" applyFont="1" applyFill="1" applyBorder="1" applyAlignment="1">
      <alignment horizontal="center" vertical="center"/>
    </xf>
    <xf numFmtId="0" fontId="17" fillId="19" borderId="48" xfId="0" applyFont="1" applyFill="1" applyBorder="1" applyAlignment="1">
      <alignment horizontal="center" vertical="center"/>
    </xf>
    <xf numFmtId="0" fontId="17" fillId="19" borderId="21" xfId="0" applyFont="1" applyFill="1" applyBorder="1" applyAlignment="1">
      <alignment horizontal="center" vertical="center"/>
    </xf>
    <xf numFmtId="0" fontId="1" fillId="19" borderId="32" xfId="0" applyNumberFormat="1" applyFont="1" applyFill="1" applyBorder="1" applyAlignment="1" applyProtection="1">
      <alignment horizontal="center" vertical="center"/>
      <protection hidden="1"/>
    </xf>
    <xf numFmtId="0" fontId="1" fillId="19" borderId="64" xfId="0" applyNumberFormat="1" applyFont="1" applyFill="1" applyBorder="1" applyAlignment="1" applyProtection="1">
      <alignment horizontal="center" vertical="center"/>
      <protection hidden="1"/>
    </xf>
    <xf numFmtId="0" fontId="17" fillId="19" borderId="52" xfId="0" applyFont="1" applyFill="1" applyBorder="1" applyAlignment="1">
      <alignment horizontal="center" vertical="center"/>
    </xf>
    <xf numFmtId="0" fontId="17" fillId="19" borderId="53" xfId="0" applyFont="1" applyFill="1" applyBorder="1" applyAlignment="1">
      <alignment horizontal="center" vertical="center"/>
    </xf>
    <xf numFmtId="0" fontId="17" fillId="19" borderId="54" xfId="0" applyFont="1" applyFill="1" applyBorder="1" applyAlignment="1">
      <alignment horizontal="center" vertical="center"/>
    </xf>
    <xf numFmtId="0" fontId="17" fillId="19" borderId="55" xfId="0" applyFont="1" applyFill="1" applyBorder="1" applyAlignment="1">
      <alignment horizontal="center" vertical="center"/>
    </xf>
    <xf numFmtId="0" fontId="17" fillId="19" borderId="56" xfId="0" applyFont="1" applyFill="1" applyBorder="1" applyAlignment="1">
      <alignment horizontal="center" vertical="center"/>
    </xf>
    <xf numFmtId="0" fontId="17" fillId="19" borderId="57" xfId="0" applyFont="1" applyFill="1" applyBorder="1" applyAlignment="1">
      <alignment horizontal="center" vertical="center"/>
    </xf>
    <xf numFmtId="0" fontId="1" fillId="19" borderId="65" xfId="0" applyNumberFormat="1" applyFont="1" applyFill="1" applyBorder="1" applyAlignment="1" applyProtection="1">
      <alignment horizontal="center" vertical="center"/>
      <protection hidden="1"/>
    </xf>
    <xf numFmtId="0" fontId="1" fillId="19" borderId="21" xfId="0" applyNumberFormat="1" applyFont="1" applyFill="1" applyBorder="1" applyAlignment="1" applyProtection="1">
      <alignment horizontal="center" vertical="center"/>
      <protection hidden="1"/>
    </xf>
    <xf numFmtId="0" fontId="17" fillId="20" borderId="52" xfId="0" applyFont="1" applyFill="1" applyBorder="1" applyAlignment="1">
      <alignment horizontal="center" vertical="center"/>
    </xf>
    <xf numFmtId="0" fontId="17" fillId="20" borderId="53" xfId="0" applyFont="1" applyFill="1" applyBorder="1" applyAlignment="1">
      <alignment horizontal="center" vertical="center"/>
    </xf>
    <xf numFmtId="0" fontId="17" fillId="20" borderId="54" xfId="0" applyFont="1" applyFill="1" applyBorder="1" applyAlignment="1">
      <alignment horizontal="center" vertical="center"/>
    </xf>
    <xf numFmtId="0" fontId="18" fillId="21" borderId="37" xfId="0" applyFont="1" applyFill="1" applyBorder="1" applyAlignment="1">
      <alignment horizontal="center" vertical="center"/>
    </xf>
    <xf numFmtId="0" fontId="18" fillId="21" borderId="0" xfId="0" applyFont="1" applyFill="1" applyBorder="1" applyAlignment="1">
      <alignment horizontal="center" vertical="center"/>
    </xf>
    <xf numFmtId="0" fontId="18" fillId="21" borderId="23" xfId="0" applyFont="1" applyFill="1" applyBorder="1" applyAlignment="1">
      <alignment horizontal="center" vertical="center"/>
    </xf>
    <xf numFmtId="0" fontId="18" fillId="7" borderId="33" xfId="0" applyFont="1" applyFill="1" applyBorder="1" applyAlignment="1">
      <alignment horizontal="center" vertical="center"/>
    </xf>
    <xf numFmtId="0" fontId="18" fillId="7" borderId="37" xfId="0" applyFont="1" applyFill="1" applyBorder="1" applyAlignment="1">
      <alignment horizontal="center" vertical="center"/>
    </xf>
    <xf numFmtId="0" fontId="18" fillId="7" borderId="50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/>
    </xf>
    <xf numFmtId="0" fontId="18" fillId="7" borderId="49" xfId="0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0" fontId="17" fillId="20" borderId="58" xfId="0" applyFont="1" applyFill="1" applyBorder="1" applyAlignment="1">
      <alignment horizontal="center" vertical="center"/>
    </xf>
    <xf numFmtId="0" fontId="17" fillId="22" borderId="32" xfId="0" applyFont="1" applyFill="1" applyBorder="1" applyAlignment="1">
      <alignment horizontal="center" vertical="center" wrapText="1"/>
    </xf>
    <xf numFmtId="0" fontId="17" fillId="22" borderId="48" xfId="0" applyFont="1" applyFill="1" applyBorder="1" applyAlignment="1">
      <alignment horizontal="center" vertical="center" wrapText="1"/>
    </xf>
    <xf numFmtId="0" fontId="17" fillId="22" borderId="21" xfId="0" applyFont="1" applyFill="1" applyBorder="1" applyAlignment="1">
      <alignment horizontal="center" vertical="center" wrapText="1"/>
    </xf>
    <xf numFmtId="0" fontId="17" fillId="20" borderId="55" xfId="0" applyFont="1" applyFill="1" applyBorder="1" applyAlignment="1">
      <alignment horizontal="center" vertical="center" wrapText="1"/>
    </xf>
    <xf numFmtId="0" fontId="17" fillId="20" borderId="56" xfId="0" applyFont="1" applyFill="1" applyBorder="1" applyAlignment="1">
      <alignment horizontal="center" vertical="center" wrapText="1"/>
    </xf>
    <xf numFmtId="0" fontId="17" fillId="20" borderId="57" xfId="0" applyFont="1" applyFill="1" applyBorder="1" applyAlignment="1">
      <alignment horizontal="center" vertical="center" wrapText="1"/>
    </xf>
    <xf numFmtId="0" fontId="18" fillId="21" borderId="33" xfId="0" applyFont="1" applyFill="1" applyBorder="1" applyAlignment="1">
      <alignment horizontal="center" vertical="center"/>
    </xf>
    <xf numFmtId="0" fontId="18" fillId="21" borderId="50" xfId="0" applyFont="1" applyFill="1" applyBorder="1" applyAlignment="1">
      <alignment horizontal="center" vertical="center"/>
    </xf>
    <xf numFmtId="0" fontId="18" fillId="21" borderId="49" xfId="0" applyFont="1" applyFill="1" applyBorder="1" applyAlignment="1">
      <alignment horizontal="center" vertical="center"/>
    </xf>
    <xf numFmtId="0" fontId="19" fillId="7" borderId="51" xfId="0" applyFont="1" applyFill="1" applyBorder="1" applyAlignment="1" applyProtection="1">
      <alignment horizontal="center" vertical="center"/>
      <protection locked="0"/>
    </xf>
    <xf numFmtId="0" fontId="19" fillId="7" borderId="0" xfId="0" applyFont="1" applyFill="1" applyBorder="1" applyAlignment="1" applyProtection="1">
      <alignment horizontal="center" vertical="center"/>
      <protection locked="0"/>
    </xf>
    <xf numFmtId="0" fontId="0" fillId="16" borderId="81" xfId="0" applyFill="1" applyBorder="1" applyAlignment="1">
      <alignment horizontal="right" wrapText="1"/>
    </xf>
    <xf numFmtId="0" fontId="0" fillId="16" borderId="82" xfId="0" applyFill="1" applyBorder="1" applyAlignment="1">
      <alignment horizontal="right" wrapText="1"/>
    </xf>
    <xf numFmtId="0" fontId="0" fillId="9" borderId="83" xfId="0" applyFill="1" applyBorder="1" applyAlignment="1">
      <alignment horizontal="right" wrapText="1"/>
    </xf>
    <xf numFmtId="0" fontId="0" fillId="9" borderId="81" xfId="0" applyFill="1" applyBorder="1" applyAlignment="1">
      <alignment horizontal="right" wrapText="1"/>
    </xf>
    <xf numFmtId="0" fontId="0" fillId="9" borderId="82" xfId="0" applyFill="1" applyBorder="1" applyAlignment="1">
      <alignment horizontal="right" wrapText="1"/>
    </xf>
    <xf numFmtId="0" fontId="0" fillId="11" borderId="83" xfId="0" applyFill="1" applyBorder="1" applyAlignment="1">
      <alignment horizontal="right" wrapText="1"/>
    </xf>
    <xf numFmtId="0" fontId="0" fillId="11" borderId="81" xfId="0" applyFill="1" applyBorder="1" applyAlignment="1">
      <alignment horizontal="right" wrapText="1"/>
    </xf>
    <xf numFmtId="0" fontId="0" fillId="11" borderId="82" xfId="0" applyFill="1" applyBorder="1" applyAlignment="1">
      <alignment horizontal="right" wrapText="1"/>
    </xf>
    <xf numFmtId="0" fontId="0" fillId="26" borderId="83" xfId="0" applyFill="1" applyBorder="1" applyAlignment="1">
      <alignment horizontal="right" wrapText="1"/>
    </xf>
    <xf numFmtId="0" fontId="0" fillId="26" borderId="82" xfId="0" applyFill="1" applyBorder="1" applyAlignment="1">
      <alignment horizontal="right" wrapText="1"/>
    </xf>
    <xf numFmtId="0" fontId="0" fillId="8" borderId="83" xfId="0" applyFill="1" applyBorder="1" applyAlignment="1">
      <alignment horizontal="right" wrapText="1"/>
    </xf>
    <xf numFmtId="0" fontId="0" fillId="8" borderId="81" xfId="0" applyFill="1" applyBorder="1" applyAlignment="1">
      <alignment horizontal="right" wrapText="1"/>
    </xf>
    <xf numFmtId="0" fontId="0" fillId="8" borderId="82" xfId="0" applyFill="1" applyBorder="1" applyAlignment="1">
      <alignment horizontal="right" wrapText="1"/>
    </xf>
  </cellXfs>
  <cellStyles count="2">
    <cellStyle name="Normal" xfId="0" builtinId="0"/>
    <cellStyle name="Normal 3" xfId="1"/>
  </cellStyles>
  <dxfs count="76"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7F0FD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ill>
        <patternFill>
          <bgColor rgb="FF02F82B"/>
        </patternFill>
      </fill>
    </dxf>
    <dxf>
      <fill>
        <patternFill>
          <bgColor rgb="FFFFC00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2F82B"/>
        </patternFill>
      </fill>
    </dxf>
    <dxf>
      <fill>
        <patternFill>
          <bgColor rgb="FFFFC00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1C7EF"/>
        </patternFill>
      </fill>
    </dxf>
    <dxf>
      <fill>
        <patternFill>
          <bgColor rgb="FF0050F0"/>
        </patternFill>
      </fill>
    </dxf>
  </dxfs>
  <tableStyles count="0" defaultTableStyle="TableStyleMedium9" defaultPivotStyle="PivotStyleLight16"/>
  <colors>
    <mruColors>
      <color rgb="FF02F82B"/>
      <color rgb="FF77F0FD"/>
      <color rgb="FF66FF33"/>
      <color rgb="FFFFFF00"/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A98"/>
  <sheetViews>
    <sheetView tabSelected="1" topLeftCell="A58" zoomScale="90" zoomScaleNormal="90" workbookViewId="0">
      <selection activeCell="A87" sqref="A87"/>
    </sheetView>
  </sheetViews>
  <sheetFormatPr baseColWidth="10" defaultRowHeight="15"/>
  <cols>
    <col min="1" max="1" width="18.28515625" customWidth="1"/>
    <col min="2" max="2" width="16.140625" customWidth="1"/>
    <col min="3" max="3" width="10.85546875" customWidth="1"/>
    <col min="4" max="4" width="10.7109375" bestFit="1" customWidth="1"/>
    <col min="5" max="5" width="13" bestFit="1" customWidth="1"/>
    <col min="6" max="40" width="6.28515625" customWidth="1"/>
  </cols>
  <sheetData>
    <row r="1" spans="1:53" ht="8.25" customHeight="1" thickBot="1"/>
    <row r="2" spans="1:53" ht="63" customHeight="1" thickTop="1" thickBot="1">
      <c r="A2" s="47"/>
      <c r="B2" s="47"/>
      <c r="C2" s="47"/>
      <c r="D2" s="47"/>
      <c r="E2" s="48"/>
      <c r="F2" s="15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7"/>
    </row>
    <row r="3" spans="1:53" ht="5.25" customHeight="1" thickTop="1" thickBot="1">
      <c r="A3" s="47"/>
      <c r="B3" s="47"/>
      <c r="C3" s="47"/>
      <c r="D3" s="47"/>
      <c r="E3" s="47"/>
      <c r="F3" s="49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53" ht="15.75" customHeight="1" thickTop="1">
      <c r="A4" s="2"/>
      <c r="B4" s="2"/>
      <c r="C4" s="2"/>
      <c r="D4" s="2"/>
      <c r="E4" s="2"/>
      <c r="F4" s="145"/>
      <c r="G4" s="146"/>
      <c r="H4" s="146"/>
      <c r="I4" s="146"/>
      <c r="J4" s="146"/>
      <c r="K4" s="146"/>
      <c r="L4" s="146"/>
      <c r="M4" s="146" t="s">
        <v>10</v>
      </c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</row>
    <row r="5" spans="1:53" ht="15" customHeight="1">
      <c r="A5" s="2"/>
      <c r="B5" s="2"/>
      <c r="C5" s="2"/>
      <c r="D5" s="2"/>
      <c r="E5" s="2"/>
      <c r="F5" s="147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8"/>
      <c r="AJ5" s="148"/>
      <c r="AK5" s="148"/>
      <c r="AL5" s="148"/>
      <c r="AM5" s="148"/>
      <c r="AN5" s="148"/>
    </row>
    <row r="6" spans="1:53" ht="15.75" customHeight="1" thickBot="1">
      <c r="A6" s="45"/>
      <c r="B6" s="45"/>
      <c r="C6" s="45"/>
      <c r="D6" s="45"/>
      <c r="E6" s="46"/>
      <c r="F6" s="149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0"/>
      <c r="Y6" s="150"/>
      <c r="Z6" s="150"/>
      <c r="AA6" s="150"/>
      <c r="AB6" s="150"/>
      <c r="AC6" s="150"/>
      <c r="AD6" s="150"/>
      <c r="AE6" s="150"/>
      <c r="AF6" s="150"/>
      <c r="AG6" s="150"/>
      <c r="AH6" s="150"/>
      <c r="AI6" s="150"/>
      <c r="AJ6" s="150"/>
      <c r="AK6" s="150"/>
      <c r="AL6" s="150"/>
      <c r="AM6" s="150"/>
      <c r="AN6" s="150"/>
    </row>
    <row r="7" spans="1:53" ht="10.5" customHeight="1" thickTop="1" thickBo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</row>
    <row r="8" spans="1:53" ht="27" customHeight="1" thickTop="1" thickBot="1">
      <c r="A8" s="160"/>
      <c r="B8" s="161"/>
      <c r="C8" s="164" t="s">
        <v>28</v>
      </c>
      <c r="D8" s="164" t="s">
        <v>29</v>
      </c>
      <c r="E8" s="166" t="s">
        <v>12</v>
      </c>
      <c r="F8" s="51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</row>
    <row r="9" spans="1:53" ht="27" customHeight="1" thickBot="1">
      <c r="A9" s="162"/>
      <c r="B9" s="163"/>
      <c r="C9" s="165"/>
      <c r="D9" s="165"/>
      <c r="E9" s="167"/>
      <c r="F9" s="3" t="s">
        <v>0</v>
      </c>
      <c r="G9" s="4" t="s">
        <v>1</v>
      </c>
      <c r="H9" s="4" t="s">
        <v>1</v>
      </c>
      <c r="I9" s="4" t="s">
        <v>2</v>
      </c>
      <c r="J9" s="4" t="s">
        <v>3</v>
      </c>
      <c r="K9" s="4" t="s">
        <v>4</v>
      </c>
      <c r="L9" s="52" t="s">
        <v>5</v>
      </c>
      <c r="M9" s="4" t="s">
        <v>0</v>
      </c>
      <c r="N9" s="4" t="s">
        <v>1</v>
      </c>
      <c r="O9" s="4" t="s">
        <v>1</v>
      </c>
      <c r="P9" s="4" t="s">
        <v>2</v>
      </c>
      <c r="Q9" s="4" t="s">
        <v>3</v>
      </c>
      <c r="R9" s="4" t="s">
        <v>4</v>
      </c>
      <c r="S9" s="52" t="s">
        <v>5</v>
      </c>
      <c r="T9" s="4" t="s">
        <v>0</v>
      </c>
      <c r="U9" s="4" t="s">
        <v>1</v>
      </c>
      <c r="V9" s="4" t="s">
        <v>1</v>
      </c>
      <c r="W9" s="4" t="s">
        <v>2</v>
      </c>
      <c r="X9" s="4" t="s">
        <v>3</v>
      </c>
      <c r="Y9" s="4" t="s">
        <v>4</v>
      </c>
      <c r="Z9" s="52" t="s">
        <v>5</v>
      </c>
      <c r="AA9" s="4" t="s">
        <v>0</v>
      </c>
      <c r="AB9" s="4" t="s">
        <v>1</v>
      </c>
      <c r="AC9" s="4" t="s">
        <v>1</v>
      </c>
      <c r="AD9" s="4" t="s">
        <v>2</v>
      </c>
      <c r="AE9" s="4" t="s">
        <v>3</v>
      </c>
      <c r="AF9" s="4" t="s">
        <v>4</v>
      </c>
      <c r="AG9" s="52" t="s">
        <v>5</v>
      </c>
      <c r="AH9" s="4" t="s">
        <v>0</v>
      </c>
      <c r="AI9" s="4" t="s">
        <v>1</v>
      </c>
      <c r="AJ9" s="4" t="s">
        <v>1</v>
      </c>
      <c r="AK9" s="4" t="s">
        <v>2</v>
      </c>
      <c r="AL9" s="4" t="s">
        <v>3</v>
      </c>
      <c r="AM9" s="4" t="s">
        <v>4</v>
      </c>
      <c r="AN9" s="52" t="s">
        <v>5</v>
      </c>
    </row>
    <row r="10" spans="1:53" ht="27" customHeight="1" thickTop="1" thickBot="1">
      <c r="A10" s="23" t="s">
        <v>73</v>
      </c>
      <c r="B10" s="80" t="str">
        <f>IFERROR(IF(VLOOKUP(A10,'Listing CDI '!A:E,2,FALSE)="","",VLOOKUP(A10,'Listing CDI '!A:E,2,FALSE)),"")</f>
        <v>NETTOYAGE 01</v>
      </c>
      <c r="C10" s="81">
        <f>IFERROR(IF(VLOOKUP(A10,'Listing CDI '!A:E,3,FALSE)="","",VLOOKUP(A10,'Listing CDI '!A:E,3,FALSE)),"")</f>
        <v>9011974</v>
      </c>
      <c r="D10" s="82"/>
      <c r="E10" s="5" t="s">
        <v>14</v>
      </c>
      <c r="F10" s="9"/>
      <c r="G10" s="9"/>
      <c r="H10" s="9"/>
      <c r="I10" s="9"/>
      <c r="J10" s="9"/>
      <c r="K10" s="9"/>
      <c r="L10" s="56"/>
      <c r="M10" s="9"/>
      <c r="N10" s="9"/>
      <c r="O10" s="9"/>
      <c r="P10" s="9"/>
      <c r="Q10" s="9"/>
      <c r="R10" s="9"/>
      <c r="S10" s="56"/>
      <c r="T10" s="9"/>
      <c r="U10" s="9"/>
      <c r="V10" s="15"/>
      <c r="W10" s="9"/>
      <c r="X10" s="9"/>
      <c r="Y10" s="9"/>
      <c r="Z10" s="56"/>
      <c r="AA10" s="9"/>
      <c r="AB10" s="9"/>
      <c r="AC10" s="9"/>
      <c r="AD10" s="9"/>
      <c r="AE10" s="9"/>
      <c r="AF10" s="9"/>
      <c r="AG10" s="56"/>
      <c r="AH10" s="9"/>
      <c r="AI10" s="9"/>
      <c r="AJ10" s="9"/>
      <c r="AK10" s="9"/>
      <c r="AL10" s="9"/>
      <c r="AM10" s="9"/>
      <c r="AN10" s="56"/>
    </row>
    <row r="11" spans="1:53" ht="27" customHeight="1" thickTop="1" thickBot="1">
      <c r="A11" s="23"/>
      <c r="B11" s="80" t="str">
        <f>IFERROR(IF(VLOOKUP(A11,'Listing CDI '!A:E,2,FALSE)="","",VLOOKUP(A11,'Listing CDI '!A:E,2,FALSE)),"")</f>
        <v/>
      </c>
      <c r="C11" s="81" t="str">
        <f>IFERROR(IF(VLOOKUP(A11,'Listing CDI '!A:E,3,FALSE)="","",VLOOKUP(A11,'Listing CDI '!A:E,3,FALSE)),"")</f>
        <v/>
      </c>
      <c r="D11" s="82"/>
      <c r="E11" s="5" t="s">
        <v>15</v>
      </c>
      <c r="F11" s="9"/>
      <c r="G11" s="9"/>
      <c r="H11" s="9"/>
      <c r="I11" s="9"/>
      <c r="J11" s="9"/>
      <c r="K11" s="9"/>
      <c r="L11" s="53"/>
      <c r="M11" s="9"/>
      <c r="N11" s="9"/>
      <c r="O11" s="9"/>
      <c r="P11" s="9"/>
      <c r="Q11" s="9"/>
      <c r="R11" s="9"/>
      <c r="S11" s="53"/>
      <c r="T11" s="9"/>
      <c r="U11" s="9"/>
      <c r="V11" s="15"/>
      <c r="W11" s="9"/>
      <c r="X11" s="9"/>
      <c r="Y11" s="9"/>
      <c r="Z11" s="53"/>
      <c r="AA11" s="9"/>
      <c r="AB11" s="9"/>
      <c r="AC11" s="15"/>
      <c r="AD11" s="9"/>
      <c r="AE11" s="9"/>
      <c r="AF11" s="9"/>
      <c r="AG11" s="53"/>
      <c r="AH11" s="9"/>
      <c r="AI11" s="9"/>
      <c r="AJ11" s="15"/>
      <c r="AK11" s="9"/>
      <c r="AL11" s="9"/>
      <c r="AM11" s="9"/>
      <c r="AN11" s="53"/>
    </row>
    <row r="12" spans="1:53" ht="27" customHeight="1" thickTop="1" thickBot="1">
      <c r="A12" s="24"/>
      <c r="B12" s="83" t="str">
        <f>IFERROR(IF(VLOOKUP(A12,'Listing CDI '!A:E,2,FALSE)="","",VLOOKUP(A12,'Listing CDI '!A:E,2,FALSE)),"")</f>
        <v/>
      </c>
      <c r="C12" s="84" t="str">
        <f>IFERROR(IF(VLOOKUP(A12,'Listing CDI '!A:E,3,FALSE)="","",VLOOKUP(A12,'Listing CDI '!A:E,3,FALSE)),"")</f>
        <v/>
      </c>
      <c r="D12" s="85" t="str">
        <f>IFERROR(IF(VLOOKUP(A12,'Listing CDI '!A:E,4,FALSE)="","",VLOOKUP(A12,'Listing CDI '!A:E,4,FALSE)),"")</f>
        <v/>
      </c>
      <c r="E12" s="6" t="s">
        <v>22</v>
      </c>
      <c r="F12" s="40"/>
      <c r="G12" s="40"/>
      <c r="H12" s="40"/>
      <c r="I12" s="40"/>
      <c r="J12" s="40"/>
      <c r="K12" s="40"/>
      <c r="L12" s="53"/>
      <c r="M12" s="40"/>
      <c r="N12" s="40"/>
      <c r="O12" s="40"/>
      <c r="P12" s="40"/>
      <c r="Q12" s="40"/>
      <c r="R12" s="40"/>
      <c r="S12" s="53"/>
      <c r="T12" s="40"/>
      <c r="U12" s="40"/>
      <c r="V12" s="40"/>
      <c r="W12" s="40"/>
      <c r="X12" s="40"/>
      <c r="Y12" s="40"/>
      <c r="Z12" s="53"/>
      <c r="AA12" s="40"/>
      <c r="AB12" s="40"/>
      <c r="AC12" s="40"/>
      <c r="AD12" s="40"/>
      <c r="AE12" s="40"/>
      <c r="AF12" s="40"/>
      <c r="AG12" s="53"/>
      <c r="AH12" s="40"/>
      <c r="AI12" s="40"/>
      <c r="AJ12" s="40"/>
      <c r="AK12" s="40"/>
      <c r="AL12" s="40"/>
      <c r="AM12" s="40"/>
      <c r="AN12" s="53"/>
    </row>
    <row r="13" spans="1:53" ht="27" customHeight="1" thickTop="1" thickBot="1">
      <c r="A13" s="136" t="s">
        <v>32</v>
      </c>
      <c r="B13" s="137"/>
      <c r="C13" s="137"/>
      <c r="D13" s="137"/>
      <c r="E13" s="138"/>
      <c r="F13" s="97">
        <f t="shared" ref="F13:K13" si="0">COUNT(F10:F12)</f>
        <v>0</v>
      </c>
      <c r="G13" s="98">
        <f t="shared" si="0"/>
        <v>0</v>
      </c>
      <c r="H13" s="98">
        <f t="shared" si="0"/>
        <v>0</v>
      </c>
      <c r="I13" s="98">
        <f t="shared" si="0"/>
        <v>0</v>
      </c>
      <c r="J13" s="98">
        <f t="shared" si="0"/>
        <v>0</v>
      </c>
      <c r="K13" s="98">
        <f t="shared" si="0"/>
        <v>0</v>
      </c>
      <c r="L13" s="53"/>
      <c r="M13" s="98">
        <f t="shared" ref="M13:R13" si="1">COUNT(M10:M12)</f>
        <v>0</v>
      </c>
      <c r="N13" s="98">
        <f t="shared" si="1"/>
        <v>0</v>
      </c>
      <c r="O13" s="98">
        <f t="shared" si="1"/>
        <v>0</v>
      </c>
      <c r="P13" s="98">
        <f t="shared" si="1"/>
        <v>0</v>
      </c>
      <c r="Q13" s="98">
        <f t="shared" si="1"/>
        <v>0</v>
      </c>
      <c r="R13" s="98">
        <f t="shared" si="1"/>
        <v>0</v>
      </c>
      <c r="S13" s="53"/>
      <c r="T13" s="98">
        <f t="shared" ref="T13:Y13" si="2">COUNT(T10:T12)</f>
        <v>0</v>
      </c>
      <c r="U13" s="98">
        <f t="shared" si="2"/>
        <v>0</v>
      </c>
      <c r="V13" s="98">
        <f t="shared" si="2"/>
        <v>0</v>
      </c>
      <c r="W13" s="98">
        <f t="shared" si="2"/>
        <v>0</v>
      </c>
      <c r="X13" s="98">
        <f t="shared" si="2"/>
        <v>0</v>
      </c>
      <c r="Y13" s="98">
        <f t="shared" si="2"/>
        <v>0</v>
      </c>
      <c r="Z13" s="53"/>
      <c r="AA13" s="98">
        <f t="shared" ref="AA13:AF13" si="3">COUNT(AA10:AA12)</f>
        <v>0</v>
      </c>
      <c r="AB13" s="98">
        <f t="shared" si="3"/>
        <v>0</v>
      </c>
      <c r="AC13" s="98">
        <f t="shared" si="3"/>
        <v>0</v>
      </c>
      <c r="AD13" s="98">
        <f t="shared" si="3"/>
        <v>0</v>
      </c>
      <c r="AE13" s="98">
        <f t="shared" si="3"/>
        <v>0</v>
      </c>
      <c r="AF13" s="98">
        <f t="shared" si="3"/>
        <v>0</v>
      </c>
      <c r="AG13" s="53"/>
      <c r="AH13" s="98">
        <f t="shared" ref="AH13:AM13" si="4">COUNT(AH10:AH12)</f>
        <v>0</v>
      </c>
      <c r="AI13" s="98">
        <f t="shared" si="4"/>
        <v>0</v>
      </c>
      <c r="AJ13" s="98">
        <f t="shared" si="4"/>
        <v>0</v>
      </c>
      <c r="AK13" s="98">
        <f t="shared" si="4"/>
        <v>0</v>
      </c>
      <c r="AL13" s="98">
        <f t="shared" si="4"/>
        <v>0</v>
      </c>
      <c r="AM13" s="98">
        <f t="shared" si="4"/>
        <v>0</v>
      </c>
      <c r="AN13" s="53"/>
    </row>
    <row r="14" spans="1:53" s="37" customFormat="1" ht="27" customHeight="1" thickTop="1" thickBot="1">
      <c r="A14" s="191" t="s">
        <v>34</v>
      </c>
      <c r="B14" s="192"/>
      <c r="C14" s="192"/>
      <c r="D14" s="192"/>
      <c r="E14" s="192"/>
      <c r="F14" s="99">
        <f t="shared" ref="F14:AM14" si="5">IF(F13=0,0,F13*7.3-7.3)</f>
        <v>0</v>
      </c>
      <c r="G14" s="100">
        <f t="shared" si="5"/>
        <v>0</v>
      </c>
      <c r="H14" s="100">
        <f t="shared" si="5"/>
        <v>0</v>
      </c>
      <c r="I14" s="100">
        <f t="shared" si="5"/>
        <v>0</v>
      </c>
      <c r="J14" s="100">
        <f t="shared" si="5"/>
        <v>0</v>
      </c>
      <c r="K14" s="101">
        <f t="shared" si="5"/>
        <v>0</v>
      </c>
      <c r="L14" s="53"/>
      <c r="M14" s="99">
        <f t="shared" si="5"/>
        <v>0</v>
      </c>
      <c r="N14" s="100">
        <f t="shared" si="5"/>
        <v>0</v>
      </c>
      <c r="O14" s="100">
        <f t="shared" si="5"/>
        <v>0</v>
      </c>
      <c r="P14" s="100">
        <f t="shared" si="5"/>
        <v>0</v>
      </c>
      <c r="Q14" s="100">
        <f t="shared" si="5"/>
        <v>0</v>
      </c>
      <c r="R14" s="101">
        <f t="shared" si="5"/>
        <v>0</v>
      </c>
      <c r="S14" s="53"/>
      <c r="T14" s="99">
        <f t="shared" si="5"/>
        <v>0</v>
      </c>
      <c r="U14" s="100">
        <f t="shared" si="5"/>
        <v>0</v>
      </c>
      <c r="V14" s="100">
        <f t="shared" si="5"/>
        <v>0</v>
      </c>
      <c r="W14" s="100">
        <f t="shared" si="5"/>
        <v>0</v>
      </c>
      <c r="X14" s="100">
        <f t="shared" si="5"/>
        <v>0</v>
      </c>
      <c r="Y14" s="101">
        <f t="shared" si="5"/>
        <v>0</v>
      </c>
      <c r="Z14" s="53"/>
      <c r="AA14" s="99">
        <f t="shared" si="5"/>
        <v>0</v>
      </c>
      <c r="AB14" s="100">
        <f t="shared" si="5"/>
        <v>0</v>
      </c>
      <c r="AC14" s="100">
        <f t="shared" si="5"/>
        <v>0</v>
      </c>
      <c r="AD14" s="100">
        <f t="shared" si="5"/>
        <v>0</v>
      </c>
      <c r="AE14" s="100">
        <f t="shared" si="5"/>
        <v>0</v>
      </c>
      <c r="AF14" s="101">
        <f t="shared" si="5"/>
        <v>0</v>
      </c>
      <c r="AG14" s="53"/>
      <c r="AH14" s="99">
        <f t="shared" si="5"/>
        <v>0</v>
      </c>
      <c r="AI14" s="100">
        <f t="shared" si="5"/>
        <v>0</v>
      </c>
      <c r="AJ14" s="100">
        <f t="shared" si="5"/>
        <v>0</v>
      </c>
      <c r="AK14" s="100">
        <f t="shared" si="5"/>
        <v>0</v>
      </c>
      <c r="AL14" s="100">
        <f t="shared" si="5"/>
        <v>0</v>
      </c>
      <c r="AM14" s="101">
        <f t="shared" si="5"/>
        <v>0</v>
      </c>
      <c r="AN14" s="53"/>
    </row>
    <row r="15" spans="1:53" s="37" customFormat="1" ht="27" customHeight="1" thickTop="1" thickBot="1">
      <c r="A15" s="194" t="s">
        <v>35</v>
      </c>
      <c r="B15" s="195"/>
      <c r="C15" s="195"/>
      <c r="D15" s="195"/>
      <c r="E15" s="195"/>
      <c r="F15" s="205">
        <f>SUM(E14:J14)</f>
        <v>0</v>
      </c>
      <c r="G15" s="189"/>
      <c r="H15" s="189"/>
      <c r="I15" s="189"/>
      <c r="J15" s="189"/>
      <c r="K15" s="206"/>
      <c r="L15" s="57"/>
      <c r="M15" s="205">
        <f>SUM(L14:Q14)</f>
        <v>0</v>
      </c>
      <c r="N15" s="189"/>
      <c r="O15" s="189"/>
      <c r="P15" s="189"/>
      <c r="Q15" s="189"/>
      <c r="R15" s="206"/>
      <c r="S15" s="57"/>
      <c r="T15" s="205">
        <f>SUM(S14:X14)</f>
        <v>0</v>
      </c>
      <c r="U15" s="189"/>
      <c r="V15" s="189"/>
      <c r="W15" s="189"/>
      <c r="X15" s="189"/>
      <c r="Y15" s="206"/>
      <c r="Z15" s="57"/>
      <c r="AA15" s="205">
        <f>SUM(Z14:AE14)</f>
        <v>0</v>
      </c>
      <c r="AB15" s="189"/>
      <c r="AC15" s="189"/>
      <c r="AD15" s="189"/>
      <c r="AE15" s="189"/>
      <c r="AF15" s="206"/>
      <c r="AG15" s="57"/>
      <c r="AH15" s="205">
        <f>SUM(AG14:AL14)</f>
        <v>0</v>
      </c>
      <c r="AI15" s="189"/>
      <c r="AJ15" s="189"/>
      <c r="AK15" s="189"/>
      <c r="AL15" s="189"/>
      <c r="AM15" s="206"/>
      <c r="AN15" s="57"/>
    </row>
    <row r="16" spans="1:53" ht="10.5" customHeight="1" thickTop="1" thickBot="1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</row>
    <row r="17" spans="1:53" ht="15.75" customHeight="1" thickTop="1">
      <c r="A17" s="42"/>
      <c r="B17" s="42"/>
      <c r="C17" s="43"/>
      <c r="D17" s="43"/>
      <c r="E17" s="44"/>
      <c r="F17" s="152"/>
      <c r="G17" s="153"/>
      <c r="H17" s="153"/>
      <c r="I17" s="153"/>
      <c r="J17" s="153"/>
      <c r="K17" s="153"/>
      <c r="L17" s="153"/>
      <c r="M17" s="153" t="s">
        <v>8</v>
      </c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153"/>
    </row>
    <row r="18" spans="1:53" ht="15" customHeight="1">
      <c r="A18" s="2"/>
      <c r="B18" s="2"/>
      <c r="C18" s="1"/>
      <c r="D18" s="1"/>
      <c r="E18" s="1"/>
      <c r="F18" s="154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5"/>
      <c r="W18" s="155"/>
      <c r="X18" s="155"/>
      <c r="Y18" s="155"/>
      <c r="Z18" s="155"/>
      <c r="AA18" s="155"/>
      <c r="AB18" s="155"/>
      <c r="AC18" s="155"/>
      <c r="AD18" s="155"/>
      <c r="AE18" s="155"/>
      <c r="AF18" s="155"/>
      <c r="AG18" s="155"/>
      <c r="AH18" s="155"/>
      <c r="AI18" s="155"/>
      <c r="AJ18" s="155"/>
      <c r="AK18" s="155"/>
      <c r="AL18" s="155"/>
      <c r="AM18" s="155"/>
      <c r="AN18" s="155"/>
    </row>
    <row r="19" spans="1:53" ht="15.75" customHeight="1" thickBot="1">
      <c r="A19" s="2"/>
      <c r="B19" s="2"/>
      <c r="C19" s="1"/>
      <c r="D19" s="1"/>
      <c r="E19" s="1"/>
      <c r="F19" s="156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7"/>
      <c r="AG19" s="157"/>
      <c r="AH19" s="157"/>
      <c r="AI19" s="157"/>
      <c r="AJ19" s="157"/>
      <c r="AK19" s="157"/>
      <c r="AL19" s="157"/>
      <c r="AM19" s="157"/>
      <c r="AN19" s="157"/>
    </row>
    <row r="20" spans="1:53" ht="27" customHeight="1" thickTop="1" thickBot="1">
      <c r="A20" s="160"/>
      <c r="B20" s="161"/>
      <c r="C20" s="158" t="s">
        <v>28</v>
      </c>
      <c r="D20" s="158" t="s">
        <v>29</v>
      </c>
      <c r="E20" s="139" t="s">
        <v>12</v>
      </c>
      <c r="F20" s="51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</row>
    <row r="21" spans="1:53" ht="27" customHeight="1" thickBot="1">
      <c r="A21" s="162"/>
      <c r="B21" s="163"/>
      <c r="C21" s="159"/>
      <c r="D21" s="159"/>
      <c r="E21" s="140"/>
      <c r="F21" s="3" t="s">
        <v>0</v>
      </c>
      <c r="G21" s="4" t="s">
        <v>1</v>
      </c>
      <c r="H21" s="4" t="s">
        <v>1</v>
      </c>
      <c r="I21" s="4" t="s">
        <v>2</v>
      </c>
      <c r="J21" s="4" t="s">
        <v>3</v>
      </c>
      <c r="K21" s="4" t="s">
        <v>4</v>
      </c>
      <c r="L21" s="52" t="s">
        <v>5</v>
      </c>
      <c r="M21" s="4" t="s">
        <v>0</v>
      </c>
      <c r="N21" s="4" t="s">
        <v>1</v>
      </c>
      <c r="O21" s="4" t="s">
        <v>1</v>
      </c>
      <c r="P21" s="4" t="s">
        <v>2</v>
      </c>
      <c r="Q21" s="4" t="s">
        <v>3</v>
      </c>
      <c r="R21" s="4" t="s">
        <v>4</v>
      </c>
      <c r="S21" s="52" t="s">
        <v>5</v>
      </c>
      <c r="T21" s="4" t="s">
        <v>0</v>
      </c>
      <c r="U21" s="4" t="s">
        <v>1</v>
      </c>
      <c r="V21" s="4" t="s">
        <v>1</v>
      </c>
      <c r="W21" s="4" t="s">
        <v>2</v>
      </c>
      <c r="X21" s="4" t="s">
        <v>3</v>
      </c>
      <c r="Y21" s="4" t="s">
        <v>4</v>
      </c>
      <c r="Z21" s="52" t="s">
        <v>5</v>
      </c>
      <c r="AA21" s="4" t="s">
        <v>0</v>
      </c>
      <c r="AB21" s="4" t="s">
        <v>1</v>
      </c>
      <c r="AC21" s="4" t="s">
        <v>1</v>
      </c>
      <c r="AD21" s="4" t="s">
        <v>2</v>
      </c>
      <c r="AE21" s="4" t="s">
        <v>3</v>
      </c>
      <c r="AF21" s="4" t="s">
        <v>4</v>
      </c>
      <c r="AG21" s="52" t="s">
        <v>5</v>
      </c>
      <c r="AH21" s="4" t="s">
        <v>0</v>
      </c>
      <c r="AI21" s="4" t="s">
        <v>1</v>
      </c>
      <c r="AJ21" s="4" t="s">
        <v>1</v>
      </c>
      <c r="AK21" s="4" t="s">
        <v>2</v>
      </c>
      <c r="AL21" s="4" t="s">
        <v>3</v>
      </c>
      <c r="AM21" s="4" t="s">
        <v>4</v>
      </c>
      <c r="AN21" s="52" t="s">
        <v>5</v>
      </c>
      <c r="AQ21" s="72" t="s">
        <v>45</v>
      </c>
      <c r="AS21" s="72" t="s">
        <v>46</v>
      </c>
      <c r="AU21" s="72" t="s">
        <v>47</v>
      </c>
      <c r="AW21" s="72" t="s">
        <v>48</v>
      </c>
      <c r="AY21" s="72" t="s">
        <v>44</v>
      </c>
      <c r="BA21" s="73" t="s">
        <v>23</v>
      </c>
    </row>
    <row r="22" spans="1:53" ht="27" customHeight="1" thickTop="1" thickBot="1">
      <c r="A22" s="23" t="s">
        <v>54</v>
      </c>
      <c r="B22" s="80" t="str">
        <f>IFERROR(IF(VLOOKUP(A22,'Listing CDI '!A:E,2,FALSE)="","",VLOOKUP(A22,'Listing CDI '!A:E,2,FALSE)),"")</f>
        <v>CHARGEUR 02</v>
      </c>
      <c r="C22" s="81">
        <f>IFERROR(IF(VLOOKUP(A22,'Listing CDI '!A:E,3,FALSE)="","",VLOOKUP(A22,'Listing CDI '!A:E,3,FALSE)),"")</f>
        <v>9093064</v>
      </c>
      <c r="D22" s="86" t="str">
        <f>IFERROR(IF(VLOOKUP(A22,'Listing CDI '!A:E,4,FALSE)="","",VLOOKUP(A22,'Listing CDI '!A:E,4,FALSE)),"")</f>
        <v>CDI</v>
      </c>
      <c r="E22" s="5" t="s">
        <v>16</v>
      </c>
      <c r="F22" s="9"/>
      <c r="G22" s="9"/>
      <c r="H22" s="9"/>
      <c r="I22" s="9"/>
      <c r="J22" s="9"/>
      <c r="K22" s="9"/>
      <c r="L22" s="53"/>
      <c r="M22" s="9"/>
      <c r="N22" s="9"/>
      <c r="O22" s="9"/>
      <c r="P22" s="9"/>
      <c r="Q22" s="9"/>
      <c r="R22" s="9"/>
      <c r="S22" s="53"/>
      <c r="T22" s="9"/>
      <c r="U22" s="9"/>
      <c r="V22" s="9"/>
      <c r="W22" s="9"/>
      <c r="X22" s="9"/>
      <c r="Y22" s="9"/>
      <c r="Z22" s="53"/>
      <c r="AA22" s="9"/>
      <c r="AB22" s="9"/>
      <c r="AC22" s="9"/>
      <c r="AD22" s="9"/>
      <c r="AE22" s="9"/>
      <c r="AF22" s="9"/>
      <c r="AG22" s="53"/>
      <c r="AH22" s="9"/>
      <c r="AI22" s="9"/>
      <c r="AJ22" s="9"/>
      <c r="AK22" s="9"/>
      <c r="AL22" s="9"/>
      <c r="AM22" s="9"/>
      <c r="AN22" s="53"/>
      <c r="AQ22" s="37" t="s">
        <v>53</v>
      </c>
      <c r="AS22" s="37" t="s">
        <v>62</v>
      </c>
      <c r="AU22" s="37" t="s">
        <v>71</v>
      </c>
      <c r="AW22" s="37" t="s">
        <v>73</v>
      </c>
      <c r="AY22" s="37" t="s">
        <v>75</v>
      </c>
      <c r="BA22" s="37" t="s">
        <v>79</v>
      </c>
    </row>
    <row r="23" spans="1:53" ht="27" customHeight="1" thickTop="1" thickBot="1">
      <c r="A23" s="23"/>
      <c r="B23" s="80" t="str">
        <f>IFERROR(IF(VLOOKUP(A23,'Listing CDI '!A:E,2,FALSE)="","",VLOOKUP(A23,'Listing CDI '!A:E,2,FALSE)),"")</f>
        <v/>
      </c>
      <c r="C23" s="81" t="str">
        <f>IFERROR(IF(VLOOKUP(A23,'Listing CDI '!A:E,3,FALSE)="","",VLOOKUP(A23,'Listing CDI '!A:E,3,FALSE)),"")</f>
        <v/>
      </c>
      <c r="D23" s="86" t="str">
        <f>IFERROR(IF(VLOOKUP(A23,'Listing CDI '!A:E,4,FALSE)="","",VLOOKUP(A23,'Listing CDI '!A:E,4,FALSE)),"")</f>
        <v/>
      </c>
      <c r="E23" s="5" t="s">
        <v>16</v>
      </c>
      <c r="F23" s="9"/>
      <c r="G23" s="9"/>
      <c r="H23" s="9"/>
      <c r="I23" s="9"/>
      <c r="J23" s="9"/>
      <c r="K23" s="9"/>
      <c r="L23" s="53"/>
      <c r="M23" s="9"/>
      <c r="N23" s="9"/>
      <c r="O23" s="9"/>
      <c r="P23" s="9"/>
      <c r="Q23" s="9"/>
      <c r="R23" s="9"/>
      <c r="S23" s="53"/>
      <c r="T23" s="9"/>
      <c r="U23" s="9"/>
      <c r="V23" s="9"/>
      <c r="W23" s="9"/>
      <c r="X23" s="9"/>
      <c r="Y23" s="9"/>
      <c r="Z23" s="53"/>
      <c r="AA23" s="9"/>
      <c r="AB23" s="9"/>
      <c r="AC23" s="9"/>
      <c r="AD23" s="9"/>
      <c r="AE23" s="9"/>
      <c r="AF23" s="9"/>
      <c r="AG23" s="53"/>
      <c r="AH23" s="9"/>
      <c r="AI23" s="9"/>
      <c r="AJ23" s="9"/>
      <c r="AK23" s="9"/>
      <c r="AL23" s="9"/>
      <c r="AM23" s="9"/>
      <c r="AN23" s="53"/>
      <c r="AQ23" s="37" t="s">
        <v>54</v>
      </c>
      <c r="AS23" s="37" t="s">
        <v>63</v>
      </c>
      <c r="AU23" s="37" t="s">
        <v>72</v>
      </c>
      <c r="AW23" s="37" t="s">
        <v>74</v>
      </c>
      <c r="AY23" s="37" t="s">
        <v>76</v>
      </c>
      <c r="BA23" s="37" t="s">
        <v>80</v>
      </c>
    </row>
    <row r="24" spans="1:53" ht="27" customHeight="1" thickTop="1" thickBot="1">
      <c r="A24" s="23"/>
      <c r="B24" s="80" t="str">
        <f>IFERROR(IF(VLOOKUP(A24,'Listing CDI '!A:E,2,FALSE)="","",VLOOKUP(A24,'Listing CDI '!A:E,2,FALSE)),"")</f>
        <v/>
      </c>
      <c r="C24" s="81" t="str">
        <f>IFERROR(IF(VLOOKUP(A24,'Listing CDI '!A:E,3,FALSE)="","",VLOOKUP(A24,'Listing CDI '!A:E,3,FALSE)),"")</f>
        <v/>
      </c>
      <c r="D24" s="86" t="str">
        <f>IFERROR(IF(VLOOKUP(A24,'Listing CDI '!A:E,4,FALSE)="","",VLOOKUP(A24,'Listing CDI '!A:E,4,FALSE)),"")</f>
        <v/>
      </c>
      <c r="E24" s="5" t="s">
        <v>16</v>
      </c>
      <c r="F24" s="9"/>
      <c r="G24" s="9"/>
      <c r="H24" s="9"/>
      <c r="I24" s="9"/>
      <c r="J24" s="9"/>
      <c r="K24" s="9"/>
      <c r="L24" s="53"/>
      <c r="M24" s="9"/>
      <c r="N24" s="9"/>
      <c r="O24" s="9"/>
      <c r="P24" s="9"/>
      <c r="Q24" s="9"/>
      <c r="R24" s="9"/>
      <c r="S24" s="53"/>
      <c r="T24" s="9"/>
      <c r="U24" s="9"/>
      <c r="V24" s="9"/>
      <c r="W24" s="9"/>
      <c r="X24" s="9"/>
      <c r="Y24" s="9"/>
      <c r="Z24" s="53"/>
      <c r="AA24" s="9"/>
      <c r="AB24" s="9"/>
      <c r="AC24" s="9"/>
      <c r="AD24" s="9"/>
      <c r="AE24" s="9"/>
      <c r="AF24" s="9"/>
      <c r="AG24" s="53"/>
      <c r="AH24" s="9"/>
      <c r="AI24" s="9"/>
      <c r="AJ24" s="9"/>
      <c r="AK24" s="9"/>
      <c r="AL24" s="9"/>
      <c r="AM24" s="9"/>
      <c r="AN24" s="53"/>
      <c r="AQ24" s="37" t="s">
        <v>55</v>
      </c>
      <c r="AS24" s="37" t="s">
        <v>64</v>
      </c>
      <c r="AY24" s="37" t="s">
        <v>77</v>
      </c>
      <c r="BA24" s="37" t="s">
        <v>81</v>
      </c>
    </row>
    <row r="25" spans="1:53" ht="27" customHeight="1" thickTop="1" thickBot="1">
      <c r="A25" s="23"/>
      <c r="B25" s="80" t="str">
        <f>IFERROR(IF(VLOOKUP(A25,'Listing CDI '!A:E,2,FALSE)="","",VLOOKUP(A25,'Listing CDI '!A:E,2,FALSE)),"")</f>
        <v/>
      </c>
      <c r="C25" s="81" t="str">
        <f>IFERROR(IF(VLOOKUP(A25,'Listing CDI '!A:E,3,FALSE)="","",VLOOKUP(A25,'Listing CDI '!A:E,3,FALSE)),"")</f>
        <v/>
      </c>
      <c r="D25" s="86" t="str">
        <f>IFERROR(IF(VLOOKUP(A25,'Listing CDI '!A:E,4,FALSE)="","",VLOOKUP(A25,'Listing CDI '!A:E,4,FALSE)),"")</f>
        <v/>
      </c>
      <c r="E25" s="5" t="s">
        <v>16</v>
      </c>
      <c r="F25" s="9"/>
      <c r="G25" s="9"/>
      <c r="H25" s="9"/>
      <c r="I25" s="9"/>
      <c r="J25" s="9"/>
      <c r="K25" s="9"/>
      <c r="L25" s="53"/>
      <c r="M25" s="9"/>
      <c r="N25" s="9"/>
      <c r="O25" s="9"/>
      <c r="P25" s="9"/>
      <c r="Q25" s="9"/>
      <c r="R25" s="9"/>
      <c r="S25" s="53"/>
      <c r="T25" s="9"/>
      <c r="U25" s="9"/>
      <c r="V25" s="9"/>
      <c r="W25" s="9"/>
      <c r="X25" s="9"/>
      <c r="Y25" s="9"/>
      <c r="Z25" s="53"/>
      <c r="AA25" s="9"/>
      <c r="AB25" s="9"/>
      <c r="AC25" s="9"/>
      <c r="AD25" s="9"/>
      <c r="AE25" s="9"/>
      <c r="AF25" s="9"/>
      <c r="AG25" s="53"/>
      <c r="AH25" s="9"/>
      <c r="AI25" s="9"/>
      <c r="AJ25" s="9"/>
      <c r="AK25" s="9"/>
      <c r="AL25" s="9"/>
      <c r="AM25" s="9"/>
      <c r="AN25" s="53"/>
      <c r="AQ25" s="37" t="s">
        <v>56</v>
      </c>
      <c r="AS25" s="37" t="s">
        <v>65</v>
      </c>
      <c r="AY25" s="37" t="s">
        <v>78</v>
      </c>
      <c r="BA25" s="37" t="s">
        <v>82</v>
      </c>
    </row>
    <row r="26" spans="1:53" ht="27" customHeight="1" thickTop="1" thickBot="1">
      <c r="A26" s="23"/>
      <c r="B26" s="80" t="str">
        <f>IFERROR(IF(VLOOKUP(A26,'Listing CDI '!A:E,2,FALSE)="","",VLOOKUP(A26,'Listing CDI '!A:E,2,FALSE)),"")</f>
        <v/>
      </c>
      <c r="C26" s="81" t="str">
        <f>IFERROR(IF(VLOOKUP(A26,'Listing CDI '!A:E,3,FALSE)="","",VLOOKUP(A26,'Listing CDI '!A:E,3,FALSE)),"")</f>
        <v/>
      </c>
      <c r="D26" s="86" t="str">
        <f>IFERROR(IF(VLOOKUP(A26,'Listing CDI '!A:E,4,FALSE)="","",VLOOKUP(A26,'Listing CDI '!A:E,4,FALSE)),"")</f>
        <v/>
      </c>
      <c r="E26" s="5" t="s">
        <v>16</v>
      </c>
      <c r="F26" s="9"/>
      <c r="G26" s="9"/>
      <c r="H26" s="9"/>
      <c r="I26" s="9"/>
      <c r="J26" s="9"/>
      <c r="K26" s="9"/>
      <c r="L26" s="53"/>
      <c r="M26" s="9"/>
      <c r="N26" s="9"/>
      <c r="O26" s="9"/>
      <c r="P26" s="9"/>
      <c r="Q26" s="9"/>
      <c r="R26" s="9"/>
      <c r="S26" s="53"/>
      <c r="T26" s="9"/>
      <c r="U26" s="9"/>
      <c r="V26" s="9"/>
      <c r="W26" s="9"/>
      <c r="X26" s="9"/>
      <c r="Y26" s="9"/>
      <c r="Z26" s="53"/>
      <c r="AA26" s="9"/>
      <c r="AB26" s="9"/>
      <c r="AC26" s="9"/>
      <c r="AD26" s="9"/>
      <c r="AE26" s="9"/>
      <c r="AF26" s="9"/>
      <c r="AG26" s="53"/>
      <c r="AH26" s="9"/>
      <c r="AI26" s="9"/>
      <c r="AJ26" s="9"/>
      <c r="AK26" s="9"/>
      <c r="AL26" s="9"/>
      <c r="AM26" s="9"/>
      <c r="AN26" s="53"/>
      <c r="AQ26" s="37" t="s">
        <v>57</v>
      </c>
      <c r="AS26" s="37" t="s">
        <v>66</v>
      </c>
      <c r="BA26" s="37" t="s">
        <v>83</v>
      </c>
    </row>
    <row r="27" spans="1:53" ht="27" customHeight="1" thickTop="1" thickBot="1">
      <c r="A27" s="23"/>
      <c r="B27" s="80" t="str">
        <f>IFERROR(IF(VLOOKUP(A27,'Listing CDI '!A:E,2,FALSE)="","",VLOOKUP(A27,'Listing CDI '!A:E,2,FALSE)),"")</f>
        <v/>
      </c>
      <c r="C27" s="81" t="str">
        <f>IFERROR(IF(VLOOKUP(A27,'Listing CDI '!A:E,3,FALSE)="","",VLOOKUP(A27,'Listing CDI '!A:E,3,FALSE)),"")</f>
        <v/>
      </c>
      <c r="D27" s="86" t="str">
        <f>IFERROR(IF(VLOOKUP(A27,'Listing CDI '!A:E,4,FALSE)="","",VLOOKUP(A27,'Listing CDI '!A:E,4,FALSE)),"")</f>
        <v/>
      </c>
      <c r="E27" s="5" t="s">
        <v>16</v>
      </c>
      <c r="F27" s="9"/>
      <c r="G27" s="9"/>
      <c r="H27" s="9"/>
      <c r="I27" s="9"/>
      <c r="J27" s="9"/>
      <c r="K27" s="9"/>
      <c r="L27" s="53"/>
      <c r="M27" s="9"/>
      <c r="N27" s="9"/>
      <c r="O27" s="9"/>
      <c r="P27" s="9"/>
      <c r="Q27" s="9"/>
      <c r="R27" s="9"/>
      <c r="S27" s="53"/>
      <c r="T27" s="9"/>
      <c r="U27" s="9"/>
      <c r="V27" s="9"/>
      <c r="W27" s="9"/>
      <c r="X27" s="9"/>
      <c r="Y27" s="9"/>
      <c r="Z27" s="53"/>
      <c r="AA27" s="9"/>
      <c r="AB27" s="9"/>
      <c r="AC27" s="9"/>
      <c r="AD27" s="9"/>
      <c r="AE27" s="9"/>
      <c r="AF27" s="9"/>
      <c r="AG27" s="53"/>
      <c r="AH27" s="9"/>
      <c r="AI27" s="9"/>
      <c r="AJ27" s="9"/>
      <c r="AK27" s="9"/>
      <c r="AL27" s="9"/>
      <c r="AM27" s="9"/>
      <c r="AN27" s="53"/>
      <c r="AQ27" s="37" t="s">
        <v>58</v>
      </c>
      <c r="AS27" s="37" t="s">
        <v>67</v>
      </c>
      <c r="BA27" s="37" t="s">
        <v>84</v>
      </c>
    </row>
    <row r="28" spans="1:53" ht="27" customHeight="1" thickTop="1" thickBot="1">
      <c r="A28" s="23"/>
      <c r="B28" s="80" t="str">
        <f>IFERROR(IF(VLOOKUP(A28,'Listing CDI '!A:E,2,FALSE)="","",VLOOKUP(A28,'Listing CDI '!A:E,2,FALSE)),"")</f>
        <v/>
      </c>
      <c r="C28" s="81" t="str">
        <f>IFERROR(IF(VLOOKUP(A28,'Listing CDI '!A:E,3,FALSE)="","",VLOOKUP(A28,'Listing CDI '!A:E,3,FALSE)),"")</f>
        <v/>
      </c>
      <c r="D28" s="86" t="str">
        <f>IFERROR(IF(VLOOKUP(A28,'Listing CDI '!A:E,4,FALSE)="","",VLOOKUP(A28,'Listing CDI '!A:E,4,FALSE)),"")</f>
        <v/>
      </c>
      <c r="E28" s="5" t="s">
        <v>14</v>
      </c>
      <c r="F28" s="9"/>
      <c r="G28" s="9"/>
      <c r="H28" s="9"/>
      <c r="I28" s="9"/>
      <c r="J28" s="9"/>
      <c r="K28" s="9"/>
      <c r="L28" s="53"/>
      <c r="M28" s="9"/>
      <c r="N28" s="9"/>
      <c r="O28" s="9"/>
      <c r="P28" s="9"/>
      <c r="Q28" s="9"/>
      <c r="R28" s="9"/>
      <c r="S28" s="53"/>
      <c r="T28" s="9"/>
      <c r="U28" s="9"/>
      <c r="V28" s="9"/>
      <c r="W28" s="9"/>
      <c r="X28" s="9"/>
      <c r="Y28" s="9"/>
      <c r="Z28" s="53"/>
      <c r="AA28" s="9"/>
      <c r="AB28" s="9"/>
      <c r="AC28" s="9"/>
      <c r="AD28" s="9"/>
      <c r="AE28" s="9"/>
      <c r="AF28" s="9"/>
      <c r="AG28" s="53"/>
      <c r="AH28" s="9"/>
      <c r="AI28" s="9"/>
      <c r="AJ28" s="9"/>
      <c r="AK28" s="9"/>
      <c r="AL28" s="9"/>
      <c r="AM28" s="9"/>
      <c r="AN28" s="53"/>
      <c r="AQ28" s="37" t="s">
        <v>59</v>
      </c>
      <c r="AS28" s="37" t="s">
        <v>68</v>
      </c>
      <c r="BA28" s="37" t="s">
        <v>85</v>
      </c>
    </row>
    <row r="29" spans="1:53" ht="27" customHeight="1" thickTop="1" thickBot="1">
      <c r="A29" s="23"/>
      <c r="B29" s="80" t="str">
        <f>IFERROR(IF(VLOOKUP(A29,'Listing CDI '!A:E,2,FALSE)="","",VLOOKUP(A29,'Listing CDI '!A:E,2,FALSE)),"")</f>
        <v/>
      </c>
      <c r="C29" s="81" t="str">
        <f>IFERROR(IF(VLOOKUP(A29,'Listing CDI '!A:E,3,FALSE)="","",VLOOKUP(A29,'Listing CDI '!A:E,3,FALSE)),"")</f>
        <v/>
      </c>
      <c r="D29" s="86" t="str">
        <f>IFERROR(IF(VLOOKUP(A29,'Listing CDI '!A:E,4,FALSE)="","",VLOOKUP(A29,'Listing CDI '!A:E,4,FALSE)),"")</f>
        <v/>
      </c>
      <c r="E29" s="5" t="s">
        <v>16</v>
      </c>
      <c r="F29" s="9"/>
      <c r="G29" s="9"/>
      <c r="H29" s="9"/>
      <c r="I29" s="9"/>
      <c r="J29" s="9"/>
      <c r="K29" s="9"/>
      <c r="L29" s="53"/>
      <c r="M29" s="9"/>
      <c r="N29" s="9"/>
      <c r="O29" s="9"/>
      <c r="P29" s="9"/>
      <c r="Q29" s="9"/>
      <c r="R29" s="9"/>
      <c r="S29" s="53"/>
      <c r="T29" s="9"/>
      <c r="U29" s="9"/>
      <c r="V29" s="9"/>
      <c r="W29" s="9"/>
      <c r="X29" s="9"/>
      <c r="Y29" s="9"/>
      <c r="Z29" s="53"/>
      <c r="AA29" s="9"/>
      <c r="AB29" s="9"/>
      <c r="AC29" s="9"/>
      <c r="AD29" s="9"/>
      <c r="AE29" s="9"/>
      <c r="AF29" s="9"/>
      <c r="AG29" s="53"/>
      <c r="AH29" s="9"/>
      <c r="AI29" s="9"/>
      <c r="AJ29" s="9"/>
      <c r="AK29" s="9"/>
      <c r="AL29" s="9"/>
      <c r="AM29" s="9"/>
      <c r="AN29" s="53"/>
      <c r="AQ29" s="37" t="s">
        <v>60</v>
      </c>
      <c r="AS29" s="37" t="s">
        <v>69</v>
      </c>
      <c r="BA29" s="37" t="s">
        <v>86</v>
      </c>
    </row>
    <row r="30" spans="1:53" ht="27" customHeight="1" thickTop="1" thickBot="1">
      <c r="A30" s="23"/>
      <c r="B30" s="80" t="str">
        <f>IFERROR(IF(VLOOKUP(A30,'Listing CDI '!A:E,2,FALSE)="","",VLOOKUP(A30,'Listing CDI '!A:E,2,FALSE)),"")</f>
        <v/>
      </c>
      <c r="C30" s="81" t="str">
        <f>IFERROR(IF(VLOOKUP(A30,'Listing CDI '!A:E,3,FALSE)="","",VLOOKUP(A30,'Listing CDI '!A:E,3,FALSE)),"")</f>
        <v/>
      </c>
      <c r="D30" s="86" t="str">
        <f>IFERROR(IF(VLOOKUP(A30,'Listing CDI '!A:E,4,FALSE)="","",VLOOKUP(A30,'Listing CDI '!A:E,4,FALSE)),"")</f>
        <v/>
      </c>
      <c r="E30" s="5" t="s">
        <v>16</v>
      </c>
      <c r="F30" s="9"/>
      <c r="G30" s="9"/>
      <c r="H30" s="9"/>
      <c r="I30" s="9"/>
      <c r="J30" s="9"/>
      <c r="K30" s="9"/>
      <c r="L30" s="53"/>
      <c r="M30" s="9"/>
      <c r="N30" s="9"/>
      <c r="O30" s="9"/>
      <c r="P30" s="9"/>
      <c r="Q30" s="9"/>
      <c r="R30" s="9"/>
      <c r="S30" s="53"/>
      <c r="T30" s="9"/>
      <c r="U30" s="9"/>
      <c r="V30" s="9"/>
      <c r="W30" s="9"/>
      <c r="X30" s="9"/>
      <c r="Y30" s="9"/>
      <c r="Z30" s="53"/>
      <c r="AA30" s="9"/>
      <c r="AB30" s="9"/>
      <c r="AC30" s="9"/>
      <c r="AD30" s="9"/>
      <c r="AE30" s="9"/>
      <c r="AF30" s="9"/>
      <c r="AG30" s="53"/>
      <c r="AH30" s="9"/>
      <c r="AI30" s="9"/>
      <c r="AJ30" s="9"/>
      <c r="AK30" s="9"/>
      <c r="AL30" s="9"/>
      <c r="AM30" s="9"/>
      <c r="AN30" s="53"/>
      <c r="AQ30" s="37" t="s">
        <v>61</v>
      </c>
      <c r="AS30" s="37" t="s">
        <v>70</v>
      </c>
      <c r="BA30" s="37" t="s">
        <v>87</v>
      </c>
    </row>
    <row r="31" spans="1:53" ht="27" customHeight="1" thickTop="1" thickBot="1">
      <c r="A31" s="24"/>
      <c r="B31" s="83" t="str">
        <f>IFERROR(IF(VLOOKUP(A31,'Listing CDI '!A:E,2,FALSE)="","",VLOOKUP(A31,'Listing CDI '!A:E,2,FALSE)),"")</f>
        <v/>
      </c>
      <c r="C31" s="84" t="str">
        <f>IFERROR(IF(VLOOKUP(A31,'Listing CDI '!A:E,3,FALSE)="","",VLOOKUP(A31,'Listing CDI '!A:E,3,FALSE)),"")</f>
        <v/>
      </c>
      <c r="D31" s="87" t="str">
        <f>IFERROR(IF(VLOOKUP(A31,'Listing CDI '!A:E,4,FALSE)="","",VLOOKUP(A31,'Listing CDI '!A:E,4,FALSE)),"")</f>
        <v/>
      </c>
      <c r="E31" s="20" t="s">
        <v>21</v>
      </c>
      <c r="F31" s="9"/>
      <c r="G31" s="9"/>
      <c r="H31" s="9"/>
      <c r="I31" s="9"/>
      <c r="J31" s="9"/>
      <c r="K31" s="9"/>
      <c r="L31" s="53"/>
      <c r="M31" s="9"/>
      <c r="N31" s="9"/>
      <c r="O31" s="9"/>
      <c r="P31" s="9"/>
      <c r="Q31" s="9"/>
      <c r="R31" s="9"/>
      <c r="S31" s="53"/>
      <c r="T31" s="9"/>
      <c r="U31" s="9"/>
      <c r="V31" s="9"/>
      <c r="W31" s="9"/>
      <c r="X31" s="9"/>
      <c r="Y31" s="9"/>
      <c r="Z31" s="53"/>
      <c r="AA31" s="9"/>
      <c r="AB31" s="9"/>
      <c r="AC31" s="9"/>
      <c r="AD31" s="9"/>
      <c r="AE31" s="9"/>
      <c r="AF31" s="9"/>
      <c r="AG31" s="53"/>
      <c r="AH31" s="9"/>
      <c r="AI31" s="9"/>
      <c r="AJ31" s="9"/>
      <c r="AK31" s="9"/>
      <c r="AL31" s="9"/>
      <c r="AM31" s="9"/>
      <c r="AN31" s="53"/>
      <c r="AQ31" s="37"/>
      <c r="BA31" s="37" t="s">
        <v>88</v>
      </c>
    </row>
    <row r="32" spans="1:53" ht="27" customHeight="1" thickTop="1" thickBot="1">
      <c r="A32" s="24"/>
      <c r="B32" s="83" t="str">
        <f>IFERROR(IF(VLOOKUP(A32,'Listing CDI '!A:E,2,FALSE)="","",VLOOKUP(A32,'Listing CDI '!A:E,2,FALSE)),"")</f>
        <v/>
      </c>
      <c r="C32" s="84" t="str">
        <f>IFERROR(IF(VLOOKUP(A32,'Listing CDI '!A:E,3,FALSE)="","",VLOOKUP(A32,'Listing CDI '!A:E,3,FALSE)),"")</f>
        <v/>
      </c>
      <c r="D32" s="87" t="str">
        <f>IFERROR(IF(VLOOKUP(A32,'Listing CDI '!A:E,4,FALSE)="","",VLOOKUP(A32,'Listing CDI '!A:E,4,FALSE)),"")</f>
        <v/>
      </c>
      <c r="E32" s="20" t="s">
        <v>21</v>
      </c>
      <c r="F32" s="9"/>
      <c r="G32" s="9"/>
      <c r="H32" s="9"/>
      <c r="I32" s="9"/>
      <c r="J32" s="9"/>
      <c r="K32" s="9"/>
      <c r="L32" s="53"/>
      <c r="M32" s="9"/>
      <c r="N32" s="9"/>
      <c r="O32" s="9"/>
      <c r="P32" s="9"/>
      <c r="Q32" s="9"/>
      <c r="R32" s="9"/>
      <c r="S32" s="53"/>
      <c r="T32" s="9"/>
      <c r="U32" s="9"/>
      <c r="V32" s="9"/>
      <c r="W32" s="9"/>
      <c r="X32" s="9"/>
      <c r="Y32" s="9"/>
      <c r="Z32" s="53"/>
      <c r="AA32" s="9"/>
      <c r="AB32" s="9"/>
      <c r="AC32" s="9"/>
      <c r="AD32" s="9"/>
      <c r="AE32" s="9"/>
      <c r="AF32" s="9"/>
      <c r="AG32" s="53"/>
      <c r="AH32" s="9"/>
      <c r="AI32" s="9"/>
      <c r="AJ32" s="9"/>
      <c r="AK32" s="9"/>
      <c r="AL32" s="9"/>
      <c r="AM32" s="9"/>
      <c r="AN32" s="53"/>
      <c r="BA32" s="37" t="s">
        <v>89</v>
      </c>
    </row>
    <row r="33" spans="1:53" ht="27" customHeight="1" thickTop="1" thickBot="1">
      <c r="A33" s="24"/>
      <c r="B33" s="83" t="str">
        <f>IFERROR(IF(VLOOKUP(A33,'Listing CDI '!A:E,2,FALSE)="","",VLOOKUP(A33,'Listing CDI '!A:E,2,FALSE)),"")</f>
        <v/>
      </c>
      <c r="C33" s="84" t="str">
        <f>IFERROR(IF(VLOOKUP(A33,'Listing CDI '!A:E,3,FALSE)="","",VLOOKUP(A33,'Listing CDI '!A:E,3,FALSE)),"")</f>
        <v/>
      </c>
      <c r="D33" s="87" t="str">
        <f>IFERROR(IF(VLOOKUP(A33,'Listing CDI '!A:E,4,FALSE)="","",VLOOKUP(A33,'Listing CDI '!A:E,4,FALSE)),"")</f>
        <v/>
      </c>
      <c r="E33" s="20" t="s">
        <v>21</v>
      </c>
      <c r="F33" s="9"/>
      <c r="G33" s="9"/>
      <c r="H33" s="9"/>
      <c r="I33" s="9"/>
      <c r="J33" s="9"/>
      <c r="K33" s="9"/>
      <c r="L33" s="53"/>
      <c r="M33" s="9"/>
      <c r="N33" s="9"/>
      <c r="O33" s="9"/>
      <c r="P33" s="9"/>
      <c r="Q33" s="9"/>
      <c r="R33" s="9"/>
      <c r="S33" s="53"/>
      <c r="T33" s="9"/>
      <c r="U33" s="9"/>
      <c r="V33" s="9"/>
      <c r="W33" s="9"/>
      <c r="X33" s="9"/>
      <c r="Y33" s="9"/>
      <c r="Z33" s="53"/>
      <c r="AA33" s="9"/>
      <c r="AB33" s="9"/>
      <c r="AC33" s="9"/>
      <c r="AD33" s="9"/>
      <c r="AE33" s="9"/>
      <c r="AF33" s="9"/>
      <c r="AG33" s="53"/>
      <c r="AH33" s="9"/>
      <c r="AI33" s="9"/>
      <c r="AJ33" s="9"/>
      <c r="AK33" s="9"/>
      <c r="AL33" s="9"/>
      <c r="AM33" s="9"/>
      <c r="AN33" s="53"/>
      <c r="BA33" s="37" t="s">
        <v>90</v>
      </c>
    </row>
    <row r="34" spans="1:53" ht="27" customHeight="1" thickTop="1" thickBot="1">
      <c r="A34" s="24"/>
      <c r="B34" s="83" t="str">
        <f>IFERROR(IF(VLOOKUP(A34,'Listing CDI '!A:E,2,FALSE)="","",VLOOKUP(A34,'Listing CDI '!A:E,2,FALSE)),"")</f>
        <v/>
      </c>
      <c r="C34" s="84" t="str">
        <f>IFERROR(IF(VLOOKUP(A34,'Listing CDI '!A:E,3,FALSE)="","",VLOOKUP(A34,'Listing CDI '!A:E,3,FALSE)),"")</f>
        <v/>
      </c>
      <c r="D34" s="87" t="str">
        <f>IFERROR(IF(VLOOKUP(A34,'Listing CDI '!A:E,4,FALSE)="","",VLOOKUP(A34,'Listing CDI '!A:E,4,FALSE)),"")</f>
        <v/>
      </c>
      <c r="E34" s="20" t="s">
        <v>21</v>
      </c>
      <c r="F34" s="9"/>
      <c r="G34" s="9"/>
      <c r="H34" s="9"/>
      <c r="I34" s="9"/>
      <c r="J34" s="9"/>
      <c r="K34" s="9"/>
      <c r="L34" s="53"/>
      <c r="M34" s="9"/>
      <c r="N34" s="9"/>
      <c r="O34" s="9"/>
      <c r="P34" s="9"/>
      <c r="Q34" s="9"/>
      <c r="R34" s="9"/>
      <c r="S34" s="53"/>
      <c r="T34" s="9"/>
      <c r="U34" s="9"/>
      <c r="V34" s="9"/>
      <c r="W34" s="9"/>
      <c r="X34" s="9"/>
      <c r="Y34" s="9"/>
      <c r="Z34" s="53"/>
      <c r="AA34" s="9"/>
      <c r="AB34" s="9"/>
      <c r="AC34" s="9"/>
      <c r="AD34" s="9"/>
      <c r="AE34" s="9"/>
      <c r="AF34" s="9"/>
      <c r="AG34" s="53"/>
      <c r="AH34" s="9"/>
      <c r="AI34" s="9"/>
      <c r="AJ34" s="9"/>
      <c r="AK34" s="9"/>
      <c r="AL34" s="9"/>
      <c r="AM34" s="9"/>
      <c r="AN34" s="53"/>
      <c r="BA34" s="37" t="s">
        <v>91</v>
      </c>
    </row>
    <row r="35" spans="1:53" s="37" customFormat="1" ht="27" customHeight="1" thickTop="1" thickBot="1">
      <c r="A35" s="24"/>
      <c r="B35" s="83" t="str">
        <f>IFERROR(IF(VLOOKUP(A35,'Listing CDI '!A:E,2,FALSE)="","",VLOOKUP(A35,'Listing CDI '!A:E,2,FALSE)),"")</f>
        <v/>
      </c>
      <c r="C35" s="84" t="str">
        <f>IFERROR(IF(VLOOKUP(A35,'Listing CDI '!A:E,3,FALSE)="","",VLOOKUP(A35,'Listing CDI '!A:E,3,FALSE)),"")</f>
        <v/>
      </c>
      <c r="D35" s="87" t="str">
        <f>IFERROR(IF(VLOOKUP(A35,'Listing CDI '!A:E,4,FALSE)="","",VLOOKUP(A35,'Listing CDI '!A:E,4,FALSE)),"")</f>
        <v/>
      </c>
      <c r="E35" s="20"/>
      <c r="F35" s="39"/>
      <c r="G35" s="39"/>
      <c r="H35" s="39"/>
      <c r="I35" s="39"/>
      <c r="J35" s="39"/>
      <c r="K35" s="39"/>
      <c r="L35" s="53"/>
      <c r="M35" s="39"/>
      <c r="N35" s="39"/>
      <c r="O35" s="39"/>
      <c r="P35" s="39"/>
      <c r="Q35" s="39"/>
      <c r="R35" s="39"/>
      <c r="S35" s="53"/>
      <c r="T35" s="39"/>
      <c r="U35" s="39"/>
      <c r="V35" s="39"/>
      <c r="W35" s="39"/>
      <c r="X35" s="39"/>
      <c r="Y35" s="39"/>
      <c r="Z35" s="53"/>
      <c r="AA35" s="39"/>
      <c r="AB35" s="39"/>
      <c r="AC35" s="39"/>
      <c r="AD35" s="39"/>
      <c r="AE35" s="39"/>
      <c r="AF35" s="39"/>
      <c r="AG35" s="53"/>
      <c r="AH35" s="39"/>
      <c r="AI35" s="39"/>
      <c r="AJ35" s="39"/>
      <c r="AK35" s="39"/>
      <c r="AL35" s="39"/>
      <c r="AM35" s="39"/>
      <c r="AN35" s="53"/>
    </row>
    <row r="36" spans="1:53" s="37" customFormat="1" ht="27" customHeight="1" thickTop="1" thickBot="1">
      <c r="A36" s="24"/>
      <c r="B36" s="83" t="str">
        <f>IFERROR(IF(VLOOKUP(A36,'Listing CDI '!A:E,2,FALSE)="","",VLOOKUP(A36,'Listing CDI '!A:E,2,FALSE)),"")</f>
        <v/>
      </c>
      <c r="C36" s="84" t="str">
        <f>IFERROR(IF(VLOOKUP(A36,'Listing CDI '!A:E,3,FALSE)="","",VLOOKUP(A36,'Listing CDI '!A:E,3,FALSE)),"")</f>
        <v/>
      </c>
      <c r="D36" s="87" t="str">
        <f>IFERROR(IF(VLOOKUP(A36,'Listing CDI '!A:E,4,FALSE)="","",VLOOKUP(A36,'Listing CDI '!A:E,4,FALSE)),"")</f>
        <v/>
      </c>
      <c r="E36" s="20"/>
      <c r="F36" s="39"/>
      <c r="G36" s="39"/>
      <c r="H36" s="39"/>
      <c r="I36" s="39"/>
      <c r="J36" s="39"/>
      <c r="K36" s="39"/>
      <c r="L36" s="53"/>
      <c r="M36" s="39"/>
      <c r="N36" s="39"/>
      <c r="O36" s="39"/>
      <c r="P36" s="39"/>
      <c r="Q36" s="39"/>
      <c r="R36" s="39"/>
      <c r="S36" s="53"/>
      <c r="T36" s="39"/>
      <c r="U36" s="39"/>
      <c r="V36" s="39"/>
      <c r="W36" s="39"/>
      <c r="X36" s="39"/>
      <c r="Y36" s="39"/>
      <c r="Z36" s="53"/>
      <c r="AA36" s="39"/>
      <c r="AB36" s="39"/>
      <c r="AC36" s="39"/>
      <c r="AD36" s="39"/>
      <c r="AE36" s="39"/>
      <c r="AF36" s="39"/>
      <c r="AG36" s="53"/>
      <c r="AH36" s="39"/>
      <c r="AI36" s="39"/>
      <c r="AJ36" s="39"/>
      <c r="AK36" s="39"/>
      <c r="AL36" s="39"/>
      <c r="AM36" s="39"/>
      <c r="AN36" s="53"/>
    </row>
    <row r="37" spans="1:53" s="37" customFormat="1" ht="27" customHeight="1" thickTop="1" thickBot="1">
      <c r="A37" s="24"/>
      <c r="B37" s="83" t="str">
        <f>IFERROR(IF(VLOOKUP(A37,'Listing CDI '!A:E,2,FALSE)="","",VLOOKUP(A37,'Listing CDI '!A:E,2,FALSE)),"")</f>
        <v/>
      </c>
      <c r="C37" s="84" t="str">
        <f>IFERROR(IF(VLOOKUP(A37,'Listing CDI '!A:E,3,FALSE)="","",VLOOKUP(A37,'Listing CDI '!A:E,3,FALSE)),"")</f>
        <v/>
      </c>
      <c r="D37" s="87" t="str">
        <f>IFERROR(IF(VLOOKUP(A37,'Listing CDI '!A:E,4,FALSE)="","",VLOOKUP(A37,'Listing CDI '!A:E,4,FALSE)),"")</f>
        <v/>
      </c>
      <c r="E37" s="20"/>
      <c r="F37" s="39"/>
      <c r="G37" s="39"/>
      <c r="H37" s="39"/>
      <c r="I37" s="39"/>
      <c r="J37" s="39"/>
      <c r="K37" s="39"/>
      <c r="L37" s="53"/>
      <c r="M37" s="39"/>
      <c r="N37" s="39"/>
      <c r="O37" s="39"/>
      <c r="P37" s="39"/>
      <c r="Q37" s="39"/>
      <c r="R37" s="39"/>
      <c r="S37" s="53"/>
      <c r="T37" s="39"/>
      <c r="U37" s="39"/>
      <c r="V37" s="39"/>
      <c r="W37" s="39"/>
      <c r="X37" s="39"/>
      <c r="Y37" s="39"/>
      <c r="Z37" s="53"/>
      <c r="AA37" s="39"/>
      <c r="AB37" s="39"/>
      <c r="AC37" s="39"/>
      <c r="AD37" s="39"/>
      <c r="AE37" s="39"/>
      <c r="AF37" s="39"/>
      <c r="AG37" s="53"/>
      <c r="AH37" s="39"/>
      <c r="AI37" s="39"/>
      <c r="AJ37" s="39"/>
      <c r="AK37" s="39"/>
      <c r="AL37" s="39"/>
      <c r="AM37" s="39"/>
      <c r="AN37" s="53"/>
    </row>
    <row r="38" spans="1:53" ht="27" customHeight="1" thickTop="1" thickBot="1">
      <c r="A38" s="136" t="s">
        <v>7</v>
      </c>
      <c r="B38" s="137"/>
      <c r="C38" s="137"/>
      <c r="D38" s="137"/>
      <c r="E38" s="138"/>
      <c r="F38" s="102">
        <f t="shared" ref="F38:K38" si="6">COUNT(F22:F37)</f>
        <v>0</v>
      </c>
      <c r="G38" s="103">
        <f t="shared" si="6"/>
        <v>0</v>
      </c>
      <c r="H38" s="103">
        <f t="shared" si="6"/>
        <v>0</v>
      </c>
      <c r="I38" s="103">
        <f t="shared" si="6"/>
        <v>0</v>
      </c>
      <c r="J38" s="103">
        <f t="shared" si="6"/>
        <v>0</v>
      </c>
      <c r="K38" s="103">
        <f t="shared" si="6"/>
        <v>0</v>
      </c>
      <c r="L38" s="53"/>
      <c r="M38" s="103">
        <f>COUNT(M22:M37)</f>
        <v>0</v>
      </c>
      <c r="N38" s="103">
        <f t="shared" ref="N38:AM38" si="7">COUNT(N22:N37)</f>
        <v>0</v>
      </c>
      <c r="O38" s="103">
        <f t="shared" si="7"/>
        <v>0</v>
      </c>
      <c r="P38" s="103">
        <f t="shared" si="7"/>
        <v>0</v>
      </c>
      <c r="Q38" s="103">
        <f t="shared" si="7"/>
        <v>0</v>
      </c>
      <c r="R38" s="103">
        <f t="shared" si="7"/>
        <v>0</v>
      </c>
      <c r="S38" s="53"/>
      <c r="T38" s="103">
        <f t="shared" si="7"/>
        <v>0</v>
      </c>
      <c r="U38" s="103">
        <f t="shared" si="7"/>
        <v>0</v>
      </c>
      <c r="V38" s="103">
        <f t="shared" si="7"/>
        <v>0</v>
      </c>
      <c r="W38" s="103">
        <f t="shared" si="7"/>
        <v>0</v>
      </c>
      <c r="X38" s="103">
        <f t="shared" si="7"/>
        <v>0</v>
      </c>
      <c r="Y38" s="103">
        <f t="shared" si="7"/>
        <v>0</v>
      </c>
      <c r="Z38" s="53"/>
      <c r="AA38" s="103">
        <f t="shared" si="7"/>
        <v>0</v>
      </c>
      <c r="AB38" s="103">
        <f t="shared" si="7"/>
        <v>0</v>
      </c>
      <c r="AC38" s="103">
        <f t="shared" si="7"/>
        <v>0</v>
      </c>
      <c r="AD38" s="103">
        <f t="shared" si="7"/>
        <v>0</v>
      </c>
      <c r="AE38" s="103">
        <f t="shared" si="7"/>
        <v>0</v>
      </c>
      <c r="AF38" s="103">
        <f t="shared" si="7"/>
        <v>0</v>
      </c>
      <c r="AG38" s="53"/>
      <c r="AH38" s="103">
        <f t="shared" si="7"/>
        <v>0</v>
      </c>
      <c r="AI38" s="103">
        <f t="shared" si="7"/>
        <v>0</v>
      </c>
      <c r="AJ38" s="103">
        <f t="shared" si="7"/>
        <v>0</v>
      </c>
      <c r="AK38" s="103">
        <f t="shared" si="7"/>
        <v>0</v>
      </c>
      <c r="AL38" s="103">
        <f t="shared" si="7"/>
        <v>0</v>
      </c>
      <c r="AM38" s="103">
        <f t="shared" si="7"/>
        <v>0</v>
      </c>
      <c r="AN38" s="53"/>
    </row>
    <row r="39" spans="1:53" s="37" customFormat="1" ht="27" customHeight="1" thickTop="1" thickBot="1">
      <c r="A39" s="191" t="s">
        <v>34</v>
      </c>
      <c r="B39" s="192"/>
      <c r="C39" s="192"/>
      <c r="D39" s="192"/>
      <c r="E39" s="219"/>
      <c r="F39" s="99">
        <f t="shared" ref="F39:K39" si="8">IF(F38=0,0,F38*7.3-7.3)</f>
        <v>0</v>
      </c>
      <c r="G39" s="100">
        <f t="shared" si="8"/>
        <v>0</v>
      </c>
      <c r="H39" s="100">
        <f t="shared" si="8"/>
        <v>0</v>
      </c>
      <c r="I39" s="100">
        <f t="shared" si="8"/>
        <v>0</v>
      </c>
      <c r="J39" s="100">
        <f t="shared" si="8"/>
        <v>0</v>
      </c>
      <c r="K39" s="100">
        <f t="shared" si="8"/>
        <v>0</v>
      </c>
      <c r="L39" s="54"/>
      <c r="M39" s="100">
        <f t="shared" ref="M39:AM39" si="9">IF(M38=0,0,M38*7.3-7.3)</f>
        <v>0</v>
      </c>
      <c r="N39" s="100">
        <f t="shared" si="9"/>
        <v>0</v>
      </c>
      <c r="O39" s="100">
        <f t="shared" si="9"/>
        <v>0</v>
      </c>
      <c r="P39" s="100">
        <f t="shared" si="9"/>
        <v>0</v>
      </c>
      <c r="Q39" s="100">
        <f t="shared" si="9"/>
        <v>0</v>
      </c>
      <c r="R39" s="100">
        <f t="shared" si="9"/>
        <v>0</v>
      </c>
      <c r="S39" s="54"/>
      <c r="T39" s="100">
        <f t="shared" si="9"/>
        <v>0</v>
      </c>
      <c r="U39" s="100">
        <f t="shared" si="9"/>
        <v>0</v>
      </c>
      <c r="V39" s="100">
        <f t="shared" si="9"/>
        <v>0</v>
      </c>
      <c r="W39" s="100">
        <f t="shared" si="9"/>
        <v>0</v>
      </c>
      <c r="X39" s="100">
        <f t="shared" si="9"/>
        <v>0</v>
      </c>
      <c r="Y39" s="100">
        <f t="shared" si="9"/>
        <v>0</v>
      </c>
      <c r="Z39" s="54"/>
      <c r="AA39" s="100">
        <f t="shared" si="9"/>
        <v>0</v>
      </c>
      <c r="AB39" s="100">
        <f t="shared" si="9"/>
        <v>0</v>
      </c>
      <c r="AC39" s="100">
        <f t="shared" si="9"/>
        <v>0</v>
      </c>
      <c r="AD39" s="100">
        <f t="shared" si="9"/>
        <v>0</v>
      </c>
      <c r="AE39" s="100">
        <f t="shared" si="9"/>
        <v>0</v>
      </c>
      <c r="AF39" s="100">
        <f t="shared" si="9"/>
        <v>0</v>
      </c>
      <c r="AG39" s="54"/>
      <c r="AH39" s="100">
        <f t="shared" si="9"/>
        <v>0</v>
      </c>
      <c r="AI39" s="100">
        <f t="shared" si="9"/>
        <v>0</v>
      </c>
      <c r="AJ39" s="100">
        <f t="shared" si="9"/>
        <v>0</v>
      </c>
      <c r="AK39" s="100">
        <f t="shared" si="9"/>
        <v>0</v>
      </c>
      <c r="AL39" s="100">
        <f t="shared" si="9"/>
        <v>0</v>
      </c>
      <c r="AM39" s="100">
        <f t="shared" si="9"/>
        <v>0</v>
      </c>
      <c r="AN39" s="53"/>
    </row>
    <row r="40" spans="1:53" s="37" customFormat="1" ht="27" customHeight="1" thickTop="1" thickBot="1">
      <c r="A40" s="194" t="s">
        <v>35</v>
      </c>
      <c r="B40" s="195"/>
      <c r="C40" s="195"/>
      <c r="D40" s="195"/>
      <c r="E40" s="195"/>
      <c r="F40" s="205">
        <f>SUM(E39:J39)</f>
        <v>0</v>
      </c>
      <c r="G40" s="189"/>
      <c r="H40" s="189"/>
      <c r="I40" s="189"/>
      <c r="J40" s="189"/>
      <c r="K40" s="190"/>
      <c r="L40" s="55"/>
      <c r="M40" s="188">
        <f>SUM(L39:Q39)</f>
        <v>0</v>
      </c>
      <c r="N40" s="189"/>
      <c r="O40" s="189"/>
      <c r="P40" s="189"/>
      <c r="Q40" s="189"/>
      <c r="R40" s="190"/>
      <c r="S40" s="55"/>
      <c r="T40" s="188">
        <f>SUM(S39:X39)</f>
        <v>0</v>
      </c>
      <c r="U40" s="189"/>
      <c r="V40" s="189"/>
      <c r="W40" s="189"/>
      <c r="X40" s="189"/>
      <c r="Y40" s="190"/>
      <c r="Z40" s="55"/>
      <c r="AA40" s="188">
        <f>SUM(Z39:AE39)</f>
        <v>0</v>
      </c>
      <c r="AB40" s="189"/>
      <c r="AC40" s="189"/>
      <c r="AD40" s="189"/>
      <c r="AE40" s="189"/>
      <c r="AF40" s="190"/>
      <c r="AG40" s="55"/>
      <c r="AH40" s="188">
        <f>SUM(AG39:AL39)</f>
        <v>0</v>
      </c>
      <c r="AI40" s="189"/>
      <c r="AJ40" s="189"/>
      <c r="AK40" s="189"/>
      <c r="AL40" s="189"/>
      <c r="AM40" s="190"/>
      <c r="AN40" s="58"/>
    </row>
    <row r="41" spans="1:53" ht="10.5" customHeight="1" thickTop="1" thickBot="1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Q41" s="37"/>
    </row>
    <row r="42" spans="1:53" ht="15.75" customHeight="1" thickTop="1">
      <c r="A42" s="42"/>
      <c r="B42" s="42"/>
      <c r="C42" s="43"/>
      <c r="D42" s="43"/>
      <c r="E42" s="44"/>
      <c r="F42" s="226"/>
      <c r="G42" s="210"/>
      <c r="H42" s="210"/>
      <c r="I42" s="210"/>
      <c r="J42" s="210"/>
      <c r="K42" s="210"/>
      <c r="L42" s="210"/>
      <c r="M42" s="210" t="s">
        <v>11</v>
      </c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0"/>
      <c r="AE42" s="210"/>
      <c r="AF42" s="210"/>
      <c r="AG42" s="210"/>
      <c r="AH42" s="210"/>
      <c r="AI42" s="210"/>
      <c r="AJ42" s="210"/>
      <c r="AK42" s="210"/>
      <c r="AL42" s="210"/>
      <c r="AM42" s="210"/>
      <c r="AN42" s="210"/>
      <c r="AQ42" s="37"/>
    </row>
    <row r="43" spans="1:53" ht="15" customHeight="1">
      <c r="A43" s="2"/>
      <c r="B43" s="2"/>
      <c r="C43" s="1"/>
      <c r="D43" s="1"/>
      <c r="E43" s="1"/>
      <c r="F43" s="227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Q43" s="37"/>
    </row>
    <row r="44" spans="1:53" ht="15.75" customHeight="1" thickBot="1">
      <c r="A44" s="2"/>
      <c r="B44" s="2"/>
      <c r="C44" s="1"/>
      <c r="D44" s="1"/>
      <c r="E44" s="1"/>
      <c r="F44" s="228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2"/>
      <c r="AE44" s="212"/>
      <c r="AF44" s="212"/>
      <c r="AG44" s="212"/>
      <c r="AH44" s="212"/>
      <c r="AI44" s="212"/>
      <c r="AJ44" s="212"/>
      <c r="AK44" s="212"/>
      <c r="AL44" s="212"/>
      <c r="AM44" s="212"/>
      <c r="AN44" s="212"/>
    </row>
    <row r="45" spans="1:53" ht="27" customHeight="1" thickTop="1" thickBot="1">
      <c r="A45" s="160" t="s">
        <v>19</v>
      </c>
      <c r="B45" s="161"/>
      <c r="C45" s="158" t="s">
        <v>28</v>
      </c>
      <c r="D45" s="158" t="s">
        <v>29</v>
      </c>
      <c r="E45" s="139" t="s">
        <v>12</v>
      </c>
      <c r="F45" s="51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</row>
    <row r="46" spans="1:53" ht="27" customHeight="1" thickBot="1">
      <c r="A46" s="162"/>
      <c r="B46" s="163"/>
      <c r="C46" s="159"/>
      <c r="D46" s="159"/>
      <c r="E46" s="140"/>
      <c r="F46" s="3" t="s">
        <v>0</v>
      </c>
      <c r="G46" s="4" t="s">
        <v>1</v>
      </c>
      <c r="H46" s="4" t="s">
        <v>1</v>
      </c>
      <c r="I46" s="4" t="s">
        <v>2</v>
      </c>
      <c r="J46" s="4" t="s">
        <v>3</v>
      </c>
      <c r="K46" s="4" t="s">
        <v>4</v>
      </c>
      <c r="L46" s="52" t="s">
        <v>5</v>
      </c>
      <c r="M46" s="4" t="s">
        <v>0</v>
      </c>
      <c r="N46" s="4" t="s">
        <v>1</v>
      </c>
      <c r="O46" s="4" t="s">
        <v>1</v>
      </c>
      <c r="P46" s="4" t="s">
        <v>2</v>
      </c>
      <c r="Q46" s="4" t="s">
        <v>3</v>
      </c>
      <c r="R46" s="4" t="s">
        <v>4</v>
      </c>
      <c r="S46" s="52" t="s">
        <v>5</v>
      </c>
      <c r="T46" s="4" t="s">
        <v>0</v>
      </c>
      <c r="U46" s="4" t="s">
        <v>1</v>
      </c>
      <c r="V46" s="4" t="s">
        <v>1</v>
      </c>
      <c r="W46" s="4" t="s">
        <v>2</v>
      </c>
      <c r="X46" s="4" t="s">
        <v>3</v>
      </c>
      <c r="Y46" s="4" t="s">
        <v>4</v>
      </c>
      <c r="Z46" s="52" t="s">
        <v>5</v>
      </c>
      <c r="AA46" s="4" t="s">
        <v>0</v>
      </c>
      <c r="AB46" s="4" t="s">
        <v>1</v>
      </c>
      <c r="AC46" s="4" t="s">
        <v>1</v>
      </c>
      <c r="AD46" s="4" t="s">
        <v>2</v>
      </c>
      <c r="AE46" s="4" t="s">
        <v>3</v>
      </c>
      <c r="AF46" s="4" t="s">
        <v>4</v>
      </c>
      <c r="AG46" s="52" t="s">
        <v>5</v>
      </c>
      <c r="AH46" s="4" t="s">
        <v>0</v>
      </c>
      <c r="AI46" s="4" t="s">
        <v>1</v>
      </c>
      <c r="AJ46" s="4" t="s">
        <v>1</v>
      </c>
      <c r="AK46" s="4" t="s">
        <v>2</v>
      </c>
      <c r="AL46" s="4" t="s">
        <v>3</v>
      </c>
      <c r="AM46" s="4" t="s">
        <v>4</v>
      </c>
      <c r="AN46" s="52" t="s">
        <v>5</v>
      </c>
    </row>
    <row r="47" spans="1:53" ht="27" customHeight="1" thickTop="1" thickBot="1">
      <c r="A47" s="23" t="s">
        <v>64</v>
      </c>
      <c r="B47" s="80" t="str">
        <f>IFERROR(IF(VLOOKUP(A47,'Listing CDI '!A:E,2,FALSE)="","",VLOOKUP(A47,'Listing CDI '!A:E,2,FALSE)),"")</f>
        <v>ACHEMINEUR 03</v>
      </c>
      <c r="C47" s="88">
        <f>IFERROR(IF(VLOOKUP(A47,'Listing CDI '!A:E,3,FALSE)="","",VLOOKUP(A47,'Listing CDI '!A:E,3,FALSE)),"")</f>
        <v>9093159</v>
      </c>
      <c r="D47" s="86" t="str">
        <f>IFERROR(IF(VLOOKUP(A47,'Listing CDI '!A:E,4,FALSE)="","",VLOOKUP(A47,'Listing CDI '!A:E,4,FALSE)),"")</f>
        <v>CDI</v>
      </c>
      <c r="E47" s="5" t="s">
        <v>17</v>
      </c>
      <c r="F47" s="9"/>
      <c r="G47" s="9"/>
      <c r="H47" s="9"/>
      <c r="I47" s="9"/>
      <c r="J47" s="9"/>
      <c r="K47" s="9"/>
      <c r="L47" s="56"/>
      <c r="M47" s="9"/>
      <c r="N47" s="9"/>
      <c r="O47" s="9"/>
      <c r="P47" s="9"/>
      <c r="Q47" s="9"/>
      <c r="R47" s="9"/>
      <c r="S47" s="56"/>
      <c r="T47" s="9"/>
      <c r="U47" s="9"/>
      <c r="V47" s="9"/>
      <c r="W47" s="9"/>
      <c r="X47" s="9"/>
      <c r="Y47" s="9"/>
      <c r="Z47" s="56"/>
      <c r="AA47" s="9"/>
      <c r="AB47" s="9"/>
      <c r="AC47" s="9"/>
      <c r="AD47" s="9"/>
      <c r="AE47" s="9"/>
      <c r="AF47" s="9"/>
      <c r="AG47" s="56"/>
      <c r="AH47" s="9"/>
      <c r="AI47" s="9"/>
      <c r="AJ47" s="9"/>
      <c r="AK47" s="9"/>
      <c r="AL47" s="9"/>
      <c r="AM47" s="9"/>
      <c r="AN47" s="56"/>
    </row>
    <row r="48" spans="1:53" ht="27" customHeight="1" thickTop="1" thickBot="1">
      <c r="A48" s="23"/>
      <c r="B48" s="80" t="str">
        <f>IFERROR(IF(VLOOKUP(A48,'Listing CDI '!A:E,2,FALSE)="","",VLOOKUP(A48,'Listing CDI '!A:E,2,FALSE)),"")</f>
        <v/>
      </c>
      <c r="C48" s="88" t="str">
        <f>IFERROR(IF(VLOOKUP(A48,'Listing CDI '!A:E,3,FALSE)="","",VLOOKUP(A48,'Listing CDI '!A:E,3,FALSE)),"")</f>
        <v/>
      </c>
      <c r="D48" s="86" t="str">
        <f>IFERROR(IF(VLOOKUP(A48,'Listing CDI '!A:E,4,FALSE)="","",VLOOKUP(A48,'Listing CDI '!A:E,4,FALSE)),"")</f>
        <v/>
      </c>
      <c r="E48" s="5" t="s">
        <v>17</v>
      </c>
      <c r="F48" s="9"/>
      <c r="G48" s="9"/>
      <c r="H48" s="9"/>
      <c r="I48" s="9"/>
      <c r="J48" s="9"/>
      <c r="K48" s="9"/>
      <c r="L48" s="53"/>
      <c r="M48" s="9"/>
      <c r="N48" s="9"/>
      <c r="O48" s="9"/>
      <c r="P48" s="9"/>
      <c r="Q48" s="9"/>
      <c r="R48" s="9"/>
      <c r="S48" s="53"/>
      <c r="T48" s="9"/>
      <c r="U48" s="9"/>
      <c r="V48" s="9"/>
      <c r="W48" s="9"/>
      <c r="X48" s="9"/>
      <c r="Y48" s="9"/>
      <c r="Z48" s="53"/>
      <c r="AA48" s="9"/>
      <c r="AB48" s="9"/>
      <c r="AC48" s="9"/>
      <c r="AD48" s="9"/>
      <c r="AE48" s="9"/>
      <c r="AF48" s="9"/>
      <c r="AG48" s="53"/>
      <c r="AH48" s="9"/>
      <c r="AI48" s="9"/>
      <c r="AJ48" s="9"/>
      <c r="AK48" s="9"/>
      <c r="AL48" s="9"/>
      <c r="AM48" s="9"/>
      <c r="AN48" s="53"/>
    </row>
    <row r="49" spans="1:43" ht="27" customHeight="1" thickTop="1" thickBot="1">
      <c r="A49" s="23"/>
      <c r="B49" s="80" t="str">
        <f>IFERROR(IF(VLOOKUP(A49,'Listing CDI '!A:E,2,FALSE)="","",VLOOKUP(A49,'Listing CDI '!A:E,2,FALSE)),"")</f>
        <v/>
      </c>
      <c r="C49" s="88" t="str">
        <f>IFERROR(IF(VLOOKUP(A49,'Listing CDI '!A:E,3,FALSE)="","",VLOOKUP(A49,'Listing CDI '!A:E,3,FALSE)),"")</f>
        <v/>
      </c>
      <c r="D49" s="86" t="str">
        <f>IFERROR(IF(VLOOKUP(A49,'Listing CDI '!A:E,4,FALSE)="","",VLOOKUP(A49,'Listing CDI '!A:E,4,FALSE)),"")</f>
        <v/>
      </c>
      <c r="E49" s="5" t="s">
        <v>14</v>
      </c>
      <c r="F49" s="9"/>
      <c r="G49" s="9"/>
      <c r="H49" s="9"/>
      <c r="I49" s="9"/>
      <c r="J49" s="9"/>
      <c r="K49" s="9"/>
      <c r="L49" s="53"/>
      <c r="M49" s="9"/>
      <c r="N49" s="9"/>
      <c r="O49" s="9"/>
      <c r="P49" s="9"/>
      <c r="Q49" s="9"/>
      <c r="R49" s="9"/>
      <c r="S49" s="53"/>
      <c r="T49" s="9"/>
      <c r="U49" s="9"/>
      <c r="V49" s="9"/>
      <c r="W49" s="9"/>
      <c r="X49" s="9"/>
      <c r="Y49" s="9"/>
      <c r="Z49" s="53"/>
      <c r="AA49" s="9"/>
      <c r="AB49" s="9"/>
      <c r="AC49" s="9"/>
      <c r="AD49" s="9"/>
      <c r="AE49" s="9"/>
      <c r="AF49" s="9"/>
      <c r="AG49" s="53"/>
      <c r="AH49" s="9"/>
      <c r="AI49" s="9"/>
      <c r="AJ49" s="9"/>
      <c r="AK49" s="9"/>
      <c r="AL49" s="9"/>
      <c r="AM49" s="9"/>
      <c r="AN49" s="53"/>
    </row>
    <row r="50" spans="1:43" ht="27" customHeight="1" thickTop="1" thickBot="1">
      <c r="A50" s="23"/>
      <c r="B50" s="80" t="str">
        <f>IFERROR(IF(VLOOKUP(A50,'Listing CDI '!A:E,2,FALSE)="","",VLOOKUP(A50,'Listing CDI '!A:E,2,FALSE)),"")</f>
        <v/>
      </c>
      <c r="C50" s="88" t="str">
        <f>IFERROR(IF(VLOOKUP(A50,'Listing CDI '!A:E,3,FALSE)="","",VLOOKUP(A50,'Listing CDI '!A:E,3,FALSE)),"")</f>
        <v/>
      </c>
      <c r="D50" s="86" t="str">
        <f>IFERROR(IF(VLOOKUP(A50,'Listing CDI '!A:E,4,FALSE)="","",VLOOKUP(A50,'Listing CDI '!A:E,4,FALSE)),"")</f>
        <v/>
      </c>
      <c r="E50" s="5" t="s">
        <v>14</v>
      </c>
      <c r="F50" s="9"/>
      <c r="G50" s="9"/>
      <c r="H50" s="9"/>
      <c r="I50" s="9"/>
      <c r="J50" s="9"/>
      <c r="K50" s="9"/>
      <c r="L50" s="53"/>
      <c r="M50" s="9"/>
      <c r="N50" s="9"/>
      <c r="O50" s="9"/>
      <c r="P50" s="9"/>
      <c r="Q50" s="9"/>
      <c r="R50" s="9"/>
      <c r="S50" s="53"/>
      <c r="T50" s="9"/>
      <c r="U50" s="9"/>
      <c r="V50" s="9"/>
      <c r="W50" s="9"/>
      <c r="X50" s="9"/>
      <c r="Y50" s="9"/>
      <c r="Z50" s="53"/>
      <c r="AA50" s="9"/>
      <c r="AB50" s="9"/>
      <c r="AC50" s="9"/>
      <c r="AD50" s="9"/>
      <c r="AE50" s="9"/>
      <c r="AF50" s="9"/>
      <c r="AG50" s="53"/>
      <c r="AH50" s="9"/>
      <c r="AI50" s="9"/>
      <c r="AJ50" s="9"/>
      <c r="AK50" s="9"/>
      <c r="AL50" s="9"/>
      <c r="AM50" s="9"/>
      <c r="AN50" s="53"/>
    </row>
    <row r="51" spans="1:43" ht="27" customHeight="1" thickTop="1" thickBot="1">
      <c r="A51" s="23"/>
      <c r="B51" s="80" t="str">
        <f>IFERROR(IF(VLOOKUP(A51,'Listing CDI '!A:E,2,FALSE)="","",VLOOKUP(A51,'Listing CDI '!A:E,2,FALSE)),"")</f>
        <v/>
      </c>
      <c r="C51" s="88" t="str">
        <f>IFERROR(IF(VLOOKUP(A51,'Listing CDI '!A:E,3,FALSE)="","",VLOOKUP(A51,'Listing CDI '!A:E,3,FALSE)),"")</f>
        <v/>
      </c>
      <c r="D51" s="86" t="str">
        <f>IFERROR(IF(VLOOKUP(A51,'Listing CDI '!A:E,4,FALSE)="","",VLOOKUP(A51,'Listing CDI '!A:E,4,FALSE)),"")</f>
        <v/>
      </c>
      <c r="E51" s="5" t="s">
        <v>18</v>
      </c>
      <c r="F51" s="9"/>
      <c r="G51" s="9"/>
      <c r="H51" s="9"/>
      <c r="I51" s="9"/>
      <c r="J51" s="9"/>
      <c r="K51" s="9"/>
      <c r="L51" s="53"/>
      <c r="M51" s="9"/>
      <c r="N51" s="9"/>
      <c r="O51" s="9"/>
      <c r="P51" s="9"/>
      <c r="Q51" s="9"/>
      <c r="R51" s="9"/>
      <c r="S51" s="53"/>
      <c r="T51" s="9"/>
      <c r="U51" s="9"/>
      <c r="V51" s="9"/>
      <c r="W51" s="9"/>
      <c r="X51" s="9"/>
      <c r="Y51" s="9"/>
      <c r="Z51" s="53"/>
      <c r="AA51" s="9"/>
      <c r="AB51" s="9"/>
      <c r="AC51" s="9"/>
      <c r="AD51" s="9"/>
      <c r="AE51" s="9"/>
      <c r="AF51" s="9"/>
      <c r="AG51" s="53"/>
      <c r="AH51" s="9"/>
      <c r="AI51" s="9"/>
      <c r="AJ51" s="9"/>
      <c r="AK51" s="9"/>
      <c r="AL51" s="9"/>
      <c r="AM51" s="9"/>
      <c r="AN51" s="53"/>
    </row>
    <row r="52" spans="1:43" ht="27" customHeight="1" thickTop="1" thickBot="1">
      <c r="A52" s="23"/>
      <c r="B52" s="80" t="str">
        <f>IFERROR(IF(VLOOKUP(A52,'Listing CDI '!A:E,2,FALSE)="","",VLOOKUP(A52,'Listing CDI '!A:E,2,FALSE)),"")</f>
        <v/>
      </c>
      <c r="C52" s="88" t="str">
        <f>IFERROR(IF(VLOOKUP(A52,'Listing CDI '!A:E,3,FALSE)="","",VLOOKUP(A52,'Listing CDI '!A:E,3,FALSE)),"")</f>
        <v/>
      </c>
      <c r="D52" s="86" t="str">
        <f>IFERROR(IF(VLOOKUP(A52,'Listing CDI '!A:E,4,FALSE)="","",VLOOKUP(A52,'Listing CDI '!A:E,4,FALSE)),"")</f>
        <v/>
      </c>
      <c r="E52" s="5" t="s">
        <v>18</v>
      </c>
      <c r="F52" s="9"/>
      <c r="G52" s="9"/>
      <c r="H52" s="9"/>
      <c r="I52" s="9"/>
      <c r="J52" s="9"/>
      <c r="K52" s="9"/>
      <c r="L52" s="53"/>
      <c r="M52" s="9"/>
      <c r="N52" s="9"/>
      <c r="O52" s="9"/>
      <c r="P52" s="9"/>
      <c r="Q52" s="9"/>
      <c r="R52" s="9"/>
      <c r="S52" s="53"/>
      <c r="T52" s="9"/>
      <c r="U52" s="9"/>
      <c r="V52" s="9"/>
      <c r="W52" s="9"/>
      <c r="X52" s="9"/>
      <c r="Y52" s="9"/>
      <c r="Z52" s="53"/>
      <c r="AA52" s="9"/>
      <c r="AB52" s="9"/>
      <c r="AC52" s="9"/>
      <c r="AD52" s="9"/>
      <c r="AE52" s="9"/>
      <c r="AF52" s="9"/>
      <c r="AG52" s="53"/>
      <c r="AH52" s="9"/>
      <c r="AI52" s="9"/>
      <c r="AJ52" s="9"/>
      <c r="AK52" s="9"/>
      <c r="AL52" s="9"/>
      <c r="AM52" s="9"/>
      <c r="AN52" s="53"/>
    </row>
    <row r="53" spans="1:43" ht="27" customHeight="1" thickTop="1" thickBot="1">
      <c r="A53" s="23"/>
      <c r="B53" s="80" t="str">
        <f>IFERROR(IF(VLOOKUP(A53,'Listing CDI '!A:E,2,FALSE)="","",VLOOKUP(A53,'Listing CDI '!A:E,2,FALSE)),"")</f>
        <v/>
      </c>
      <c r="C53" s="88" t="str">
        <f>IFERROR(IF(VLOOKUP(A53,'Listing CDI '!A:E,3,FALSE)="","",VLOOKUP(A53,'Listing CDI '!A:E,3,FALSE)),"")</f>
        <v/>
      </c>
      <c r="D53" s="86" t="str">
        <f>IFERROR(IF(VLOOKUP(A53,'Listing CDI '!A:E,4,FALSE)="","",VLOOKUP(A53,'Listing CDI '!A:E,4,FALSE)),"")</f>
        <v/>
      </c>
      <c r="E53" s="5" t="s">
        <v>14</v>
      </c>
      <c r="F53" s="9"/>
      <c r="G53" s="9"/>
      <c r="H53" s="9"/>
      <c r="I53" s="9"/>
      <c r="J53" s="9"/>
      <c r="K53" s="9"/>
      <c r="L53" s="53"/>
      <c r="M53" s="9"/>
      <c r="N53" s="9"/>
      <c r="O53" s="9"/>
      <c r="P53" s="9"/>
      <c r="Q53" s="9"/>
      <c r="R53" s="9"/>
      <c r="S53" s="53"/>
      <c r="T53" s="9"/>
      <c r="U53" s="9"/>
      <c r="V53" s="9"/>
      <c r="W53" s="9"/>
      <c r="X53" s="9"/>
      <c r="Y53" s="9"/>
      <c r="Z53" s="53"/>
      <c r="AA53" s="9"/>
      <c r="AB53" s="9"/>
      <c r="AC53" s="9"/>
      <c r="AD53" s="9"/>
      <c r="AE53" s="9"/>
      <c r="AF53" s="9"/>
      <c r="AG53" s="53"/>
      <c r="AH53" s="9"/>
      <c r="AI53" s="9"/>
      <c r="AJ53" s="9"/>
      <c r="AK53" s="9"/>
      <c r="AL53" s="9"/>
      <c r="AM53" s="9"/>
      <c r="AN53" s="53"/>
    </row>
    <row r="54" spans="1:43" ht="27" customHeight="1" thickTop="1" thickBot="1">
      <c r="A54" s="23"/>
      <c r="B54" s="80" t="str">
        <f>IFERROR(IF(VLOOKUP(A54,'Listing CDI '!A:E,2,FALSE)="","",VLOOKUP(A54,'Listing CDI '!A:E,2,FALSE)),"")</f>
        <v/>
      </c>
      <c r="C54" s="88" t="str">
        <f>IFERROR(IF(VLOOKUP(A54,'Listing CDI '!A:E,3,FALSE)="","",VLOOKUP(A54,'Listing CDI '!A:E,3,FALSE)),"")</f>
        <v/>
      </c>
      <c r="D54" s="86" t="str">
        <f>IFERROR(IF(VLOOKUP(A54,'Listing CDI '!A:E,4,FALSE)="","",VLOOKUP(A54,'Listing CDI '!A:E,4,FALSE)),"")</f>
        <v/>
      </c>
      <c r="E54" s="5" t="s">
        <v>14</v>
      </c>
      <c r="F54" s="9"/>
      <c r="G54" s="9"/>
      <c r="H54" s="9"/>
      <c r="I54" s="9"/>
      <c r="J54" s="9"/>
      <c r="K54" s="9"/>
      <c r="L54" s="53"/>
      <c r="M54" s="9"/>
      <c r="N54" s="9"/>
      <c r="O54" s="9"/>
      <c r="P54" s="9"/>
      <c r="Q54" s="9"/>
      <c r="R54" s="9"/>
      <c r="S54" s="53"/>
      <c r="T54" s="9"/>
      <c r="U54" s="9"/>
      <c r="V54" s="9"/>
      <c r="W54" s="9"/>
      <c r="X54" s="9"/>
      <c r="Y54" s="9"/>
      <c r="Z54" s="53"/>
      <c r="AA54" s="9"/>
      <c r="AB54" s="9"/>
      <c r="AC54" s="9"/>
      <c r="AD54" s="9"/>
      <c r="AE54" s="9"/>
      <c r="AF54" s="9"/>
      <c r="AG54" s="53"/>
      <c r="AH54" s="9"/>
      <c r="AI54" s="9"/>
      <c r="AJ54" s="9"/>
      <c r="AK54" s="9"/>
      <c r="AL54" s="9"/>
      <c r="AM54" s="9"/>
      <c r="AN54" s="53"/>
    </row>
    <row r="55" spans="1:43" ht="27" customHeight="1" thickTop="1" thickBot="1">
      <c r="A55" s="23"/>
      <c r="B55" s="80" t="str">
        <f>IFERROR(IF(VLOOKUP(A55,'Listing CDI '!A:E,2,FALSE)="","",VLOOKUP(A55,'Listing CDI '!A:E,2,FALSE)),"")</f>
        <v/>
      </c>
      <c r="C55" s="88" t="str">
        <f>IFERROR(IF(VLOOKUP(A55,'Listing CDI '!A:E,3,FALSE)="","",VLOOKUP(A55,'Listing CDI '!A:E,3,FALSE)),"")</f>
        <v/>
      </c>
      <c r="D55" s="86" t="str">
        <f>IFERROR(IF(VLOOKUP(A55,'Listing CDI '!A:E,4,FALSE)="","",VLOOKUP(A55,'Listing CDI '!A:E,4,FALSE)),"")</f>
        <v/>
      </c>
      <c r="E55" s="10" t="s">
        <v>14</v>
      </c>
      <c r="F55" s="9"/>
      <c r="G55" s="9"/>
      <c r="H55" s="9"/>
      <c r="I55" s="9"/>
      <c r="J55" s="9"/>
      <c r="K55" s="9"/>
      <c r="L55" s="53"/>
      <c r="M55" s="9"/>
      <c r="N55" s="9"/>
      <c r="O55" s="9"/>
      <c r="P55" s="9"/>
      <c r="Q55" s="9"/>
      <c r="R55" s="9"/>
      <c r="S55" s="53"/>
      <c r="T55" s="9"/>
      <c r="U55" s="9"/>
      <c r="V55" s="9"/>
      <c r="W55" s="9"/>
      <c r="X55" s="9"/>
      <c r="Y55" s="9"/>
      <c r="Z55" s="53"/>
      <c r="AA55" s="9"/>
      <c r="AB55" s="9"/>
      <c r="AC55" s="9"/>
      <c r="AD55" s="9"/>
      <c r="AE55" s="9"/>
      <c r="AF55" s="9"/>
      <c r="AG55" s="53"/>
      <c r="AH55" s="9"/>
      <c r="AI55" s="9"/>
      <c r="AJ55" s="9"/>
      <c r="AK55" s="9"/>
      <c r="AL55" s="9"/>
      <c r="AM55" s="9"/>
      <c r="AN55" s="53"/>
    </row>
    <row r="56" spans="1:43" ht="27" customHeight="1" thickTop="1" thickBot="1">
      <c r="A56" s="24"/>
      <c r="B56" s="83" t="str">
        <f>IFERROR(IF(VLOOKUP(A56,'Listing CDI '!A:E,2,FALSE)="","",VLOOKUP(A56,'Listing CDI '!A:E,2,FALSE)),"")</f>
        <v/>
      </c>
      <c r="C56" s="89" t="str">
        <f>IFERROR(IF(VLOOKUP(A56,'Listing CDI '!A:E,3,FALSE)="","",VLOOKUP(A56,'Listing CDI '!A:E,3,FALSE)),"")</f>
        <v/>
      </c>
      <c r="D56" s="87" t="str">
        <f>IFERROR(IF(VLOOKUP(A56,'Listing CDI '!A:E,4,FALSE)="","",VLOOKUP(A56,'Listing CDI '!A:E,4,FALSE)),"")</f>
        <v/>
      </c>
      <c r="E56" s="6" t="s">
        <v>22</v>
      </c>
      <c r="F56" s="9"/>
      <c r="G56" s="9"/>
      <c r="H56" s="9"/>
      <c r="I56" s="9"/>
      <c r="J56" s="9"/>
      <c r="K56" s="9"/>
      <c r="L56" s="53"/>
      <c r="M56" s="9"/>
      <c r="N56" s="9"/>
      <c r="O56" s="9"/>
      <c r="P56" s="9"/>
      <c r="Q56" s="9"/>
      <c r="R56" s="9"/>
      <c r="S56" s="53"/>
      <c r="T56" s="9"/>
      <c r="U56" s="9"/>
      <c r="V56" s="9"/>
      <c r="W56" s="9"/>
      <c r="X56" s="9"/>
      <c r="Y56" s="9"/>
      <c r="Z56" s="53"/>
      <c r="AA56" s="9"/>
      <c r="AB56" s="9"/>
      <c r="AC56" s="9"/>
      <c r="AD56" s="9"/>
      <c r="AE56" s="9"/>
      <c r="AF56" s="9"/>
      <c r="AG56" s="53"/>
      <c r="AH56" s="9"/>
      <c r="AI56" s="9"/>
      <c r="AJ56" s="9"/>
      <c r="AK56" s="9"/>
      <c r="AL56" s="9"/>
      <c r="AM56" s="9"/>
      <c r="AN56" s="53"/>
    </row>
    <row r="57" spans="1:43" ht="27" customHeight="1" thickTop="1" thickBot="1">
      <c r="A57" s="24"/>
      <c r="B57" s="83" t="str">
        <f>IFERROR(IF(VLOOKUP(A57,'Listing CDI '!A:E,2,FALSE)="","",VLOOKUP(A57,'Listing CDI '!A:E,2,FALSE)),"")</f>
        <v/>
      </c>
      <c r="C57" s="89" t="str">
        <f>IFERROR(IF(VLOOKUP(A57,'Listing CDI '!A:E,3,FALSE)="","",VLOOKUP(A57,'Listing CDI '!A:E,3,FALSE)),"")</f>
        <v/>
      </c>
      <c r="D57" s="87" t="str">
        <f>IFERROR(IF(VLOOKUP(A57,'Listing CDI '!A:E,4,FALSE)="","",VLOOKUP(A57,'Listing CDI '!A:E,4,FALSE)),"")</f>
        <v/>
      </c>
      <c r="E57" s="6" t="s">
        <v>22</v>
      </c>
      <c r="F57" s="9"/>
      <c r="G57" s="9"/>
      <c r="H57" s="9"/>
      <c r="I57" s="9"/>
      <c r="J57" s="9"/>
      <c r="K57" s="9"/>
      <c r="L57" s="53"/>
      <c r="M57" s="9"/>
      <c r="N57" s="9"/>
      <c r="O57" s="9"/>
      <c r="P57" s="9"/>
      <c r="Q57" s="9"/>
      <c r="R57" s="9"/>
      <c r="S57" s="53"/>
      <c r="T57" s="9"/>
      <c r="U57" s="9"/>
      <c r="V57" s="9"/>
      <c r="W57" s="9"/>
      <c r="X57" s="9"/>
      <c r="Y57" s="9"/>
      <c r="Z57" s="53"/>
      <c r="AA57" s="9"/>
      <c r="AB57" s="9"/>
      <c r="AC57" s="9"/>
      <c r="AD57" s="9"/>
      <c r="AE57" s="9"/>
      <c r="AF57" s="9"/>
      <c r="AG57" s="53"/>
      <c r="AH57" s="9"/>
      <c r="AI57" s="9"/>
      <c r="AJ57" s="9"/>
      <c r="AK57" s="9"/>
      <c r="AL57" s="9"/>
      <c r="AM57" s="9"/>
      <c r="AN57" s="53"/>
    </row>
    <row r="58" spans="1:43" ht="27" customHeight="1" thickTop="1" thickBot="1">
      <c r="A58" s="24"/>
      <c r="B58" s="83" t="str">
        <f>IFERROR(IF(VLOOKUP(A58,'Listing CDI '!A:E,2,FALSE)="","",VLOOKUP(A58,'Listing CDI '!A:E,2,FALSE)),"")</f>
        <v/>
      </c>
      <c r="C58" s="89" t="str">
        <f>IFERROR(IF(VLOOKUP(A58,'Listing CDI '!A:E,3,FALSE)="","",VLOOKUP(A58,'Listing CDI '!A:E,3,FALSE)),"")</f>
        <v/>
      </c>
      <c r="D58" s="87" t="str">
        <f>IFERROR(IF(VLOOKUP(A58,'Listing CDI '!A:E,4,FALSE)="","",VLOOKUP(A58,'Listing CDI '!A:E,4,FALSE)),"")</f>
        <v/>
      </c>
      <c r="E58" s="6" t="s">
        <v>22</v>
      </c>
      <c r="F58" s="9"/>
      <c r="G58" s="9"/>
      <c r="H58" s="9"/>
      <c r="I58" s="9"/>
      <c r="J58" s="9"/>
      <c r="K58" s="9"/>
      <c r="L58" s="53"/>
      <c r="M58" s="9"/>
      <c r="N58" s="9"/>
      <c r="O58" s="9"/>
      <c r="P58" s="9"/>
      <c r="Q58" s="9"/>
      <c r="R58" s="9"/>
      <c r="S58" s="53"/>
      <c r="T58" s="9"/>
      <c r="U58" s="9"/>
      <c r="V58" s="9"/>
      <c r="W58" s="9"/>
      <c r="X58" s="9"/>
      <c r="Y58" s="9"/>
      <c r="Z58" s="53"/>
      <c r="AA58" s="9"/>
      <c r="AB58" s="9"/>
      <c r="AC58" s="9"/>
      <c r="AD58" s="9"/>
      <c r="AE58" s="9"/>
      <c r="AF58" s="9"/>
      <c r="AG58" s="53"/>
      <c r="AH58" s="9"/>
      <c r="AI58" s="9"/>
      <c r="AJ58" s="9"/>
      <c r="AK58" s="9"/>
      <c r="AL58" s="9"/>
      <c r="AM58" s="9"/>
      <c r="AN58" s="53"/>
      <c r="AQ58" s="37"/>
    </row>
    <row r="59" spans="1:43" ht="27" customHeight="1" thickTop="1" thickBot="1">
      <c r="A59" s="24"/>
      <c r="B59" s="83" t="str">
        <f>IFERROR(IF(VLOOKUP(A59,'Listing CDI '!A:E,2,FALSE)="","",VLOOKUP(A59,'Listing CDI '!A:E,2,FALSE)),"")</f>
        <v/>
      </c>
      <c r="C59" s="89" t="str">
        <f>IFERROR(IF(VLOOKUP(A59,'Listing CDI '!A:E,3,FALSE)="","",VLOOKUP(A59,'Listing CDI '!A:E,3,FALSE)),"")</f>
        <v/>
      </c>
      <c r="D59" s="87" t="str">
        <f>IFERROR(IF(VLOOKUP(A59,'Listing CDI '!A:E,4,FALSE)="","",VLOOKUP(A59,'Listing CDI '!A:E,4,FALSE)),"")</f>
        <v/>
      </c>
      <c r="E59" s="6" t="s">
        <v>22</v>
      </c>
      <c r="F59" s="9"/>
      <c r="G59" s="9"/>
      <c r="H59" s="9"/>
      <c r="I59" s="9"/>
      <c r="J59" s="9"/>
      <c r="K59" s="9"/>
      <c r="L59" s="53"/>
      <c r="M59" s="9"/>
      <c r="N59" s="9"/>
      <c r="O59" s="9"/>
      <c r="P59" s="9"/>
      <c r="Q59" s="9"/>
      <c r="R59" s="9"/>
      <c r="S59" s="53"/>
      <c r="T59" s="9"/>
      <c r="U59" s="9"/>
      <c r="V59" s="9"/>
      <c r="W59" s="9"/>
      <c r="X59" s="9"/>
      <c r="Y59" s="9"/>
      <c r="Z59" s="53"/>
      <c r="AA59" s="9"/>
      <c r="AB59" s="9"/>
      <c r="AC59" s="9"/>
      <c r="AD59" s="9"/>
      <c r="AE59" s="9"/>
      <c r="AF59" s="9"/>
      <c r="AG59" s="53"/>
      <c r="AH59" s="9"/>
      <c r="AI59" s="9"/>
      <c r="AJ59" s="9"/>
      <c r="AK59" s="9"/>
      <c r="AL59" s="9"/>
      <c r="AM59" s="9"/>
      <c r="AN59" s="53"/>
      <c r="AQ59" s="37"/>
    </row>
    <row r="60" spans="1:43" s="37" customFormat="1" ht="27" customHeight="1" thickTop="1" thickBot="1">
      <c r="A60" s="24"/>
      <c r="B60" s="83" t="str">
        <f>IFERROR(IF(VLOOKUP(A60,'Listing CDI '!A:E,2,FALSE)="","",VLOOKUP(A60,'Listing CDI '!A:E,2,FALSE)),"")</f>
        <v/>
      </c>
      <c r="C60" s="89" t="str">
        <f>IFERROR(IF(VLOOKUP(A60,'Listing CDI '!A:E,3,FALSE)="","",VLOOKUP(A60,'Listing CDI '!A:E,3,FALSE)),"")</f>
        <v/>
      </c>
      <c r="D60" s="87" t="str">
        <f>IFERROR(IF(VLOOKUP(A60,'Listing CDI '!A:E,4,FALSE)="","",VLOOKUP(A60,'Listing CDI '!A:E,4,FALSE)),"")</f>
        <v/>
      </c>
      <c r="E60" s="6"/>
      <c r="F60" s="9"/>
      <c r="G60" s="9"/>
      <c r="H60" s="9"/>
      <c r="I60" s="9"/>
      <c r="J60" s="9"/>
      <c r="K60" s="9"/>
      <c r="L60" s="53"/>
      <c r="M60" s="9"/>
      <c r="N60" s="9"/>
      <c r="O60" s="9"/>
      <c r="P60" s="9"/>
      <c r="Q60" s="9"/>
      <c r="R60" s="9"/>
      <c r="S60" s="53"/>
      <c r="T60" s="9"/>
      <c r="U60" s="9"/>
      <c r="V60" s="9"/>
      <c r="W60" s="9"/>
      <c r="X60" s="9"/>
      <c r="Y60" s="9"/>
      <c r="Z60" s="53"/>
      <c r="AA60" s="9"/>
      <c r="AB60" s="9"/>
      <c r="AC60" s="9"/>
      <c r="AD60" s="9"/>
      <c r="AE60" s="9"/>
      <c r="AF60" s="9"/>
      <c r="AG60" s="53"/>
      <c r="AH60" s="9"/>
      <c r="AI60" s="9"/>
      <c r="AJ60" s="9"/>
      <c r="AK60" s="9"/>
      <c r="AL60" s="9"/>
      <c r="AM60" s="9"/>
      <c r="AN60" s="53"/>
    </row>
    <row r="61" spans="1:43" s="37" customFormat="1" ht="27" customHeight="1" thickTop="1" thickBot="1">
      <c r="A61" s="24"/>
      <c r="B61" s="83" t="str">
        <f>IFERROR(IF(VLOOKUP(A61,'Listing CDI '!A:E,2,FALSE)="","",VLOOKUP(A61,'Listing CDI '!A:E,2,FALSE)),"")</f>
        <v/>
      </c>
      <c r="C61" s="89" t="str">
        <f>IFERROR(IF(VLOOKUP(A61,'Listing CDI '!A:E,3,FALSE)="","",VLOOKUP(A61,'Listing CDI '!A:E,3,FALSE)),"")</f>
        <v/>
      </c>
      <c r="D61" s="87" t="str">
        <f>IFERROR(IF(VLOOKUP(A61,'Listing CDI '!A:E,4,FALSE)="","",VLOOKUP(A61,'Listing CDI '!A:E,4,FALSE)),"")</f>
        <v/>
      </c>
      <c r="E61" s="6"/>
      <c r="F61" s="9"/>
      <c r="G61" s="9"/>
      <c r="H61" s="9"/>
      <c r="I61" s="9"/>
      <c r="J61" s="9"/>
      <c r="K61" s="9"/>
      <c r="L61" s="53"/>
      <c r="M61" s="9"/>
      <c r="N61" s="9"/>
      <c r="O61" s="9"/>
      <c r="P61" s="9"/>
      <c r="Q61" s="9"/>
      <c r="R61" s="9"/>
      <c r="S61" s="53"/>
      <c r="T61" s="9"/>
      <c r="U61" s="9"/>
      <c r="V61" s="9"/>
      <c r="W61" s="9"/>
      <c r="X61" s="9"/>
      <c r="Y61" s="9"/>
      <c r="Z61" s="53"/>
      <c r="AA61" s="9"/>
      <c r="AB61" s="9"/>
      <c r="AC61" s="9"/>
      <c r="AD61" s="9"/>
      <c r="AE61" s="9"/>
      <c r="AF61" s="9"/>
      <c r="AG61" s="53"/>
      <c r="AH61" s="9"/>
      <c r="AI61" s="9"/>
      <c r="AJ61" s="9"/>
      <c r="AK61" s="9"/>
      <c r="AL61" s="9"/>
      <c r="AM61" s="9"/>
      <c r="AN61" s="53"/>
    </row>
    <row r="62" spans="1:43" s="37" customFormat="1" ht="27" customHeight="1" thickTop="1" thickBot="1">
      <c r="A62" s="24"/>
      <c r="B62" s="83" t="str">
        <f>IFERROR(IF(VLOOKUP(A62,'Listing CDI '!A:E,2,FALSE)="","",VLOOKUP(A62,'Listing CDI '!A:E,2,FALSE)),"")</f>
        <v/>
      </c>
      <c r="C62" s="89" t="str">
        <f>IFERROR(IF(VLOOKUP(A62,'Listing CDI '!A:E,3,FALSE)="","",VLOOKUP(A62,'Listing CDI '!A:E,3,FALSE)),"")</f>
        <v/>
      </c>
      <c r="D62" s="87" t="str">
        <f>IFERROR(IF(VLOOKUP(A62,'Listing CDI '!A:E,4,FALSE)="","",VLOOKUP(A62,'Listing CDI '!A:E,4,FALSE)),"")</f>
        <v/>
      </c>
      <c r="E62" s="6"/>
      <c r="F62" s="9"/>
      <c r="G62" s="9"/>
      <c r="H62" s="9"/>
      <c r="I62" s="9"/>
      <c r="J62" s="9"/>
      <c r="K62" s="9"/>
      <c r="L62" s="53"/>
      <c r="M62" s="9"/>
      <c r="N62" s="9"/>
      <c r="O62" s="9"/>
      <c r="P62" s="9"/>
      <c r="Q62" s="9"/>
      <c r="R62" s="9"/>
      <c r="S62" s="53"/>
      <c r="T62" s="9"/>
      <c r="U62" s="9"/>
      <c r="V62" s="9"/>
      <c r="W62" s="9"/>
      <c r="X62" s="9"/>
      <c r="Y62" s="9"/>
      <c r="Z62" s="53"/>
      <c r="AA62" s="9"/>
      <c r="AB62" s="9"/>
      <c r="AC62" s="9"/>
      <c r="AD62" s="9"/>
      <c r="AE62" s="9"/>
      <c r="AF62" s="9"/>
      <c r="AG62" s="53"/>
      <c r="AH62" s="9"/>
      <c r="AI62" s="9"/>
      <c r="AJ62" s="9"/>
      <c r="AK62" s="9"/>
      <c r="AL62" s="9"/>
      <c r="AM62" s="9"/>
      <c r="AN62" s="53"/>
    </row>
    <row r="63" spans="1:43" s="37" customFormat="1" ht="27" customHeight="1" thickTop="1" thickBot="1">
      <c r="A63" s="24"/>
      <c r="B63" s="83" t="str">
        <f>IFERROR(IF(VLOOKUP(A63,'Listing CDI '!A:E,2,FALSE)="","",VLOOKUP(A63,'Listing CDI '!A:E,2,FALSE)),"")</f>
        <v/>
      </c>
      <c r="C63" s="89" t="str">
        <f>IFERROR(IF(VLOOKUP(A63,'Listing CDI '!A:E,3,FALSE)="","",VLOOKUP(A63,'Listing CDI '!A:E,3,FALSE)),"")</f>
        <v/>
      </c>
      <c r="D63" s="87" t="str">
        <f>IFERROR(IF(VLOOKUP(A63,'Listing CDI '!A:E,4,FALSE)="","",VLOOKUP(A63,'Listing CDI '!A:E,4,FALSE)),"")</f>
        <v/>
      </c>
      <c r="E63" s="6"/>
      <c r="F63" s="40"/>
      <c r="G63" s="40"/>
      <c r="H63" s="40"/>
      <c r="I63" s="40"/>
      <c r="J63" s="40"/>
      <c r="K63" s="40"/>
      <c r="L63" s="53"/>
      <c r="M63" s="40"/>
      <c r="N63" s="40"/>
      <c r="O63" s="40"/>
      <c r="P63" s="40"/>
      <c r="Q63" s="40"/>
      <c r="R63" s="40"/>
      <c r="S63" s="53"/>
      <c r="T63" s="40"/>
      <c r="U63" s="40"/>
      <c r="V63" s="40"/>
      <c r="W63" s="40"/>
      <c r="X63" s="40"/>
      <c r="Y63" s="40"/>
      <c r="Z63" s="53"/>
      <c r="AA63" s="40"/>
      <c r="AB63" s="40"/>
      <c r="AC63" s="40"/>
      <c r="AD63" s="40"/>
      <c r="AE63" s="40"/>
      <c r="AF63" s="40"/>
      <c r="AG63" s="53"/>
      <c r="AH63" s="40"/>
      <c r="AI63" s="40"/>
      <c r="AJ63" s="40"/>
      <c r="AK63" s="40"/>
      <c r="AL63" s="40"/>
      <c r="AM63" s="40"/>
      <c r="AN63" s="53"/>
    </row>
    <row r="64" spans="1:43" ht="27" customHeight="1" thickTop="1" thickBot="1">
      <c r="A64" s="136" t="s">
        <v>6</v>
      </c>
      <c r="B64" s="137"/>
      <c r="C64" s="137"/>
      <c r="D64" s="137"/>
      <c r="E64" s="138"/>
      <c r="F64" s="97">
        <f>COUNT(F47:F63)</f>
        <v>0</v>
      </c>
      <c r="G64" s="98">
        <f>COUNT(G47:G63)</f>
        <v>0</v>
      </c>
      <c r="H64" s="98">
        <f t="shared" ref="H64:AM64" si="10">COUNT(H47:H63)</f>
        <v>0</v>
      </c>
      <c r="I64" s="98">
        <f t="shared" si="10"/>
        <v>0</v>
      </c>
      <c r="J64" s="98">
        <f t="shared" si="10"/>
        <v>0</v>
      </c>
      <c r="K64" s="98">
        <f t="shared" si="10"/>
        <v>0</v>
      </c>
      <c r="L64" s="53"/>
      <c r="M64" s="98">
        <f t="shared" si="10"/>
        <v>0</v>
      </c>
      <c r="N64" s="98">
        <f t="shared" si="10"/>
        <v>0</v>
      </c>
      <c r="O64" s="98">
        <f t="shared" si="10"/>
        <v>0</v>
      </c>
      <c r="P64" s="98">
        <f t="shared" si="10"/>
        <v>0</v>
      </c>
      <c r="Q64" s="98">
        <f t="shared" si="10"/>
        <v>0</v>
      </c>
      <c r="R64" s="98">
        <f t="shared" si="10"/>
        <v>0</v>
      </c>
      <c r="S64" s="53"/>
      <c r="T64" s="98">
        <f t="shared" si="10"/>
        <v>0</v>
      </c>
      <c r="U64" s="98">
        <f t="shared" si="10"/>
        <v>0</v>
      </c>
      <c r="V64" s="98">
        <f t="shared" si="10"/>
        <v>0</v>
      </c>
      <c r="W64" s="98">
        <f t="shared" si="10"/>
        <v>0</v>
      </c>
      <c r="X64" s="98">
        <f t="shared" si="10"/>
        <v>0</v>
      </c>
      <c r="Y64" s="98">
        <f t="shared" si="10"/>
        <v>0</v>
      </c>
      <c r="Z64" s="53"/>
      <c r="AA64" s="98">
        <f t="shared" si="10"/>
        <v>0</v>
      </c>
      <c r="AB64" s="98">
        <f t="shared" si="10"/>
        <v>0</v>
      </c>
      <c r="AC64" s="98">
        <f t="shared" si="10"/>
        <v>0</v>
      </c>
      <c r="AD64" s="98">
        <f t="shared" si="10"/>
        <v>0</v>
      </c>
      <c r="AE64" s="98">
        <f t="shared" si="10"/>
        <v>0</v>
      </c>
      <c r="AF64" s="98">
        <f t="shared" si="10"/>
        <v>0</v>
      </c>
      <c r="AG64" s="53"/>
      <c r="AH64" s="98">
        <f t="shared" si="10"/>
        <v>0</v>
      </c>
      <c r="AI64" s="98">
        <f t="shared" si="10"/>
        <v>0</v>
      </c>
      <c r="AJ64" s="98">
        <f t="shared" si="10"/>
        <v>0</v>
      </c>
      <c r="AK64" s="98">
        <f t="shared" si="10"/>
        <v>0</v>
      </c>
      <c r="AL64" s="98">
        <f t="shared" si="10"/>
        <v>0</v>
      </c>
      <c r="AM64" s="98">
        <f t="shared" si="10"/>
        <v>0</v>
      </c>
      <c r="AN64" s="53"/>
    </row>
    <row r="65" spans="1:43" s="37" customFormat="1" ht="27" customHeight="1" thickTop="1" thickBot="1">
      <c r="A65" s="207" t="s">
        <v>34</v>
      </c>
      <c r="B65" s="208"/>
      <c r="C65" s="208"/>
      <c r="D65" s="208"/>
      <c r="E65" s="209"/>
      <c r="F65" s="104">
        <f t="shared" ref="F65:K65" si="11">F63*7.3</f>
        <v>0</v>
      </c>
      <c r="G65" s="105">
        <f t="shared" si="11"/>
        <v>0</v>
      </c>
      <c r="H65" s="105">
        <f t="shared" si="11"/>
        <v>0</v>
      </c>
      <c r="I65" s="105">
        <f t="shared" si="11"/>
        <v>0</v>
      </c>
      <c r="J65" s="105">
        <f t="shared" si="11"/>
        <v>0</v>
      </c>
      <c r="K65" s="105">
        <f t="shared" si="11"/>
        <v>0</v>
      </c>
      <c r="L65" s="53"/>
      <c r="M65" s="105">
        <f t="shared" ref="M65:R65" si="12">M63*7.3</f>
        <v>0</v>
      </c>
      <c r="N65" s="105">
        <f t="shared" si="12"/>
        <v>0</v>
      </c>
      <c r="O65" s="105">
        <f t="shared" si="12"/>
        <v>0</v>
      </c>
      <c r="P65" s="105">
        <f t="shared" si="12"/>
        <v>0</v>
      </c>
      <c r="Q65" s="105">
        <f t="shared" si="12"/>
        <v>0</v>
      </c>
      <c r="R65" s="105">
        <f t="shared" si="12"/>
        <v>0</v>
      </c>
      <c r="S65" s="53"/>
      <c r="T65" s="105">
        <f t="shared" ref="T65:Y65" si="13">T63*7.3</f>
        <v>0</v>
      </c>
      <c r="U65" s="105">
        <f t="shared" si="13"/>
        <v>0</v>
      </c>
      <c r="V65" s="105">
        <f t="shared" si="13"/>
        <v>0</v>
      </c>
      <c r="W65" s="105">
        <f t="shared" si="13"/>
        <v>0</v>
      </c>
      <c r="X65" s="105">
        <f t="shared" si="13"/>
        <v>0</v>
      </c>
      <c r="Y65" s="105">
        <f t="shared" si="13"/>
        <v>0</v>
      </c>
      <c r="Z65" s="53"/>
      <c r="AA65" s="105">
        <f t="shared" ref="AA65:AF65" si="14">AA63*7.3</f>
        <v>0</v>
      </c>
      <c r="AB65" s="105">
        <f t="shared" si="14"/>
        <v>0</v>
      </c>
      <c r="AC65" s="105">
        <f t="shared" si="14"/>
        <v>0</v>
      </c>
      <c r="AD65" s="105">
        <f t="shared" si="14"/>
        <v>0</v>
      </c>
      <c r="AE65" s="105">
        <f t="shared" si="14"/>
        <v>0</v>
      </c>
      <c r="AF65" s="105">
        <f t="shared" si="14"/>
        <v>0</v>
      </c>
      <c r="AG65" s="53"/>
      <c r="AH65" s="105">
        <f t="shared" ref="AH65:AM65" si="15">AH63*7.3</f>
        <v>0</v>
      </c>
      <c r="AI65" s="105">
        <f t="shared" si="15"/>
        <v>0</v>
      </c>
      <c r="AJ65" s="105">
        <f t="shared" si="15"/>
        <v>0</v>
      </c>
      <c r="AK65" s="105">
        <f t="shared" si="15"/>
        <v>0</v>
      </c>
      <c r="AL65" s="105">
        <f t="shared" si="15"/>
        <v>0</v>
      </c>
      <c r="AM65" s="105">
        <f t="shared" si="15"/>
        <v>0</v>
      </c>
      <c r="AN65" s="53"/>
    </row>
    <row r="66" spans="1:43" s="37" customFormat="1" ht="36" customHeight="1" thickBot="1">
      <c r="A66" s="223" t="s">
        <v>36</v>
      </c>
      <c r="B66" s="224"/>
      <c r="C66" s="224"/>
      <c r="D66" s="224"/>
      <c r="E66" s="225"/>
      <c r="F66" s="106">
        <f t="shared" ref="F66:K66" si="16">IF(F65=0,0,F65-(7*7.3))</f>
        <v>0</v>
      </c>
      <c r="G66" s="107">
        <f t="shared" si="16"/>
        <v>0</v>
      </c>
      <c r="H66" s="107">
        <f t="shared" si="16"/>
        <v>0</v>
      </c>
      <c r="I66" s="107">
        <f t="shared" si="16"/>
        <v>0</v>
      </c>
      <c r="J66" s="107">
        <f t="shared" si="16"/>
        <v>0</v>
      </c>
      <c r="K66" s="107">
        <f t="shared" si="16"/>
        <v>0</v>
      </c>
      <c r="L66" s="53"/>
      <c r="M66" s="107">
        <f t="shared" ref="M66:R66" si="17">IF(M65=0,0,M65-(7*7.3))</f>
        <v>0</v>
      </c>
      <c r="N66" s="107">
        <f t="shared" si="17"/>
        <v>0</v>
      </c>
      <c r="O66" s="107">
        <f t="shared" si="17"/>
        <v>0</v>
      </c>
      <c r="P66" s="107">
        <f t="shared" si="17"/>
        <v>0</v>
      </c>
      <c r="Q66" s="107">
        <f t="shared" si="17"/>
        <v>0</v>
      </c>
      <c r="R66" s="107">
        <f t="shared" si="17"/>
        <v>0</v>
      </c>
      <c r="S66" s="53"/>
      <c r="T66" s="107">
        <f t="shared" ref="T66:Y66" si="18">IF(T65=0,0,T65-(7*7.3))</f>
        <v>0</v>
      </c>
      <c r="U66" s="107">
        <f t="shared" si="18"/>
        <v>0</v>
      </c>
      <c r="V66" s="107">
        <f t="shared" si="18"/>
        <v>0</v>
      </c>
      <c r="W66" s="107">
        <f t="shared" si="18"/>
        <v>0</v>
      </c>
      <c r="X66" s="107">
        <f t="shared" si="18"/>
        <v>0</v>
      </c>
      <c r="Y66" s="107">
        <f t="shared" si="18"/>
        <v>0</v>
      </c>
      <c r="Z66" s="53"/>
      <c r="AA66" s="107">
        <f t="shared" ref="AA66:AF66" si="19">IF(AA65=0,0,AA65-(7*7.3))</f>
        <v>0</v>
      </c>
      <c r="AB66" s="107">
        <f t="shared" si="19"/>
        <v>0</v>
      </c>
      <c r="AC66" s="107">
        <f t="shared" si="19"/>
        <v>0</v>
      </c>
      <c r="AD66" s="107">
        <f t="shared" si="19"/>
        <v>0</v>
      </c>
      <c r="AE66" s="107">
        <f t="shared" si="19"/>
        <v>0</v>
      </c>
      <c r="AF66" s="107">
        <f t="shared" si="19"/>
        <v>0</v>
      </c>
      <c r="AG66" s="53"/>
      <c r="AH66" s="107">
        <f t="shared" ref="AH66:AM66" si="20">IF(AH65=0,0,AH65-(7*7.3))</f>
        <v>0</v>
      </c>
      <c r="AI66" s="107">
        <f t="shared" si="20"/>
        <v>0</v>
      </c>
      <c r="AJ66" s="107">
        <f t="shared" si="20"/>
        <v>0</v>
      </c>
      <c r="AK66" s="107">
        <f t="shared" si="20"/>
        <v>0</v>
      </c>
      <c r="AL66" s="107">
        <f t="shared" si="20"/>
        <v>0</v>
      </c>
      <c r="AM66" s="107">
        <f t="shared" si="20"/>
        <v>0</v>
      </c>
      <c r="AN66" s="53"/>
    </row>
    <row r="67" spans="1:43" s="37" customFormat="1" ht="27" customHeight="1" thickTop="1" thickBot="1">
      <c r="A67" s="199" t="s">
        <v>35</v>
      </c>
      <c r="B67" s="200"/>
      <c r="C67" s="200"/>
      <c r="D67" s="200"/>
      <c r="E67" s="201"/>
      <c r="F67" s="197">
        <f>SUM(F65:K65)</f>
        <v>0</v>
      </c>
      <c r="G67" s="189"/>
      <c r="H67" s="189"/>
      <c r="I67" s="189"/>
      <c r="J67" s="189"/>
      <c r="K67" s="190"/>
      <c r="L67" s="53"/>
      <c r="M67" s="188">
        <f>SUM(M65:R65)</f>
        <v>0</v>
      </c>
      <c r="N67" s="189"/>
      <c r="O67" s="189"/>
      <c r="P67" s="189"/>
      <c r="Q67" s="189"/>
      <c r="R67" s="190"/>
      <c r="S67" s="54"/>
      <c r="T67" s="198">
        <f>SUM(T65:Y65)</f>
        <v>0</v>
      </c>
      <c r="U67" s="198"/>
      <c r="V67" s="198"/>
      <c r="W67" s="198"/>
      <c r="X67" s="198"/>
      <c r="Y67" s="198"/>
      <c r="Z67" s="54"/>
      <c r="AA67" s="198">
        <f>SUM(AA65:AF65)</f>
        <v>0</v>
      </c>
      <c r="AB67" s="198"/>
      <c r="AC67" s="198"/>
      <c r="AD67" s="198"/>
      <c r="AE67" s="198"/>
      <c r="AF67" s="198"/>
      <c r="AG67" s="54"/>
      <c r="AH67" s="198">
        <f>SUM(AH65:AM65)</f>
        <v>0</v>
      </c>
      <c r="AI67" s="198"/>
      <c r="AJ67" s="198"/>
      <c r="AK67" s="198"/>
      <c r="AL67" s="198"/>
      <c r="AM67" s="198"/>
      <c r="AN67" s="53"/>
    </row>
    <row r="68" spans="1:43" s="37" customFormat="1" ht="27" customHeight="1" thickTop="1" thickBot="1">
      <c r="A68" s="202" t="s">
        <v>37</v>
      </c>
      <c r="B68" s="203"/>
      <c r="C68" s="203"/>
      <c r="D68" s="203"/>
      <c r="E68" s="204"/>
      <c r="F68" s="197">
        <f>SUM(F66:K66)</f>
        <v>0</v>
      </c>
      <c r="G68" s="189"/>
      <c r="H68" s="189"/>
      <c r="I68" s="189"/>
      <c r="J68" s="189"/>
      <c r="K68" s="190"/>
      <c r="L68" s="58"/>
      <c r="M68" s="188">
        <f>SUM(M66:R66)</f>
        <v>0</v>
      </c>
      <c r="N68" s="189"/>
      <c r="O68" s="189"/>
      <c r="P68" s="189"/>
      <c r="Q68" s="189"/>
      <c r="R68" s="190"/>
      <c r="S68" s="55"/>
      <c r="T68" s="198">
        <f>SUM(T66:Y66)</f>
        <v>0</v>
      </c>
      <c r="U68" s="198"/>
      <c r="V68" s="198"/>
      <c r="W68" s="198"/>
      <c r="X68" s="198"/>
      <c r="Y68" s="198"/>
      <c r="Z68" s="55"/>
      <c r="AA68" s="198">
        <f>SUM(AA66:AF66)</f>
        <v>0</v>
      </c>
      <c r="AB68" s="198"/>
      <c r="AC68" s="198"/>
      <c r="AD68" s="198"/>
      <c r="AE68" s="198"/>
      <c r="AF68" s="198"/>
      <c r="AG68" s="55"/>
      <c r="AH68" s="198">
        <f>SUM(AH66:AM66)</f>
        <v>0</v>
      </c>
      <c r="AI68" s="198"/>
      <c r="AJ68" s="198"/>
      <c r="AK68" s="198"/>
      <c r="AL68" s="198"/>
      <c r="AM68" s="198"/>
      <c r="AN68" s="58"/>
    </row>
    <row r="69" spans="1:43" ht="10.5" customHeight="1" thickTop="1" thickBot="1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</row>
    <row r="70" spans="1:43" ht="15.75" customHeight="1" thickTop="1">
      <c r="A70" s="42"/>
      <c r="B70" s="42"/>
      <c r="C70" s="43"/>
      <c r="D70" s="43"/>
      <c r="E70" s="44"/>
      <c r="F70" s="213"/>
      <c r="G70" s="214"/>
      <c r="H70" s="214"/>
      <c r="I70" s="214"/>
      <c r="J70" s="214"/>
      <c r="K70" s="214"/>
      <c r="L70" s="214"/>
      <c r="M70" s="142" t="s">
        <v>9</v>
      </c>
      <c r="N70" s="142"/>
      <c r="O70" s="142"/>
      <c r="P70" s="142"/>
      <c r="Q70" s="142"/>
      <c r="R70" s="142"/>
      <c r="S70" s="142"/>
      <c r="T70" s="142"/>
      <c r="U70" s="142"/>
      <c r="V70" s="142"/>
      <c r="W70" s="142"/>
      <c r="X70" s="142"/>
      <c r="Y70" s="142"/>
      <c r="Z70" s="142"/>
      <c r="AA70" s="142"/>
      <c r="AB70" s="142"/>
      <c r="AC70" s="142"/>
      <c r="AD70" s="142"/>
      <c r="AE70" s="142"/>
      <c r="AF70" s="142"/>
      <c r="AG70" s="142"/>
      <c r="AH70" s="214"/>
      <c r="AI70" s="214"/>
      <c r="AJ70" s="214"/>
      <c r="AK70" s="214"/>
      <c r="AL70" s="214"/>
      <c r="AM70" s="214"/>
      <c r="AN70" s="214"/>
    </row>
    <row r="71" spans="1:43" ht="15" customHeight="1">
      <c r="A71" s="2"/>
      <c r="B71" s="2"/>
      <c r="C71" s="1"/>
      <c r="D71" s="1"/>
      <c r="E71" s="1"/>
      <c r="F71" s="215"/>
      <c r="G71" s="216"/>
      <c r="H71" s="216"/>
      <c r="I71" s="216"/>
      <c r="J71" s="216"/>
      <c r="K71" s="216"/>
      <c r="L71" s="216"/>
      <c r="M71" s="143"/>
      <c r="N71" s="143"/>
      <c r="O71" s="143"/>
      <c r="P71" s="143"/>
      <c r="Q71" s="143"/>
      <c r="R71" s="143"/>
      <c r="S71" s="143"/>
      <c r="T71" s="143"/>
      <c r="U71" s="143"/>
      <c r="V71" s="143"/>
      <c r="W71" s="143"/>
      <c r="X71" s="143"/>
      <c r="Y71" s="143"/>
      <c r="Z71" s="143"/>
      <c r="AA71" s="143"/>
      <c r="AB71" s="143"/>
      <c r="AC71" s="143"/>
      <c r="AD71" s="143"/>
      <c r="AE71" s="143"/>
      <c r="AF71" s="143"/>
      <c r="AG71" s="143"/>
      <c r="AH71" s="216"/>
      <c r="AI71" s="216"/>
      <c r="AJ71" s="216"/>
      <c r="AK71" s="216"/>
      <c r="AL71" s="216"/>
      <c r="AM71" s="216"/>
      <c r="AN71" s="216"/>
    </row>
    <row r="72" spans="1:43" ht="15.75" customHeight="1" thickBot="1">
      <c r="A72" s="2"/>
      <c r="B72" s="2"/>
      <c r="C72" s="1"/>
      <c r="D72" s="1"/>
      <c r="E72" s="1"/>
      <c r="F72" s="217"/>
      <c r="G72" s="218"/>
      <c r="H72" s="218"/>
      <c r="I72" s="218"/>
      <c r="J72" s="218"/>
      <c r="K72" s="218"/>
      <c r="L72" s="218"/>
      <c r="M72" s="144"/>
      <c r="N72" s="144"/>
      <c r="O72" s="144"/>
      <c r="P72" s="144"/>
      <c r="Q72" s="144"/>
      <c r="R72" s="144"/>
      <c r="S72" s="144"/>
      <c r="T72" s="144"/>
      <c r="U72" s="144"/>
      <c r="V72" s="144"/>
      <c r="W72" s="144"/>
      <c r="X72" s="144"/>
      <c r="Y72" s="144"/>
      <c r="Z72" s="144"/>
      <c r="AA72" s="144"/>
      <c r="AB72" s="144"/>
      <c r="AC72" s="144"/>
      <c r="AD72" s="144"/>
      <c r="AE72" s="144"/>
      <c r="AF72" s="144"/>
      <c r="AG72" s="144"/>
      <c r="AH72" s="218"/>
      <c r="AI72" s="218"/>
      <c r="AJ72" s="218"/>
      <c r="AK72" s="218"/>
      <c r="AL72" s="218"/>
      <c r="AM72" s="218"/>
      <c r="AN72" s="218"/>
    </row>
    <row r="73" spans="1:43" ht="27" customHeight="1" thickTop="1" thickBot="1">
      <c r="A73" s="160" t="s">
        <v>19</v>
      </c>
      <c r="B73" s="161"/>
      <c r="C73" s="158" t="s">
        <v>28</v>
      </c>
      <c r="D73" s="158" t="s">
        <v>29</v>
      </c>
      <c r="E73" s="139" t="s">
        <v>12</v>
      </c>
      <c r="F73" s="51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</row>
    <row r="74" spans="1:43" ht="27" customHeight="1" thickBot="1">
      <c r="A74" s="162"/>
      <c r="B74" s="163"/>
      <c r="C74" s="159"/>
      <c r="D74" s="159"/>
      <c r="E74" s="140"/>
      <c r="F74" s="3" t="s">
        <v>0</v>
      </c>
      <c r="G74" s="4" t="s">
        <v>1</v>
      </c>
      <c r="H74" s="4" t="s">
        <v>1</v>
      </c>
      <c r="I74" s="4" t="s">
        <v>2</v>
      </c>
      <c r="J74" s="4" t="s">
        <v>3</v>
      </c>
      <c r="K74" s="4" t="s">
        <v>4</v>
      </c>
      <c r="L74" s="52" t="s">
        <v>5</v>
      </c>
      <c r="M74" s="4" t="s">
        <v>0</v>
      </c>
      <c r="N74" s="4" t="s">
        <v>1</v>
      </c>
      <c r="O74" s="4" t="s">
        <v>1</v>
      </c>
      <c r="P74" s="4" t="s">
        <v>2</v>
      </c>
      <c r="Q74" s="4" t="s">
        <v>3</v>
      </c>
      <c r="R74" s="4" t="s">
        <v>4</v>
      </c>
      <c r="S74" s="52" t="s">
        <v>5</v>
      </c>
      <c r="T74" s="4" t="s">
        <v>0</v>
      </c>
      <c r="U74" s="4" t="s">
        <v>1</v>
      </c>
      <c r="V74" s="4" t="s">
        <v>1</v>
      </c>
      <c r="W74" s="4" t="s">
        <v>2</v>
      </c>
      <c r="X74" s="4" t="s">
        <v>3</v>
      </c>
      <c r="Y74" s="4" t="s">
        <v>4</v>
      </c>
      <c r="Z74" s="52" t="s">
        <v>5</v>
      </c>
      <c r="AA74" s="4" t="s">
        <v>0</v>
      </c>
      <c r="AB74" s="4" t="s">
        <v>1</v>
      </c>
      <c r="AC74" s="4" t="s">
        <v>1</v>
      </c>
      <c r="AD74" s="4" t="s">
        <v>2</v>
      </c>
      <c r="AE74" s="4" t="s">
        <v>3</v>
      </c>
      <c r="AF74" s="4" t="s">
        <v>4</v>
      </c>
      <c r="AG74" s="52" t="s">
        <v>5</v>
      </c>
      <c r="AH74" s="4" t="s">
        <v>0</v>
      </c>
      <c r="AI74" s="4" t="s">
        <v>1</v>
      </c>
      <c r="AJ74" s="4" t="s">
        <v>1</v>
      </c>
      <c r="AK74" s="4" t="s">
        <v>2</v>
      </c>
      <c r="AL74" s="4" t="s">
        <v>3</v>
      </c>
      <c r="AM74" s="4" t="s">
        <v>4</v>
      </c>
      <c r="AN74" s="52" t="s">
        <v>5</v>
      </c>
    </row>
    <row r="75" spans="1:43" ht="27" customHeight="1" thickTop="1" thickBot="1">
      <c r="A75" s="23"/>
      <c r="B75" s="90" t="str">
        <f>IFERROR(IF(VLOOKUP(A75,'Listing CDI '!A:E,2,FALSE)="","",VLOOKUP(A75,'Listing CDI '!A:E,2,FALSE)),"")</f>
        <v/>
      </c>
      <c r="C75" s="88" t="str">
        <f>IFERROR(IF(VLOOKUP(A75,'Listing CDI '!A:E,3,FALSE)="","",VLOOKUP(A75,'Listing CDI '!A:E,3,FALSE)),"")</f>
        <v/>
      </c>
      <c r="D75" s="86" t="str">
        <f>IFERROR(IF(VLOOKUP(A75,'Listing CDI '!A:E,4,FALSE)="","",VLOOKUP(A75,'Listing CDI '!A:E,4,FALSE)),"")</f>
        <v/>
      </c>
      <c r="E75" s="5" t="s">
        <v>18</v>
      </c>
      <c r="F75" s="16"/>
      <c r="G75" s="17"/>
      <c r="H75" s="9"/>
      <c r="I75" s="17"/>
      <c r="J75" s="9"/>
      <c r="K75" s="17"/>
      <c r="L75" s="56"/>
      <c r="M75" s="17"/>
      <c r="N75" s="17"/>
      <c r="O75" s="17"/>
      <c r="P75" s="17"/>
      <c r="Q75" s="17"/>
      <c r="R75" s="17"/>
      <c r="S75" s="56"/>
      <c r="T75" s="17"/>
      <c r="U75" s="17"/>
      <c r="V75" s="28"/>
      <c r="W75" s="9"/>
      <c r="X75" s="17"/>
      <c r="Y75" s="17"/>
      <c r="Z75" s="56"/>
      <c r="AA75" s="17"/>
      <c r="AB75" s="17"/>
      <c r="AC75" s="17"/>
      <c r="AD75" s="17"/>
      <c r="AE75" s="17"/>
      <c r="AF75" s="17"/>
      <c r="AG75" s="56"/>
      <c r="AH75" s="17"/>
      <c r="AI75" s="17"/>
      <c r="AJ75" s="17"/>
      <c r="AK75" s="17"/>
      <c r="AL75" s="17"/>
      <c r="AM75" s="17"/>
      <c r="AN75" s="56"/>
      <c r="AQ75" s="37"/>
    </row>
    <row r="76" spans="1:43" ht="27" customHeight="1" thickTop="1" thickBot="1">
      <c r="A76" s="23"/>
      <c r="B76" s="90" t="str">
        <f>IFERROR(IF(VLOOKUP(A76,'Listing CDI '!A:E,2,FALSE)="","",VLOOKUP(A76,'Listing CDI '!A:E,2,FALSE)),"")</f>
        <v/>
      </c>
      <c r="C76" s="88" t="str">
        <f>IFERROR(IF(VLOOKUP(A76,'Listing CDI '!A:E,3,FALSE)="","",VLOOKUP(A76,'Listing CDI '!A:E,3,FALSE)),"")</f>
        <v/>
      </c>
      <c r="D76" s="86" t="str">
        <f>IFERROR(IF(VLOOKUP(A76,'Listing CDI '!A:E,4,FALSE)="","",VLOOKUP(A76,'Listing CDI '!A:E,4,FALSE)),"")</f>
        <v/>
      </c>
      <c r="E76" s="5" t="s">
        <v>17</v>
      </c>
      <c r="F76" s="18"/>
      <c r="G76" s="9"/>
      <c r="H76" s="9"/>
      <c r="I76" s="9"/>
      <c r="J76" s="9"/>
      <c r="K76" s="9"/>
      <c r="L76" s="53"/>
      <c r="M76" s="9"/>
      <c r="N76" s="9"/>
      <c r="O76" s="9"/>
      <c r="P76" s="9"/>
      <c r="Q76" s="9"/>
      <c r="R76" s="9"/>
      <c r="S76" s="53"/>
      <c r="T76" s="9"/>
      <c r="U76" s="9"/>
      <c r="V76" s="15"/>
      <c r="W76" s="9"/>
      <c r="X76" s="9"/>
      <c r="Y76" s="9"/>
      <c r="Z76" s="53"/>
      <c r="AA76" s="9"/>
      <c r="AB76" s="9"/>
      <c r="AC76" s="15"/>
      <c r="AD76" s="9"/>
      <c r="AE76" s="9"/>
      <c r="AF76" s="9"/>
      <c r="AG76" s="53"/>
      <c r="AH76" s="9"/>
      <c r="AI76" s="9"/>
      <c r="AJ76" s="15"/>
      <c r="AK76" s="9"/>
      <c r="AL76" s="9"/>
      <c r="AM76" s="9"/>
      <c r="AN76" s="53"/>
      <c r="AQ76" s="37"/>
    </row>
    <row r="77" spans="1:43" ht="27" customHeight="1" thickTop="1" thickBot="1">
      <c r="A77" s="24"/>
      <c r="B77" s="91" t="str">
        <f>IFERROR(IF(VLOOKUP(A77,'Listing CDI '!A:E,2,FALSE)="","",VLOOKUP(A77,'Listing CDI '!A:E,2,FALSE)),"")</f>
        <v/>
      </c>
      <c r="C77" s="89" t="str">
        <f>IFERROR(IF(VLOOKUP(A77,'Listing CDI '!A:E,3,FALSE)="","",VLOOKUP(A77,'Listing CDI '!A:E,3,FALSE)),"")</f>
        <v/>
      </c>
      <c r="D77" s="87" t="str">
        <f>IFERROR(IF(VLOOKUP(A77,'Listing CDI '!A:E,4,FALSE)="","",VLOOKUP(A77,'Listing CDI '!A:E,4,FALSE)),"")</f>
        <v/>
      </c>
      <c r="E77" s="14" t="s">
        <v>14</v>
      </c>
      <c r="F77" s="18"/>
      <c r="G77" s="9"/>
      <c r="H77" s="9"/>
      <c r="I77" s="9"/>
      <c r="J77" s="9"/>
      <c r="K77" s="9"/>
      <c r="L77" s="53"/>
      <c r="M77" s="9"/>
      <c r="N77" s="9"/>
      <c r="O77" s="9"/>
      <c r="P77" s="9"/>
      <c r="Q77" s="9"/>
      <c r="R77" s="9"/>
      <c r="S77" s="53"/>
      <c r="T77" s="9"/>
      <c r="U77" s="9"/>
      <c r="V77" s="9"/>
      <c r="W77" s="9"/>
      <c r="X77" s="9"/>
      <c r="Y77" s="9"/>
      <c r="Z77" s="53"/>
      <c r="AA77" s="9"/>
      <c r="AB77" s="9"/>
      <c r="AC77" s="9"/>
      <c r="AD77" s="9"/>
      <c r="AE77" s="9"/>
      <c r="AF77" s="9"/>
      <c r="AG77" s="53"/>
      <c r="AH77" s="9"/>
      <c r="AI77" s="9"/>
      <c r="AJ77" s="9"/>
      <c r="AK77" s="9"/>
      <c r="AL77" s="9"/>
      <c r="AM77" s="9"/>
      <c r="AN77" s="53"/>
      <c r="AQ77" s="37"/>
    </row>
    <row r="78" spans="1:43" ht="27" customHeight="1" thickTop="1" thickBot="1">
      <c r="A78" s="24"/>
      <c r="B78" s="91" t="str">
        <f>IFERROR(IF(VLOOKUP(A78,'Listing CDI '!A:E,2,FALSE)="","",VLOOKUP(A78,'Listing CDI '!A:E,2,FALSE)),"")</f>
        <v/>
      </c>
      <c r="C78" s="89" t="str">
        <f>IFERROR(IF(VLOOKUP(A78,'Listing CDI '!A:E,3,FALSE)="","",VLOOKUP(A78,'Listing CDI '!A:E,3,FALSE)),"")</f>
        <v/>
      </c>
      <c r="D78" s="87" t="str">
        <f>IFERROR(IF(VLOOKUP(A78,'Listing CDI '!A:E,4,FALSE)="","",VLOOKUP(A78,'Listing CDI '!A:E,4,FALSE)),"")</f>
        <v/>
      </c>
      <c r="E78" s="14" t="s">
        <v>14</v>
      </c>
      <c r="F78" s="9"/>
      <c r="G78" s="9"/>
      <c r="H78" s="9"/>
      <c r="I78" s="9"/>
      <c r="J78" s="9"/>
      <c r="K78" s="9"/>
      <c r="L78" s="53"/>
      <c r="M78" s="9"/>
      <c r="N78" s="9"/>
      <c r="O78" s="9"/>
      <c r="P78" s="9"/>
      <c r="Q78" s="9"/>
      <c r="R78" s="9"/>
      <c r="S78" s="53"/>
      <c r="T78" s="9"/>
      <c r="U78" s="9"/>
      <c r="V78" s="9"/>
      <c r="W78" s="9"/>
      <c r="X78" s="9"/>
      <c r="Y78" s="9"/>
      <c r="Z78" s="53"/>
      <c r="AA78" s="9"/>
      <c r="AB78" s="9"/>
      <c r="AC78" s="9"/>
      <c r="AD78" s="9"/>
      <c r="AE78" s="9"/>
      <c r="AF78" s="9"/>
      <c r="AG78" s="53"/>
      <c r="AH78" s="9"/>
      <c r="AI78" s="9"/>
      <c r="AJ78" s="9"/>
      <c r="AK78" s="9"/>
      <c r="AL78" s="9"/>
      <c r="AM78" s="9"/>
      <c r="AN78" s="53"/>
      <c r="AQ78" s="37"/>
    </row>
    <row r="79" spans="1:43" ht="27" customHeight="1" thickTop="1" thickBot="1">
      <c r="A79" s="24"/>
      <c r="B79" s="91" t="str">
        <f>IFERROR(IF(VLOOKUP(A79,'Listing CDI '!A:E,2,FALSE)="","",VLOOKUP(A79,'Listing CDI '!A:E,2,FALSE)),"")</f>
        <v/>
      </c>
      <c r="C79" s="89" t="str">
        <f>IFERROR(IF(VLOOKUP(A79,'Listing CDI '!A:E,3,FALSE)="","",VLOOKUP(A79,'Listing CDI '!A:E,3,FALSE)),"")</f>
        <v/>
      </c>
      <c r="D79" s="87" t="str">
        <f>IFERROR(IF(VLOOKUP(A79,'Listing CDI '!A:E,4,FALSE)="","",VLOOKUP(A79,'Listing CDI '!A:E,4,FALSE)),"")</f>
        <v/>
      </c>
      <c r="E79" s="20" t="s">
        <v>21</v>
      </c>
      <c r="F79" s="9"/>
      <c r="G79" s="9"/>
      <c r="H79" s="9"/>
      <c r="I79" s="9"/>
      <c r="J79" s="9"/>
      <c r="K79" s="9"/>
      <c r="L79" s="53"/>
      <c r="M79" s="9"/>
      <c r="N79" s="9"/>
      <c r="O79" s="9"/>
      <c r="P79" s="9"/>
      <c r="Q79" s="9"/>
      <c r="R79" s="9"/>
      <c r="S79" s="53"/>
      <c r="T79" s="9"/>
      <c r="U79" s="9"/>
      <c r="V79" s="9"/>
      <c r="W79" s="9"/>
      <c r="X79" s="9"/>
      <c r="Y79" s="9"/>
      <c r="Z79" s="53"/>
      <c r="AA79" s="9"/>
      <c r="AB79" s="9"/>
      <c r="AC79" s="9"/>
      <c r="AD79" s="9"/>
      <c r="AE79" s="9"/>
      <c r="AF79" s="9"/>
      <c r="AG79" s="53"/>
      <c r="AH79" s="9"/>
      <c r="AI79" s="9"/>
      <c r="AJ79" s="9"/>
      <c r="AK79" s="9"/>
      <c r="AL79" s="9"/>
      <c r="AM79" s="9"/>
      <c r="AN79" s="53"/>
      <c r="AQ79" s="37"/>
    </row>
    <row r="80" spans="1:43" ht="27" customHeight="1" thickTop="1" thickBot="1">
      <c r="A80" s="26"/>
      <c r="B80" s="91" t="str">
        <f>IFERROR(IF(VLOOKUP(A80,'Listing CDI '!A:E,2,FALSE)="","",VLOOKUP(A80,'Listing CDI '!A:E,2,FALSE)),"")</f>
        <v/>
      </c>
      <c r="C80" s="89" t="str">
        <f>IFERROR(IF(VLOOKUP(A80,'Listing CDI '!A:E,3,FALSE)="","",VLOOKUP(A80,'Listing CDI '!A:E,3,FALSE)),"")</f>
        <v/>
      </c>
      <c r="D80" s="87" t="str">
        <f>IFERROR(IF(VLOOKUP(A80,'Listing CDI '!A:E,4,FALSE)="","",VLOOKUP(A80,'Listing CDI '!A:E,4,FALSE)),"")</f>
        <v/>
      </c>
      <c r="E80" s="27" t="s">
        <v>21</v>
      </c>
      <c r="F80" s="40"/>
      <c r="G80" s="40"/>
      <c r="H80" s="40"/>
      <c r="I80" s="40"/>
      <c r="J80" s="40"/>
      <c r="K80" s="40"/>
      <c r="L80" s="53"/>
      <c r="M80" s="40"/>
      <c r="N80" s="40"/>
      <c r="O80" s="40"/>
      <c r="P80" s="40"/>
      <c r="Q80" s="40"/>
      <c r="R80" s="40"/>
      <c r="S80" s="53"/>
      <c r="T80" s="40"/>
      <c r="U80" s="40"/>
      <c r="V80" s="40"/>
      <c r="W80" s="40"/>
      <c r="X80" s="40"/>
      <c r="Y80" s="40"/>
      <c r="Z80" s="53"/>
      <c r="AA80" s="40"/>
      <c r="AB80" s="40"/>
      <c r="AC80" s="40"/>
      <c r="AD80" s="40"/>
      <c r="AE80" s="40"/>
      <c r="AF80" s="40"/>
      <c r="AG80" s="53"/>
      <c r="AH80" s="40"/>
      <c r="AI80" s="40"/>
      <c r="AJ80" s="40"/>
      <c r="AK80" s="40"/>
      <c r="AL80" s="40"/>
      <c r="AM80" s="40"/>
      <c r="AN80" s="53"/>
      <c r="AQ80" s="37"/>
    </row>
    <row r="81" spans="1:43" ht="27" customHeight="1" thickTop="1" thickBot="1">
      <c r="A81" s="136" t="s">
        <v>33</v>
      </c>
      <c r="B81" s="137"/>
      <c r="C81" s="137"/>
      <c r="D81" s="137"/>
      <c r="E81" s="138"/>
      <c r="F81" s="97">
        <f t="shared" ref="F81:K81" si="21">COUNT(F75:F80)</f>
        <v>0</v>
      </c>
      <c r="G81" s="98">
        <f t="shared" si="21"/>
        <v>0</v>
      </c>
      <c r="H81" s="98">
        <f t="shared" si="21"/>
        <v>0</v>
      </c>
      <c r="I81" s="98">
        <f t="shared" si="21"/>
        <v>0</v>
      </c>
      <c r="J81" s="98">
        <f t="shared" si="21"/>
        <v>0</v>
      </c>
      <c r="K81" s="98">
        <f t="shared" si="21"/>
        <v>0</v>
      </c>
      <c r="L81" s="53"/>
      <c r="M81" s="98">
        <f t="shared" ref="M81:R81" si="22">COUNT(M75:M80)</f>
        <v>0</v>
      </c>
      <c r="N81" s="98">
        <f t="shared" si="22"/>
        <v>0</v>
      </c>
      <c r="O81" s="98">
        <f t="shared" si="22"/>
        <v>0</v>
      </c>
      <c r="P81" s="98">
        <f t="shared" si="22"/>
        <v>0</v>
      </c>
      <c r="Q81" s="98">
        <f t="shared" si="22"/>
        <v>0</v>
      </c>
      <c r="R81" s="98">
        <f t="shared" si="22"/>
        <v>0</v>
      </c>
      <c r="S81" s="53"/>
      <c r="T81" s="98">
        <f t="shared" ref="T81:Y81" si="23">COUNT(T75:T80)</f>
        <v>0</v>
      </c>
      <c r="U81" s="98">
        <f t="shared" si="23"/>
        <v>0</v>
      </c>
      <c r="V81" s="98">
        <f t="shared" si="23"/>
        <v>0</v>
      </c>
      <c r="W81" s="98">
        <f t="shared" si="23"/>
        <v>0</v>
      </c>
      <c r="X81" s="98">
        <f t="shared" si="23"/>
        <v>0</v>
      </c>
      <c r="Y81" s="98">
        <f t="shared" si="23"/>
        <v>0</v>
      </c>
      <c r="Z81" s="53"/>
      <c r="AA81" s="98">
        <f t="shared" ref="AA81:AF81" si="24">COUNT(AA75:AA80)</f>
        <v>0</v>
      </c>
      <c r="AB81" s="98">
        <f t="shared" si="24"/>
        <v>0</v>
      </c>
      <c r="AC81" s="98">
        <f t="shared" si="24"/>
        <v>0</v>
      </c>
      <c r="AD81" s="98">
        <f t="shared" si="24"/>
        <v>0</v>
      </c>
      <c r="AE81" s="98">
        <f t="shared" si="24"/>
        <v>0</v>
      </c>
      <c r="AF81" s="98">
        <f t="shared" si="24"/>
        <v>0</v>
      </c>
      <c r="AG81" s="53"/>
      <c r="AH81" s="98">
        <f t="shared" ref="AH81:AM81" si="25">COUNT(AH75:AH80)</f>
        <v>0</v>
      </c>
      <c r="AI81" s="98">
        <f t="shared" si="25"/>
        <v>0</v>
      </c>
      <c r="AJ81" s="98">
        <f t="shared" si="25"/>
        <v>0</v>
      </c>
      <c r="AK81" s="98">
        <f t="shared" si="25"/>
        <v>0</v>
      </c>
      <c r="AL81" s="98">
        <f t="shared" si="25"/>
        <v>0</v>
      </c>
      <c r="AM81" s="98">
        <f t="shared" si="25"/>
        <v>0</v>
      </c>
      <c r="AN81" s="53"/>
    </row>
    <row r="82" spans="1:43" s="37" customFormat="1" ht="27" customHeight="1" thickTop="1" thickBot="1">
      <c r="A82" s="191" t="s">
        <v>34</v>
      </c>
      <c r="B82" s="192"/>
      <c r="C82" s="192"/>
      <c r="D82" s="192"/>
      <c r="E82" s="193"/>
      <c r="F82" s="108">
        <f t="shared" ref="F82:K82" si="26">F81*7.3</f>
        <v>0</v>
      </c>
      <c r="G82" s="100">
        <f t="shared" si="26"/>
        <v>0</v>
      </c>
      <c r="H82" s="100">
        <f t="shared" si="26"/>
        <v>0</v>
      </c>
      <c r="I82" s="100">
        <f t="shared" si="26"/>
        <v>0</v>
      </c>
      <c r="J82" s="100">
        <f t="shared" si="26"/>
        <v>0</v>
      </c>
      <c r="K82" s="109">
        <f t="shared" si="26"/>
        <v>0</v>
      </c>
      <c r="L82" s="53"/>
      <c r="M82" s="110">
        <f t="shared" ref="M82:R82" si="27">M81*7.3</f>
        <v>0</v>
      </c>
      <c r="N82" s="100">
        <f t="shared" si="27"/>
        <v>0</v>
      </c>
      <c r="O82" s="100">
        <f t="shared" si="27"/>
        <v>0</v>
      </c>
      <c r="P82" s="100">
        <f t="shared" si="27"/>
        <v>0</v>
      </c>
      <c r="Q82" s="100">
        <f t="shared" si="27"/>
        <v>0</v>
      </c>
      <c r="R82" s="111">
        <f t="shared" si="27"/>
        <v>0</v>
      </c>
      <c r="S82" s="53"/>
      <c r="T82" s="110">
        <f t="shared" ref="T82:Y82" si="28">T81*7.3</f>
        <v>0</v>
      </c>
      <c r="U82" s="100">
        <f t="shared" si="28"/>
        <v>0</v>
      </c>
      <c r="V82" s="100">
        <f t="shared" si="28"/>
        <v>0</v>
      </c>
      <c r="W82" s="100">
        <f t="shared" si="28"/>
        <v>0</v>
      </c>
      <c r="X82" s="100">
        <f t="shared" si="28"/>
        <v>0</v>
      </c>
      <c r="Y82" s="111">
        <f t="shared" si="28"/>
        <v>0</v>
      </c>
      <c r="Z82" s="53"/>
      <c r="AA82" s="110">
        <f t="shared" ref="AA82:AF82" si="29">AA81*7.3</f>
        <v>0</v>
      </c>
      <c r="AB82" s="100">
        <f t="shared" si="29"/>
        <v>0</v>
      </c>
      <c r="AC82" s="100">
        <f t="shared" si="29"/>
        <v>0</v>
      </c>
      <c r="AD82" s="100">
        <f t="shared" si="29"/>
        <v>0</v>
      </c>
      <c r="AE82" s="100">
        <f t="shared" si="29"/>
        <v>0</v>
      </c>
      <c r="AF82" s="111">
        <f t="shared" si="29"/>
        <v>0</v>
      </c>
      <c r="AG82" s="53"/>
      <c r="AH82" s="110">
        <f t="shared" ref="AH82:AM82" si="30">AH81*7.3</f>
        <v>0</v>
      </c>
      <c r="AI82" s="100">
        <f t="shared" si="30"/>
        <v>0</v>
      </c>
      <c r="AJ82" s="100">
        <f t="shared" si="30"/>
        <v>0</v>
      </c>
      <c r="AK82" s="100">
        <f t="shared" si="30"/>
        <v>0</v>
      </c>
      <c r="AL82" s="100">
        <f t="shared" si="30"/>
        <v>0</v>
      </c>
      <c r="AM82" s="111">
        <f t="shared" si="30"/>
        <v>0</v>
      </c>
      <c r="AN82" s="53"/>
    </row>
    <row r="83" spans="1:43" s="37" customFormat="1" ht="27" customHeight="1" thickTop="1" thickBot="1">
      <c r="A83" s="194" t="s">
        <v>35</v>
      </c>
      <c r="B83" s="195"/>
      <c r="C83" s="195"/>
      <c r="D83" s="195"/>
      <c r="E83" s="196"/>
      <c r="F83" s="197">
        <f>SUM(F82:K82)</f>
        <v>0</v>
      </c>
      <c r="G83" s="189"/>
      <c r="H83" s="189"/>
      <c r="I83" s="189"/>
      <c r="J83" s="189"/>
      <c r="K83" s="190"/>
      <c r="L83" s="58"/>
      <c r="M83" s="188">
        <f>SUM(M82:R82)</f>
        <v>0</v>
      </c>
      <c r="N83" s="189"/>
      <c r="O83" s="189"/>
      <c r="P83" s="189"/>
      <c r="Q83" s="189"/>
      <c r="R83" s="190"/>
      <c r="S83" s="58"/>
      <c r="T83" s="188">
        <f>SUM(T82:Y82)</f>
        <v>0</v>
      </c>
      <c r="U83" s="189"/>
      <c r="V83" s="189"/>
      <c r="W83" s="189"/>
      <c r="X83" s="189"/>
      <c r="Y83" s="190"/>
      <c r="Z83" s="58"/>
      <c r="AA83" s="188">
        <f>SUM(AA82:AF82)</f>
        <v>0</v>
      </c>
      <c r="AB83" s="189"/>
      <c r="AC83" s="189"/>
      <c r="AD83" s="189"/>
      <c r="AE83" s="189"/>
      <c r="AF83" s="190"/>
      <c r="AG83" s="58"/>
      <c r="AH83" s="188">
        <f>SUM(AH82:AM82)</f>
        <v>0</v>
      </c>
      <c r="AI83" s="189"/>
      <c r="AJ83" s="189"/>
      <c r="AK83" s="189"/>
      <c r="AL83" s="189"/>
      <c r="AM83" s="190"/>
      <c r="AN83" s="58"/>
    </row>
    <row r="84" spans="1:43" ht="16.5" thickTop="1" thickBot="1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</row>
    <row r="85" spans="1:43" ht="27" customHeight="1" thickTop="1" thickBot="1">
      <c r="A85" s="160" t="s">
        <v>19</v>
      </c>
      <c r="B85" s="161"/>
      <c r="C85" s="158" t="s">
        <v>28</v>
      </c>
      <c r="D85" s="158" t="s">
        <v>29</v>
      </c>
      <c r="E85" s="139" t="s">
        <v>12</v>
      </c>
      <c r="F85" s="51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</row>
    <row r="86" spans="1:43" ht="27" customHeight="1" thickBot="1">
      <c r="A86" s="162"/>
      <c r="B86" s="163"/>
      <c r="C86" s="159"/>
      <c r="D86" s="159"/>
      <c r="E86" s="140"/>
      <c r="F86" s="3" t="s">
        <v>0</v>
      </c>
      <c r="G86" s="4" t="s">
        <v>1</v>
      </c>
      <c r="H86" s="4" t="s">
        <v>1</v>
      </c>
      <c r="I86" s="4" t="s">
        <v>2</v>
      </c>
      <c r="J86" s="4" t="s">
        <v>3</v>
      </c>
      <c r="K86" s="4" t="s">
        <v>4</v>
      </c>
      <c r="L86" s="52" t="s">
        <v>5</v>
      </c>
      <c r="M86" s="4" t="s">
        <v>0</v>
      </c>
      <c r="N86" s="4" t="s">
        <v>1</v>
      </c>
      <c r="O86" s="4" t="s">
        <v>1</v>
      </c>
      <c r="P86" s="4" t="s">
        <v>2</v>
      </c>
      <c r="Q86" s="4" t="s">
        <v>3</v>
      </c>
      <c r="R86" s="4" t="s">
        <v>4</v>
      </c>
      <c r="S86" s="52" t="s">
        <v>5</v>
      </c>
      <c r="T86" s="4" t="s">
        <v>0</v>
      </c>
      <c r="U86" s="4" t="s">
        <v>1</v>
      </c>
      <c r="V86" s="4" t="s">
        <v>1</v>
      </c>
      <c r="W86" s="4" t="s">
        <v>2</v>
      </c>
      <c r="X86" s="4" t="s">
        <v>3</v>
      </c>
      <c r="Y86" s="4" t="s">
        <v>4</v>
      </c>
      <c r="Z86" s="52" t="s">
        <v>5</v>
      </c>
      <c r="AA86" s="4" t="s">
        <v>0</v>
      </c>
      <c r="AB86" s="4" t="s">
        <v>1</v>
      </c>
      <c r="AC86" s="4" t="s">
        <v>1</v>
      </c>
      <c r="AD86" s="4" t="s">
        <v>2</v>
      </c>
      <c r="AE86" s="4" t="s">
        <v>3</v>
      </c>
      <c r="AF86" s="4" t="s">
        <v>4</v>
      </c>
      <c r="AG86" s="52" t="s">
        <v>5</v>
      </c>
      <c r="AH86" s="4" t="s">
        <v>0</v>
      </c>
      <c r="AI86" s="4" t="s">
        <v>1</v>
      </c>
      <c r="AJ86" s="4" t="s">
        <v>1</v>
      </c>
      <c r="AK86" s="4" t="s">
        <v>2</v>
      </c>
      <c r="AL86" s="4" t="s">
        <v>3</v>
      </c>
      <c r="AM86" s="4" t="s">
        <v>4</v>
      </c>
      <c r="AN86" s="52" t="s">
        <v>5</v>
      </c>
    </row>
    <row r="87" spans="1:43" ht="27" customHeight="1" thickTop="1" thickBot="1">
      <c r="A87" s="25"/>
      <c r="B87" s="92" t="str">
        <f>IFERROR(IF(VLOOKUP(A87,'Listing CDI '!A:E,2,FALSE)="","",VLOOKUP(A87,'Listing CDI '!A:E,2,FALSE)),"")</f>
        <v/>
      </c>
      <c r="C87" s="93" t="str">
        <f>IFERROR(IF(VLOOKUP(A87,'Listing CDI '!A:E,3,FALSE)="","",VLOOKUP(A87,'Listing CDI '!A:E,3,FALSE)),"")</f>
        <v/>
      </c>
      <c r="D87" s="94" t="str">
        <f>IFERROR(IF(VLOOKUP(A87,'Listing CDI '!A:E,4,FALSE)="","",VLOOKUP(A87,'Listing CDI '!A:E,4,FALSE)),"")</f>
        <v/>
      </c>
      <c r="E87" s="12"/>
      <c r="F87" s="29"/>
      <c r="G87" s="30"/>
      <c r="H87" s="9"/>
      <c r="I87" s="17"/>
      <c r="J87" s="9"/>
      <c r="K87" s="17"/>
      <c r="L87" s="56"/>
      <c r="M87" s="17"/>
      <c r="N87" s="17"/>
      <c r="O87" s="9"/>
      <c r="P87" s="17"/>
      <c r="Q87" s="17"/>
      <c r="R87" s="17"/>
      <c r="S87" s="56"/>
      <c r="T87" s="17"/>
      <c r="U87" s="17"/>
      <c r="V87" s="28"/>
      <c r="W87" s="9"/>
      <c r="X87" s="28"/>
      <c r="Y87" s="28"/>
      <c r="Z87" s="56"/>
      <c r="AA87" s="28"/>
      <c r="AB87" s="28"/>
      <c r="AC87" s="28"/>
      <c r="AD87" s="28"/>
      <c r="AE87" s="28"/>
      <c r="AF87" s="28"/>
      <c r="AG87" s="56"/>
      <c r="AH87" s="28"/>
      <c r="AI87" s="28"/>
      <c r="AJ87" s="28"/>
      <c r="AK87" s="28"/>
      <c r="AL87" s="28"/>
      <c r="AM87" s="28"/>
      <c r="AN87" s="56"/>
      <c r="AQ87" s="37"/>
    </row>
    <row r="88" spans="1:43" ht="27" customHeight="1" thickTop="1" thickBot="1">
      <c r="A88" s="25"/>
      <c r="B88" s="92" t="str">
        <f>IFERROR(IF(VLOOKUP(A88,'Listing CDI '!A:E,2,FALSE)="","",VLOOKUP(A88,'Listing CDI '!A:E,2,FALSE)),"")</f>
        <v/>
      </c>
      <c r="C88" s="93" t="str">
        <f>IFERROR(IF(VLOOKUP(A88,'Listing CDI '!A:E,3,FALSE)="","",VLOOKUP(A88,'Listing CDI '!A:E,3,FALSE)),"")</f>
        <v/>
      </c>
      <c r="D88" s="94" t="str">
        <f>IFERROR(IF(VLOOKUP(A88,'Listing CDI '!A:E,4,FALSE)="","",VLOOKUP(A88,'Listing CDI '!A:E,4,FALSE)),"")</f>
        <v/>
      </c>
      <c r="E88" s="8"/>
      <c r="F88" s="31"/>
      <c r="G88" s="31"/>
      <c r="H88" s="31"/>
      <c r="I88" s="31"/>
      <c r="J88" s="9"/>
      <c r="K88" s="15"/>
      <c r="L88" s="53"/>
      <c r="M88" s="15"/>
      <c r="N88" s="31"/>
      <c r="O88" s="31"/>
      <c r="P88" s="31"/>
      <c r="Q88" s="31"/>
      <c r="R88" s="31"/>
      <c r="S88" s="53"/>
      <c r="T88" s="31"/>
      <c r="U88" s="31"/>
      <c r="V88" s="31"/>
      <c r="W88" s="9"/>
      <c r="X88" s="31"/>
      <c r="Y88" s="15"/>
      <c r="Z88" s="53"/>
      <c r="AA88" s="15"/>
      <c r="AB88" s="15"/>
      <c r="AC88" s="15"/>
      <c r="AD88" s="15"/>
      <c r="AE88" s="15"/>
      <c r="AF88" s="15"/>
      <c r="AG88" s="53"/>
      <c r="AH88" s="15"/>
      <c r="AI88" s="15"/>
      <c r="AJ88" s="15"/>
      <c r="AK88" s="15"/>
      <c r="AL88" s="15"/>
      <c r="AM88" s="15"/>
      <c r="AN88" s="53"/>
      <c r="AQ88" s="37"/>
    </row>
    <row r="89" spans="1:43" ht="27" customHeight="1" thickTop="1" thickBot="1">
      <c r="A89" s="25"/>
      <c r="B89" s="92" t="str">
        <f>IFERROR(IF(VLOOKUP(A89,'Listing CDI '!A:E,2,FALSE)="","",VLOOKUP(A89,'Listing CDI '!A:E,2,FALSE)),"")</f>
        <v/>
      </c>
      <c r="C89" s="93" t="str">
        <f>IFERROR(IF(VLOOKUP(A89,'Listing CDI '!A:E,3,FALSE)="","",VLOOKUP(A89,'Listing CDI '!A:E,3,FALSE)),"")</f>
        <v/>
      </c>
      <c r="D89" s="94" t="str">
        <f>IFERROR(IF(VLOOKUP(A89,'Listing CDI '!A:E,4,FALSE)="","",VLOOKUP(A89,'Listing CDI '!A:E,4,FALSE)),"")</f>
        <v/>
      </c>
      <c r="E89" s="13"/>
      <c r="F89" s="32"/>
      <c r="G89" s="33"/>
      <c r="H89" s="33"/>
      <c r="I89" s="33"/>
      <c r="J89" s="9"/>
      <c r="K89" s="33"/>
      <c r="L89" s="53"/>
      <c r="M89" s="33"/>
      <c r="N89" s="33"/>
      <c r="O89" s="33"/>
      <c r="P89" s="33"/>
      <c r="Q89" s="33"/>
      <c r="R89" s="15"/>
      <c r="S89" s="53"/>
      <c r="T89" s="33"/>
      <c r="U89" s="33"/>
      <c r="V89" s="31"/>
      <c r="W89" s="9"/>
      <c r="X89" s="33"/>
      <c r="Y89" s="9"/>
      <c r="Z89" s="53"/>
      <c r="AA89" s="33"/>
      <c r="AB89" s="33"/>
      <c r="AC89" s="33"/>
      <c r="AD89" s="33"/>
      <c r="AE89" s="33"/>
      <c r="AF89" s="33"/>
      <c r="AG89" s="53"/>
      <c r="AH89" s="33"/>
      <c r="AI89" s="33"/>
      <c r="AJ89" s="33"/>
      <c r="AK89" s="33"/>
      <c r="AL89" s="33"/>
      <c r="AM89" s="33"/>
      <c r="AN89" s="53"/>
      <c r="AQ89" s="37"/>
    </row>
    <row r="90" spans="1:43" ht="27" customHeight="1" thickTop="1" thickBot="1">
      <c r="A90" s="25"/>
      <c r="B90" s="95" t="str">
        <f>IFERROR(IF(VLOOKUP(A90,'Listing CDI '!A:E,2,FALSE)="","",VLOOKUP(A90,'Listing CDI '!A:E,2,FALSE)),"")</f>
        <v/>
      </c>
      <c r="C90" s="93" t="str">
        <f>IFERROR(IF(VLOOKUP(A90,'Listing CDI '!A:E,3,FALSE)="","",VLOOKUP(A90,'Listing CDI '!A:E,3,FALSE)),"")</f>
        <v/>
      </c>
      <c r="D90" s="96" t="str">
        <f>IFERROR(IF(VLOOKUP(A90,'Listing CDI '!A:E,4,FALSE)="","",VLOOKUP(A90,'Listing CDI '!A:E,4,FALSE)),"")</f>
        <v/>
      </c>
      <c r="E90" s="11"/>
      <c r="F90" s="34"/>
      <c r="G90" s="19"/>
      <c r="H90" s="19"/>
      <c r="I90" s="35"/>
      <c r="J90" s="19"/>
      <c r="K90" s="19"/>
      <c r="L90" s="58"/>
      <c r="M90" s="19"/>
      <c r="N90" s="19"/>
      <c r="O90" s="35"/>
      <c r="P90" s="19"/>
      <c r="Q90" s="19"/>
      <c r="R90" s="19"/>
      <c r="S90" s="58"/>
      <c r="T90" s="19"/>
      <c r="U90" s="19"/>
      <c r="V90" s="35"/>
      <c r="W90" s="19"/>
      <c r="X90" s="19"/>
      <c r="Y90" s="19"/>
      <c r="Z90" s="58"/>
      <c r="AA90" s="19"/>
      <c r="AB90" s="19"/>
      <c r="AC90" s="19"/>
      <c r="AD90" s="19"/>
      <c r="AE90" s="19"/>
      <c r="AF90" s="19"/>
      <c r="AG90" s="58"/>
      <c r="AH90" s="19"/>
      <c r="AI90" s="19"/>
      <c r="AJ90" s="19"/>
      <c r="AK90" s="19"/>
      <c r="AL90" s="19"/>
      <c r="AM90" s="19"/>
      <c r="AN90" s="58"/>
      <c r="AQ90" s="37"/>
    </row>
    <row r="91" spans="1:43" ht="15.75" thickTop="1"/>
    <row r="92" spans="1:43" ht="16.5" customHeight="1" thickBot="1"/>
    <row r="93" spans="1:43" s="37" customFormat="1" ht="37.5" customHeight="1" thickTop="1" thickBot="1">
      <c r="A93" s="220" t="s">
        <v>31</v>
      </c>
      <c r="B93" s="221"/>
      <c r="C93" s="221"/>
      <c r="D93" s="221"/>
      <c r="E93" s="222"/>
      <c r="F93" s="112">
        <f>F13+F38+F64+F81</f>
        <v>0</v>
      </c>
      <c r="G93" s="113">
        <f t="shared" ref="G93:AM93" si="31">G13+G38+G64+G81</f>
        <v>0</v>
      </c>
      <c r="H93" s="113">
        <f t="shared" si="31"/>
        <v>0</v>
      </c>
      <c r="I93" s="113">
        <f t="shared" si="31"/>
        <v>0</v>
      </c>
      <c r="J93" s="113">
        <f t="shared" si="31"/>
        <v>0</v>
      </c>
      <c r="K93" s="114">
        <f t="shared" si="31"/>
        <v>0</v>
      </c>
      <c r="L93" s="71"/>
      <c r="M93" s="112">
        <f t="shared" si="31"/>
        <v>0</v>
      </c>
      <c r="N93" s="113">
        <f t="shared" si="31"/>
        <v>0</v>
      </c>
      <c r="O93" s="113">
        <f t="shared" si="31"/>
        <v>0</v>
      </c>
      <c r="P93" s="113">
        <f t="shared" si="31"/>
        <v>0</v>
      </c>
      <c r="Q93" s="113">
        <f t="shared" si="31"/>
        <v>0</v>
      </c>
      <c r="R93" s="114">
        <f t="shared" si="31"/>
        <v>0</v>
      </c>
      <c r="S93" s="71"/>
      <c r="T93" s="112">
        <f t="shared" si="31"/>
        <v>0</v>
      </c>
      <c r="U93" s="113">
        <f t="shared" si="31"/>
        <v>0</v>
      </c>
      <c r="V93" s="113">
        <f t="shared" si="31"/>
        <v>0</v>
      </c>
      <c r="W93" s="113">
        <f t="shared" si="31"/>
        <v>0</v>
      </c>
      <c r="X93" s="113">
        <f t="shared" si="31"/>
        <v>0</v>
      </c>
      <c r="Y93" s="114">
        <f t="shared" si="31"/>
        <v>0</v>
      </c>
      <c r="Z93" s="56"/>
      <c r="AA93" s="112">
        <f t="shared" si="31"/>
        <v>0</v>
      </c>
      <c r="AB93" s="113">
        <f t="shared" si="31"/>
        <v>0</v>
      </c>
      <c r="AC93" s="113">
        <f t="shared" si="31"/>
        <v>0</v>
      </c>
      <c r="AD93" s="113">
        <f t="shared" si="31"/>
        <v>0</v>
      </c>
      <c r="AE93" s="113">
        <f t="shared" si="31"/>
        <v>0</v>
      </c>
      <c r="AF93" s="114">
        <f t="shared" si="31"/>
        <v>0</v>
      </c>
      <c r="AG93" s="56"/>
      <c r="AH93" s="112">
        <f t="shared" si="31"/>
        <v>0</v>
      </c>
      <c r="AI93" s="113">
        <f t="shared" si="31"/>
        <v>0</v>
      </c>
      <c r="AJ93" s="113">
        <f t="shared" si="31"/>
        <v>0</v>
      </c>
      <c r="AK93" s="113">
        <f t="shared" si="31"/>
        <v>0</v>
      </c>
      <c r="AL93" s="113">
        <f t="shared" si="31"/>
        <v>0</v>
      </c>
      <c r="AM93" s="114">
        <f t="shared" si="31"/>
        <v>0</v>
      </c>
      <c r="AN93" s="56"/>
    </row>
    <row r="94" spans="1:43" s="37" customFormat="1" ht="17.25" customHeight="1" thickTop="1" thickBot="1">
      <c r="A94" s="176" t="s">
        <v>38</v>
      </c>
      <c r="B94" s="177"/>
      <c r="C94" s="177"/>
      <c r="D94" s="177"/>
      <c r="E94" s="178"/>
      <c r="F94" s="182">
        <f t="shared" ref="F94:K94" si="32">F14+F39+F66+F82</f>
        <v>0</v>
      </c>
      <c r="G94" s="184">
        <f t="shared" si="32"/>
        <v>0</v>
      </c>
      <c r="H94" s="184">
        <f t="shared" si="32"/>
        <v>0</v>
      </c>
      <c r="I94" s="184">
        <f t="shared" si="32"/>
        <v>0</v>
      </c>
      <c r="J94" s="184">
        <f t="shared" si="32"/>
        <v>0</v>
      </c>
      <c r="K94" s="186">
        <f t="shared" si="32"/>
        <v>0</v>
      </c>
      <c r="L94" s="59"/>
      <c r="M94" s="182">
        <f t="shared" ref="M94:R94" si="33">M14+M39+M66+M82</f>
        <v>0</v>
      </c>
      <c r="N94" s="184">
        <f t="shared" si="33"/>
        <v>0</v>
      </c>
      <c r="O94" s="184">
        <f t="shared" si="33"/>
        <v>0</v>
      </c>
      <c r="P94" s="184">
        <f t="shared" si="33"/>
        <v>0</v>
      </c>
      <c r="Q94" s="184">
        <f t="shared" si="33"/>
        <v>0</v>
      </c>
      <c r="R94" s="186">
        <f t="shared" si="33"/>
        <v>0</v>
      </c>
      <c r="S94" s="53"/>
      <c r="T94" s="182">
        <f t="shared" ref="T94:Y94" si="34">T14+T39+T66+T82</f>
        <v>0</v>
      </c>
      <c r="U94" s="184">
        <f t="shared" si="34"/>
        <v>0</v>
      </c>
      <c r="V94" s="184">
        <f t="shared" si="34"/>
        <v>0</v>
      </c>
      <c r="W94" s="184">
        <f t="shared" si="34"/>
        <v>0</v>
      </c>
      <c r="X94" s="184">
        <f t="shared" si="34"/>
        <v>0</v>
      </c>
      <c r="Y94" s="186">
        <f t="shared" si="34"/>
        <v>0</v>
      </c>
      <c r="Z94" s="53"/>
      <c r="AA94" s="182">
        <f t="shared" ref="AA94:AF94" si="35">AA14+AA39+AA66+AA82</f>
        <v>0</v>
      </c>
      <c r="AB94" s="184">
        <f t="shared" si="35"/>
        <v>0</v>
      </c>
      <c r="AC94" s="184">
        <f t="shared" si="35"/>
        <v>0</v>
      </c>
      <c r="AD94" s="184">
        <f t="shared" si="35"/>
        <v>0</v>
      </c>
      <c r="AE94" s="184">
        <f t="shared" si="35"/>
        <v>0</v>
      </c>
      <c r="AF94" s="186">
        <f t="shared" si="35"/>
        <v>0</v>
      </c>
      <c r="AG94" s="53"/>
      <c r="AH94" s="182">
        <f t="shared" ref="AH94:AM94" si="36">AH14+AH39+AH66+AH82</f>
        <v>0</v>
      </c>
      <c r="AI94" s="184">
        <f t="shared" si="36"/>
        <v>0</v>
      </c>
      <c r="AJ94" s="184">
        <f t="shared" si="36"/>
        <v>0</v>
      </c>
      <c r="AK94" s="184">
        <f t="shared" si="36"/>
        <v>0</v>
      </c>
      <c r="AL94" s="184">
        <f t="shared" si="36"/>
        <v>0</v>
      </c>
      <c r="AM94" s="186">
        <f t="shared" si="36"/>
        <v>0</v>
      </c>
      <c r="AN94" s="53"/>
    </row>
    <row r="95" spans="1:43" s="37" customFormat="1" ht="15.75" customHeight="1" thickTop="1" thickBot="1">
      <c r="A95" s="176"/>
      <c r="B95" s="177"/>
      <c r="C95" s="177"/>
      <c r="D95" s="177"/>
      <c r="E95" s="178"/>
      <c r="F95" s="183"/>
      <c r="G95" s="185"/>
      <c r="H95" s="185"/>
      <c r="I95" s="185"/>
      <c r="J95" s="185"/>
      <c r="K95" s="187"/>
      <c r="L95" s="59"/>
      <c r="M95" s="183"/>
      <c r="N95" s="185"/>
      <c r="O95" s="185"/>
      <c r="P95" s="185"/>
      <c r="Q95" s="185"/>
      <c r="R95" s="187"/>
      <c r="S95" s="53"/>
      <c r="T95" s="183"/>
      <c r="U95" s="185"/>
      <c r="V95" s="185"/>
      <c r="W95" s="185"/>
      <c r="X95" s="185"/>
      <c r="Y95" s="187"/>
      <c r="Z95" s="53"/>
      <c r="AA95" s="183"/>
      <c r="AB95" s="185"/>
      <c r="AC95" s="185"/>
      <c r="AD95" s="185"/>
      <c r="AE95" s="185"/>
      <c r="AF95" s="187"/>
      <c r="AG95" s="53"/>
      <c r="AH95" s="183"/>
      <c r="AI95" s="185"/>
      <c r="AJ95" s="185"/>
      <c r="AK95" s="185"/>
      <c r="AL95" s="185"/>
      <c r="AM95" s="187"/>
      <c r="AN95" s="53"/>
    </row>
    <row r="96" spans="1:43" s="37" customFormat="1" ht="17.25" customHeight="1" thickTop="1" thickBot="1">
      <c r="A96" s="179" t="s">
        <v>39</v>
      </c>
      <c r="B96" s="180"/>
      <c r="C96" s="180"/>
      <c r="D96" s="180"/>
      <c r="E96" s="181"/>
      <c r="F96" s="170">
        <f>IFERROR((F15+F40+F68+F83),"")</f>
        <v>0</v>
      </c>
      <c r="G96" s="171"/>
      <c r="H96" s="171"/>
      <c r="I96" s="171"/>
      <c r="J96" s="171"/>
      <c r="K96" s="172"/>
      <c r="L96" s="54"/>
      <c r="M96" s="170">
        <f>IFERROR((M15+M40+M68+M83),"")</f>
        <v>0</v>
      </c>
      <c r="N96" s="171"/>
      <c r="O96" s="171"/>
      <c r="P96" s="171"/>
      <c r="Q96" s="171"/>
      <c r="R96" s="172"/>
      <c r="S96" s="54"/>
      <c r="T96" s="170">
        <f>IFERROR((T15+T40+T68+T83),"")</f>
        <v>0</v>
      </c>
      <c r="U96" s="171"/>
      <c r="V96" s="171"/>
      <c r="W96" s="171"/>
      <c r="X96" s="171"/>
      <c r="Y96" s="172"/>
      <c r="Z96" s="54"/>
      <c r="AA96" s="170">
        <f>IFERROR((AA15+AA40+AA68+AA83),"")</f>
        <v>0</v>
      </c>
      <c r="AB96" s="171"/>
      <c r="AC96" s="171"/>
      <c r="AD96" s="171"/>
      <c r="AE96" s="171"/>
      <c r="AF96" s="172"/>
      <c r="AG96" s="54"/>
      <c r="AH96" s="170">
        <f>IFERROR((AH15+AH40+AH68+AH83),"")</f>
        <v>0</v>
      </c>
      <c r="AI96" s="171"/>
      <c r="AJ96" s="171"/>
      <c r="AK96" s="171"/>
      <c r="AL96" s="171"/>
      <c r="AM96" s="172"/>
      <c r="AN96" s="60"/>
    </row>
    <row r="97" spans="1:40" s="37" customFormat="1" ht="15.75" customHeight="1" thickTop="1" thickBot="1">
      <c r="A97" s="179"/>
      <c r="B97" s="180"/>
      <c r="C97" s="180"/>
      <c r="D97" s="180"/>
      <c r="E97" s="181"/>
      <c r="F97" s="173"/>
      <c r="G97" s="174"/>
      <c r="H97" s="174"/>
      <c r="I97" s="174"/>
      <c r="J97" s="174"/>
      <c r="K97" s="175"/>
      <c r="L97" s="55"/>
      <c r="M97" s="173"/>
      <c r="N97" s="174"/>
      <c r="O97" s="174"/>
      <c r="P97" s="174"/>
      <c r="Q97" s="174"/>
      <c r="R97" s="175"/>
      <c r="S97" s="55"/>
      <c r="T97" s="173"/>
      <c r="U97" s="174"/>
      <c r="V97" s="174"/>
      <c r="W97" s="174"/>
      <c r="X97" s="174"/>
      <c r="Y97" s="175"/>
      <c r="Z97" s="55"/>
      <c r="AA97" s="173"/>
      <c r="AB97" s="174"/>
      <c r="AC97" s="174"/>
      <c r="AD97" s="174"/>
      <c r="AE97" s="174"/>
      <c r="AF97" s="175"/>
      <c r="AG97" s="55"/>
      <c r="AH97" s="173"/>
      <c r="AI97" s="174"/>
      <c r="AJ97" s="174"/>
      <c r="AK97" s="174"/>
      <c r="AL97" s="174"/>
      <c r="AM97" s="175"/>
      <c r="AN97" s="61"/>
    </row>
    <row r="98" spans="1:40" ht="15.75" thickTop="1"/>
  </sheetData>
  <mergeCells count="112">
    <mergeCell ref="A93:E93"/>
    <mergeCell ref="F2:K2"/>
    <mergeCell ref="L2:AG2"/>
    <mergeCell ref="AH2:AN2"/>
    <mergeCell ref="F4:L6"/>
    <mergeCell ref="AH40:AM40"/>
    <mergeCell ref="A14:E14"/>
    <mergeCell ref="A15:E15"/>
    <mergeCell ref="F15:K15"/>
    <mergeCell ref="M15:R15"/>
    <mergeCell ref="A85:B86"/>
    <mergeCell ref="C85:C86"/>
    <mergeCell ref="D85:D86"/>
    <mergeCell ref="E85:E86"/>
    <mergeCell ref="A20:B21"/>
    <mergeCell ref="C20:C21"/>
    <mergeCell ref="D20:D21"/>
    <mergeCell ref="E20:E21"/>
    <mergeCell ref="A64:E64"/>
    <mergeCell ref="A13:E13"/>
    <mergeCell ref="A66:E66"/>
    <mergeCell ref="A8:B9"/>
    <mergeCell ref="C8:C9"/>
    <mergeCell ref="D8:D9"/>
    <mergeCell ref="AH4:AN6"/>
    <mergeCell ref="F17:L19"/>
    <mergeCell ref="M17:AG19"/>
    <mergeCell ref="AH17:AN19"/>
    <mergeCell ref="A39:E39"/>
    <mergeCell ref="A40:E40"/>
    <mergeCell ref="F40:K40"/>
    <mergeCell ref="M40:R40"/>
    <mergeCell ref="T40:Y40"/>
    <mergeCell ref="AA40:AF40"/>
    <mergeCell ref="E8:E9"/>
    <mergeCell ref="A38:E38"/>
    <mergeCell ref="M4:AG6"/>
    <mergeCell ref="T15:Y15"/>
    <mergeCell ref="AA15:AF15"/>
    <mergeCell ref="AH70:AN72"/>
    <mergeCell ref="O94:O95"/>
    <mergeCell ref="P94:P95"/>
    <mergeCell ref="Q94:Q95"/>
    <mergeCell ref="R94:R95"/>
    <mergeCell ref="T94:T95"/>
    <mergeCell ref="F83:K83"/>
    <mergeCell ref="M83:R83"/>
    <mergeCell ref="AH67:AM67"/>
    <mergeCell ref="AH68:AM68"/>
    <mergeCell ref="A67:E67"/>
    <mergeCell ref="A68:E68"/>
    <mergeCell ref="AH15:AM15"/>
    <mergeCell ref="F67:K67"/>
    <mergeCell ref="M67:R67"/>
    <mergeCell ref="T67:Y67"/>
    <mergeCell ref="AA67:AF67"/>
    <mergeCell ref="A65:E65"/>
    <mergeCell ref="AH42:AN44"/>
    <mergeCell ref="F42:L44"/>
    <mergeCell ref="M42:AG44"/>
    <mergeCell ref="A45:B46"/>
    <mergeCell ref="C45:C46"/>
    <mergeCell ref="D45:D46"/>
    <mergeCell ref="E45:E46"/>
    <mergeCell ref="A82:E82"/>
    <mergeCell ref="A83:E83"/>
    <mergeCell ref="F68:K68"/>
    <mergeCell ref="M68:R68"/>
    <mergeCell ref="T68:Y68"/>
    <mergeCell ref="AA68:AF68"/>
    <mergeCell ref="A73:B74"/>
    <mergeCell ref="C73:C74"/>
    <mergeCell ref="D73:D74"/>
    <mergeCell ref="E73:E74"/>
    <mergeCell ref="F70:L72"/>
    <mergeCell ref="M70:AG72"/>
    <mergeCell ref="A81:E81"/>
    <mergeCell ref="AH83:AM83"/>
    <mergeCell ref="F94:F95"/>
    <mergeCell ref="G94:G95"/>
    <mergeCell ref="H94:H95"/>
    <mergeCell ref="I94:I95"/>
    <mergeCell ref="J94:J95"/>
    <mergeCell ref="K94:K95"/>
    <mergeCell ref="AD94:AD95"/>
    <mergeCell ref="AE94:AE95"/>
    <mergeCell ref="AF94:AF95"/>
    <mergeCell ref="T83:Y83"/>
    <mergeCell ref="AA83:AF83"/>
    <mergeCell ref="U94:U95"/>
    <mergeCell ref="Y94:Y95"/>
    <mergeCell ref="AA94:AA95"/>
    <mergeCell ref="AB94:AB95"/>
    <mergeCell ref="AH96:AM97"/>
    <mergeCell ref="A94:E95"/>
    <mergeCell ref="A96:E97"/>
    <mergeCell ref="AH94:AH95"/>
    <mergeCell ref="AI94:AI95"/>
    <mergeCell ref="AJ94:AJ95"/>
    <mergeCell ref="AK94:AK95"/>
    <mergeCell ref="AL94:AL95"/>
    <mergeCell ref="AM94:AM95"/>
    <mergeCell ref="AC94:AC95"/>
    <mergeCell ref="F96:K97"/>
    <mergeCell ref="M96:R97"/>
    <mergeCell ref="T96:Y97"/>
    <mergeCell ref="AA96:AF97"/>
    <mergeCell ref="V94:V95"/>
    <mergeCell ref="W94:W95"/>
    <mergeCell ref="X94:X95"/>
    <mergeCell ref="M94:M95"/>
    <mergeCell ref="N94:N95"/>
  </mergeCells>
  <conditionalFormatting sqref="G1:K1 G3:K3 L1:L3 F1:F4 N1:AG3 AI1:AN3 AH1:AH4 M1:M4 M7:M17 AH7:AH17 K39:AF39 F20:F42 F45:F70 M45:M70 AH45:AH70 G20:K39 G41:K41 M20:M42 AH20:AH42 F7:F17 AH65:AN68 G14:AF14 L14:AN15 F39:K40 M39:R40 AH39:AM40 L20:L41 G45:L69 G7:L16 N7:AG16 AI7:AN16 N20:AG41 AI20:AN41 N45:AG69 AI45:AN69 F73:AN65536">
    <cfRule type="containsText" dxfId="51" priority="204" stopIfTrue="1" operator="containsText" text="AT">
      <formula>NOT(ISERROR(SEARCH("AT",F1)))</formula>
    </cfRule>
    <cfRule type="containsText" dxfId="50" priority="205" stopIfTrue="1" operator="containsText" text="MAL">
      <formula>NOT(ISERROR(SEARCH("MAL",F1)))</formula>
    </cfRule>
    <cfRule type="containsText" dxfId="49" priority="206" stopIfTrue="1" operator="containsText" text="RH">
      <formula>NOT(ISERROR(SEARCH("RH",F1)))</formula>
    </cfRule>
    <cfRule type="containsText" dxfId="48" priority="207" stopIfTrue="1" operator="containsText" text="EVF">
      <formula>NOT(ISERROR(SEARCH("EVF",F1)))</formula>
    </cfRule>
    <cfRule type="containsText" dxfId="47" priority="208" stopIfTrue="1" operator="containsText" text="CS">
      <formula>NOT(ISERROR(SEARCH("CS",F1)))</formula>
    </cfRule>
    <cfRule type="containsText" dxfId="46" priority="209" stopIfTrue="1" operator="containsText" text="PP">
      <formula>NOT(ISERROR(SEARCH("PP",F1)))</formula>
    </cfRule>
    <cfRule type="containsText" dxfId="45" priority="210" stopIfTrue="1" operator="containsText" text="PIEC">
      <formula>NOT(ISERROR(SEARCH("PIEC",F1)))</formula>
    </cfRule>
    <cfRule type="containsText" dxfId="44" priority="211" stopIfTrue="1" operator="containsText" text="CA">
      <formula>NOT(ISERROR(SEARCH("CA",F1)))</formula>
    </cfRule>
    <cfRule type="containsText" dxfId="43" priority="212" stopIfTrue="1" operator="containsText" text="CP2">
      <formula>NOT(ISERROR(SEARCH("CP2",F1)))</formula>
    </cfRule>
    <cfRule type="containsText" dxfId="42" priority="213" stopIfTrue="1" operator="containsText" text="CP">
      <formula>NOT(ISERROR(SEARCH("CP",F1)))</formula>
    </cfRule>
    <cfRule type="containsText" dxfId="41" priority="214" stopIfTrue="1" operator="containsText" text="DEL">
      <formula>NOT(ISERROR(SEARCH("DEL",F1)))</formula>
    </cfRule>
    <cfRule type="containsText" dxfId="40" priority="220" stopIfTrue="1" operator="containsText" text="FERIE">
      <formula>NOT(ISERROR(SEARCH("FERIE",F1)))</formula>
    </cfRule>
    <cfRule type="containsText" dxfId="39" priority="221" stopIfTrue="1" operator="containsText" text="ABS">
      <formula>NOT(ISERROR(SEARCH("ABS",F1)))</formula>
    </cfRule>
    <cfRule type="containsText" dxfId="38" priority="222" stopIfTrue="1" operator="containsText" text="FOR">
      <formula>NOT(ISERROR(SEARCH("FOR",F1)))</formula>
    </cfRule>
    <cfRule type="containsText" dxfId="37" priority="224" stopIfTrue="1" operator="containsText" text="FM">
      <formula>NOT(ISERROR(SEARCH("FM",F1)))</formula>
    </cfRule>
  </conditionalFormatting>
  <conditionalFormatting sqref="F14:F15 M65:R68 F65:K68 T65:Y68 AA65:AF68 AH65:AM68 F94:F96 F14:K14 M14:R14 T14:Y14 AA14:AF14 AH14:AM14 F39:F40 L39:Q40 F39:AM39 L14:Q15 S14:X15 Z14:AE15 AG14:AL15 AN14:AN15 S39:X40 Z39:AE40 AG39:AL40 AN39:AN40 G94:K95 M94:R97 T94:Y97 AA94:AF97 AH94:AM97 L67:L68 L96:L97 S96:S97 Z96:Z97 AG96:AG97 AN96:AN97 S67:S68 Z67:Z68 AG67:AG68 AN67:AN68 F82:AN83">
    <cfRule type="cellIs" dxfId="36" priority="202" stopIfTrue="1" operator="equal">
      <formula>"RH"</formula>
    </cfRule>
    <cfRule type="cellIs" dxfId="35" priority="203" stopIfTrue="1" operator="equal">
      <formula>"CP"</formula>
    </cfRule>
  </conditionalFormatting>
  <conditionalFormatting sqref="F14:F15 F65:K68 M65:R68 T65:Y68 AA65:AF68 AH65:AM68 F94:F96 F14:K14 M14:R14 T14:Y14 AA14:AF14 AH14:AM14 F39:F40 L39:Q40 F39:AM39 L14:Q15 S14:X15 Z14:AE15 AG14:AL15 AN14:AN15 S39:X40 Z39:AE40 AG39:AL40 AN39:AN40 G94:K95 M94:R97 T94:Y97 AA94:AF97 AH94:AM97 L67:L68 L96:L97 S96:S97 Z96:Z97 AG96:AG97 AN96:AN97 S67:S68 Z67:Z68 AG67:AG68 AN67:AN68 F82:AN83">
    <cfRule type="cellIs" dxfId="34" priority="199" stopIfTrue="1" operator="equal">
      <formula>"RH"</formula>
    </cfRule>
    <cfRule type="cellIs" dxfId="33" priority="200" stopIfTrue="1" operator="equal">
      <formula>"CP"</formula>
    </cfRule>
    <cfRule type="cellIs" dxfId="32" priority="201" stopIfTrue="1" operator="equal">
      <formula>"ABS"</formula>
    </cfRule>
  </conditionalFormatting>
  <conditionalFormatting sqref="F14:F15 F14:K14 F39:F40 F39:K39 L81:L83 F82:AN83 L14:AN15 L39:AN40 F65:AN68 S81:S83 Z81:Z83 AG81:AG83 AN81:AN83 F94:AN97">
    <cfRule type="containsText" dxfId="31" priority="198" stopIfTrue="1" operator="containsText" text="DEL">
      <formula>NOT(ISERROR(SEARCH("DEL",F14)))</formula>
    </cfRule>
  </conditionalFormatting>
  <conditionalFormatting sqref="A10:E10">
    <cfRule type="expression" dxfId="30" priority="3">
      <formula>$D$10="CDI"</formula>
    </cfRule>
  </conditionalFormatting>
  <conditionalFormatting sqref="A11:E11">
    <cfRule type="expression" dxfId="29" priority="2">
      <formula>$D$11="CDI"</formula>
    </cfRule>
    <cfRule type="expression" dxfId="28" priority="1">
      <formula>$D$11="ETT"</formula>
    </cfRule>
  </conditionalFormatting>
  <dataValidations count="8">
    <dataValidation type="list" allowBlank="1" showInputMessage="1" showErrorMessage="1" sqref="A10:A11">
      <formula1>$AW$22:$AW$23</formula1>
    </dataValidation>
    <dataValidation type="list" allowBlank="1" showInputMessage="1" showErrorMessage="1" sqref="A22:A30">
      <formula1>$AQ$22:$AQ$30</formula1>
    </dataValidation>
    <dataValidation type="list" allowBlank="1" showInputMessage="1" showErrorMessage="1" sqref="A47:A55">
      <formula1>$AS$22:$AS$30</formula1>
    </dataValidation>
    <dataValidation type="list" allowBlank="1" showInputMessage="1" showErrorMessage="1" sqref="A75:A76">
      <formula1>$AQ$75:$AQ$76</formula1>
    </dataValidation>
    <dataValidation type="list" allowBlank="1" showInputMessage="1" showErrorMessage="1" sqref="A87:A90">
      <formula1>$AQ$87:$AQ$90</formula1>
    </dataValidation>
    <dataValidation type="list" allowBlank="1" showInputMessage="1" showErrorMessage="1" sqref="A77:A80">
      <formula1>$BA$22:$BA$37</formula1>
    </dataValidation>
    <dataValidation type="list" allowBlank="1" showInputMessage="1" showErrorMessage="1" sqref="A12 A31:A37 A56:A63">
      <formula1>$BA$22:$BA$37</formula1>
    </dataValidation>
    <dataValidation type="list" allowBlank="1" showInputMessage="1" showErrorMessage="1" sqref="D10:D12 D22:D37 D47:D63 D75:D80 D87:D90">
      <formula1>"CDI,ETT"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horizontalDpi="4294967293" verticalDpi="0" r:id="rId1"/>
  <colBreaks count="1" manualBreakCount="1"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S30"/>
  <sheetViews>
    <sheetView zoomScale="80" zoomScaleNormal="80" workbookViewId="0">
      <selection activeCell="I14" sqref="I14"/>
    </sheetView>
  </sheetViews>
  <sheetFormatPr baseColWidth="10" defaultRowHeight="15"/>
  <cols>
    <col min="1" max="1" width="22.5703125" customWidth="1"/>
    <col min="2" max="2" width="17" customWidth="1"/>
    <col min="4" max="4" width="14.5703125" customWidth="1"/>
    <col min="5" max="5" width="16.5703125" customWidth="1"/>
    <col min="6" max="6" width="19.7109375" customWidth="1"/>
    <col min="7" max="10" width="15.42578125" style="37" customWidth="1"/>
    <col min="11" max="11" width="16.140625" customWidth="1"/>
    <col min="12" max="12" width="15.42578125" customWidth="1"/>
    <col min="14" max="14" width="11.5703125" style="78" customWidth="1"/>
    <col min="15" max="17" width="11.42578125" style="78" customWidth="1"/>
    <col min="19" max="19" width="11.42578125" style="37"/>
  </cols>
  <sheetData>
    <row r="1" spans="1:6" ht="32.25" customHeight="1">
      <c r="A1" s="168" t="s">
        <v>50</v>
      </c>
      <c r="B1" s="169"/>
      <c r="C1" s="169"/>
      <c r="D1" s="169"/>
    </row>
    <row r="2" spans="1:6" ht="15.75" thickBot="1"/>
    <row r="3" spans="1:6" ht="48" customHeight="1" thickBot="1">
      <c r="A3" s="74" t="s">
        <v>25</v>
      </c>
      <c r="B3" s="74" t="s">
        <v>26</v>
      </c>
      <c r="C3" s="75" t="s">
        <v>27</v>
      </c>
      <c r="D3" s="38" t="s">
        <v>30</v>
      </c>
      <c r="E3" s="75" t="s">
        <v>52</v>
      </c>
      <c r="F3" s="75" t="s">
        <v>51</v>
      </c>
    </row>
    <row r="4" spans="1:6" ht="24" customHeight="1" thickBot="1">
      <c r="A4" s="68" t="s">
        <v>73</v>
      </c>
      <c r="B4" s="21" t="s">
        <v>129</v>
      </c>
      <c r="C4" s="22">
        <v>9011974</v>
      </c>
      <c r="D4" s="65" t="s">
        <v>13</v>
      </c>
      <c r="E4" s="231" t="s">
        <v>40</v>
      </c>
      <c r="F4" s="22"/>
    </row>
    <row r="5" spans="1:6" ht="24" customHeight="1" thickBot="1">
      <c r="A5" s="69" t="s">
        <v>74</v>
      </c>
      <c r="B5" s="21" t="s">
        <v>130</v>
      </c>
      <c r="C5" s="64">
        <v>9092073</v>
      </c>
      <c r="D5" s="66" t="s">
        <v>13</v>
      </c>
      <c r="E5" s="232" t="s">
        <v>40</v>
      </c>
      <c r="F5" s="22"/>
    </row>
    <row r="6" spans="1:6" ht="24" customHeight="1" thickTop="1" thickBot="1">
      <c r="A6" s="70" t="s">
        <v>53</v>
      </c>
      <c r="B6" s="62" t="s">
        <v>105</v>
      </c>
      <c r="C6" s="63">
        <v>9092952</v>
      </c>
      <c r="D6" s="67" t="s">
        <v>13</v>
      </c>
      <c r="E6" s="233" t="s">
        <v>42</v>
      </c>
      <c r="F6" s="22"/>
    </row>
    <row r="7" spans="1:6" ht="24" customHeight="1" thickBot="1">
      <c r="A7" s="68" t="s">
        <v>54</v>
      </c>
      <c r="B7" s="62" t="s">
        <v>106</v>
      </c>
      <c r="C7" s="22">
        <v>9093064</v>
      </c>
      <c r="D7" s="65" t="s">
        <v>13</v>
      </c>
      <c r="E7" s="234" t="s">
        <v>42</v>
      </c>
      <c r="F7" s="22"/>
    </row>
    <row r="8" spans="1:6" ht="24" customHeight="1" thickBot="1">
      <c r="A8" s="68" t="s">
        <v>55</v>
      </c>
      <c r="B8" s="62" t="s">
        <v>107</v>
      </c>
      <c r="C8" s="22">
        <v>9092808</v>
      </c>
      <c r="D8" s="65" t="s">
        <v>13</v>
      </c>
      <c r="E8" s="234" t="s">
        <v>42</v>
      </c>
      <c r="F8" s="22"/>
    </row>
    <row r="9" spans="1:6" ht="24" customHeight="1" thickBot="1">
      <c r="A9" s="68" t="s">
        <v>56</v>
      </c>
      <c r="B9" s="62" t="s">
        <v>108</v>
      </c>
      <c r="C9" s="22">
        <v>9092870</v>
      </c>
      <c r="D9" s="65" t="s">
        <v>13</v>
      </c>
      <c r="E9" s="234" t="s">
        <v>42</v>
      </c>
      <c r="F9" s="22"/>
    </row>
    <row r="10" spans="1:6" ht="24" customHeight="1" thickBot="1">
      <c r="A10" s="68" t="s">
        <v>57</v>
      </c>
      <c r="B10" s="62" t="s">
        <v>109</v>
      </c>
      <c r="C10" s="22"/>
      <c r="D10" s="65" t="s">
        <v>13</v>
      </c>
      <c r="E10" s="234" t="s">
        <v>42</v>
      </c>
      <c r="F10" s="22"/>
    </row>
    <row r="11" spans="1:6" ht="24" customHeight="1" thickBot="1">
      <c r="A11" s="68" t="s">
        <v>58</v>
      </c>
      <c r="B11" s="62" t="s">
        <v>110</v>
      </c>
      <c r="C11" s="22">
        <v>9092689</v>
      </c>
      <c r="D11" s="65" t="s">
        <v>13</v>
      </c>
      <c r="E11" s="234" t="s">
        <v>42</v>
      </c>
      <c r="F11" s="22"/>
    </row>
    <row r="12" spans="1:6" ht="24" customHeight="1" thickBot="1">
      <c r="A12" s="68" t="s">
        <v>59</v>
      </c>
      <c r="B12" s="62" t="s">
        <v>111</v>
      </c>
      <c r="C12" s="22"/>
      <c r="D12" s="65" t="s">
        <v>13</v>
      </c>
      <c r="E12" s="234" t="s">
        <v>42</v>
      </c>
      <c r="F12" s="22"/>
    </row>
    <row r="13" spans="1:6" ht="24" customHeight="1" thickBot="1">
      <c r="A13" s="68" t="s">
        <v>60</v>
      </c>
      <c r="B13" s="62" t="s">
        <v>112</v>
      </c>
      <c r="C13" s="22">
        <v>9092945</v>
      </c>
      <c r="D13" s="65" t="s">
        <v>13</v>
      </c>
      <c r="E13" s="234" t="s">
        <v>42</v>
      </c>
      <c r="F13" s="22"/>
    </row>
    <row r="14" spans="1:6" ht="24" customHeight="1" thickBot="1">
      <c r="A14" s="69" t="s">
        <v>61</v>
      </c>
      <c r="B14" s="62" t="s">
        <v>113</v>
      </c>
      <c r="C14" s="64"/>
      <c r="D14" s="66" t="s">
        <v>13</v>
      </c>
      <c r="E14" s="235" t="s">
        <v>42</v>
      </c>
      <c r="F14" s="22"/>
    </row>
    <row r="15" spans="1:6" ht="24" customHeight="1" thickTop="1" thickBot="1">
      <c r="A15" s="70" t="s">
        <v>62</v>
      </c>
      <c r="B15" s="62" t="s">
        <v>114</v>
      </c>
      <c r="C15" s="63">
        <v>9092820</v>
      </c>
      <c r="D15" s="67" t="s">
        <v>13</v>
      </c>
      <c r="E15" s="236" t="s">
        <v>43</v>
      </c>
      <c r="F15" s="22"/>
    </row>
    <row r="16" spans="1:6" ht="24" customHeight="1" thickBot="1">
      <c r="A16" s="68" t="s">
        <v>63</v>
      </c>
      <c r="B16" s="62" t="s">
        <v>115</v>
      </c>
      <c r="C16" s="22">
        <v>9093236</v>
      </c>
      <c r="D16" s="65" t="s">
        <v>13</v>
      </c>
      <c r="E16" s="237" t="s">
        <v>43</v>
      </c>
      <c r="F16" s="22"/>
    </row>
    <row r="17" spans="1:14" ht="24" customHeight="1" thickBot="1">
      <c r="A17" s="68" t="s">
        <v>64</v>
      </c>
      <c r="B17" s="62" t="s">
        <v>116</v>
      </c>
      <c r="C17" s="22">
        <v>9093159</v>
      </c>
      <c r="D17" s="65" t="s">
        <v>13</v>
      </c>
      <c r="E17" s="237" t="s">
        <v>43</v>
      </c>
      <c r="F17" s="22"/>
    </row>
    <row r="18" spans="1:14" ht="24" customHeight="1" thickBot="1">
      <c r="A18" s="68" t="s">
        <v>65</v>
      </c>
      <c r="B18" s="62" t="s">
        <v>117</v>
      </c>
      <c r="C18" s="22">
        <v>9093162</v>
      </c>
      <c r="D18" s="65" t="s">
        <v>13</v>
      </c>
      <c r="E18" s="237" t="s">
        <v>43</v>
      </c>
      <c r="F18" s="22"/>
    </row>
    <row r="19" spans="1:14" ht="24" customHeight="1" thickBot="1">
      <c r="A19" s="68" t="s">
        <v>66</v>
      </c>
      <c r="B19" s="62" t="s">
        <v>118</v>
      </c>
      <c r="C19" s="22">
        <v>79120124</v>
      </c>
      <c r="D19" s="65" t="s">
        <v>13</v>
      </c>
      <c r="E19" s="237" t="s">
        <v>43</v>
      </c>
      <c r="F19" s="22"/>
    </row>
    <row r="20" spans="1:14" ht="24" customHeight="1" thickBot="1">
      <c r="A20" s="68" t="s">
        <v>67</v>
      </c>
      <c r="B20" s="62" t="s">
        <v>119</v>
      </c>
      <c r="C20" s="22">
        <v>9092566</v>
      </c>
      <c r="D20" s="65" t="s">
        <v>13</v>
      </c>
      <c r="E20" s="237" t="s">
        <v>43</v>
      </c>
      <c r="F20" s="22"/>
    </row>
    <row r="21" spans="1:14" ht="24" customHeight="1" thickBot="1">
      <c r="A21" s="68" t="s">
        <v>68</v>
      </c>
      <c r="B21" s="62" t="s">
        <v>120</v>
      </c>
      <c r="C21" s="22">
        <v>9093038</v>
      </c>
      <c r="D21" s="65" t="s">
        <v>13</v>
      </c>
      <c r="E21" s="237" t="s">
        <v>43</v>
      </c>
      <c r="F21" s="22"/>
    </row>
    <row r="22" spans="1:14" ht="24" customHeight="1" thickBot="1">
      <c r="A22" s="68" t="s">
        <v>69</v>
      </c>
      <c r="B22" s="62" t="s">
        <v>121</v>
      </c>
      <c r="C22" s="22">
        <v>9093000</v>
      </c>
      <c r="D22" s="65" t="s">
        <v>13</v>
      </c>
      <c r="E22" s="237" t="s">
        <v>43</v>
      </c>
      <c r="F22" s="22"/>
    </row>
    <row r="23" spans="1:14" ht="24" customHeight="1" thickBot="1">
      <c r="A23" s="69" t="s">
        <v>70</v>
      </c>
      <c r="B23" s="62" t="s">
        <v>122</v>
      </c>
      <c r="C23" s="64">
        <v>9093037</v>
      </c>
      <c r="D23" s="66" t="s">
        <v>13</v>
      </c>
      <c r="E23" s="238" t="s">
        <v>43</v>
      </c>
      <c r="F23" s="22"/>
    </row>
    <row r="24" spans="1:14" ht="24" customHeight="1" thickTop="1" thickBot="1">
      <c r="A24" s="70" t="s">
        <v>71</v>
      </c>
      <c r="B24" s="62" t="s">
        <v>123</v>
      </c>
      <c r="C24" s="63">
        <v>9092936</v>
      </c>
      <c r="D24" s="67" t="s">
        <v>13</v>
      </c>
      <c r="E24" s="239" t="s">
        <v>41</v>
      </c>
      <c r="F24" s="22"/>
    </row>
    <row r="25" spans="1:14" ht="24" customHeight="1" thickBot="1">
      <c r="A25" s="69" t="s">
        <v>72</v>
      </c>
      <c r="B25" s="62" t="s">
        <v>124</v>
      </c>
      <c r="C25" s="64">
        <v>9093180</v>
      </c>
      <c r="D25" s="66" t="s">
        <v>13</v>
      </c>
      <c r="E25" s="240" t="s">
        <v>41</v>
      </c>
      <c r="F25" s="22"/>
    </row>
    <row r="26" spans="1:14" ht="24" customHeight="1" thickTop="1" thickBot="1">
      <c r="A26" s="70" t="s">
        <v>75</v>
      </c>
      <c r="B26" s="62" t="s">
        <v>125</v>
      </c>
      <c r="C26" s="63">
        <v>9093179</v>
      </c>
      <c r="D26" s="67" t="s">
        <v>13</v>
      </c>
      <c r="E26" s="241" t="s">
        <v>44</v>
      </c>
      <c r="F26" s="22"/>
    </row>
    <row r="27" spans="1:14" ht="24" customHeight="1" thickBot="1">
      <c r="A27" s="68" t="s">
        <v>76</v>
      </c>
      <c r="B27" s="62" t="s">
        <v>126</v>
      </c>
      <c r="C27" s="22">
        <v>9093238</v>
      </c>
      <c r="D27" s="65" t="s">
        <v>13</v>
      </c>
      <c r="E27" s="242" t="s">
        <v>44</v>
      </c>
      <c r="F27" s="22"/>
      <c r="I27" s="76"/>
      <c r="J27" s="76"/>
    </row>
    <row r="28" spans="1:14" ht="24" customHeight="1" thickBot="1">
      <c r="A28" s="68" t="s">
        <v>77</v>
      </c>
      <c r="B28" s="62" t="s">
        <v>127</v>
      </c>
      <c r="C28" s="22">
        <v>9093265</v>
      </c>
      <c r="D28" s="65" t="s">
        <v>13</v>
      </c>
      <c r="E28" s="242" t="s">
        <v>44</v>
      </c>
      <c r="F28" s="22"/>
      <c r="N28" s="79"/>
    </row>
    <row r="29" spans="1:14" ht="24" customHeight="1" thickBot="1">
      <c r="A29" s="69" t="s">
        <v>78</v>
      </c>
      <c r="B29" s="62" t="s">
        <v>128</v>
      </c>
      <c r="C29" s="64">
        <v>17886</v>
      </c>
      <c r="D29" s="66" t="s">
        <v>13</v>
      </c>
      <c r="E29" s="243" t="s">
        <v>44</v>
      </c>
      <c r="F29" s="22"/>
      <c r="K29" s="77"/>
      <c r="N29" s="79"/>
    </row>
    <row r="30" spans="1:14" ht="15.75" thickTop="1"/>
  </sheetData>
  <mergeCells count="1">
    <mergeCell ref="A1:D1"/>
  </mergeCells>
  <conditionalFormatting sqref="D1:D1048576 E3:E29 F3">
    <cfRule type="containsText" dxfId="75" priority="10" stopIfTrue="1" operator="containsText" text="GODJOB">
      <formula>NOT(ISERROR(SEARCH("GODJOB",D1)))</formula>
    </cfRule>
    <cfRule type="containsText" dxfId="74" priority="11" stopIfTrue="1" operator="containsText" text="RANDSTAD">
      <formula>NOT(ISERROR(SEARCH("RANDSTAD",D1)))</formula>
    </cfRule>
    <cfRule type="containsText" dxfId="73" priority="12" stopIfTrue="1" operator="containsText" text="CDI">
      <formula>NOT(ISERROR(SEARCH("CDI",D1)))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37"/>
  <sheetViews>
    <sheetView zoomScale="90" zoomScaleNormal="90" workbookViewId="0">
      <selection activeCell="B5" sqref="B5"/>
    </sheetView>
  </sheetViews>
  <sheetFormatPr baseColWidth="10" defaultRowHeight="15"/>
  <cols>
    <col min="1" max="1" width="22.5703125" style="119" customWidth="1"/>
    <col min="2" max="2" width="17" style="119" customWidth="1"/>
    <col min="3" max="3" width="11.42578125" style="119"/>
    <col min="4" max="4" width="14.5703125" style="119" customWidth="1"/>
    <col min="5" max="5" width="16.5703125" style="119" customWidth="1"/>
    <col min="6" max="16384" width="11.42578125" style="119"/>
  </cols>
  <sheetData>
    <row r="1" spans="1:6" ht="32.25" customHeight="1">
      <c r="A1" s="229" t="s">
        <v>49</v>
      </c>
      <c r="B1" s="230"/>
      <c r="C1" s="230"/>
      <c r="D1" s="230"/>
    </row>
    <row r="2" spans="1:6" ht="15.75" thickBot="1"/>
    <row r="3" spans="1:6" ht="48" customHeight="1" thickBot="1">
      <c r="A3" s="120" t="s">
        <v>25</v>
      </c>
      <c r="B3" s="120" t="s">
        <v>26</v>
      </c>
      <c r="C3" s="121" t="s">
        <v>27</v>
      </c>
      <c r="D3" s="122" t="s">
        <v>30</v>
      </c>
      <c r="E3" s="127" t="s">
        <v>52</v>
      </c>
    </row>
    <row r="4" spans="1:6" ht="24" customHeight="1" thickBot="1">
      <c r="A4" s="115" t="s">
        <v>91</v>
      </c>
      <c r="B4" s="116" t="s">
        <v>104</v>
      </c>
      <c r="C4" s="117">
        <v>12</v>
      </c>
      <c r="D4" s="123" t="s">
        <v>20</v>
      </c>
      <c r="E4" s="128" t="s">
        <v>40</v>
      </c>
    </row>
    <row r="5" spans="1:6" ht="24" customHeight="1" thickBot="1">
      <c r="A5" s="124" t="s">
        <v>79</v>
      </c>
      <c r="B5" s="116" t="s">
        <v>92</v>
      </c>
      <c r="C5" s="125">
        <v>1</v>
      </c>
      <c r="D5" s="126" t="s">
        <v>20</v>
      </c>
      <c r="E5" s="129" t="s">
        <v>42</v>
      </c>
      <c r="F5" s="135"/>
    </row>
    <row r="6" spans="1:6" ht="24" customHeight="1" thickBot="1">
      <c r="A6" s="115" t="s">
        <v>80</v>
      </c>
      <c r="B6" s="116" t="s">
        <v>93</v>
      </c>
      <c r="C6" s="117">
        <v>2</v>
      </c>
      <c r="D6" s="123" t="s">
        <v>20</v>
      </c>
      <c r="E6" s="130" t="s">
        <v>42</v>
      </c>
    </row>
    <row r="7" spans="1:6" ht="24" customHeight="1" thickBot="1">
      <c r="A7" s="115" t="s">
        <v>81</v>
      </c>
      <c r="B7" s="116" t="s">
        <v>94</v>
      </c>
      <c r="C7" s="117">
        <v>3</v>
      </c>
      <c r="D7" s="123" t="s">
        <v>20</v>
      </c>
      <c r="E7" s="130" t="s">
        <v>42</v>
      </c>
    </row>
    <row r="8" spans="1:6" ht="24" customHeight="1" thickBot="1">
      <c r="A8" s="115" t="s">
        <v>82</v>
      </c>
      <c r="B8" s="116" t="s">
        <v>95</v>
      </c>
      <c r="C8" s="117">
        <v>4</v>
      </c>
      <c r="D8" s="123" t="s">
        <v>20</v>
      </c>
      <c r="E8" s="130" t="s">
        <v>42</v>
      </c>
    </row>
    <row r="9" spans="1:6" ht="24" customHeight="1" thickBot="1">
      <c r="A9" s="115" t="s">
        <v>83</v>
      </c>
      <c r="B9" s="116" t="s">
        <v>96</v>
      </c>
      <c r="C9" s="117">
        <v>5</v>
      </c>
      <c r="D9" s="118" t="s">
        <v>24</v>
      </c>
      <c r="E9" s="130" t="s">
        <v>42</v>
      </c>
    </row>
    <row r="10" spans="1:6" ht="24" customHeight="1" thickBot="1">
      <c r="A10" s="115" t="s">
        <v>84</v>
      </c>
      <c r="B10" s="116" t="s">
        <v>97</v>
      </c>
      <c r="C10" s="117">
        <v>6</v>
      </c>
      <c r="D10" s="118" t="s">
        <v>20</v>
      </c>
      <c r="E10" s="131" t="s">
        <v>43</v>
      </c>
    </row>
    <row r="11" spans="1:6" ht="24" customHeight="1" thickBot="1">
      <c r="A11" s="115" t="s">
        <v>85</v>
      </c>
      <c r="B11" s="116" t="s">
        <v>98</v>
      </c>
      <c r="C11" s="117">
        <v>7</v>
      </c>
      <c r="D11" s="118" t="s">
        <v>20</v>
      </c>
      <c r="E11" s="131" t="s">
        <v>43</v>
      </c>
    </row>
    <row r="12" spans="1:6" ht="24" customHeight="1" thickBot="1">
      <c r="A12" s="115" t="s">
        <v>86</v>
      </c>
      <c r="B12" s="116" t="s">
        <v>99</v>
      </c>
      <c r="C12" s="117">
        <v>8</v>
      </c>
      <c r="D12" s="118" t="s">
        <v>20</v>
      </c>
      <c r="E12" s="131" t="s">
        <v>43</v>
      </c>
    </row>
    <row r="13" spans="1:6" ht="24" customHeight="1" thickBot="1">
      <c r="A13" s="115" t="s">
        <v>87</v>
      </c>
      <c r="B13" s="116" t="s">
        <v>100</v>
      </c>
      <c r="C13" s="117">
        <v>9</v>
      </c>
      <c r="D13" s="118" t="s">
        <v>20</v>
      </c>
      <c r="E13" s="131" t="s">
        <v>43</v>
      </c>
    </row>
    <row r="14" spans="1:6" ht="24" customHeight="1" thickBot="1">
      <c r="A14" s="115" t="s">
        <v>88</v>
      </c>
      <c r="B14" s="116" t="s">
        <v>101</v>
      </c>
      <c r="C14" s="117">
        <v>10</v>
      </c>
      <c r="D14" s="118" t="s">
        <v>20</v>
      </c>
      <c r="E14" s="132" t="s">
        <v>41</v>
      </c>
    </row>
    <row r="15" spans="1:6" ht="24" customHeight="1" thickBot="1">
      <c r="A15" s="115" t="s">
        <v>89</v>
      </c>
      <c r="B15" s="116" t="s">
        <v>102</v>
      </c>
      <c r="C15" s="117">
        <v>11</v>
      </c>
      <c r="D15" s="118" t="s">
        <v>20</v>
      </c>
      <c r="E15" s="132" t="s">
        <v>41</v>
      </c>
    </row>
    <row r="16" spans="1:6" ht="24" customHeight="1" thickBot="1">
      <c r="A16" s="115" t="s">
        <v>90</v>
      </c>
      <c r="B16" s="116" t="s">
        <v>103</v>
      </c>
      <c r="C16" s="117">
        <v>13</v>
      </c>
      <c r="D16" s="118" t="s">
        <v>24</v>
      </c>
      <c r="E16" s="132" t="s">
        <v>41</v>
      </c>
    </row>
    <row r="17" spans="1:5" ht="24" customHeight="1" thickBot="1">
      <c r="A17" s="115"/>
      <c r="B17" s="116"/>
      <c r="C17" s="117"/>
      <c r="D17" s="118"/>
      <c r="E17" s="133"/>
    </row>
    <row r="18" spans="1:5" ht="24" customHeight="1" thickBot="1">
      <c r="A18" s="115"/>
      <c r="B18" s="116"/>
      <c r="C18" s="117"/>
      <c r="D18" s="118"/>
      <c r="E18" s="134"/>
    </row>
    <row r="19" spans="1:5" ht="24" customHeight="1" thickBot="1">
      <c r="A19" s="115"/>
      <c r="B19" s="116"/>
      <c r="C19" s="117"/>
      <c r="D19" s="118"/>
      <c r="E19" s="134"/>
    </row>
    <row r="20" spans="1:5" ht="24" customHeight="1" thickBot="1">
      <c r="A20" s="115"/>
      <c r="B20" s="116"/>
      <c r="C20" s="117"/>
      <c r="D20" s="118"/>
      <c r="E20" s="134"/>
    </row>
    <row r="21" spans="1:5" ht="24" customHeight="1" thickBot="1">
      <c r="A21" s="115"/>
      <c r="B21" s="116"/>
      <c r="C21" s="117"/>
      <c r="D21" s="118"/>
      <c r="E21" s="134"/>
    </row>
    <row r="22" spans="1:5" ht="24" customHeight="1" thickBot="1">
      <c r="A22" s="115"/>
      <c r="B22" s="116"/>
      <c r="C22" s="117"/>
      <c r="D22" s="118"/>
      <c r="E22" s="134"/>
    </row>
    <row r="23" spans="1:5" ht="24" customHeight="1" thickBot="1">
      <c r="A23" s="115"/>
      <c r="B23" s="116"/>
      <c r="C23" s="117"/>
      <c r="D23" s="118"/>
      <c r="E23" s="134"/>
    </row>
    <row r="24" spans="1:5" ht="24" customHeight="1" thickBot="1">
      <c r="A24" s="115"/>
      <c r="B24" s="116"/>
      <c r="C24" s="117"/>
      <c r="D24" s="118"/>
      <c r="E24" s="134"/>
    </row>
    <row r="25" spans="1:5" ht="24" customHeight="1" thickBot="1">
      <c r="A25" s="115"/>
      <c r="B25" s="116"/>
      <c r="C25" s="117"/>
      <c r="D25" s="118"/>
      <c r="E25" s="134"/>
    </row>
    <row r="26" spans="1:5" ht="24" customHeight="1" thickBot="1">
      <c r="A26" s="115"/>
      <c r="B26" s="116"/>
      <c r="C26" s="117"/>
      <c r="D26" s="118"/>
      <c r="E26" s="134"/>
    </row>
    <row r="27" spans="1:5" ht="24" customHeight="1" thickBot="1">
      <c r="A27" s="115"/>
      <c r="B27" s="116"/>
      <c r="C27" s="117"/>
      <c r="D27" s="118"/>
      <c r="E27" s="134"/>
    </row>
    <row r="28" spans="1:5" ht="24" customHeight="1" thickBot="1">
      <c r="A28" s="115"/>
      <c r="B28" s="116"/>
      <c r="C28" s="117"/>
      <c r="D28" s="118"/>
      <c r="E28" s="134"/>
    </row>
    <row r="29" spans="1:5" ht="24" customHeight="1" thickBot="1">
      <c r="A29" s="115"/>
      <c r="B29" s="116"/>
      <c r="C29" s="117"/>
      <c r="D29" s="118"/>
      <c r="E29" s="134"/>
    </row>
    <row r="30" spans="1:5" ht="24" customHeight="1" thickBot="1">
      <c r="A30" s="115"/>
      <c r="B30" s="116"/>
      <c r="C30" s="117"/>
      <c r="D30" s="118"/>
      <c r="E30" s="134"/>
    </row>
    <row r="31" spans="1:5" ht="24" customHeight="1" thickBot="1">
      <c r="A31" s="115"/>
      <c r="B31" s="116"/>
      <c r="C31" s="117"/>
      <c r="D31" s="118"/>
      <c r="E31" s="134"/>
    </row>
    <row r="32" spans="1:5" ht="24" customHeight="1" thickBot="1">
      <c r="A32" s="115"/>
      <c r="B32" s="116"/>
      <c r="C32" s="117"/>
      <c r="D32" s="118"/>
      <c r="E32" s="134"/>
    </row>
    <row r="33" spans="1:5" ht="24" customHeight="1" thickBot="1">
      <c r="A33" s="115"/>
      <c r="B33" s="116"/>
      <c r="C33" s="117"/>
      <c r="D33" s="118"/>
      <c r="E33" s="134"/>
    </row>
    <row r="34" spans="1:5" ht="24" customHeight="1" thickBot="1">
      <c r="A34" s="115"/>
      <c r="B34" s="116"/>
      <c r="C34" s="117"/>
      <c r="D34" s="118"/>
      <c r="E34" s="134"/>
    </row>
    <row r="35" spans="1:5" ht="24" customHeight="1" thickBot="1">
      <c r="A35" s="115"/>
      <c r="B35" s="116"/>
      <c r="C35" s="117"/>
      <c r="D35" s="118"/>
      <c r="E35" s="134"/>
    </row>
    <row r="36" spans="1:5" ht="24" customHeight="1" thickBot="1">
      <c r="A36" s="115"/>
      <c r="B36" s="116"/>
      <c r="C36" s="117"/>
      <c r="D36" s="118"/>
      <c r="E36" s="134"/>
    </row>
    <row r="37" spans="1:5" ht="24" customHeight="1" thickBot="1">
      <c r="A37" s="115"/>
      <c r="B37" s="116"/>
      <c r="C37" s="117"/>
      <c r="D37" s="118"/>
      <c r="E37" s="134"/>
    </row>
  </sheetData>
  <mergeCells count="1">
    <mergeCell ref="A1:D1"/>
  </mergeCells>
  <conditionalFormatting sqref="D4:D36">
    <cfRule type="containsText" dxfId="5" priority="5" stopIfTrue="1" operator="containsText" text="GODJOB">
      <formula>NOT(ISERROR(SEARCH("GODJOB",D4)))</formula>
    </cfRule>
    <cfRule type="containsText" dxfId="4" priority="6" stopIfTrue="1" operator="containsText" text="RANDSTAD">
      <formula>NOT(ISERROR(SEARCH("RANDSTAD",D4)))</formula>
    </cfRule>
  </conditionalFormatting>
  <conditionalFormatting sqref="E1:E1048576">
    <cfRule type="containsText" dxfId="3" priority="1" stopIfTrue="1" operator="containsText" text="Administratif">
      <formula>NOT(ISERROR(SEARCH("Administratif",E1)))</formula>
    </cfRule>
    <cfRule type="containsText" dxfId="2" priority="2" stopIfTrue="1" operator="containsText" text="Acheminage">
      <formula>NOT(ISERROR(SEARCH("Acheminage",E1)))</formula>
    </cfRule>
    <cfRule type="containsText" dxfId="1" priority="3" stopIfTrue="1" operator="containsText" text="Chargement">
      <formula>NOT(ISERROR(SEARCH("Chargement",E1)))</formula>
    </cfRule>
    <cfRule type="containsText" dxfId="0" priority="4" stopIfTrue="1" operator="containsText" text="Nettoyage">
      <formula>NOT(ISERROR(SEARCH("Nettoyage",E1)))</formula>
    </cfRule>
  </conditionalFormatting>
  <dataValidations count="1">
    <dataValidation type="list" allowBlank="1" showInputMessage="1" showErrorMessage="1" sqref="E4:E37">
      <formula1>"Nettoyage,Chargement,Acheminage,Administratif"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modele 5S</vt:lpstr>
      <vt:lpstr>Listing CDI </vt:lpstr>
      <vt:lpstr>Listing&amp;Suivi ETT</vt:lpstr>
      <vt:lpstr>'modele 5S'!Zone_d_impression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2020</dc:title>
  <dc:subject>Gestion Effectif</dc:subject>
  <dc:creator>COTEN Matthieu</dc:creator>
  <dc:description>Planning Effectif - Suivi ETT - Feuille de présence</dc:description>
  <cp:lastModifiedBy>COTEN Matthieu</cp:lastModifiedBy>
  <cp:lastPrinted>2020-05-20T18:06:45Z</cp:lastPrinted>
  <dcterms:created xsi:type="dcterms:W3CDTF">2017-06-15T10:52:19Z</dcterms:created>
  <dcterms:modified xsi:type="dcterms:W3CDTF">2020-05-21T19:41:26Z</dcterms:modified>
</cp:coreProperties>
</file>