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briet\Desktop\"/>
    </mc:Choice>
  </mc:AlternateContent>
  <bookViews>
    <workbookView xWindow="0" yWindow="0" windowWidth="20490" windowHeight="7650"/>
  </bookViews>
  <sheets>
    <sheet name="NOTE DE FRAIS" sheetId="1" r:id="rId1"/>
    <sheet name="BAREME" sheetId="2" r:id="rId2"/>
    <sheet name="Base KM trajet" sheetId="4" r:id="rId3"/>
  </sheets>
  <definedNames>
    <definedName name="AGC">'Base KM trajet'!$B$5:$AC$5</definedName>
    <definedName name="APPBAR">'Base KM trajet'!$B$4:$AC$4</definedName>
    <definedName name="AVENEL_DARNETAL">'Base KM trajet'!$B$6:$AC$6</definedName>
    <definedName name="AVENEL_SOTTEVILLE">'Base KM trajet'!$B$7:$AC$7</definedName>
    <definedName name="CABINET_SAUVAGE">'Base KM trajet'!$B$8:$AC$8</definedName>
    <definedName name="CARROSSERIE_ELIOT">'Base KM trajet'!$B$9:$AC$9</definedName>
    <definedName name="CCAMY">'Base KM trajet'!$B$10:$AC$10</definedName>
    <definedName name="CHAUFFERIE">'Base KM trajet'!$B$11:$AC$11</definedName>
    <definedName name="CISE_TP">'Base KM trajet'!$B$12:$AC$12</definedName>
    <definedName name="COBEIMA">'Base KM trajet'!$B$13:$AC$13</definedName>
    <definedName name="COFELY">'Base KM trajet'!$B$14:$AC$14</definedName>
    <definedName name="COUVERTURE">'Base KM trajet'!$B$15:$AC$15</definedName>
    <definedName name="DCI">'Base KM trajet'!$B$16:$AC$16</definedName>
    <definedName name="Domicile_Dominique">'Base KM trajet'!$B$33:$AC$33</definedName>
    <definedName name="Domicile_Pascal">'Base KM trajet'!$B$35:$AC$35</definedName>
    <definedName name="Domicile_Sid_Ahmed">'Base KM trajet'!$B$32:$AC$32</definedName>
    <definedName name="Domicile_Sophia">'Base KM trajet'!$B$34:$AC$34</definedName>
    <definedName name="ETSCAF">'Base KM trajet'!$B$17:$AC$17</definedName>
    <definedName name="EXPERF">'Base KM trajet'!$B$18:$AC$18</definedName>
    <definedName name="IC_FACADE">'Base KM trajet'!$B$19:$AC$19</definedName>
    <definedName name="M._BILLARD">'Base KM trajet'!$B$20:$AC$20</definedName>
    <definedName name="NODIMATEL">'Base KM trajet'!$B$21:$AC$21</definedName>
    <definedName name="PAPILLONS_BLANCS">'Base KM trajet'!$B$22:$AC$22</definedName>
    <definedName name="PENET_SOTTEVILLE">'Base KM trajet'!$B$23:$AC$23</definedName>
    <definedName name="PENET_VAUPALIERE">'Base KM trajet'!$B$24:$AC$24</definedName>
    <definedName name="PROXIAD">'Base KM trajet'!$B$25:$AC$25</definedName>
    <definedName name="RESIDENCE_NDB">'Base KM trajet'!$B$26:$AC$26</definedName>
    <definedName name="RGIS">'Base KM trajet'!$B$27:$AC$27</definedName>
    <definedName name="SOLABIO">'Base KM trajet'!$B$28:$AC$28</definedName>
    <definedName name="TRUFFAUT_BARENTIN">'Base KM trajet'!$B$29:$AC$29</definedName>
    <definedName name="UNV">'Base KM trajet'!$B$30:$AC$30</definedName>
    <definedName name="VTP">'Base KM trajet'!$B$31:$AC$31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4" i="1" l="1"/>
  <c r="B34" i="1"/>
  <c r="C34" i="1" s="1"/>
  <c r="F30" i="1"/>
  <c r="B30" i="1"/>
  <c r="C30" i="1" s="1"/>
  <c r="F24" i="1"/>
  <c r="B24" i="1"/>
  <c r="C24" i="1" s="1"/>
  <c r="F20" i="1"/>
  <c r="B20" i="1"/>
  <c r="C20" i="1" s="1"/>
  <c r="F17" i="1"/>
  <c r="B17" i="1"/>
  <c r="C17" i="1" s="1"/>
  <c r="B12" i="1"/>
  <c r="C12" i="1" s="1"/>
  <c r="B13" i="1"/>
  <c r="C13" i="1" s="1"/>
  <c r="F13" i="1"/>
  <c r="B10" i="1"/>
  <c r="C10" i="1" s="1"/>
  <c r="F10" i="1"/>
  <c r="B41" i="1" l="1"/>
  <c r="C41" i="1" s="1"/>
  <c r="B42" i="1"/>
  <c r="C42" i="1"/>
  <c r="B43" i="1"/>
  <c r="C43" i="1" s="1"/>
  <c r="B44" i="1"/>
  <c r="C44" i="1"/>
  <c r="B45" i="1"/>
  <c r="C45" i="1" s="1"/>
  <c r="B46" i="1"/>
  <c r="C46" i="1"/>
  <c r="B47" i="1"/>
  <c r="C47" i="1" s="1"/>
  <c r="B48" i="1"/>
  <c r="C48" i="1" s="1"/>
  <c r="B49" i="1"/>
  <c r="C49" i="1" s="1"/>
  <c r="B50" i="1"/>
  <c r="F41" i="1"/>
  <c r="G41" i="1" s="1"/>
  <c r="F42" i="1"/>
  <c r="F43" i="1"/>
  <c r="G43" i="1" s="1"/>
  <c r="F44" i="1"/>
  <c r="G44" i="1"/>
  <c r="F45" i="1"/>
  <c r="F46" i="1"/>
  <c r="G46" i="1"/>
  <c r="F47" i="1"/>
  <c r="G47" i="1" s="1"/>
  <c r="F48" i="1"/>
  <c r="F49" i="1"/>
  <c r="G49" i="1" s="1"/>
  <c r="F50" i="1"/>
  <c r="G50" i="1" s="1"/>
  <c r="G48" i="1" l="1"/>
  <c r="G45" i="1"/>
  <c r="G42" i="1"/>
  <c r="E54" i="1"/>
  <c r="G34" i="1" s="1"/>
  <c r="F8" i="1"/>
  <c r="F9" i="1"/>
  <c r="F11" i="1"/>
  <c r="F12" i="1"/>
  <c r="F14" i="1"/>
  <c r="F15" i="1"/>
  <c r="F16" i="1"/>
  <c r="F18" i="1"/>
  <c r="F19" i="1"/>
  <c r="F21" i="1"/>
  <c r="F22" i="1"/>
  <c r="F23" i="1"/>
  <c r="F25" i="1"/>
  <c r="F26" i="1"/>
  <c r="F27" i="1"/>
  <c r="F28" i="1"/>
  <c r="F29" i="1"/>
  <c r="F31" i="1"/>
  <c r="F32" i="1"/>
  <c r="F33" i="1"/>
  <c r="F35" i="1"/>
  <c r="F36" i="1"/>
  <c r="F37" i="1"/>
  <c r="F38" i="1"/>
  <c r="F39" i="1"/>
  <c r="F40" i="1"/>
  <c r="F7" i="1"/>
  <c r="B8" i="1"/>
  <c r="B9" i="1"/>
  <c r="B11" i="1"/>
  <c r="B14" i="1"/>
  <c r="B15" i="1"/>
  <c r="B16" i="1"/>
  <c r="B18" i="1"/>
  <c r="B19" i="1"/>
  <c r="C19" i="1" s="1"/>
  <c r="B21" i="1"/>
  <c r="C21" i="1" s="1"/>
  <c r="B22" i="1"/>
  <c r="C22" i="1" s="1"/>
  <c r="B23" i="1"/>
  <c r="C23" i="1" s="1"/>
  <c r="B25" i="1"/>
  <c r="B26" i="1"/>
  <c r="B27" i="1"/>
  <c r="B28" i="1"/>
  <c r="B29" i="1"/>
  <c r="B31" i="1"/>
  <c r="B32" i="1"/>
  <c r="C32" i="1" s="1"/>
  <c r="B33" i="1"/>
  <c r="C33" i="1" s="1"/>
  <c r="B35" i="1"/>
  <c r="C35" i="1" s="1"/>
  <c r="B36" i="1"/>
  <c r="C36" i="1" s="1"/>
  <c r="B37" i="1"/>
  <c r="C37" i="1" s="1"/>
  <c r="B38" i="1"/>
  <c r="C38" i="1" s="1"/>
  <c r="B39" i="1"/>
  <c r="C39" i="1" s="1"/>
  <c r="B40" i="1"/>
  <c r="B7" i="1"/>
  <c r="G24" i="1" l="1"/>
  <c r="G30" i="1"/>
  <c r="G22" i="1"/>
  <c r="G17" i="1"/>
  <c r="G20" i="1"/>
  <c r="G10" i="1"/>
  <c r="G13" i="1"/>
  <c r="G40" i="1"/>
  <c r="G31" i="1"/>
  <c r="G21" i="1"/>
  <c r="C40" i="1"/>
  <c r="C31" i="1"/>
  <c r="G36" i="1"/>
  <c r="G35" i="1"/>
  <c r="G19" i="1"/>
  <c r="G37" i="1"/>
  <c r="G39" i="1"/>
  <c r="G33" i="1"/>
  <c r="G32" i="1"/>
  <c r="G38" i="1"/>
  <c r="G23" i="1"/>
  <c r="D54" i="1"/>
  <c r="C8" i="1"/>
  <c r="C9" i="1"/>
  <c r="C11" i="1"/>
  <c r="C14" i="1"/>
  <c r="C15" i="1"/>
  <c r="C16" i="1"/>
  <c r="C18" i="1"/>
  <c r="C25" i="1"/>
  <c r="C26" i="1"/>
  <c r="C27" i="1"/>
  <c r="C28" i="1"/>
  <c r="C29" i="1"/>
  <c r="C7" i="1"/>
  <c r="G9" i="1" l="1"/>
  <c r="G29" i="1"/>
  <c r="G14" i="1"/>
  <c r="G18" i="1"/>
  <c r="G26" i="1"/>
  <c r="G28" i="1"/>
  <c r="G16" i="1"/>
  <c r="G12" i="1"/>
  <c r="G25" i="1"/>
  <c r="G15" i="1"/>
  <c r="G27" i="1"/>
  <c r="G11" i="1"/>
  <c r="G8" i="1"/>
  <c r="G7" i="1"/>
  <c r="F51" i="1"/>
  <c r="G51" i="1" l="1"/>
  <c r="G54" i="1" s="1"/>
</calcChain>
</file>

<file path=xl/sharedStrings.xml><?xml version="1.0" encoding="utf-8"?>
<sst xmlns="http://schemas.openxmlformats.org/spreadsheetml/2006/main" count="601" uniqueCount="219">
  <si>
    <t>DATE</t>
  </si>
  <si>
    <t>TOTAL :</t>
  </si>
  <si>
    <t>BAREME DU KM EN EUROS</t>
  </si>
  <si>
    <t>DATE et SIGNATURE DU DEMANDEUR</t>
  </si>
  <si>
    <t>SIGNATURE  DU CHEF D'EQUIPE</t>
  </si>
  <si>
    <t>SIGNATURE DIRECTION</t>
  </si>
  <si>
    <t>PUISSANCE FISCALE DU VEHICULE (en CV)</t>
  </si>
  <si>
    <t>FRAIS DE TRANSPORT</t>
  </si>
  <si>
    <t>FRAIS DE REPAS</t>
  </si>
  <si>
    <t>FRAIS D'HEBERGEMENT</t>
  </si>
  <si>
    <t>Puissance administrative</t>
  </si>
  <si>
    <t>Jusqu’à 5 000 km</t>
  </si>
  <si>
    <t>3 CV</t>
  </si>
  <si>
    <t>L'indemnité de repas versée au salarié en déplacement professionnel qui ne peut regagner sa résidence est exonérée jusqu'à 17,90 euros par repas dés lors que l’employeur démontre que le salarié est contraint de prendre son repas au restaurant.</t>
  </si>
  <si>
    <t>Les dépenses de logement et petit déjeuner sont exonérées jusqu'à 64,10 euros pour les salariés en déplacement à Paris et dans les départements de la petite couronne soit : Hauts de Seine, Seine Saint Denis, Val de Marne ; et jusqu'à 47,60 euros pour les salariés en déplacement dans les autres départements de la France métropolitaine.</t>
  </si>
  <si>
    <t>4 CV</t>
  </si>
  <si>
    <t>5 CV</t>
  </si>
  <si>
    <t>6 CV</t>
  </si>
  <si>
    <t>7 CV</t>
  </si>
  <si>
    <t>8 CV</t>
  </si>
  <si>
    <t>TRAJET TRAIN</t>
  </si>
  <si>
    <t>Aller retour SNCF</t>
  </si>
  <si>
    <t xml:space="preserve">NOM PRÉNOM : </t>
  </si>
  <si>
    <t>MOIS :</t>
  </si>
  <si>
    <t>BAREME KM 2020</t>
  </si>
  <si>
    <t xml:space="preserve">APPBAR </t>
  </si>
  <si>
    <t>9,7</t>
  </si>
  <si>
    <t>5,5</t>
  </si>
  <si>
    <t>33</t>
  </si>
  <si>
    <t>11,1</t>
  </si>
  <si>
    <t>AGC</t>
  </si>
  <si>
    <t>7,4</t>
  </si>
  <si>
    <t>19,5</t>
  </si>
  <si>
    <t>16,9</t>
  </si>
  <si>
    <t>AVENEL DARNETAL</t>
  </si>
  <si>
    <t>4,9</t>
  </si>
  <si>
    <t>7,2</t>
  </si>
  <si>
    <t>26,7</t>
  </si>
  <si>
    <t>8,4</t>
  </si>
  <si>
    <t>AVENEL SOTTEVILLE</t>
  </si>
  <si>
    <t>4,8</t>
  </si>
  <si>
    <t>49,4</t>
  </si>
  <si>
    <t>2,5</t>
  </si>
  <si>
    <t>CABINET SAUVAGE</t>
  </si>
  <si>
    <t>2,3</t>
  </si>
  <si>
    <t>3,1</t>
  </si>
  <si>
    <t>36,2</t>
  </si>
  <si>
    <t>CARROSSERIE ELIOT</t>
  </si>
  <si>
    <t>3,3</t>
  </si>
  <si>
    <t>3,5</t>
  </si>
  <si>
    <t>35,1</t>
  </si>
  <si>
    <t>8,7</t>
  </si>
  <si>
    <t>CCAMY</t>
  </si>
  <si>
    <t>12,5</t>
  </si>
  <si>
    <t>14,7</t>
  </si>
  <si>
    <t>17,2</t>
  </si>
  <si>
    <t>16,6</t>
  </si>
  <si>
    <t>CHAUFFERIE</t>
  </si>
  <si>
    <t>10</t>
  </si>
  <si>
    <t>9,6</t>
  </si>
  <si>
    <t>29,7</t>
  </si>
  <si>
    <t>20,7</t>
  </si>
  <si>
    <t>CISE TP</t>
  </si>
  <si>
    <t>17,1</t>
  </si>
  <si>
    <t>16,7</t>
  </si>
  <si>
    <t>24,3</t>
  </si>
  <si>
    <t>27,8</t>
  </si>
  <si>
    <t>COBEIMA</t>
  </si>
  <si>
    <t>9,4</t>
  </si>
  <si>
    <t>11,7</t>
  </si>
  <si>
    <t>27,3</t>
  </si>
  <si>
    <t>13,5</t>
  </si>
  <si>
    <t>COFELY</t>
  </si>
  <si>
    <t>2,4</t>
  </si>
  <si>
    <t>39,3</t>
  </si>
  <si>
    <t>4,3</t>
  </si>
  <si>
    <t>COUVERTURE</t>
  </si>
  <si>
    <t>4,4</t>
  </si>
  <si>
    <t>6,7</t>
  </si>
  <si>
    <t>26,6</t>
  </si>
  <si>
    <t>8,5</t>
  </si>
  <si>
    <t>DCI</t>
  </si>
  <si>
    <t>5,8</t>
  </si>
  <si>
    <t>21,7</t>
  </si>
  <si>
    <t>11,5</t>
  </si>
  <si>
    <t>ETSCAF</t>
  </si>
  <si>
    <t>3,2</t>
  </si>
  <si>
    <t>35,8</t>
  </si>
  <si>
    <t>EXPERF</t>
  </si>
  <si>
    <t>13,1</t>
  </si>
  <si>
    <t>13,2</t>
  </si>
  <si>
    <t>19,2</t>
  </si>
  <si>
    <t>IC FACADE</t>
  </si>
  <si>
    <t>12,8</t>
  </si>
  <si>
    <t>35,3</t>
  </si>
  <si>
    <t>22,8</t>
  </si>
  <si>
    <t xml:space="preserve">M. BILLARD </t>
  </si>
  <si>
    <t>15</t>
  </si>
  <si>
    <t>10,7</t>
  </si>
  <si>
    <t>16,2</t>
  </si>
  <si>
    <t>23,3</t>
  </si>
  <si>
    <t>NODIMATEL</t>
  </si>
  <si>
    <t>7,5</t>
  </si>
  <si>
    <t>13,4</t>
  </si>
  <si>
    <t>3</t>
  </si>
  <si>
    <t>PAPILLONS BLANCS</t>
  </si>
  <si>
    <t>PENET SOTTEVILLE</t>
  </si>
  <si>
    <t>4,7</t>
  </si>
  <si>
    <t>6,9</t>
  </si>
  <si>
    <t>31,2</t>
  </si>
  <si>
    <t>3,4</t>
  </si>
  <si>
    <t xml:space="preserve">PENET VAUPALIERE </t>
  </si>
  <si>
    <t>9,3</t>
  </si>
  <si>
    <t>8,1</t>
  </si>
  <si>
    <t>29</t>
  </si>
  <si>
    <t>PROXIAD</t>
  </si>
  <si>
    <t>4,2</t>
  </si>
  <si>
    <t>34,4</t>
  </si>
  <si>
    <t>9</t>
  </si>
  <si>
    <t>RESIDENCE NDB</t>
  </si>
  <si>
    <t>10,1</t>
  </si>
  <si>
    <t>21,3</t>
  </si>
  <si>
    <t>21,8</t>
  </si>
  <si>
    <t>RGIS</t>
  </si>
  <si>
    <t>2,7</t>
  </si>
  <si>
    <t>39</t>
  </si>
  <si>
    <t>4,5</t>
  </si>
  <si>
    <t>SOLABIO</t>
  </si>
  <si>
    <t>6,3</t>
  </si>
  <si>
    <t>9,1</t>
  </si>
  <si>
    <t>33,4</t>
  </si>
  <si>
    <t>20,3</t>
  </si>
  <si>
    <t>TRUFFAUT BARENTIN</t>
  </si>
  <si>
    <t>16,5</t>
  </si>
  <si>
    <t>15,3</t>
  </si>
  <si>
    <t>24,9</t>
  </si>
  <si>
    <t>26,4</t>
  </si>
  <si>
    <t>UNV</t>
  </si>
  <si>
    <t>5,7</t>
  </si>
  <si>
    <t>29,5</t>
  </si>
  <si>
    <t>VTP</t>
  </si>
  <si>
    <t>14,2</t>
  </si>
  <si>
    <t>TRAJET EN KM SITE A SITE</t>
  </si>
  <si>
    <t>12,4</t>
  </si>
  <si>
    <t>7,3</t>
  </si>
  <si>
    <t>5</t>
  </si>
  <si>
    <t>4,6</t>
  </si>
  <si>
    <t>5,3</t>
  </si>
  <si>
    <t>6,4</t>
  </si>
  <si>
    <t>2</t>
  </si>
  <si>
    <t>5,1</t>
  </si>
  <si>
    <t>10,3</t>
  </si>
  <si>
    <t>14,3</t>
  </si>
  <si>
    <t>11,9</t>
  </si>
  <si>
    <t>8,6</t>
  </si>
  <si>
    <t>18,1</t>
  </si>
  <si>
    <t>20,10</t>
  </si>
  <si>
    <t>16,1</t>
  </si>
  <si>
    <t>10,8</t>
  </si>
  <si>
    <t>11,2</t>
  </si>
  <si>
    <t>8,9</t>
  </si>
  <si>
    <t>15,1</t>
  </si>
  <si>
    <t>7,7</t>
  </si>
  <si>
    <t>4</t>
  </si>
  <si>
    <t>0,750</t>
  </si>
  <si>
    <t>6,2</t>
  </si>
  <si>
    <t>3,9</t>
  </si>
  <si>
    <t>1,6</t>
  </si>
  <si>
    <t>6,8</t>
  </si>
  <si>
    <t>0,9</t>
  </si>
  <si>
    <t>1,3</t>
  </si>
  <si>
    <t>11</t>
  </si>
  <si>
    <t>13,9</t>
  </si>
  <si>
    <t>6,,5</t>
  </si>
  <si>
    <t>8</t>
  </si>
  <si>
    <t>17</t>
  </si>
  <si>
    <t>21</t>
  </si>
  <si>
    <t>10,9</t>
  </si>
  <si>
    <t>17,7</t>
  </si>
  <si>
    <t>7,9</t>
  </si>
  <si>
    <t>14,5</t>
  </si>
  <si>
    <t>7,1</t>
  </si>
  <si>
    <t>1,2</t>
  </si>
  <si>
    <t>5,6</t>
  </si>
  <si>
    <t>12,2</t>
  </si>
  <si>
    <t>8,2</t>
  </si>
  <si>
    <t>6,1</t>
  </si>
  <si>
    <t>2,2</t>
  </si>
  <si>
    <t>6,5</t>
  </si>
  <si>
    <t>15,5</t>
  </si>
  <si>
    <t>15,4</t>
  </si>
  <si>
    <t>15,8</t>
  </si>
  <si>
    <t>19,7</t>
  </si>
  <si>
    <t>17,5</t>
  </si>
  <si>
    <t>19,4</t>
  </si>
  <si>
    <t>20,6</t>
  </si>
  <si>
    <t>11,8</t>
  </si>
  <si>
    <t>5,2</t>
  </si>
  <si>
    <t>2,9</t>
  </si>
  <si>
    <t>18,3</t>
  </si>
  <si>
    <t>NOTE DE FRAIS KILOMETRIQUE EDL</t>
  </si>
  <si>
    <t>LIEU D'ARRIVEE</t>
  </si>
  <si>
    <t>LIEU DE DEPART</t>
  </si>
  <si>
    <t>Nbre KM Brut</t>
  </si>
  <si>
    <t>Nbre KM retenu</t>
  </si>
  <si>
    <t>Domicile Sid-Ahmed</t>
  </si>
  <si>
    <t>Domicile Dominique</t>
  </si>
  <si>
    <t>Domicile Sophia</t>
  </si>
  <si>
    <t>Domicile Pascal</t>
  </si>
  <si>
    <t>Domicile -site</t>
  </si>
  <si>
    <t>site à site</t>
  </si>
  <si>
    <t>KM DOMICILE -APPBAR</t>
  </si>
  <si>
    <t>MONTANT DES FRAIS</t>
  </si>
  <si>
    <t>Les frais kilométriques sont à renseigner du 20 du mois au 20 du mois suivant avant les payes.</t>
  </si>
  <si>
    <t>Mai</t>
  </si>
  <si>
    <t>SID</t>
  </si>
  <si>
    <t>Dom</t>
  </si>
  <si>
    <t>SOPH</t>
  </si>
  <si>
    <t>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</si>
</sst>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44" formatCode="_-* #,##0.00\ &quot;€&quot;_-;\-* #,##0.00\ &quot;€&quot;_-;_-* &quot;-&quot;??\ &quot;€&quot;_-;_-@_-"/>
    <numFmt numFmtId="164" formatCode="_-* #,##0.00\ [$€-1]_-;\-* #,##0.00\ [$€-1]_-;_-* &quot;-&quot;??\ [$€-1]_-"/>
    <numFmt numFmtId="165" formatCode="0.000"/>
    <numFmt numFmtId="166" formatCode="#,##0.0_ ;\-#,##0.0\ "/>
    <numFmt numFmtId="167" formatCode="#,##0.00\ [$€-40C];\-#,##0.00\ [$€-40C]"/>
    <numFmt numFmtId="168" formatCode="0.0"/>
  </numFmts>
  <fonts count="26" x14ac:knownFonts="1">
    <font>
      <sz val="11"/>
      <color theme="1"/>
      <name val="Calibri"/>
      <family val="2"/>
      <scheme val="minor"/>
    </font>
    <font>
      <sz val="11"/>
      <color theme="1"/>
      <name val="Calibri"/>
      <family val="2"/>
      <scheme val="minor"/>
    </font>
    <font>
      <b/>
      <sz val="16"/>
      <color theme="1"/>
      <name val="Palatino Linotype"/>
      <family val="1"/>
    </font>
    <font>
      <b/>
      <sz val="12"/>
      <color theme="1"/>
      <name val="Palatino Linotype"/>
      <family val="1"/>
    </font>
    <font>
      <sz val="12"/>
      <color theme="1"/>
      <name val="Palatino Linotype"/>
      <family val="1"/>
    </font>
    <font>
      <sz val="10"/>
      <name val="Arial"/>
      <family val="2"/>
    </font>
    <font>
      <b/>
      <sz val="12"/>
      <name val="Palatino Linotype"/>
      <family val="1"/>
    </font>
    <font>
      <sz val="12"/>
      <name val="Palatino Linotype"/>
      <family val="1"/>
    </font>
    <font>
      <b/>
      <u/>
      <sz val="26"/>
      <color theme="1"/>
      <name val="Palatino Linotype"/>
      <family val="1"/>
    </font>
    <font>
      <sz val="22"/>
      <name val="Palatino Linotype"/>
      <family val="1"/>
    </font>
    <font>
      <b/>
      <sz val="18"/>
      <color theme="1"/>
      <name val="Palatino Linotype"/>
      <family val="1"/>
    </font>
    <font>
      <sz val="20"/>
      <color theme="1"/>
      <name val="Calibri"/>
      <family val="2"/>
      <scheme val="minor"/>
    </font>
    <font>
      <sz val="14"/>
      <color theme="1"/>
      <name val="Palatino Linotype"/>
      <family val="1"/>
    </font>
    <font>
      <sz val="18"/>
      <color theme="1"/>
      <name val="Palatino Linotype"/>
      <family val="1"/>
    </font>
    <font>
      <b/>
      <sz val="26"/>
      <name val="Palatino Linotype"/>
      <family val="1"/>
    </font>
    <font>
      <b/>
      <sz val="16"/>
      <color theme="1"/>
      <name val="Calibri"/>
      <family val="2"/>
      <scheme val="minor"/>
    </font>
    <font>
      <sz val="12"/>
      <color theme="1"/>
      <name val="Calibri Light"/>
      <family val="1"/>
      <scheme val="major"/>
    </font>
    <font>
      <b/>
      <sz val="12"/>
      <color theme="1"/>
      <name val="Calibri Light"/>
      <family val="1"/>
      <scheme val="major"/>
    </font>
    <font>
      <sz val="11"/>
      <color theme="1"/>
      <name val="Calibri Light"/>
      <family val="1"/>
      <scheme val="major"/>
    </font>
    <font>
      <b/>
      <sz val="11"/>
      <color theme="1"/>
      <name val="Calibri Light"/>
      <family val="1"/>
      <scheme val="major"/>
    </font>
    <font>
      <sz val="11"/>
      <color theme="1"/>
      <name val="Calibri"/>
      <family val="1"/>
      <scheme val="minor"/>
    </font>
    <font>
      <sz val="16"/>
      <color theme="1"/>
      <name val="Palatino Linotype"/>
      <family val="1"/>
    </font>
    <font>
      <sz val="14"/>
      <name val="Palatino Linotype"/>
      <family val="1"/>
    </font>
    <font>
      <b/>
      <sz val="14"/>
      <color rgb="FF000000"/>
      <name val="Palatino Linotype"/>
      <family val="1"/>
    </font>
    <font>
      <b/>
      <sz val="18"/>
      <color rgb="FF000000"/>
      <name val="Palatino Linotype"/>
      <family val="1"/>
    </font>
    <font>
      <b/>
      <sz val="10"/>
      <name val="Palatino Linotype"/>
      <family val="1"/>
    </font>
  </fonts>
  <fills count="10">
    <fill>
      <patternFill patternType="none"/>
    </fill>
    <fill>
      <patternFill patternType="gray125"/>
    </fill>
    <fill>
      <patternFill patternType="solid">
        <fgColor rgb="FF8EBCEE"/>
        <bgColor indexed="64"/>
      </patternFill>
    </fill>
    <fill>
      <patternFill patternType="solid">
        <fgColor theme="4" tint="0.79998168889431442"/>
        <bgColor indexed="64"/>
      </patternFill>
    </fill>
    <fill>
      <patternFill patternType="solid">
        <fgColor rgb="FFF5EBFF"/>
        <bgColor indexed="64"/>
      </patternFill>
    </fill>
    <fill>
      <patternFill patternType="solid">
        <fgColor rgb="FFE3E0F4"/>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6" tint="0.59999389629810485"/>
        <bgColor indexed="64"/>
      </patternFill>
    </fill>
    <fill>
      <patternFill patternType="solid">
        <fgColor theme="0" tint="-0.14999847407452621"/>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right/>
      <top/>
      <bottom style="thin">
        <color indexed="64"/>
      </bottom>
      <diagonal/>
    </border>
    <border>
      <left/>
      <right style="medium">
        <color indexed="64"/>
      </right>
      <top style="medium">
        <color indexed="64"/>
      </top>
      <bottom style="medium">
        <color indexed="64"/>
      </bottom>
      <diagonal/>
    </border>
    <border>
      <left style="thin">
        <color indexed="64"/>
      </left>
      <right/>
      <top/>
      <bottom/>
      <diagonal/>
    </border>
    <border>
      <left style="medium">
        <color indexed="64"/>
      </left>
      <right style="medium">
        <color indexed="64"/>
      </right>
      <top style="medium">
        <color indexed="64"/>
      </top>
      <bottom/>
      <diagonal/>
    </border>
    <border>
      <left/>
      <right/>
      <top style="thin">
        <color indexed="64"/>
      </top>
      <bottom/>
      <diagonal/>
    </border>
  </borders>
  <cellStyleXfs count="3">
    <xf numFmtId="0" fontId="0" fillId="0" borderId="0"/>
    <xf numFmtId="44" fontId="1" fillId="0" borderId="0" applyFont="0" applyFill="0" applyBorder="0" applyAlignment="0" applyProtection="0"/>
    <xf numFmtId="164" fontId="5" fillId="0" borderId="0" applyFont="0" applyFill="0" applyBorder="0" applyAlignment="0" applyProtection="0"/>
  </cellStyleXfs>
  <cellXfs count="77">
    <xf numFmtId="0" fontId="0" fillId="0" borderId="0" xfId="0"/>
    <xf numFmtId="0" fontId="7" fillId="0" borderId="0" xfId="0" applyFont="1" applyAlignment="1">
      <alignment vertical="center"/>
    </xf>
    <xf numFmtId="0" fontId="7" fillId="0" borderId="1" xfId="0" applyFont="1" applyBorder="1" applyAlignment="1">
      <alignment horizontal="left" vertical="center" indent="1"/>
    </xf>
    <xf numFmtId="0" fontId="4" fillId="0" borderId="0" xfId="0" applyFont="1"/>
    <xf numFmtId="0" fontId="7" fillId="0" borderId="0" xfId="0" applyFont="1"/>
    <xf numFmtId="0" fontId="4" fillId="0" borderId="0" xfId="0" applyFont="1" applyAlignment="1">
      <alignment horizontal="left" vertical="top" wrapText="1"/>
    </xf>
    <xf numFmtId="0" fontId="3" fillId="2" borderId="6" xfId="0" applyFont="1" applyFill="1" applyBorder="1" applyAlignment="1">
      <alignment horizontal="center" vertical="center"/>
    </xf>
    <xf numFmtId="0" fontId="3" fillId="2" borderId="5" xfId="0" applyFont="1" applyFill="1" applyBorder="1" applyAlignment="1">
      <alignment horizontal="center" vertical="center"/>
    </xf>
    <xf numFmtId="0" fontId="3" fillId="2" borderId="10" xfId="0" applyFont="1" applyFill="1" applyBorder="1" applyAlignment="1">
      <alignment horizontal="center" vertical="center"/>
    </xf>
    <xf numFmtId="0" fontId="3" fillId="2" borderId="5" xfId="0" applyFont="1" applyFill="1" applyBorder="1" applyAlignment="1">
      <alignment horizontal="center" vertical="center" wrapText="1"/>
    </xf>
    <xf numFmtId="0" fontId="6" fillId="2" borderId="1" xfId="0" applyFont="1" applyFill="1" applyBorder="1" applyAlignment="1">
      <alignment horizontal="center" vertical="center"/>
    </xf>
    <xf numFmtId="0" fontId="8" fillId="0" borderId="0" xfId="0" applyFont="1" applyFill="1" applyAlignment="1">
      <alignment horizontal="center" vertical="center"/>
    </xf>
    <xf numFmtId="0" fontId="0" fillId="0" borderId="0" xfId="0" applyAlignment="1">
      <alignment vertical="center"/>
    </xf>
    <xf numFmtId="0" fontId="9" fillId="3" borderId="1" xfId="0" applyFont="1" applyFill="1" applyBorder="1" applyAlignment="1">
      <alignment horizontal="center" vertical="center"/>
    </xf>
    <xf numFmtId="0" fontId="6" fillId="2" borderId="1" xfId="0" applyFont="1" applyFill="1" applyBorder="1" applyAlignment="1">
      <alignment horizontal="center" vertical="center"/>
    </xf>
    <xf numFmtId="14" fontId="13" fillId="0" borderId="7" xfId="0" applyNumberFormat="1" applyFont="1" applyBorder="1" applyAlignment="1">
      <alignment horizontal="center" vertical="center"/>
    </xf>
    <xf numFmtId="0" fontId="15" fillId="0" borderId="0" xfId="0" applyFont="1" applyFill="1" applyBorder="1" applyAlignment="1">
      <alignment horizontal="center" vertical="center"/>
    </xf>
    <xf numFmtId="0" fontId="16" fillId="0" borderId="1" xfId="0" applyFont="1" applyBorder="1" applyAlignment="1">
      <alignment horizontal="center" vertical="center"/>
    </xf>
    <xf numFmtId="49" fontId="17" fillId="5" borderId="1" xfId="0" applyNumberFormat="1" applyFont="1" applyFill="1" applyBorder="1" applyAlignment="1">
      <alignment horizontal="center" vertical="center"/>
    </xf>
    <xf numFmtId="0" fontId="16" fillId="0" borderId="1" xfId="0" applyFont="1" applyBorder="1" applyAlignment="1">
      <alignment horizontal="center" vertical="center" wrapText="1"/>
    </xf>
    <xf numFmtId="49" fontId="16" fillId="0" borderId="1" xfId="0" applyNumberFormat="1" applyFont="1" applyBorder="1" applyAlignment="1">
      <alignment horizontal="center" vertical="center"/>
    </xf>
    <xf numFmtId="0" fontId="0" fillId="0" borderId="0" xfId="0" applyAlignment="1">
      <alignment horizontal="center" vertical="center"/>
    </xf>
    <xf numFmtId="0" fontId="18" fillId="0" borderId="1" xfId="0" applyFont="1" applyBorder="1"/>
    <xf numFmtId="0" fontId="19" fillId="6" borderId="1" xfId="0" applyFont="1" applyFill="1" applyBorder="1" applyAlignment="1">
      <alignment horizontal="center" vertical="center" wrapText="1"/>
    </xf>
    <xf numFmtId="0" fontId="18" fillId="7" borderId="1" xfId="0" applyFont="1" applyFill="1" applyBorder="1" applyAlignment="1">
      <alignment horizontal="center" vertical="center" wrapText="1"/>
    </xf>
    <xf numFmtId="0" fontId="20" fillId="0" borderId="0" xfId="0" applyFont="1"/>
    <xf numFmtId="0" fontId="17" fillId="6" borderId="1" xfId="0" applyFont="1" applyFill="1" applyBorder="1" applyAlignment="1">
      <alignment horizontal="center" vertical="center" wrapText="1"/>
    </xf>
    <xf numFmtId="0" fontId="16" fillId="8" borderId="1" xfId="0" applyFont="1" applyFill="1" applyBorder="1" applyAlignment="1">
      <alignment horizontal="center" vertical="center" wrapText="1"/>
    </xf>
    <xf numFmtId="49" fontId="16" fillId="8" borderId="1" xfId="0" applyNumberFormat="1" applyFont="1" applyFill="1" applyBorder="1" applyAlignment="1">
      <alignment horizontal="center" vertical="center"/>
    </xf>
    <xf numFmtId="0" fontId="16" fillId="8" borderId="1" xfId="0" applyFont="1" applyFill="1" applyBorder="1" applyAlignment="1">
      <alignment horizontal="center" vertical="center"/>
    </xf>
    <xf numFmtId="0" fontId="0" fillId="8" borderId="1" xfId="0" applyFill="1" applyBorder="1" applyAlignment="1">
      <alignment horizontal="center" vertical="center"/>
    </xf>
    <xf numFmtId="0" fontId="16" fillId="0" borderId="1" xfId="0" applyFont="1" applyFill="1" applyBorder="1" applyAlignment="1">
      <alignment horizontal="center" vertical="center" wrapText="1"/>
    </xf>
    <xf numFmtId="49" fontId="16" fillId="0" borderId="1" xfId="0" applyNumberFormat="1" applyFont="1" applyFill="1" applyBorder="1" applyAlignment="1">
      <alignment horizontal="center" vertical="center"/>
    </xf>
    <xf numFmtId="0" fontId="0" fillId="0" borderId="1" xfId="0" applyBorder="1" applyAlignment="1">
      <alignment horizontal="center" vertical="center"/>
    </xf>
    <xf numFmtId="0" fontId="7" fillId="0" borderId="0" xfId="0" applyFont="1" applyAlignment="1">
      <alignment horizontal="center" vertical="center"/>
    </xf>
    <xf numFmtId="165" fontId="7" fillId="0" borderId="0" xfId="0" applyNumberFormat="1" applyFont="1" applyAlignment="1">
      <alignment horizontal="center" vertical="center"/>
    </xf>
    <xf numFmtId="0" fontId="4" fillId="0" borderId="0" xfId="0" applyFont="1" applyAlignment="1">
      <alignment horizontal="center" vertical="center" wrapText="1"/>
    </xf>
    <xf numFmtId="0" fontId="22" fillId="0" borderId="0" xfId="0" applyFont="1" applyAlignment="1">
      <alignment horizontal="center" vertical="center"/>
    </xf>
    <xf numFmtId="0" fontId="12" fillId="0" borderId="0" xfId="0" applyFont="1" applyAlignment="1">
      <alignment horizontal="center" vertical="center"/>
    </xf>
    <xf numFmtId="0" fontId="23" fillId="0" borderId="0" xfId="0" applyFont="1" applyAlignment="1">
      <alignment horizontal="center" vertical="center"/>
    </xf>
    <xf numFmtId="0" fontId="0" fillId="0" borderId="1" xfId="0" applyBorder="1"/>
    <xf numFmtId="0" fontId="3" fillId="2" borderId="6" xfId="0" applyFont="1" applyFill="1" applyBorder="1" applyAlignment="1">
      <alignment horizontal="center" vertical="center" wrapText="1"/>
    </xf>
    <xf numFmtId="0" fontId="21" fillId="0" borderId="8" xfId="0" applyFont="1" applyBorder="1" applyAlignment="1">
      <alignment horizontal="center" vertical="center"/>
    </xf>
    <xf numFmtId="0" fontId="21" fillId="0" borderId="11" xfId="0" applyFont="1" applyBorder="1" applyAlignment="1">
      <alignment horizontal="center" vertical="center"/>
    </xf>
    <xf numFmtId="0" fontId="2" fillId="0" borderId="1" xfId="0" applyFont="1" applyFill="1" applyBorder="1" applyAlignment="1">
      <alignment vertical="center"/>
    </xf>
    <xf numFmtId="0" fontId="2" fillId="0" borderId="1" xfId="0" applyFont="1" applyBorder="1" applyAlignment="1">
      <alignment horizontal="center" vertical="center"/>
    </xf>
    <xf numFmtId="0" fontId="21" fillId="3" borderId="8" xfId="0" applyFont="1" applyFill="1" applyBorder="1" applyAlignment="1">
      <alignment horizontal="center" vertical="center"/>
    </xf>
    <xf numFmtId="166" fontId="21" fillId="3" borderId="14" xfId="1" applyNumberFormat="1" applyFont="1" applyFill="1" applyBorder="1" applyAlignment="1">
      <alignment horizontal="center" vertical="center"/>
    </xf>
    <xf numFmtId="166" fontId="21" fillId="3" borderId="9" xfId="1" applyNumberFormat="1" applyFont="1" applyFill="1" applyBorder="1" applyAlignment="1">
      <alignment horizontal="center" vertical="center"/>
    </xf>
    <xf numFmtId="14" fontId="13" fillId="3" borderId="7" xfId="0" applyNumberFormat="1" applyFont="1" applyFill="1" applyBorder="1" applyAlignment="1">
      <alignment horizontal="center" vertical="center"/>
    </xf>
    <xf numFmtId="0" fontId="25" fillId="2" borderId="1" xfId="0" applyFont="1" applyFill="1" applyBorder="1" applyAlignment="1">
      <alignment horizontal="center" vertical="center" wrapText="1"/>
    </xf>
    <xf numFmtId="167" fontId="14" fillId="3" borderId="1" xfId="1" applyNumberFormat="1" applyFont="1" applyFill="1" applyBorder="1" applyAlignment="1">
      <alignment horizontal="center" vertical="center"/>
    </xf>
    <xf numFmtId="2" fontId="10" fillId="3" borderId="12" xfId="0" applyNumberFormat="1" applyFont="1" applyFill="1" applyBorder="1" applyAlignment="1">
      <alignment horizontal="center" vertical="center"/>
    </xf>
    <xf numFmtId="0" fontId="0" fillId="9" borderId="1" xfId="0" applyFill="1" applyBorder="1"/>
    <xf numFmtId="168" fontId="16" fillId="0" borderId="1" xfId="0" applyNumberFormat="1" applyFont="1" applyBorder="1" applyAlignment="1">
      <alignment horizontal="center" vertical="center"/>
    </xf>
    <xf numFmtId="168" fontId="17" fillId="5" borderId="1" xfId="0" applyNumberFormat="1" applyFont="1" applyFill="1" applyBorder="1" applyAlignment="1">
      <alignment horizontal="center" vertical="center"/>
    </xf>
    <xf numFmtId="0" fontId="11" fillId="0" borderId="15" xfId="0" applyFont="1" applyBorder="1" applyAlignment="1">
      <alignment horizontal="center" vertical="center"/>
    </xf>
    <xf numFmtId="0" fontId="24" fillId="0" borderId="1" xfId="0" applyFont="1" applyBorder="1" applyAlignment="1">
      <alignment horizontal="center" vertical="center" wrapText="1"/>
    </xf>
    <xf numFmtId="0" fontId="2" fillId="0" borderId="1" xfId="0" applyFont="1" applyFill="1" applyBorder="1" applyAlignment="1">
      <alignment horizontal="center" vertical="center"/>
    </xf>
    <xf numFmtId="0" fontId="6" fillId="2" borderId="1" xfId="0" applyFont="1" applyFill="1" applyBorder="1" applyAlignment="1">
      <alignment horizontal="center" vertical="center"/>
    </xf>
    <xf numFmtId="0" fontId="9" fillId="0" borderId="2" xfId="0" applyFont="1" applyFill="1" applyBorder="1" applyAlignment="1">
      <alignment horizontal="center" vertical="center"/>
    </xf>
    <xf numFmtId="0" fontId="9" fillId="0" borderId="3" xfId="0" applyFont="1" applyFill="1" applyBorder="1" applyAlignment="1">
      <alignment horizontal="center" vertical="center"/>
    </xf>
    <xf numFmtId="0" fontId="9" fillId="0" borderId="4" xfId="0" applyFont="1" applyFill="1" applyBorder="1" applyAlignment="1">
      <alignment horizontal="center" vertical="center"/>
    </xf>
    <xf numFmtId="0" fontId="2" fillId="0" borderId="1" xfId="0" applyFont="1" applyBorder="1" applyAlignment="1">
      <alignment horizontal="center" vertical="center"/>
    </xf>
    <xf numFmtId="0" fontId="8" fillId="2" borderId="1" xfId="0" applyFont="1" applyFill="1" applyBorder="1" applyAlignment="1">
      <alignment horizontal="center" vertical="center"/>
    </xf>
    <xf numFmtId="14" fontId="7" fillId="0" borderId="1" xfId="0" applyNumberFormat="1" applyFont="1" applyBorder="1" applyAlignment="1">
      <alignment horizontal="left" vertical="center" indent="1"/>
    </xf>
    <xf numFmtId="0" fontId="7" fillId="0" borderId="1" xfId="0" applyFont="1" applyBorder="1" applyAlignment="1">
      <alignment horizontal="left" vertical="center" indent="1"/>
    </xf>
    <xf numFmtId="0" fontId="10" fillId="0" borderId="6" xfId="0" applyFont="1" applyBorder="1" applyAlignment="1">
      <alignment horizontal="right" vertical="center"/>
    </xf>
    <xf numFmtId="0" fontId="10" fillId="0" borderId="10" xfId="0" applyFont="1" applyBorder="1" applyAlignment="1">
      <alignment horizontal="right" vertical="center"/>
    </xf>
    <xf numFmtId="0" fontId="10" fillId="0" borderId="12" xfId="0" applyFont="1" applyBorder="1" applyAlignment="1">
      <alignment horizontal="right" vertical="center"/>
    </xf>
    <xf numFmtId="0" fontId="6" fillId="0" borderId="0" xfId="0" applyFont="1" applyAlignment="1">
      <alignment horizontal="center"/>
    </xf>
    <xf numFmtId="0" fontId="4" fillId="0" borderId="0" xfId="0" applyFont="1" applyAlignment="1">
      <alignment horizontal="left" vertical="top" wrapText="1"/>
    </xf>
    <xf numFmtId="0" fontId="4" fillId="0" borderId="0" xfId="0" applyFont="1" applyAlignment="1">
      <alignment horizontal="left" wrapText="1"/>
    </xf>
    <xf numFmtId="0" fontId="15" fillId="4" borderId="13" xfId="0" applyFont="1" applyFill="1" applyBorder="1" applyAlignment="1">
      <alignment horizontal="center" vertical="center"/>
    </xf>
    <xf numFmtId="0" fontId="15" fillId="4" borderId="0" xfId="0" applyFont="1" applyFill="1" applyBorder="1" applyAlignment="1">
      <alignment horizontal="center" vertical="center"/>
    </xf>
    <xf numFmtId="168" fontId="21" fillId="3" borderId="14" xfId="1" applyNumberFormat="1" applyFont="1" applyFill="1" applyBorder="1" applyAlignment="1">
      <alignment horizontal="center" vertical="center"/>
    </xf>
    <xf numFmtId="168" fontId="0" fillId="0" borderId="0" xfId="0" applyNumberFormat="1" applyAlignment="1">
      <alignment horizontal="center" vertical="center"/>
    </xf>
  </cellXfs>
  <cellStyles count="3">
    <cellStyle name="Euro" xfId="2"/>
    <cellStyle name="Monétaire" xfId="1" builtinId="4"/>
    <cellStyle name="Normal" xfId="0" builtinId="0"/>
  </cellStyles>
  <dxfs count="3">
    <dxf>
      <font>
        <color theme="4" tint="0.79998168889431442"/>
      </font>
    </dxf>
    <dxf>
      <font>
        <color theme="4" tint="0.79998168889431442"/>
      </font>
    </dxf>
    <dxf>
      <font>
        <color theme="4" tint="0.79998168889431442"/>
      </font>
    </dxf>
  </dxfs>
  <tableStyles count="0" defaultTableStyle="TableStyleMedium2" defaultPivotStyle="PivotStyleLight16"/>
  <colors>
    <mruColors>
      <color rgb="FF8EBCEE"/>
      <color rgb="FF1E71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
  <sheetViews>
    <sheetView tabSelected="1" zoomScale="90" zoomScaleNormal="90" workbookViewId="0">
      <selection activeCell="J5" sqref="J5"/>
    </sheetView>
  </sheetViews>
  <sheetFormatPr baseColWidth="10" defaultRowHeight="15" x14ac:dyDescent="0.25"/>
  <cols>
    <col min="1" max="1" width="36.85546875" customWidth="1"/>
    <col min="2" max="2" width="9.7109375" customWidth="1"/>
    <col min="3" max="3" width="9.42578125" customWidth="1"/>
    <col min="4" max="4" width="35.7109375" customWidth="1"/>
    <col min="5" max="5" width="40.85546875" customWidth="1"/>
    <col min="6" max="6" width="23.42578125" customWidth="1"/>
    <col min="7" max="7" width="24" customWidth="1"/>
  </cols>
  <sheetData>
    <row r="1" spans="1:11" ht="91.5" customHeight="1" x14ac:dyDescent="0.25">
      <c r="A1" s="40"/>
      <c r="B1" s="57"/>
      <c r="C1" s="57"/>
      <c r="D1" s="57"/>
      <c r="E1" s="57"/>
      <c r="F1" s="57"/>
      <c r="G1" s="57"/>
    </row>
    <row r="2" spans="1:11" ht="42" customHeight="1" x14ac:dyDescent="0.25">
      <c r="A2" s="64" t="s">
        <v>200</v>
      </c>
      <c r="B2" s="64"/>
      <c r="C2" s="64"/>
      <c r="D2" s="64"/>
      <c r="E2" s="64"/>
      <c r="F2" s="64"/>
      <c r="G2" s="64"/>
    </row>
    <row r="3" spans="1:11" ht="17.25" customHeight="1" x14ac:dyDescent="0.25">
      <c r="A3" s="11"/>
      <c r="B3" s="11"/>
      <c r="C3" s="11"/>
      <c r="D3" s="11"/>
      <c r="E3" s="11"/>
      <c r="F3" s="11"/>
      <c r="G3" s="11"/>
    </row>
    <row r="4" spans="1:11" s="12" customFormat="1" ht="42" customHeight="1" x14ac:dyDescent="0.25">
      <c r="A4" s="44" t="s">
        <v>22</v>
      </c>
      <c r="B4" s="58" t="s">
        <v>215</v>
      </c>
      <c r="C4" s="58"/>
      <c r="D4" s="58"/>
      <c r="E4" s="45" t="s">
        <v>23</v>
      </c>
      <c r="F4" s="63" t="s">
        <v>214</v>
      </c>
      <c r="G4" s="63"/>
    </row>
    <row r="5" spans="1:11" ht="18" customHeight="1" thickBot="1" x14ac:dyDescent="0.3">
      <c r="K5" s="39"/>
    </row>
    <row r="6" spans="1:11" ht="64.5" customHeight="1" thickBot="1" x14ac:dyDescent="0.3">
      <c r="A6" s="6" t="s">
        <v>0</v>
      </c>
      <c r="B6" s="41" t="s">
        <v>209</v>
      </c>
      <c r="C6" s="41" t="s">
        <v>210</v>
      </c>
      <c r="D6" s="7" t="s">
        <v>202</v>
      </c>
      <c r="E6" s="8" t="s">
        <v>201</v>
      </c>
      <c r="F6" s="9" t="s">
        <v>203</v>
      </c>
      <c r="G6" s="9" t="s">
        <v>204</v>
      </c>
      <c r="K6" s="39"/>
    </row>
    <row r="7" spans="1:11" ht="39.950000000000003" customHeight="1" x14ac:dyDescent="0.25">
      <c r="A7" s="15">
        <v>43955</v>
      </c>
      <c r="B7" s="49" t="str">
        <f>IF(OR(D7="Domicile Sid-Ahmed",D7="Domicile Pascal",D7="Domicile Sophia",D7="Domicile Dominique",E7="Domicile Sid-Ahmed",E7="Domicile Pascal",E7="Domicile Sophia",E7="Domicile Dominique"),"X","")</f>
        <v>X</v>
      </c>
      <c r="C7" s="49" t="str">
        <f>IF(B7="","X","")</f>
        <v/>
      </c>
      <c r="D7" s="42" t="s">
        <v>205</v>
      </c>
      <c r="E7" s="43" t="s">
        <v>67</v>
      </c>
      <c r="F7" s="75" t="str">
        <f>IF(D7="","",INDEX('Base KM trajet'!$B$4:$AG$35,MATCH(D7,'Base KM trajet'!$A$4:$A$35,0),MATCH(E7,'Base KM trajet'!$B$3:$AG$3,0)))</f>
        <v>9,4</v>
      </c>
      <c r="G7" s="47">
        <f t="shared" ref="G7:G18" si="0">IF(B7="X",IF(F7-$E$54&lt;0,0,F7-$E$54),F7)</f>
        <v>0</v>
      </c>
      <c r="I7" s="76"/>
      <c r="K7" s="39"/>
    </row>
    <row r="8" spans="1:11" ht="39.950000000000003" customHeight="1" x14ac:dyDescent="0.25">
      <c r="A8" s="15">
        <v>43956</v>
      </c>
      <c r="B8" s="49" t="str">
        <f t="shared" ref="B8:B40" si="1">IF(OR(D8="Domicile Sid-Ahmed",D8="Domicile Pascal",D8="Domicile Sophia",D8="Domicile Dominique",E8="Domicile Sid-Ahmed",E8="Domicile Pascal",E8="Domicile Sophia",E8="Domicile Dominique"),"X","")</f>
        <v>X</v>
      </c>
      <c r="C8" s="49" t="str">
        <f t="shared" ref="C8:C30" si="2">IF(B8="","X","")</f>
        <v/>
      </c>
      <c r="D8" s="42" t="s">
        <v>205</v>
      </c>
      <c r="E8" s="43" t="s">
        <v>76</v>
      </c>
      <c r="F8" s="48" t="str">
        <f>IF(D8="","",INDEX('Base KM trajet'!$B$4:$AG$35,MATCH(D8,'Base KM trajet'!$A$4:$A$35,0),MATCH(E8,'Base KM trajet'!$B$3:$AG$3,0)))</f>
        <v>4,4</v>
      </c>
      <c r="G8" s="48">
        <f t="shared" si="0"/>
        <v>0</v>
      </c>
      <c r="I8" s="76"/>
    </row>
    <row r="9" spans="1:11" ht="39.950000000000003" customHeight="1" x14ac:dyDescent="0.25">
      <c r="A9" s="15">
        <v>43956</v>
      </c>
      <c r="B9" s="49" t="str">
        <f t="shared" si="1"/>
        <v/>
      </c>
      <c r="C9" s="49" t="str">
        <f t="shared" si="2"/>
        <v>X</v>
      </c>
      <c r="D9" s="42" t="s">
        <v>76</v>
      </c>
      <c r="E9" s="43" t="s">
        <v>106</v>
      </c>
      <c r="F9" s="48">
        <f>IF(D9="","",INDEX('Base KM trajet'!$B$4:$AG$35,MATCH(D9,'Base KM trajet'!$A$4:$A$35,0),MATCH(E9,'Base KM trajet'!$B$3:$AG$3,0)))</f>
        <v>6.3</v>
      </c>
      <c r="G9" s="48">
        <f t="shared" si="0"/>
        <v>6.3</v>
      </c>
    </row>
    <row r="10" spans="1:11" ht="39.950000000000003" customHeight="1" x14ac:dyDescent="0.25">
      <c r="A10" s="15">
        <v>43956</v>
      </c>
      <c r="B10" s="49" t="str">
        <f t="shared" ref="B10" si="3">IF(OR(D10="Domicile Sid-Ahmed",D10="Domicile Pascal",D10="Domicile Sophia",D10="Domicile Dominique",E10="Domicile Sid-Ahmed",E10="Domicile Pascal",E10="Domicile Sophia",E10="Domicile Dominique"),"X","")</f>
        <v>X</v>
      </c>
      <c r="C10" s="49" t="str">
        <f t="shared" ref="C10" si="4">IF(B10="","X","")</f>
        <v/>
      </c>
      <c r="D10" s="42" t="s">
        <v>106</v>
      </c>
      <c r="E10" s="43" t="s">
        <v>205</v>
      </c>
      <c r="F10" s="48" t="str">
        <f>IF(D10="","",INDEX('Base KM trajet'!$B$4:$AG$35,MATCH(D10,'Base KM trajet'!$A$4:$A$35,0),MATCH(E10,'Base KM trajet'!$B$3:$AG$3,0)))</f>
        <v>4,7</v>
      </c>
      <c r="G10" s="48">
        <f t="shared" ref="G10" si="5">IF(B10="X",IF(F10-$E$54&lt;0,0,F10-$E$54),F10)</f>
        <v>0</v>
      </c>
    </row>
    <row r="11" spans="1:11" ht="39.950000000000003" customHeight="1" x14ac:dyDescent="0.25">
      <c r="A11" s="15">
        <v>43957</v>
      </c>
      <c r="B11" s="49" t="str">
        <f t="shared" si="1"/>
        <v>X</v>
      </c>
      <c r="C11" s="49" t="str">
        <f t="shared" si="2"/>
        <v/>
      </c>
      <c r="D11" s="42" t="s">
        <v>205</v>
      </c>
      <c r="E11" s="43" t="s">
        <v>101</v>
      </c>
      <c r="F11" s="48" t="str">
        <f>IF(D11="","",INDEX('Base KM trajet'!$B$4:$AG$35,MATCH(D11,'Base KM trajet'!$A$4:$A$35,0),MATCH(E11,'Base KM trajet'!$B$3:$AG$3,0)))</f>
        <v>7,5</v>
      </c>
      <c r="G11" s="48">
        <f t="shared" si="0"/>
        <v>0</v>
      </c>
    </row>
    <row r="12" spans="1:11" ht="39.950000000000003" customHeight="1" x14ac:dyDescent="0.25">
      <c r="A12" s="15">
        <v>43958</v>
      </c>
      <c r="B12" s="49" t="str">
        <f t="shared" ref="B12:B13" si="6">IF(OR(D12="Domicile Sid-Ahmed",D12="Domicile Pascal",D12="Domicile Sophia",D12="Domicile Dominique",E12="Domicile Sid-Ahmed",E12="Domicile Pascal",E12="Domicile Sophia",E12="Domicile Dominique"),"X","")</f>
        <v>X</v>
      </c>
      <c r="C12" s="49" t="str">
        <f t="shared" ref="C12:C13" si="7">IF(B12="","X","")</f>
        <v/>
      </c>
      <c r="D12" s="42" t="s">
        <v>205</v>
      </c>
      <c r="E12" s="43" t="s">
        <v>92</v>
      </c>
      <c r="F12" s="48" t="str">
        <f>IF(D12="","",INDEX('Base KM trajet'!$B$4:$AG$35,MATCH(D12,'Base KM trajet'!$A$4:$A$35,0),MATCH(E12,'Base KM trajet'!$B$3:$AG$3,0)))</f>
        <v>12,8</v>
      </c>
      <c r="G12" s="48">
        <f t="shared" si="0"/>
        <v>3.1000000000000014</v>
      </c>
    </row>
    <row r="13" spans="1:11" ht="39.950000000000003" customHeight="1" x14ac:dyDescent="0.25">
      <c r="A13" s="15">
        <v>43958</v>
      </c>
      <c r="B13" s="49" t="str">
        <f t="shared" si="6"/>
        <v>X</v>
      </c>
      <c r="C13" s="49" t="str">
        <f t="shared" si="7"/>
        <v/>
      </c>
      <c r="D13" s="42" t="s">
        <v>92</v>
      </c>
      <c r="E13" s="43" t="s">
        <v>205</v>
      </c>
      <c r="F13" s="48" t="str">
        <f>IF(D13="","",INDEX('Base KM trajet'!$B$4:$AG$35,MATCH(D13,'Base KM trajet'!$A$4:$A$35,0),MATCH(E13,'Base KM trajet'!$B$3:$AG$3,0)))</f>
        <v>12,8</v>
      </c>
      <c r="G13" s="48">
        <f t="shared" ref="G13" si="8">IF(B13="X",IF(F13-$E$54&lt;0,0,F13-$E$54),F13)</f>
        <v>3.1000000000000014</v>
      </c>
    </row>
    <row r="14" spans="1:11" ht="39.950000000000003" customHeight="1" x14ac:dyDescent="0.25">
      <c r="A14" s="15">
        <v>43962</v>
      </c>
      <c r="B14" s="49" t="str">
        <f t="shared" si="1"/>
        <v>X</v>
      </c>
      <c r="C14" s="49" t="str">
        <f t="shared" si="2"/>
        <v/>
      </c>
      <c r="D14" s="42" t="s">
        <v>205</v>
      </c>
      <c r="E14" s="43" t="s">
        <v>34</v>
      </c>
      <c r="F14" s="48" t="str">
        <f>IF(D14="","",INDEX('Base KM trajet'!$B$4:$AG$35,MATCH(D14,'Base KM trajet'!$A$4:$A$35,0),MATCH(E14,'Base KM trajet'!$B$3:$AG$3,0)))</f>
        <v>4,9</v>
      </c>
      <c r="G14" s="48">
        <f t="shared" si="0"/>
        <v>0</v>
      </c>
    </row>
    <row r="15" spans="1:11" ht="39.950000000000003" customHeight="1" x14ac:dyDescent="0.25">
      <c r="A15" s="15">
        <v>43962</v>
      </c>
      <c r="B15" s="49" t="str">
        <f t="shared" si="1"/>
        <v/>
      </c>
      <c r="C15" s="49" t="str">
        <f t="shared" si="2"/>
        <v>X</v>
      </c>
      <c r="D15" s="42" t="s">
        <v>34</v>
      </c>
      <c r="E15" s="43" t="s">
        <v>67</v>
      </c>
      <c r="F15" s="48" t="str">
        <f>IF(D15="","",INDEX('Base KM trajet'!$B$4:$AG$35,MATCH(D15,'Base KM trajet'!$A$4:$A$35,0),MATCH(E15,'Base KM trajet'!$B$3:$AG$3,0)))</f>
        <v>4,5</v>
      </c>
      <c r="G15" s="48" t="str">
        <f t="shared" si="0"/>
        <v>4,5</v>
      </c>
    </row>
    <row r="16" spans="1:11" ht="39.950000000000003" customHeight="1" x14ac:dyDescent="0.25">
      <c r="A16" s="15">
        <v>43962</v>
      </c>
      <c r="B16" s="49" t="str">
        <f t="shared" si="1"/>
        <v/>
      </c>
      <c r="C16" s="49" t="str">
        <f t="shared" si="2"/>
        <v>X</v>
      </c>
      <c r="D16" s="42" t="s">
        <v>67</v>
      </c>
      <c r="E16" s="43" t="s">
        <v>52</v>
      </c>
      <c r="F16" s="48">
        <f>IF(D16="","",INDEX('Base KM trajet'!$B$4:$AG$35,MATCH(D16,'Base KM trajet'!$A$4:$A$35,0),MATCH(E16,'Base KM trajet'!$B$3:$AG$3,0)))</f>
        <v>10.199999999999999</v>
      </c>
      <c r="G16" s="48">
        <f t="shared" si="0"/>
        <v>10.199999999999999</v>
      </c>
    </row>
    <row r="17" spans="1:7" ht="39.950000000000003" customHeight="1" x14ac:dyDescent="0.25">
      <c r="A17" s="15">
        <v>43962</v>
      </c>
      <c r="B17" s="49" t="str">
        <f t="shared" ref="B17" si="9">IF(OR(D17="Domicile Sid-Ahmed",D17="Domicile Pascal",D17="Domicile Sophia",D17="Domicile Dominique",E17="Domicile Sid-Ahmed",E17="Domicile Pascal",E17="Domicile Sophia",E17="Domicile Dominique"),"X","")</f>
        <v>X</v>
      </c>
      <c r="C17" s="49" t="str">
        <f t="shared" ref="C17" si="10">IF(B17="","X","")</f>
        <v/>
      </c>
      <c r="D17" s="42" t="s">
        <v>52</v>
      </c>
      <c r="E17" s="43" t="s">
        <v>205</v>
      </c>
      <c r="F17" s="48" t="str">
        <f>IF(D17="","",INDEX('Base KM trajet'!$B$4:$AG$35,MATCH(D17,'Base KM trajet'!$A$4:$A$35,0),MATCH(E17,'Base KM trajet'!$B$3:$AG$3,0)))</f>
        <v>12,5</v>
      </c>
      <c r="G17" s="48">
        <f t="shared" ref="G17" si="11">IF(B17="X",IF(F17-$E$54&lt;0,0,F17-$E$54),F17)</f>
        <v>2.8000000000000007</v>
      </c>
    </row>
    <row r="18" spans="1:7" ht="39.950000000000003" customHeight="1" x14ac:dyDescent="0.25">
      <c r="A18" s="15">
        <v>43963</v>
      </c>
      <c r="B18" s="49" t="str">
        <f t="shared" si="1"/>
        <v>X</v>
      </c>
      <c r="C18" s="49" t="str">
        <f t="shared" si="2"/>
        <v/>
      </c>
      <c r="D18" s="42" t="s">
        <v>205</v>
      </c>
      <c r="E18" s="43" t="s">
        <v>34</v>
      </c>
      <c r="F18" s="48" t="str">
        <f>IF(D18="","",INDEX('Base KM trajet'!$B$4:$AG$35,MATCH(D18,'Base KM trajet'!$A$4:$A$35,0),MATCH(E18,'Base KM trajet'!$B$3:$AG$3,0)))</f>
        <v>4,9</v>
      </c>
      <c r="G18" s="48">
        <f t="shared" si="0"/>
        <v>0</v>
      </c>
    </row>
    <row r="19" spans="1:7" ht="39.950000000000003" customHeight="1" x14ac:dyDescent="0.25">
      <c r="A19" s="15">
        <v>43963</v>
      </c>
      <c r="B19" s="49" t="str">
        <f t="shared" si="1"/>
        <v/>
      </c>
      <c r="C19" s="49" t="str">
        <f t="shared" ref="C19:C24" si="12">IF(B19="","X","")</f>
        <v>X</v>
      </c>
      <c r="D19" s="42" t="s">
        <v>34</v>
      </c>
      <c r="E19" s="43" t="s">
        <v>39</v>
      </c>
      <c r="F19" s="48" t="str">
        <f>IF(D19="","",INDEX('Base KM trajet'!$B$4:$AG$35,MATCH(D19,'Base KM trajet'!$A$4:$A$35,0),MATCH(E19,'Base KM trajet'!$B$3:$AG$3,0)))</f>
        <v>7,3</v>
      </c>
      <c r="G19" s="48" t="str">
        <f t="shared" ref="G19:G23" si="13">IF(B19="X",IF(F19-$E$54&lt;0,0,F19-$E$54),F19)</f>
        <v>7,3</v>
      </c>
    </row>
    <row r="20" spans="1:7" ht="39.950000000000003" customHeight="1" x14ac:dyDescent="0.25">
      <c r="A20" s="15">
        <v>43963</v>
      </c>
      <c r="B20" s="49" t="str">
        <f t="shared" si="1"/>
        <v>X</v>
      </c>
      <c r="C20" s="49" t="str">
        <f t="shared" si="12"/>
        <v/>
      </c>
      <c r="D20" s="42" t="s">
        <v>39</v>
      </c>
      <c r="E20" s="43" t="s">
        <v>205</v>
      </c>
      <c r="F20" s="48" t="str">
        <f>IF(D20="","",INDEX('Base KM trajet'!$B$4:$AG$35,MATCH(D20,'Base KM trajet'!$A$4:$A$35,0),MATCH(E20,'Base KM trajet'!$B$3:$AG$3,0)))</f>
        <v>4,8</v>
      </c>
      <c r="G20" s="48">
        <f t="shared" ref="G20" si="14">IF(B20="X",IF(F20-$E$54&lt;0,0,F20-$E$54),F20)</f>
        <v>0</v>
      </c>
    </row>
    <row r="21" spans="1:7" ht="39.950000000000003" customHeight="1" x14ac:dyDescent="0.25">
      <c r="A21" s="15">
        <v>43964</v>
      </c>
      <c r="B21" s="49" t="str">
        <f t="shared" si="1"/>
        <v>X</v>
      </c>
      <c r="C21" s="49" t="str">
        <f t="shared" si="12"/>
        <v/>
      </c>
      <c r="D21" s="42" t="s">
        <v>205</v>
      </c>
      <c r="E21" s="43" t="s">
        <v>34</v>
      </c>
      <c r="F21" s="48" t="str">
        <f>IF(D21="","",INDEX('Base KM trajet'!$B$4:$AG$35,MATCH(D21,'Base KM trajet'!$A$4:$A$35,0),MATCH(E21,'Base KM trajet'!$B$3:$AG$3,0)))</f>
        <v>4,9</v>
      </c>
      <c r="G21" s="48">
        <f t="shared" si="13"/>
        <v>0</v>
      </c>
    </row>
    <row r="22" spans="1:7" ht="39.950000000000003" customHeight="1" x14ac:dyDescent="0.25">
      <c r="A22" s="15">
        <v>43964</v>
      </c>
      <c r="B22" s="49" t="str">
        <f t="shared" si="1"/>
        <v/>
      </c>
      <c r="C22" s="49" t="str">
        <f t="shared" si="12"/>
        <v>X</v>
      </c>
      <c r="D22" s="42" t="s">
        <v>34</v>
      </c>
      <c r="E22" s="43" t="s">
        <v>67</v>
      </c>
      <c r="F22" s="48" t="str">
        <f>IF(D22="","",INDEX('Base KM trajet'!$B$4:$AG$35,MATCH(D22,'Base KM trajet'!$A$4:$A$35,0),MATCH(E22,'Base KM trajet'!$B$3:$AG$3,0)))</f>
        <v>4,5</v>
      </c>
      <c r="G22" s="48" t="str">
        <f t="shared" si="13"/>
        <v>4,5</v>
      </c>
    </row>
    <row r="23" spans="1:7" ht="39.950000000000003" customHeight="1" x14ac:dyDescent="0.25">
      <c r="A23" s="15">
        <v>43964</v>
      </c>
      <c r="B23" s="49" t="str">
        <f t="shared" si="1"/>
        <v/>
      </c>
      <c r="C23" s="49" t="str">
        <f t="shared" si="12"/>
        <v>X</v>
      </c>
      <c r="D23" s="42" t="s">
        <v>67</v>
      </c>
      <c r="E23" s="43" t="s">
        <v>76</v>
      </c>
      <c r="F23" s="48">
        <f>IF(D23="","",INDEX('Base KM trajet'!$B$4:$AG$35,MATCH(D23,'Base KM trajet'!$A$4:$A$35,0),MATCH(E23,'Base KM trajet'!$B$3:$AG$3,0)))</f>
        <v>4.5999999999999996</v>
      </c>
      <c r="G23" s="48">
        <f t="shared" si="13"/>
        <v>4.5999999999999996</v>
      </c>
    </row>
    <row r="24" spans="1:7" ht="39.950000000000003" customHeight="1" x14ac:dyDescent="0.25">
      <c r="A24" s="15">
        <v>43964</v>
      </c>
      <c r="B24" s="49" t="str">
        <f t="shared" si="1"/>
        <v>X</v>
      </c>
      <c r="C24" s="49" t="str">
        <f t="shared" si="12"/>
        <v/>
      </c>
      <c r="D24" s="42" t="s">
        <v>76</v>
      </c>
      <c r="E24" s="43" t="s">
        <v>205</v>
      </c>
      <c r="F24" s="48" t="str">
        <f>IF(D24="","",INDEX('Base KM trajet'!$B$4:$AG$35,MATCH(D24,'Base KM trajet'!$A$4:$A$35,0),MATCH(E24,'Base KM trajet'!$B$3:$AG$3,0)))</f>
        <v>4,4</v>
      </c>
      <c r="G24" s="48">
        <f t="shared" ref="G24" si="15">IF(B24="X",IF(F24-$E$54&lt;0,0,F24-$E$54),F24)</f>
        <v>0</v>
      </c>
    </row>
    <row r="25" spans="1:7" ht="39.950000000000003" customHeight="1" x14ac:dyDescent="0.25">
      <c r="A25" s="15">
        <v>43965</v>
      </c>
      <c r="B25" s="49" t="str">
        <f t="shared" si="1"/>
        <v>X</v>
      </c>
      <c r="C25" s="49" t="str">
        <f t="shared" si="2"/>
        <v/>
      </c>
      <c r="D25" s="42" t="s">
        <v>205</v>
      </c>
      <c r="E25" s="43" t="s">
        <v>34</v>
      </c>
      <c r="F25" s="48" t="str">
        <f>IF(D25="","",INDEX('Base KM trajet'!$B$4:$AG$35,MATCH(D25,'Base KM trajet'!$A$4:$A$35,0),MATCH(E25,'Base KM trajet'!$B$3:$AG$3,0)))</f>
        <v>4,9</v>
      </c>
      <c r="G25" s="48">
        <f t="shared" ref="G25:G30" si="16">IF(B25="X",IF(F25-$E$54&lt;0,0,F25-$E$54),F25)</f>
        <v>0</v>
      </c>
    </row>
    <row r="26" spans="1:7" ht="39.950000000000003" customHeight="1" x14ac:dyDescent="0.25">
      <c r="A26" s="15">
        <v>43965</v>
      </c>
      <c r="B26" s="49" t="str">
        <f t="shared" si="1"/>
        <v/>
      </c>
      <c r="C26" s="49" t="str">
        <f t="shared" si="2"/>
        <v>X</v>
      </c>
      <c r="D26" s="42" t="s">
        <v>34</v>
      </c>
      <c r="E26" s="43" t="s">
        <v>39</v>
      </c>
      <c r="F26" s="48" t="str">
        <f>IF(D26="","",INDEX('Base KM trajet'!$B$4:$AG$35,MATCH(D26,'Base KM trajet'!$A$4:$A$35,0),MATCH(E26,'Base KM trajet'!$B$3:$AG$3,0)))</f>
        <v>7,3</v>
      </c>
      <c r="G26" s="48" t="str">
        <f t="shared" si="16"/>
        <v>7,3</v>
      </c>
    </row>
    <row r="27" spans="1:7" ht="39.950000000000003" customHeight="1" x14ac:dyDescent="0.25">
      <c r="A27" s="15">
        <v>43966</v>
      </c>
      <c r="B27" s="49" t="str">
        <f t="shared" si="1"/>
        <v>X</v>
      </c>
      <c r="C27" s="49" t="str">
        <f t="shared" si="2"/>
        <v/>
      </c>
      <c r="D27" s="42" t="s">
        <v>205</v>
      </c>
      <c r="E27" s="43" t="s">
        <v>34</v>
      </c>
      <c r="F27" s="48" t="str">
        <f>IF(D27="","",INDEX('Base KM trajet'!$B$4:$AG$35,MATCH(D27,'Base KM trajet'!$A$4:$A$35,0),MATCH(E27,'Base KM trajet'!$B$3:$AG$3,0)))</f>
        <v>4,9</v>
      </c>
      <c r="G27" s="48">
        <f t="shared" si="16"/>
        <v>0</v>
      </c>
    </row>
    <row r="28" spans="1:7" ht="39.950000000000003" customHeight="1" x14ac:dyDescent="0.25">
      <c r="A28" s="15">
        <v>43966</v>
      </c>
      <c r="B28" s="49" t="str">
        <f t="shared" si="1"/>
        <v/>
      </c>
      <c r="C28" s="49" t="str">
        <f t="shared" si="2"/>
        <v>X</v>
      </c>
      <c r="D28" s="42" t="s">
        <v>34</v>
      </c>
      <c r="E28" s="43" t="s">
        <v>67</v>
      </c>
      <c r="F28" s="48" t="str">
        <f>IF(D28="","",INDEX('Base KM trajet'!$B$4:$AG$35,MATCH(D28,'Base KM trajet'!$A$4:$A$35,0),MATCH(E28,'Base KM trajet'!$B$3:$AG$3,0)))</f>
        <v>4,5</v>
      </c>
      <c r="G28" s="48" t="str">
        <f t="shared" si="16"/>
        <v>4,5</v>
      </c>
    </row>
    <row r="29" spans="1:7" ht="39.950000000000003" customHeight="1" x14ac:dyDescent="0.25">
      <c r="A29" s="15">
        <v>43966</v>
      </c>
      <c r="B29" s="49" t="str">
        <f t="shared" si="1"/>
        <v/>
      </c>
      <c r="C29" s="49" t="str">
        <f t="shared" si="2"/>
        <v>X</v>
      </c>
      <c r="D29" s="42" t="s">
        <v>67</v>
      </c>
      <c r="E29" s="43" t="s">
        <v>52</v>
      </c>
      <c r="F29" s="48">
        <f>IF(D29="","",INDEX('Base KM trajet'!$B$4:$AG$35,MATCH(D29,'Base KM trajet'!$A$4:$A$35,0),MATCH(E29,'Base KM trajet'!$B$3:$AG$3,0)))</f>
        <v>10.199999999999999</v>
      </c>
      <c r="G29" s="48">
        <f t="shared" si="16"/>
        <v>10.199999999999999</v>
      </c>
    </row>
    <row r="30" spans="1:7" ht="39.950000000000003" customHeight="1" x14ac:dyDescent="0.25">
      <c r="A30" s="15">
        <v>43966</v>
      </c>
      <c r="B30" s="49" t="str">
        <f t="shared" si="1"/>
        <v>X</v>
      </c>
      <c r="C30" s="49" t="str">
        <f t="shared" si="2"/>
        <v/>
      </c>
      <c r="D30" s="42" t="s">
        <v>52</v>
      </c>
      <c r="E30" s="43" t="s">
        <v>205</v>
      </c>
      <c r="F30" s="48" t="str">
        <f>IF(D30="","",INDEX('Base KM trajet'!$B$4:$AG$35,MATCH(D30,'Base KM trajet'!$A$4:$A$35,0),MATCH(E30,'Base KM trajet'!$B$3:$AG$3,0)))</f>
        <v>12,5</v>
      </c>
      <c r="G30" s="48">
        <f t="shared" si="16"/>
        <v>2.8000000000000007</v>
      </c>
    </row>
    <row r="31" spans="1:7" ht="39.950000000000003" customHeight="1" x14ac:dyDescent="0.25">
      <c r="A31" s="15">
        <v>43969</v>
      </c>
      <c r="B31" s="49" t="str">
        <f t="shared" si="1"/>
        <v>X</v>
      </c>
      <c r="C31" s="49" t="str">
        <f t="shared" ref="C31:C40" si="17">IF(B31="","X","")</f>
        <v/>
      </c>
      <c r="D31" s="42" t="s">
        <v>205</v>
      </c>
      <c r="E31" s="43" t="s">
        <v>34</v>
      </c>
      <c r="F31" s="48" t="str">
        <f>IF(D31="","",INDEX('Base KM trajet'!$B$4:$AG$35,MATCH(D31,'Base KM trajet'!$A$4:$A$35,0),MATCH(E31,'Base KM trajet'!$B$3:$AG$3,0)))</f>
        <v>4,9</v>
      </c>
      <c r="G31" s="48">
        <f t="shared" ref="G31:G40" si="18">IF(B31="X",IF(F31-$E$54&lt;0,0,F31-$E$54),F31)</f>
        <v>0</v>
      </c>
    </row>
    <row r="32" spans="1:7" ht="39.950000000000003" customHeight="1" x14ac:dyDescent="0.25">
      <c r="A32" s="15">
        <v>43969</v>
      </c>
      <c r="B32" s="49" t="str">
        <f t="shared" si="1"/>
        <v/>
      </c>
      <c r="C32" s="49" t="str">
        <f t="shared" si="17"/>
        <v>X</v>
      </c>
      <c r="D32" s="42" t="s">
        <v>34</v>
      </c>
      <c r="E32" s="43" t="s">
        <v>67</v>
      </c>
      <c r="F32" s="48" t="str">
        <f>IF(D32="","",INDEX('Base KM trajet'!$B$4:$AG$35,MATCH(D32,'Base KM trajet'!$A$4:$A$35,0),MATCH(E32,'Base KM trajet'!$B$3:$AG$3,0)))</f>
        <v>4,5</v>
      </c>
      <c r="G32" s="48" t="str">
        <f t="shared" si="18"/>
        <v>4,5</v>
      </c>
    </row>
    <row r="33" spans="1:7" ht="39.950000000000003" customHeight="1" x14ac:dyDescent="0.25">
      <c r="A33" s="15">
        <v>43969</v>
      </c>
      <c r="B33" s="49" t="str">
        <f t="shared" si="1"/>
        <v/>
      </c>
      <c r="C33" s="49" t="str">
        <f t="shared" si="17"/>
        <v>X</v>
      </c>
      <c r="D33" s="42" t="s">
        <v>67</v>
      </c>
      <c r="E33" s="43" t="s">
        <v>52</v>
      </c>
      <c r="F33" s="48">
        <f>IF(D33="","",INDEX('Base KM trajet'!$B$4:$AG$35,MATCH(D33,'Base KM trajet'!$A$4:$A$35,0),MATCH(E33,'Base KM trajet'!$B$3:$AG$3,0)))</f>
        <v>10.199999999999999</v>
      </c>
      <c r="G33" s="48">
        <f t="shared" si="18"/>
        <v>10.199999999999999</v>
      </c>
    </row>
    <row r="34" spans="1:7" ht="39.950000000000003" customHeight="1" x14ac:dyDescent="0.25">
      <c r="A34" s="15">
        <v>43969</v>
      </c>
      <c r="B34" s="49" t="str">
        <f t="shared" si="1"/>
        <v>X</v>
      </c>
      <c r="C34" s="49" t="str">
        <f t="shared" si="17"/>
        <v/>
      </c>
      <c r="D34" s="42" t="s">
        <v>52</v>
      </c>
      <c r="E34" s="43" t="s">
        <v>205</v>
      </c>
      <c r="F34" s="48" t="str">
        <f>IF(D34="","",INDEX('Base KM trajet'!$B$4:$AG$35,MATCH(D34,'Base KM trajet'!$A$4:$A$35,0),MATCH(E34,'Base KM trajet'!$B$3:$AG$3,0)))</f>
        <v>12,5</v>
      </c>
      <c r="G34" s="48">
        <f t="shared" ref="G34" si="19">IF(B34="X",IF(F34-$E$54&lt;0,0,F34-$E$54),F34)</f>
        <v>2.8000000000000007</v>
      </c>
    </row>
    <row r="35" spans="1:7" ht="39.950000000000003" customHeight="1" x14ac:dyDescent="0.25">
      <c r="A35" s="15">
        <v>43970</v>
      </c>
      <c r="B35" s="49" t="str">
        <f t="shared" si="1"/>
        <v>X</v>
      </c>
      <c r="C35" s="49" t="str">
        <f t="shared" si="17"/>
        <v/>
      </c>
      <c r="D35" s="42" t="s">
        <v>205</v>
      </c>
      <c r="E35" s="43" t="s">
        <v>34</v>
      </c>
      <c r="F35" s="48" t="str">
        <f>IF(D35="","",INDEX('Base KM trajet'!$B$4:$AG$35,MATCH(D35,'Base KM trajet'!$A$4:$A$35,0),MATCH(E35,'Base KM trajet'!$B$3:$AG$3,0)))</f>
        <v>4,9</v>
      </c>
      <c r="G35" s="48">
        <f t="shared" si="18"/>
        <v>0</v>
      </c>
    </row>
    <row r="36" spans="1:7" ht="39.950000000000003" customHeight="1" x14ac:dyDescent="0.25">
      <c r="A36" s="15">
        <v>43970</v>
      </c>
      <c r="B36" s="49" t="str">
        <f t="shared" si="1"/>
        <v/>
      </c>
      <c r="C36" s="49" t="str">
        <f t="shared" si="17"/>
        <v>X</v>
      </c>
      <c r="D36" s="42" t="s">
        <v>34</v>
      </c>
      <c r="E36" s="43" t="s">
        <v>39</v>
      </c>
      <c r="F36" s="48" t="str">
        <f>IF(D36="","",INDEX('Base KM trajet'!$B$4:$AG$35,MATCH(D36,'Base KM trajet'!$A$4:$A$35,0),MATCH(E36,'Base KM trajet'!$B$3:$AG$3,0)))</f>
        <v>7,3</v>
      </c>
      <c r="G36" s="48" t="str">
        <f t="shared" si="18"/>
        <v>7,3</v>
      </c>
    </row>
    <row r="37" spans="1:7" ht="39.950000000000003" customHeight="1" x14ac:dyDescent="0.25">
      <c r="A37" s="15">
        <v>43971</v>
      </c>
      <c r="B37" s="49" t="str">
        <f t="shared" si="1"/>
        <v>X</v>
      </c>
      <c r="C37" s="49" t="str">
        <f t="shared" si="17"/>
        <v/>
      </c>
      <c r="D37" s="42" t="s">
        <v>205</v>
      </c>
      <c r="E37" s="43" t="s">
        <v>34</v>
      </c>
      <c r="F37" s="48" t="str">
        <f>IF(D37="","",INDEX('Base KM trajet'!$B$4:$AG$35,MATCH(D37,'Base KM trajet'!$A$4:$A$35,0),MATCH(E37,'Base KM trajet'!$B$3:$AG$3,0)))</f>
        <v>4,9</v>
      </c>
      <c r="G37" s="48">
        <f t="shared" si="18"/>
        <v>0</v>
      </c>
    </row>
    <row r="38" spans="1:7" ht="39.950000000000003" customHeight="1" x14ac:dyDescent="0.25">
      <c r="A38" s="15">
        <v>43971</v>
      </c>
      <c r="B38" s="49" t="str">
        <f t="shared" si="1"/>
        <v/>
      </c>
      <c r="C38" s="49" t="str">
        <f t="shared" si="17"/>
        <v>X</v>
      </c>
      <c r="D38" s="42" t="s">
        <v>34</v>
      </c>
      <c r="E38" s="43" t="s">
        <v>67</v>
      </c>
      <c r="F38" s="46" t="str">
        <f>IF(D38="","",INDEX('Base KM trajet'!$B$4:$AG$35,MATCH(D38,'Base KM trajet'!$A$4:$A$35,0),MATCH(E38,'Base KM trajet'!$B$3:$AG$3,0)))</f>
        <v>4,5</v>
      </c>
      <c r="G38" s="48" t="str">
        <f t="shared" si="18"/>
        <v>4,5</v>
      </c>
    </row>
    <row r="39" spans="1:7" ht="39.950000000000003" customHeight="1" x14ac:dyDescent="0.25">
      <c r="A39" s="15">
        <v>43971</v>
      </c>
      <c r="B39" s="49" t="str">
        <f t="shared" si="1"/>
        <v/>
      </c>
      <c r="C39" s="49" t="str">
        <f t="shared" si="17"/>
        <v>X</v>
      </c>
      <c r="D39" s="42" t="s">
        <v>67</v>
      </c>
      <c r="E39" s="43" t="s">
        <v>76</v>
      </c>
      <c r="F39" s="46">
        <f>IF(D39="","",INDEX('Base KM trajet'!$B$4:$AG$35,MATCH(D39,'Base KM trajet'!$A$4:$A$35,0),MATCH(E39,'Base KM trajet'!$B$3:$AG$3,0)))</f>
        <v>4.5999999999999996</v>
      </c>
      <c r="G39" s="48">
        <f t="shared" si="18"/>
        <v>4.5999999999999996</v>
      </c>
    </row>
    <row r="40" spans="1:7" ht="39.950000000000003" customHeight="1" x14ac:dyDescent="0.25">
      <c r="A40" s="15">
        <v>43973</v>
      </c>
      <c r="B40" s="49" t="str">
        <f t="shared" si="1"/>
        <v>X</v>
      </c>
      <c r="C40" s="49" t="str">
        <f t="shared" si="17"/>
        <v/>
      </c>
      <c r="D40" s="42" t="s">
        <v>205</v>
      </c>
      <c r="E40" s="43" t="s">
        <v>34</v>
      </c>
      <c r="F40" s="46" t="str">
        <f>IF(D40="","",INDEX('Base KM trajet'!$B$4:$AG$35,MATCH(D40,'Base KM trajet'!$A$4:$A$35,0),MATCH(E40,'Base KM trajet'!$B$3:$AG$3,0)))</f>
        <v>4,9</v>
      </c>
      <c r="G40" s="48">
        <f t="shared" si="18"/>
        <v>0</v>
      </c>
    </row>
    <row r="41" spans="1:7" ht="39.950000000000003" customHeight="1" x14ac:dyDescent="0.25">
      <c r="A41" s="15">
        <v>43973</v>
      </c>
      <c r="B41" s="49" t="str">
        <f t="shared" ref="B41:B50" si="20">IF(OR(D41="Domicile Sid-Ahmed",D41="Domicile Pascal",D41="Domicile Sophia",D41="Domicile Dominique",E41="Domicile Sid-Ahmed",E41="Domicile Pascal",E41="Domicile Sophia",E41="Domicile Dominique"),"X","")</f>
        <v/>
      </c>
      <c r="C41" s="49" t="str">
        <f t="shared" ref="C41:C49" si="21">IF(B41="","X","")</f>
        <v>X</v>
      </c>
      <c r="D41" s="42" t="s">
        <v>34</v>
      </c>
      <c r="E41" s="43" t="s">
        <v>67</v>
      </c>
      <c r="F41" s="46" t="str">
        <f>IF(D41="","",INDEX('Base KM trajet'!$B$4:$AG$35,MATCH(D41,'Base KM trajet'!$A$4:$A$35,0),MATCH(E41,'Base KM trajet'!$B$3:$AG$3,0)))</f>
        <v>4,5</v>
      </c>
      <c r="G41" s="48" t="str">
        <f t="shared" ref="G41:G50" si="22">IF(B41="X",IF(F41-$E$54&lt;0,0,F41-$E$54),F41)</f>
        <v>4,5</v>
      </c>
    </row>
    <row r="42" spans="1:7" ht="39.950000000000003" customHeight="1" x14ac:dyDescent="0.25">
      <c r="A42" s="15"/>
      <c r="B42" s="49" t="str">
        <f t="shared" si="20"/>
        <v/>
      </c>
      <c r="C42" s="49" t="str">
        <f t="shared" si="21"/>
        <v>X</v>
      </c>
      <c r="D42" s="42"/>
      <c r="E42" s="43"/>
      <c r="F42" s="46" t="str">
        <f>IF(D42="","",INDEX('Base KM trajet'!$B$4:$AG$35,MATCH(D42,'Base KM trajet'!$A$4:$A$35,0),MATCH(E42,'Base KM trajet'!$B$3:$AG$3,0)))</f>
        <v/>
      </c>
      <c r="G42" s="48" t="str">
        <f t="shared" si="22"/>
        <v/>
      </c>
    </row>
    <row r="43" spans="1:7" ht="39.950000000000003" customHeight="1" x14ac:dyDescent="0.25">
      <c r="A43" s="15"/>
      <c r="B43" s="49" t="str">
        <f t="shared" si="20"/>
        <v/>
      </c>
      <c r="C43" s="49" t="str">
        <f t="shared" si="21"/>
        <v>X</v>
      </c>
      <c r="D43" s="42"/>
      <c r="E43" s="43"/>
      <c r="F43" s="46" t="str">
        <f>IF(D43="","",INDEX('Base KM trajet'!$B$4:$AG$35,MATCH(D43,'Base KM trajet'!$A$4:$A$35,0),MATCH(E43,'Base KM trajet'!$B$3:$AG$3,0)))</f>
        <v/>
      </c>
      <c r="G43" s="48" t="str">
        <f t="shared" si="22"/>
        <v/>
      </c>
    </row>
    <row r="44" spans="1:7" ht="39.950000000000003" customHeight="1" x14ac:dyDescent="0.25">
      <c r="A44" s="15"/>
      <c r="B44" s="49" t="str">
        <f t="shared" si="20"/>
        <v/>
      </c>
      <c r="C44" s="49" t="str">
        <f t="shared" si="21"/>
        <v>X</v>
      </c>
      <c r="D44" s="42"/>
      <c r="E44" s="43"/>
      <c r="F44" s="46" t="str">
        <f>IF(D44="","",INDEX('Base KM trajet'!$B$4:$AG$35,MATCH(D44,'Base KM trajet'!$A$4:$A$35,0),MATCH(E44,'Base KM trajet'!$B$3:$AG$3,0)))</f>
        <v/>
      </c>
      <c r="G44" s="48" t="str">
        <f t="shared" si="22"/>
        <v/>
      </c>
    </row>
    <row r="45" spans="1:7" ht="39.950000000000003" customHeight="1" x14ac:dyDescent="0.25">
      <c r="A45" s="15"/>
      <c r="B45" s="49" t="str">
        <f t="shared" si="20"/>
        <v/>
      </c>
      <c r="C45" s="49" t="str">
        <f t="shared" si="21"/>
        <v>X</v>
      </c>
      <c r="D45" s="42"/>
      <c r="E45" s="43"/>
      <c r="F45" s="46" t="str">
        <f>IF(D45="","",INDEX('Base KM trajet'!$B$4:$AG$35,MATCH(D45,'Base KM trajet'!$A$4:$A$35,0),MATCH(E45,'Base KM trajet'!$B$3:$AG$3,0)))</f>
        <v/>
      </c>
      <c r="G45" s="48" t="str">
        <f t="shared" si="22"/>
        <v/>
      </c>
    </row>
    <row r="46" spans="1:7" ht="39.950000000000003" customHeight="1" x14ac:dyDescent="0.25">
      <c r="A46" s="15"/>
      <c r="B46" s="49" t="str">
        <f t="shared" si="20"/>
        <v/>
      </c>
      <c r="C46" s="49" t="str">
        <f t="shared" si="21"/>
        <v>X</v>
      </c>
      <c r="D46" s="42"/>
      <c r="E46" s="43"/>
      <c r="F46" s="46" t="str">
        <f>IF(D46="","",INDEX('Base KM trajet'!$B$4:$AG$35,MATCH(D46,'Base KM trajet'!$A$4:$A$35,0),MATCH(E46,'Base KM trajet'!$B$3:$AG$3,0)))</f>
        <v/>
      </c>
      <c r="G46" s="48" t="str">
        <f t="shared" si="22"/>
        <v/>
      </c>
    </row>
    <row r="47" spans="1:7" ht="39.950000000000003" customHeight="1" x14ac:dyDescent="0.25">
      <c r="A47" s="15"/>
      <c r="B47" s="49" t="str">
        <f t="shared" si="20"/>
        <v/>
      </c>
      <c r="C47" s="49" t="str">
        <f t="shared" si="21"/>
        <v>X</v>
      </c>
      <c r="D47" s="42"/>
      <c r="E47" s="43"/>
      <c r="F47" s="46" t="str">
        <f>IF(D47="","",INDEX('Base KM trajet'!$B$4:$AG$35,MATCH(D47,'Base KM trajet'!$A$4:$A$35,0),MATCH(E47,'Base KM trajet'!$B$3:$AG$3,0)))</f>
        <v/>
      </c>
      <c r="G47" s="48" t="str">
        <f t="shared" si="22"/>
        <v/>
      </c>
    </row>
    <row r="48" spans="1:7" ht="39.950000000000003" customHeight="1" x14ac:dyDescent="0.25">
      <c r="A48" s="15"/>
      <c r="B48" s="49" t="str">
        <f t="shared" si="20"/>
        <v/>
      </c>
      <c r="C48" s="49" t="str">
        <f t="shared" si="21"/>
        <v>X</v>
      </c>
      <c r="D48" s="42"/>
      <c r="E48" s="43"/>
      <c r="F48" s="46" t="str">
        <f>IF(D48="","",INDEX('Base KM trajet'!$B$4:$AG$35,MATCH(D48,'Base KM trajet'!$A$4:$A$35,0),MATCH(E48,'Base KM trajet'!$B$3:$AG$3,0)))</f>
        <v/>
      </c>
      <c r="G48" s="48" t="str">
        <f t="shared" si="22"/>
        <v/>
      </c>
    </row>
    <row r="49" spans="1:7" ht="39.950000000000003" customHeight="1" x14ac:dyDescent="0.25">
      <c r="A49" s="15"/>
      <c r="B49" s="49" t="str">
        <f t="shared" si="20"/>
        <v/>
      </c>
      <c r="C49" s="49" t="str">
        <f t="shared" si="21"/>
        <v>X</v>
      </c>
      <c r="D49" s="42"/>
      <c r="E49" s="43"/>
      <c r="F49" s="46" t="str">
        <f>IF(D49="","",INDEX('Base KM trajet'!$B$4:$AG$35,MATCH(D49,'Base KM trajet'!$A$4:$A$35,0),MATCH(E49,'Base KM trajet'!$B$3:$AG$3,0)))</f>
        <v/>
      </c>
      <c r="G49" s="48" t="str">
        <f t="shared" si="22"/>
        <v/>
      </c>
    </row>
    <row r="50" spans="1:7" ht="39.950000000000003" customHeight="1" thickBot="1" x14ac:dyDescent="0.3">
      <c r="A50" s="15"/>
      <c r="B50" s="49" t="str">
        <f t="shared" si="20"/>
        <v/>
      </c>
      <c r="C50" s="49"/>
      <c r="D50" s="42"/>
      <c r="E50" s="43"/>
      <c r="F50" s="46" t="str">
        <f>IF(D50="","",INDEX('Base KM trajet'!$B$4:$AG$35,MATCH(D50,'Base KM trajet'!$A$4:$A$35,0),MATCH(E50,'Base KM trajet'!$B$3:$AG$3,0)))</f>
        <v/>
      </c>
      <c r="G50" s="48" t="str">
        <f t="shared" si="22"/>
        <v/>
      </c>
    </row>
    <row r="51" spans="1:7" ht="39.950000000000003" customHeight="1" thickBot="1" x14ac:dyDescent="0.3">
      <c r="A51" s="67" t="s">
        <v>1</v>
      </c>
      <c r="B51" s="68"/>
      <c r="C51" s="68"/>
      <c r="D51" s="68"/>
      <c r="E51" s="69"/>
      <c r="F51" s="52">
        <f>SUM(F7:F50)</f>
        <v>46.1</v>
      </c>
      <c r="G51" s="52">
        <f>SUM(G7:G50)</f>
        <v>60.699999999999996</v>
      </c>
    </row>
    <row r="53" spans="1:7" ht="25.5" customHeight="1" x14ac:dyDescent="0.25">
      <c r="A53" s="59" t="s">
        <v>6</v>
      </c>
      <c r="B53" s="59"/>
      <c r="C53" s="59"/>
      <c r="D53" s="14" t="s">
        <v>2</v>
      </c>
      <c r="E53" s="14" t="s">
        <v>211</v>
      </c>
      <c r="F53" s="1"/>
      <c r="G53" s="50" t="s">
        <v>212</v>
      </c>
    </row>
    <row r="54" spans="1:7" ht="42.75" customHeight="1" x14ac:dyDescent="0.25">
      <c r="A54" s="60" t="s">
        <v>16</v>
      </c>
      <c r="B54" s="61"/>
      <c r="C54" s="62"/>
      <c r="D54" s="13">
        <f>IF(A54="","",VLOOKUP(A54,BAREME!A8:B13,2,0))</f>
        <v>0.54800000000000004</v>
      </c>
      <c r="E54" s="13" t="str">
        <f>IF(B4="","",VLOOKUP(B4,'Base KM trajet'!A37:B40,2,0))</f>
        <v>9,7</v>
      </c>
      <c r="F54" s="1"/>
      <c r="G54" s="51">
        <f>IF(OR(G51="",D54=""),"",G51*D54)</f>
        <v>33.263599999999997</v>
      </c>
    </row>
    <row r="55" spans="1:7" ht="12" customHeight="1" x14ac:dyDescent="0.25">
      <c r="A55" s="1"/>
      <c r="B55" s="1"/>
      <c r="C55" s="1"/>
      <c r="D55" s="1"/>
      <c r="E55" s="1"/>
      <c r="F55" s="1"/>
      <c r="G55" s="1"/>
    </row>
    <row r="56" spans="1:7" ht="26.25" customHeight="1" x14ac:dyDescent="0.25">
      <c r="A56" s="59" t="s">
        <v>3</v>
      </c>
      <c r="B56" s="59"/>
      <c r="C56" s="59"/>
      <c r="D56" s="59"/>
      <c r="E56" s="10" t="s">
        <v>4</v>
      </c>
      <c r="F56" s="59" t="s">
        <v>5</v>
      </c>
      <c r="G56" s="59"/>
    </row>
    <row r="57" spans="1:7" ht="80.25" customHeight="1" x14ac:dyDescent="0.25">
      <c r="A57" s="65"/>
      <c r="B57" s="65"/>
      <c r="C57" s="65"/>
      <c r="D57" s="66"/>
      <c r="E57" s="2"/>
      <c r="F57" s="66"/>
      <c r="G57" s="66"/>
    </row>
    <row r="58" spans="1:7" ht="27.75" customHeight="1" x14ac:dyDescent="0.25">
      <c r="A58" s="56" t="s">
        <v>213</v>
      </c>
      <c r="B58" s="56"/>
      <c r="C58" s="56"/>
      <c r="D58" s="56"/>
      <c r="E58" s="56"/>
      <c r="F58" s="56"/>
      <c r="G58" s="56"/>
    </row>
  </sheetData>
  <mergeCells count="12">
    <mergeCell ref="A58:G58"/>
    <mergeCell ref="B1:G1"/>
    <mergeCell ref="B4:D4"/>
    <mergeCell ref="A53:C53"/>
    <mergeCell ref="A54:C54"/>
    <mergeCell ref="F4:G4"/>
    <mergeCell ref="A2:G2"/>
    <mergeCell ref="A57:D57"/>
    <mergeCell ref="F57:G57"/>
    <mergeCell ref="A51:E51"/>
    <mergeCell ref="A56:D56"/>
    <mergeCell ref="F56:G56"/>
  </mergeCells>
  <conditionalFormatting sqref="F51">
    <cfRule type="cellIs" dxfId="2" priority="6" operator="equal">
      <formula>0</formula>
    </cfRule>
  </conditionalFormatting>
  <conditionalFormatting sqref="C7:C50">
    <cfRule type="expression" dxfId="1" priority="4">
      <formula>D7=""</formula>
    </cfRule>
  </conditionalFormatting>
  <conditionalFormatting sqref="G51">
    <cfRule type="cellIs" dxfId="0" priority="2" operator="equal">
      <formula>0</formula>
    </cfRule>
  </conditionalFormatting>
  <printOptions horizontalCentered="1"/>
  <pageMargins left="0.39370078740157483" right="0.39370078740157483" top="0" bottom="0" header="0" footer="0"/>
  <pageSetup paperSize="9" scale="50" orientation="portrait"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BAREME!$A$8:$A$13</xm:f>
          </x14:formula1>
          <xm:sqref>A54</xm:sqref>
        </x14:dataValidation>
        <x14:dataValidation type="list" allowBlank="1" showInputMessage="1" showErrorMessage="1">
          <x14:formula1>
            <xm:f>'Base KM trajet'!$A$37:$A$403</xm:f>
          </x14:formula1>
          <xm:sqref>B4:D4</xm:sqref>
        </x14:dataValidation>
        <x14:dataValidation type="list" allowBlank="1" showInputMessage="1" showErrorMessage="1">
          <x14:formula1>
            <xm:f>'Base KM trajet'!$A$4:$A$35</xm:f>
          </x14:formula1>
          <xm:sqref>D7:D50</xm:sqref>
        </x14:dataValidation>
        <x14:dataValidation type="list" allowBlank="1" showInputMessage="1" showErrorMessage="1">
          <x14:formula1>
            <xm:f>'Base KM trajet'!$B$3:$AG$3</xm:f>
          </x14:formula1>
          <xm:sqref>E7:E50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workbookViewId="0">
      <selection activeCell="C9" sqref="C9:C10"/>
    </sheetView>
  </sheetViews>
  <sheetFormatPr baseColWidth="10" defaultRowHeight="15" x14ac:dyDescent="0.25"/>
  <cols>
    <col min="1" max="1" width="19.28515625" customWidth="1"/>
    <col min="2" max="2" width="20.140625" customWidth="1"/>
  </cols>
  <sheetData>
    <row r="1" spans="1:13" ht="18" x14ac:dyDescent="0.35">
      <c r="A1" s="3"/>
      <c r="B1" s="3"/>
      <c r="C1" s="3"/>
      <c r="D1" s="3"/>
      <c r="E1" s="3"/>
      <c r="F1" s="3"/>
      <c r="G1" s="3"/>
      <c r="H1" s="3"/>
      <c r="I1" s="3"/>
      <c r="J1" s="3"/>
      <c r="K1" s="3"/>
      <c r="L1" s="3"/>
      <c r="M1" s="3"/>
    </row>
    <row r="2" spans="1:13" ht="18" x14ac:dyDescent="0.35">
      <c r="A2" s="70" t="s">
        <v>7</v>
      </c>
      <c r="B2" s="70"/>
      <c r="C2" s="70"/>
      <c r="D2" s="3"/>
      <c r="E2" s="3"/>
      <c r="F2" s="3"/>
      <c r="G2" s="3"/>
      <c r="H2" s="3"/>
      <c r="I2" s="3"/>
      <c r="J2" s="3"/>
      <c r="K2" s="3"/>
      <c r="L2" s="3"/>
      <c r="M2" s="3"/>
    </row>
    <row r="3" spans="1:13" ht="18" x14ac:dyDescent="0.35">
      <c r="A3" s="3"/>
      <c r="B3" s="3"/>
      <c r="C3" s="3"/>
      <c r="D3" s="3"/>
      <c r="E3" s="3"/>
      <c r="F3" s="3"/>
      <c r="G3" s="3"/>
      <c r="H3" s="3"/>
      <c r="I3" s="3"/>
      <c r="J3" s="3"/>
      <c r="K3" s="3"/>
      <c r="L3" s="3"/>
      <c r="M3" s="3"/>
    </row>
    <row r="4" spans="1:13" ht="18" x14ac:dyDescent="0.35">
      <c r="A4" s="3"/>
      <c r="B4" s="3"/>
      <c r="C4" s="3"/>
      <c r="D4" s="3"/>
      <c r="E4" s="3"/>
      <c r="F4" s="3"/>
      <c r="G4" s="3"/>
      <c r="H4" s="3"/>
      <c r="I4" s="3"/>
      <c r="J4" s="3"/>
      <c r="K4" s="3"/>
      <c r="L4" s="3"/>
      <c r="M4" s="3"/>
    </row>
    <row r="5" spans="1:13" ht="18" x14ac:dyDescent="0.35">
      <c r="A5" s="70" t="s">
        <v>24</v>
      </c>
      <c r="B5" s="70"/>
      <c r="C5" s="70"/>
      <c r="D5" s="3"/>
      <c r="E5" s="70" t="s">
        <v>8</v>
      </c>
      <c r="F5" s="70"/>
      <c r="G5" s="70"/>
      <c r="H5" s="70"/>
      <c r="I5" s="3"/>
      <c r="J5" s="70" t="s">
        <v>9</v>
      </c>
      <c r="K5" s="70"/>
      <c r="L5" s="70"/>
      <c r="M5" s="3"/>
    </row>
    <row r="6" spans="1:13" ht="18" x14ac:dyDescent="0.35">
      <c r="A6" s="3"/>
      <c r="B6" s="3"/>
      <c r="C6" s="3"/>
      <c r="D6" s="3"/>
      <c r="E6" s="3"/>
      <c r="F6" s="3"/>
      <c r="G6" s="3"/>
      <c r="H6" s="3"/>
      <c r="I6" s="3"/>
      <c r="J6" s="3"/>
      <c r="K6" s="3"/>
      <c r="L6" s="3"/>
      <c r="M6" s="3"/>
    </row>
    <row r="7" spans="1:13" ht="36" x14ac:dyDescent="0.35">
      <c r="A7" s="36" t="s">
        <v>10</v>
      </c>
      <c r="B7" s="36" t="s">
        <v>11</v>
      </c>
      <c r="C7" s="3"/>
      <c r="D7" s="3"/>
      <c r="E7" s="3"/>
      <c r="F7" s="3"/>
      <c r="G7" s="3"/>
      <c r="H7" s="3"/>
      <c r="I7" s="3"/>
      <c r="J7" s="3"/>
      <c r="K7" s="3"/>
      <c r="L7" s="3"/>
      <c r="M7" s="3"/>
    </row>
    <row r="8" spans="1:13" ht="21" x14ac:dyDescent="0.35">
      <c r="A8" s="37" t="s">
        <v>12</v>
      </c>
      <c r="B8" s="34">
        <v>0.45600000000000002</v>
      </c>
      <c r="C8" s="3"/>
      <c r="D8" s="3"/>
      <c r="E8" s="71" t="s">
        <v>13</v>
      </c>
      <c r="F8" s="71"/>
      <c r="G8" s="71"/>
      <c r="H8" s="71"/>
      <c r="I8" s="5"/>
      <c r="J8" s="72" t="s">
        <v>14</v>
      </c>
      <c r="K8" s="72"/>
      <c r="L8" s="72"/>
      <c r="M8" s="72"/>
    </row>
    <row r="9" spans="1:13" ht="21" x14ac:dyDescent="0.35">
      <c r="A9" s="38" t="s">
        <v>15</v>
      </c>
      <c r="B9" s="34">
        <v>0.52300000000000002</v>
      </c>
      <c r="C9" s="3"/>
      <c r="D9" s="3"/>
      <c r="E9" s="71"/>
      <c r="F9" s="71"/>
      <c r="G9" s="71"/>
      <c r="H9" s="71"/>
      <c r="I9" s="5"/>
      <c r="J9" s="72"/>
      <c r="K9" s="72"/>
      <c r="L9" s="72"/>
      <c r="M9" s="72"/>
    </row>
    <row r="10" spans="1:13" ht="21" x14ac:dyDescent="0.35">
      <c r="A10" s="38" t="s">
        <v>16</v>
      </c>
      <c r="B10" s="35">
        <v>0.54800000000000004</v>
      </c>
      <c r="C10" s="3"/>
      <c r="D10" s="3"/>
      <c r="E10" s="71"/>
      <c r="F10" s="71"/>
      <c r="G10" s="71"/>
      <c r="H10" s="71"/>
      <c r="I10" s="5"/>
      <c r="J10" s="72"/>
      <c r="K10" s="72"/>
      <c r="L10" s="72"/>
      <c r="M10" s="72"/>
    </row>
    <row r="11" spans="1:13" ht="21" x14ac:dyDescent="0.35">
      <c r="A11" s="38" t="s">
        <v>17</v>
      </c>
      <c r="B11" s="34">
        <v>0.57399999999999995</v>
      </c>
      <c r="C11" s="3"/>
      <c r="D11" s="3"/>
      <c r="E11" s="71"/>
      <c r="F11" s="71"/>
      <c r="G11" s="71"/>
      <c r="H11" s="71"/>
      <c r="I11" s="3"/>
      <c r="J11" s="72"/>
      <c r="K11" s="72"/>
      <c r="L11" s="72"/>
      <c r="M11" s="72"/>
    </row>
    <row r="12" spans="1:13" ht="21" x14ac:dyDescent="0.35">
      <c r="A12" s="37" t="s">
        <v>18</v>
      </c>
      <c r="B12" s="34">
        <v>0.60099999999999998</v>
      </c>
      <c r="C12" s="3"/>
      <c r="D12" s="3"/>
      <c r="E12" s="71"/>
      <c r="F12" s="71"/>
      <c r="G12" s="71"/>
      <c r="H12" s="71"/>
      <c r="I12" s="3"/>
      <c r="J12" s="72"/>
      <c r="K12" s="72"/>
      <c r="L12" s="72"/>
      <c r="M12" s="72"/>
    </row>
    <row r="13" spans="1:13" ht="21" x14ac:dyDescent="0.35">
      <c r="A13" s="37" t="s">
        <v>19</v>
      </c>
      <c r="B13" s="34">
        <v>0.60099999999999998</v>
      </c>
      <c r="C13" s="3"/>
      <c r="D13" s="3"/>
      <c r="E13" s="71"/>
      <c r="F13" s="71"/>
      <c r="G13" s="71"/>
      <c r="H13" s="71"/>
      <c r="I13" s="3"/>
      <c r="J13" s="72"/>
      <c r="K13" s="72"/>
      <c r="L13" s="72"/>
      <c r="M13" s="72"/>
    </row>
    <row r="14" spans="1:13" ht="18" x14ac:dyDescent="0.35">
      <c r="A14" s="4"/>
      <c r="B14" s="3"/>
      <c r="C14" s="3"/>
      <c r="D14" s="3"/>
      <c r="E14" s="71"/>
      <c r="F14" s="71"/>
      <c r="G14" s="71"/>
      <c r="H14" s="71"/>
      <c r="I14" s="3"/>
      <c r="J14" s="72"/>
      <c r="K14" s="72"/>
      <c r="L14" s="72"/>
      <c r="M14" s="72"/>
    </row>
    <row r="15" spans="1:13" ht="18" x14ac:dyDescent="0.35">
      <c r="A15" s="3"/>
      <c r="B15" s="3"/>
      <c r="C15" s="3"/>
      <c r="D15" s="3"/>
      <c r="E15" s="3"/>
      <c r="F15" s="3"/>
      <c r="G15" s="3"/>
      <c r="H15" s="3"/>
      <c r="I15" s="3"/>
      <c r="J15" s="3"/>
      <c r="K15" s="3"/>
      <c r="L15" s="3"/>
      <c r="M15" s="3"/>
    </row>
    <row r="16" spans="1:13" ht="18" x14ac:dyDescent="0.35">
      <c r="A16" s="3"/>
      <c r="B16" s="3"/>
      <c r="C16" s="3"/>
      <c r="D16" s="3"/>
      <c r="E16" s="3"/>
      <c r="F16" s="3"/>
      <c r="G16" s="3"/>
      <c r="H16" s="3"/>
      <c r="I16" s="3"/>
      <c r="J16" s="3"/>
      <c r="K16" s="3"/>
      <c r="L16" s="3"/>
      <c r="M16" s="3"/>
    </row>
    <row r="17" spans="1:13" ht="18" x14ac:dyDescent="0.35">
      <c r="A17" s="70" t="s">
        <v>20</v>
      </c>
      <c r="B17" s="70"/>
      <c r="C17" s="3"/>
      <c r="D17" s="3"/>
      <c r="E17" s="3"/>
      <c r="F17" s="3"/>
      <c r="G17" s="3"/>
      <c r="H17" s="3"/>
      <c r="I17" s="3"/>
      <c r="J17" s="3"/>
      <c r="K17" s="3"/>
      <c r="L17" s="3"/>
      <c r="M17" s="3"/>
    </row>
    <row r="18" spans="1:13" ht="18" x14ac:dyDescent="0.35">
      <c r="A18" s="4" t="s">
        <v>21</v>
      </c>
      <c r="B18" s="3"/>
      <c r="C18" s="3"/>
      <c r="D18" s="3"/>
      <c r="E18" s="3"/>
      <c r="F18" s="3"/>
      <c r="G18" s="3"/>
      <c r="H18" s="3"/>
      <c r="I18" s="3"/>
      <c r="J18" s="3"/>
      <c r="K18" s="3"/>
      <c r="L18" s="3"/>
      <c r="M18" s="3"/>
    </row>
    <row r="19" spans="1:13" ht="18" x14ac:dyDescent="0.35">
      <c r="A19" s="3"/>
      <c r="B19" s="3"/>
      <c r="C19" s="3"/>
      <c r="D19" s="3"/>
      <c r="E19" s="3"/>
      <c r="F19" s="3"/>
      <c r="G19" s="3"/>
      <c r="H19" s="3"/>
      <c r="I19" s="3"/>
      <c r="J19" s="3"/>
      <c r="K19" s="3"/>
      <c r="L19" s="3"/>
      <c r="M19" s="3"/>
    </row>
  </sheetData>
  <mergeCells count="7">
    <mergeCell ref="A17:B17"/>
    <mergeCell ref="E8:H14"/>
    <mergeCell ref="J8:M14"/>
    <mergeCell ref="A2:C2"/>
    <mergeCell ref="J5:L5"/>
    <mergeCell ref="E5:H5"/>
    <mergeCell ref="A5:C5"/>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5EBFF"/>
  </sheetPr>
  <dimension ref="A1:AG40"/>
  <sheetViews>
    <sheetView zoomScaleNormal="100" workbookViewId="0">
      <pane xSplit="1" ySplit="3" topLeftCell="B31" activePane="bottomRight" state="frozen"/>
      <selection activeCell="E34" sqref="E34"/>
      <selection pane="topRight" activeCell="E34" sqref="E34"/>
      <selection pane="bottomLeft" activeCell="E34" sqref="E34"/>
      <selection pane="bottomRight" activeCell="A40" sqref="A40"/>
    </sheetView>
  </sheetViews>
  <sheetFormatPr baseColWidth="10" defaultRowHeight="35.1" customHeight="1" x14ac:dyDescent="0.25"/>
  <cols>
    <col min="1" max="1" width="21.7109375" customWidth="1"/>
    <col min="2" max="2" width="20.7109375" customWidth="1"/>
    <col min="3" max="6" width="18.42578125" customWidth="1"/>
    <col min="7" max="7" width="18" style="21" customWidth="1"/>
    <col min="8" max="8" width="11.42578125" style="21"/>
    <col min="9" max="9" width="15.7109375" style="21" customWidth="1"/>
    <col min="10" max="12" width="11.42578125" style="21"/>
    <col min="13" max="13" width="15.140625" style="21" customWidth="1"/>
    <col min="14" max="18" width="11.42578125" style="21"/>
    <col min="19" max="19" width="13.85546875" style="21" customWidth="1"/>
    <col min="20" max="20" width="12.28515625" style="21" customWidth="1"/>
    <col min="21" max="21" width="13.5703125" style="21" customWidth="1"/>
    <col min="22" max="22" width="14.42578125" style="21" customWidth="1"/>
    <col min="23" max="23" width="11.42578125" style="21"/>
    <col min="24" max="24" width="13" style="21" customWidth="1"/>
    <col min="25" max="26" width="11.42578125" style="21"/>
    <col min="27" max="27" width="13" style="21" customWidth="1"/>
    <col min="28" max="28" width="11.42578125" style="21"/>
  </cols>
  <sheetData>
    <row r="1" spans="1:33" ht="35.1" customHeight="1" x14ac:dyDescent="0.25">
      <c r="A1" s="73" t="s">
        <v>142</v>
      </c>
      <c r="B1" s="74"/>
      <c r="C1" s="74"/>
      <c r="D1" s="74"/>
      <c r="E1" s="74"/>
      <c r="F1" s="74"/>
      <c r="G1" s="74"/>
      <c r="H1" s="74"/>
      <c r="I1" s="74"/>
      <c r="J1" s="74"/>
      <c r="K1" s="74"/>
      <c r="L1" s="74"/>
      <c r="M1" s="74"/>
      <c r="N1" s="74"/>
      <c r="O1" s="74"/>
      <c r="P1" s="74"/>
      <c r="Q1" s="74"/>
      <c r="R1" s="74"/>
      <c r="S1" s="74"/>
      <c r="T1" s="74"/>
      <c r="U1" s="74"/>
      <c r="V1" s="74"/>
      <c r="W1" s="74"/>
      <c r="X1" s="74"/>
      <c r="Y1" s="74"/>
      <c r="Z1" s="74"/>
      <c r="AA1" s="74"/>
      <c r="AB1" s="74"/>
    </row>
    <row r="2" spans="1:33" ht="19.5" customHeight="1" x14ac:dyDescent="0.25">
      <c r="A2" s="16"/>
      <c r="B2" s="16"/>
      <c r="C2" s="16"/>
      <c r="D2" s="16"/>
      <c r="E2" s="16"/>
      <c r="F2" s="16"/>
    </row>
    <row r="3" spans="1:33" s="25" customFormat="1" ht="31.5" x14ac:dyDescent="0.25">
      <c r="A3" s="22"/>
      <c r="B3" s="23" t="s">
        <v>25</v>
      </c>
      <c r="C3" s="24" t="s">
        <v>30</v>
      </c>
      <c r="D3" s="24" t="s">
        <v>34</v>
      </c>
      <c r="E3" s="24" t="s">
        <v>39</v>
      </c>
      <c r="F3" s="24" t="s">
        <v>43</v>
      </c>
      <c r="G3" s="24" t="s">
        <v>47</v>
      </c>
      <c r="H3" s="24" t="s">
        <v>52</v>
      </c>
      <c r="I3" s="24" t="s">
        <v>57</v>
      </c>
      <c r="J3" s="24" t="s">
        <v>62</v>
      </c>
      <c r="K3" s="24" t="s">
        <v>67</v>
      </c>
      <c r="L3" s="24" t="s">
        <v>72</v>
      </c>
      <c r="M3" s="24" t="s">
        <v>76</v>
      </c>
      <c r="N3" s="24" t="s">
        <v>81</v>
      </c>
      <c r="O3" s="24" t="s">
        <v>85</v>
      </c>
      <c r="P3" s="24" t="s">
        <v>88</v>
      </c>
      <c r="Q3" s="24" t="s">
        <v>92</v>
      </c>
      <c r="R3" s="24" t="s">
        <v>96</v>
      </c>
      <c r="S3" s="24" t="s">
        <v>101</v>
      </c>
      <c r="T3" s="24" t="s">
        <v>105</v>
      </c>
      <c r="U3" s="24" t="s">
        <v>106</v>
      </c>
      <c r="V3" s="24" t="s">
        <v>111</v>
      </c>
      <c r="W3" s="24" t="s">
        <v>115</v>
      </c>
      <c r="X3" s="24" t="s">
        <v>119</v>
      </c>
      <c r="Y3" s="24" t="s">
        <v>123</v>
      </c>
      <c r="Z3" s="24" t="s">
        <v>127</v>
      </c>
      <c r="AA3" s="24" t="s">
        <v>132</v>
      </c>
      <c r="AB3" s="24" t="s">
        <v>137</v>
      </c>
      <c r="AC3" s="24" t="s">
        <v>140</v>
      </c>
      <c r="AD3" s="19" t="s">
        <v>205</v>
      </c>
      <c r="AE3" s="19" t="s">
        <v>206</v>
      </c>
      <c r="AF3" s="19" t="s">
        <v>207</v>
      </c>
      <c r="AG3" s="19" t="s">
        <v>208</v>
      </c>
    </row>
    <row r="4" spans="1:33" ht="32.25" customHeight="1" x14ac:dyDescent="0.25">
      <c r="A4" s="26" t="s">
        <v>25</v>
      </c>
      <c r="B4" s="27"/>
      <c r="C4" s="31">
        <v>10</v>
      </c>
      <c r="D4" s="31">
        <v>8.1999999999999993</v>
      </c>
      <c r="E4" s="31">
        <v>9.6999999999999993</v>
      </c>
      <c r="F4" s="31">
        <v>4.4000000000000004</v>
      </c>
      <c r="G4" s="31">
        <v>3</v>
      </c>
      <c r="H4" s="19">
        <v>13.6</v>
      </c>
      <c r="I4" s="19">
        <v>4.5</v>
      </c>
      <c r="J4" s="19">
        <v>13.6</v>
      </c>
      <c r="K4" s="19">
        <v>12.8</v>
      </c>
      <c r="L4" s="19">
        <v>6.9</v>
      </c>
      <c r="M4" s="19">
        <v>7.8</v>
      </c>
      <c r="N4" s="19">
        <v>10.8</v>
      </c>
      <c r="O4" s="19">
        <v>3.7</v>
      </c>
      <c r="P4" s="19">
        <v>8.8000000000000007</v>
      </c>
      <c r="Q4" s="19">
        <v>3.3</v>
      </c>
      <c r="R4" s="19">
        <v>7.1</v>
      </c>
      <c r="S4" s="19">
        <v>12.4</v>
      </c>
      <c r="T4" s="19">
        <v>6.9</v>
      </c>
      <c r="U4" s="19">
        <v>9.4</v>
      </c>
      <c r="V4" s="19">
        <v>5.6</v>
      </c>
      <c r="W4" s="19">
        <v>2.4</v>
      </c>
      <c r="X4" s="19">
        <v>5.4</v>
      </c>
      <c r="Y4" s="19">
        <v>6.7</v>
      </c>
      <c r="Z4" s="19">
        <v>3.7</v>
      </c>
      <c r="AA4" s="19">
        <v>12.9</v>
      </c>
      <c r="AB4" s="19">
        <v>7.9</v>
      </c>
      <c r="AC4" s="19">
        <v>10.5</v>
      </c>
      <c r="AD4" s="55" t="s">
        <v>26</v>
      </c>
      <c r="AE4" s="55" t="s">
        <v>27</v>
      </c>
      <c r="AF4" s="55" t="s">
        <v>28</v>
      </c>
      <c r="AG4" s="55" t="s">
        <v>29</v>
      </c>
    </row>
    <row r="5" spans="1:33" ht="30.75" customHeight="1" x14ac:dyDescent="0.25">
      <c r="A5" s="19" t="s">
        <v>30</v>
      </c>
      <c r="B5" s="31">
        <v>10</v>
      </c>
      <c r="C5" s="28"/>
      <c r="D5" s="32" t="s">
        <v>120</v>
      </c>
      <c r="E5" s="32" t="s">
        <v>143</v>
      </c>
      <c r="F5" s="32" t="s">
        <v>145</v>
      </c>
      <c r="G5" s="32" t="s">
        <v>147</v>
      </c>
      <c r="H5" s="20" t="s">
        <v>150</v>
      </c>
      <c r="I5" s="20" t="s">
        <v>154</v>
      </c>
      <c r="J5" s="20" t="s">
        <v>155</v>
      </c>
      <c r="K5" s="20" t="s">
        <v>158</v>
      </c>
      <c r="L5" s="20" t="s">
        <v>161</v>
      </c>
      <c r="M5" s="20" t="s">
        <v>58</v>
      </c>
      <c r="N5" s="20" t="s">
        <v>167</v>
      </c>
      <c r="O5" s="20" t="s">
        <v>40</v>
      </c>
      <c r="P5" s="20" t="s">
        <v>170</v>
      </c>
      <c r="Q5" s="20" t="s">
        <v>172</v>
      </c>
      <c r="R5" s="20" t="s">
        <v>174</v>
      </c>
      <c r="S5" s="20" t="s">
        <v>178</v>
      </c>
      <c r="T5" s="20" t="s">
        <v>161</v>
      </c>
      <c r="U5" s="20" t="s">
        <v>180</v>
      </c>
      <c r="V5" s="20" t="s">
        <v>51</v>
      </c>
      <c r="W5" s="20" t="s">
        <v>165</v>
      </c>
      <c r="X5" s="20" t="s">
        <v>188</v>
      </c>
      <c r="Y5" s="20" t="s">
        <v>190</v>
      </c>
      <c r="Z5" s="20" t="s">
        <v>78</v>
      </c>
      <c r="AA5" s="20" t="s">
        <v>193</v>
      </c>
      <c r="AB5" s="20" t="s">
        <v>196</v>
      </c>
      <c r="AC5" s="20" t="s">
        <v>152</v>
      </c>
      <c r="AD5" s="54">
        <v>12.9</v>
      </c>
      <c r="AE5" s="54" t="s">
        <v>31</v>
      </c>
      <c r="AF5" s="54" t="s">
        <v>32</v>
      </c>
      <c r="AG5" s="54" t="s">
        <v>33</v>
      </c>
    </row>
    <row r="6" spans="1:33" ht="46.5" customHeight="1" x14ac:dyDescent="0.25">
      <c r="A6" s="19" t="s">
        <v>34</v>
      </c>
      <c r="B6" s="31">
        <v>8.1999999999999993</v>
      </c>
      <c r="C6" s="32" t="s">
        <v>120</v>
      </c>
      <c r="D6" s="28"/>
      <c r="E6" s="32" t="s">
        <v>144</v>
      </c>
      <c r="F6" s="32" t="s">
        <v>146</v>
      </c>
      <c r="G6" s="32" t="s">
        <v>138</v>
      </c>
      <c r="H6" s="20" t="s">
        <v>151</v>
      </c>
      <c r="I6" s="20" t="s">
        <v>89</v>
      </c>
      <c r="J6" s="20" t="s">
        <v>156</v>
      </c>
      <c r="K6" s="20" t="s">
        <v>126</v>
      </c>
      <c r="L6" s="20" t="s">
        <v>162</v>
      </c>
      <c r="M6" s="20" t="s">
        <v>164</v>
      </c>
      <c r="N6" s="20" t="s">
        <v>168</v>
      </c>
      <c r="O6" s="20" t="s">
        <v>27</v>
      </c>
      <c r="P6" s="20" t="s">
        <v>171</v>
      </c>
      <c r="Q6" s="20" t="s">
        <v>171</v>
      </c>
      <c r="R6" s="20" t="s">
        <v>175</v>
      </c>
      <c r="S6" s="20" t="s">
        <v>58</v>
      </c>
      <c r="T6" s="20" t="s">
        <v>162</v>
      </c>
      <c r="U6" s="20" t="s">
        <v>181</v>
      </c>
      <c r="V6" s="20" t="s">
        <v>184</v>
      </c>
      <c r="W6" s="20" t="s">
        <v>186</v>
      </c>
      <c r="X6" s="20" t="s">
        <v>189</v>
      </c>
      <c r="Y6" s="20" t="s">
        <v>174</v>
      </c>
      <c r="Z6" s="20" t="s">
        <v>191</v>
      </c>
      <c r="AA6" s="20" t="s">
        <v>194</v>
      </c>
      <c r="AB6" s="20" t="s">
        <v>77</v>
      </c>
      <c r="AC6" s="20" t="s">
        <v>55</v>
      </c>
      <c r="AD6" s="54" t="s">
        <v>35</v>
      </c>
      <c r="AE6" s="54" t="s">
        <v>36</v>
      </c>
      <c r="AF6" s="54" t="s">
        <v>37</v>
      </c>
      <c r="AG6" s="54" t="s">
        <v>38</v>
      </c>
    </row>
    <row r="7" spans="1:33" ht="35.1" customHeight="1" x14ac:dyDescent="0.25">
      <c r="A7" s="19" t="s">
        <v>39</v>
      </c>
      <c r="B7" s="31">
        <v>9.6999999999999993</v>
      </c>
      <c r="C7" s="32" t="s">
        <v>143</v>
      </c>
      <c r="D7" s="32" t="s">
        <v>144</v>
      </c>
      <c r="E7" s="28"/>
      <c r="F7" s="32" t="s">
        <v>147</v>
      </c>
      <c r="G7" s="32" t="s">
        <v>148</v>
      </c>
      <c r="H7" s="20" t="s">
        <v>152</v>
      </c>
      <c r="I7" s="20" t="s">
        <v>148</v>
      </c>
      <c r="J7" s="20" t="s">
        <v>121</v>
      </c>
      <c r="K7" s="20" t="s">
        <v>159</v>
      </c>
      <c r="L7" s="20" t="s">
        <v>163</v>
      </c>
      <c r="M7" s="20" t="s">
        <v>165</v>
      </c>
      <c r="N7" s="20" t="s">
        <v>154</v>
      </c>
      <c r="O7" s="20" t="s">
        <v>165</v>
      </c>
      <c r="P7" s="20" t="s">
        <v>97</v>
      </c>
      <c r="Q7" s="20" t="s">
        <v>69</v>
      </c>
      <c r="R7" s="20" t="s">
        <v>176</v>
      </c>
      <c r="S7" s="20" t="s">
        <v>45</v>
      </c>
      <c r="T7" s="20" t="s">
        <v>163</v>
      </c>
      <c r="U7" s="20" t="s">
        <v>182</v>
      </c>
      <c r="V7" s="20" t="s">
        <v>103</v>
      </c>
      <c r="W7" s="20" t="s">
        <v>168</v>
      </c>
      <c r="X7" s="20" t="s">
        <v>32</v>
      </c>
      <c r="Y7" s="20" t="s">
        <v>116</v>
      </c>
      <c r="Z7" s="20" t="s">
        <v>192</v>
      </c>
      <c r="AA7" s="20" t="s">
        <v>195</v>
      </c>
      <c r="AB7" s="20" t="s">
        <v>197</v>
      </c>
      <c r="AC7" s="20" t="s">
        <v>199</v>
      </c>
      <c r="AD7" s="54" t="s">
        <v>40</v>
      </c>
      <c r="AE7" s="54" t="s">
        <v>36</v>
      </c>
      <c r="AF7" s="54" t="s">
        <v>41</v>
      </c>
      <c r="AG7" s="54" t="s">
        <v>42</v>
      </c>
    </row>
    <row r="8" spans="1:33" ht="35.1" customHeight="1" x14ac:dyDescent="0.25">
      <c r="A8" s="19" t="s">
        <v>43</v>
      </c>
      <c r="B8" s="31">
        <v>4.4000000000000004</v>
      </c>
      <c r="C8" s="32" t="s">
        <v>145</v>
      </c>
      <c r="D8" s="32" t="s">
        <v>146</v>
      </c>
      <c r="E8" s="32" t="s">
        <v>147</v>
      </c>
      <c r="F8" s="28"/>
      <c r="G8" s="32" t="s">
        <v>149</v>
      </c>
      <c r="H8" s="20" t="s">
        <v>153</v>
      </c>
      <c r="I8" s="20" t="s">
        <v>129</v>
      </c>
      <c r="J8" s="20" t="s">
        <v>157</v>
      </c>
      <c r="K8" s="20" t="s">
        <v>160</v>
      </c>
      <c r="L8" s="20" t="s">
        <v>82</v>
      </c>
      <c r="M8" s="20" t="s">
        <v>166</v>
      </c>
      <c r="N8" s="20" t="s">
        <v>45</v>
      </c>
      <c r="O8" s="20" t="s">
        <v>169</v>
      </c>
      <c r="P8" s="20" t="s">
        <v>150</v>
      </c>
      <c r="Q8" s="20" t="s">
        <v>108</v>
      </c>
      <c r="R8" s="20" t="s">
        <v>177</v>
      </c>
      <c r="S8" s="20" t="s">
        <v>179</v>
      </c>
      <c r="T8" s="20" t="s">
        <v>82</v>
      </c>
      <c r="U8" s="20" t="s">
        <v>183</v>
      </c>
      <c r="V8" s="20" t="s">
        <v>185</v>
      </c>
      <c r="W8" s="20" t="s">
        <v>187</v>
      </c>
      <c r="X8" s="20" t="s">
        <v>181</v>
      </c>
      <c r="Y8" s="20" t="s">
        <v>27</v>
      </c>
      <c r="Z8" s="20" t="s">
        <v>148</v>
      </c>
      <c r="AA8" s="20" t="s">
        <v>190</v>
      </c>
      <c r="AB8" s="20" t="s">
        <v>198</v>
      </c>
      <c r="AC8" s="20" t="s">
        <v>89</v>
      </c>
      <c r="AD8" s="54" t="s">
        <v>44</v>
      </c>
      <c r="AE8" s="54" t="s">
        <v>45</v>
      </c>
      <c r="AF8" s="54" t="s">
        <v>46</v>
      </c>
      <c r="AG8" s="54" t="s">
        <v>31</v>
      </c>
    </row>
    <row r="9" spans="1:33" ht="35.1" customHeight="1" x14ac:dyDescent="0.25">
      <c r="A9" s="19" t="s">
        <v>47</v>
      </c>
      <c r="B9" s="31">
        <v>3</v>
      </c>
      <c r="C9" s="32" t="s">
        <v>147</v>
      </c>
      <c r="D9" s="32" t="s">
        <v>138</v>
      </c>
      <c r="E9" s="32" t="s">
        <v>148</v>
      </c>
      <c r="F9" s="32" t="s">
        <v>149</v>
      </c>
      <c r="G9" s="29"/>
      <c r="H9" s="17">
        <v>13.8</v>
      </c>
      <c r="I9" s="17">
        <v>7.7</v>
      </c>
      <c r="J9" s="17">
        <v>14.7</v>
      </c>
      <c r="K9" s="17">
        <v>10.7</v>
      </c>
      <c r="L9" s="17">
        <v>6.1</v>
      </c>
      <c r="M9" s="17">
        <v>5.7</v>
      </c>
      <c r="N9" s="17">
        <v>4</v>
      </c>
      <c r="O9" s="17">
        <v>0.95</v>
      </c>
      <c r="P9" s="17">
        <v>5.5</v>
      </c>
      <c r="Q9" s="17">
        <v>5.6</v>
      </c>
      <c r="R9" s="17">
        <v>9.4</v>
      </c>
      <c r="S9" s="17">
        <v>9.9</v>
      </c>
      <c r="T9" s="17">
        <v>6.1</v>
      </c>
      <c r="U9" s="17">
        <v>6.9</v>
      </c>
      <c r="V9" s="17">
        <v>6.9</v>
      </c>
      <c r="W9" s="17">
        <v>0.85</v>
      </c>
      <c r="X9" s="17">
        <v>7.7</v>
      </c>
      <c r="Y9" s="17">
        <v>5.9</v>
      </c>
      <c r="Z9" s="17">
        <v>5</v>
      </c>
      <c r="AA9" s="17">
        <v>14</v>
      </c>
      <c r="AB9" s="17">
        <v>4.7</v>
      </c>
      <c r="AC9" s="17">
        <v>11.8</v>
      </c>
      <c r="AD9" s="54" t="s">
        <v>48</v>
      </c>
      <c r="AE9" s="54" t="s">
        <v>49</v>
      </c>
      <c r="AF9" s="54" t="s">
        <v>50</v>
      </c>
      <c r="AG9" s="54" t="s">
        <v>51</v>
      </c>
    </row>
    <row r="10" spans="1:33" ht="35.1" customHeight="1" x14ac:dyDescent="0.25">
      <c r="A10" s="19" t="s">
        <v>52</v>
      </c>
      <c r="B10" s="19">
        <v>13.6</v>
      </c>
      <c r="C10" s="20" t="s">
        <v>150</v>
      </c>
      <c r="D10" s="20" t="s">
        <v>151</v>
      </c>
      <c r="E10" s="20" t="s">
        <v>152</v>
      </c>
      <c r="F10" s="20" t="s">
        <v>153</v>
      </c>
      <c r="G10" s="17">
        <v>13.8</v>
      </c>
      <c r="H10" s="30"/>
      <c r="I10" s="33">
        <v>12.3</v>
      </c>
      <c r="J10" s="33">
        <v>18.100000000000001</v>
      </c>
      <c r="K10" s="33">
        <v>10.199999999999999</v>
      </c>
      <c r="L10" s="33">
        <v>14.5</v>
      </c>
      <c r="M10" s="33">
        <v>8.9</v>
      </c>
      <c r="N10" s="33">
        <v>7.3</v>
      </c>
      <c r="O10" s="33">
        <v>12.3</v>
      </c>
      <c r="P10" s="33">
        <v>5.4</v>
      </c>
      <c r="Q10" s="33">
        <v>17.3</v>
      </c>
      <c r="R10" s="33">
        <v>11.5</v>
      </c>
      <c r="S10" s="33">
        <v>16.8</v>
      </c>
      <c r="T10" s="33">
        <v>14.5</v>
      </c>
      <c r="U10" s="33">
        <v>13.9</v>
      </c>
      <c r="V10" s="33">
        <v>12.1</v>
      </c>
      <c r="W10" s="33">
        <v>13.1</v>
      </c>
      <c r="X10" s="33">
        <v>10</v>
      </c>
      <c r="Y10" s="33">
        <v>14.8</v>
      </c>
      <c r="Z10" s="33">
        <v>10.199999999999999</v>
      </c>
      <c r="AA10" s="33">
        <v>20.9</v>
      </c>
      <c r="AB10" s="33">
        <v>11.2</v>
      </c>
      <c r="AC10" s="33">
        <v>18.100000000000001</v>
      </c>
      <c r="AD10" s="54" t="s">
        <v>53</v>
      </c>
      <c r="AE10" s="54" t="s">
        <v>54</v>
      </c>
      <c r="AF10" s="54" t="s">
        <v>55</v>
      </c>
      <c r="AG10" s="54" t="s">
        <v>56</v>
      </c>
    </row>
    <row r="11" spans="1:33" ht="35.1" customHeight="1" x14ac:dyDescent="0.25">
      <c r="A11" s="19" t="s">
        <v>57</v>
      </c>
      <c r="B11" s="19">
        <v>4.5</v>
      </c>
      <c r="C11" s="20" t="s">
        <v>154</v>
      </c>
      <c r="D11" s="20" t="s">
        <v>89</v>
      </c>
      <c r="E11" s="20" t="s">
        <v>148</v>
      </c>
      <c r="F11" s="20" t="s">
        <v>129</v>
      </c>
      <c r="G11" s="17">
        <v>7.7</v>
      </c>
      <c r="H11" s="33">
        <v>12.3</v>
      </c>
      <c r="I11" s="30"/>
      <c r="J11" s="33">
        <v>9.6999999999999993</v>
      </c>
      <c r="K11" s="33">
        <v>18.2</v>
      </c>
      <c r="L11" s="33">
        <v>12.9</v>
      </c>
      <c r="M11" s="33">
        <v>12.3</v>
      </c>
      <c r="N11" s="33">
        <v>9.3000000000000007</v>
      </c>
      <c r="O11" s="33">
        <v>9.5</v>
      </c>
      <c r="P11" s="33">
        <v>7.4</v>
      </c>
      <c r="Q11" s="33">
        <v>7.7</v>
      </c>
      <c r="R11" s="33">
        <v>4.8</v>
      </c>
      <c r="S11" s="33">
        <v>23.1</v>
      </c>
      <c r="T11" s="33">
        <v>12.9</v>
      </c>
      <c r="U11" s="33">
        <v>14.9</v>
      </c>
      <c r="V11" s="33">
        <v>0.85</v>
      </c>
      <c r="W11" s="33">
        <v>7.9</v>
      </c>
      <c r="X11" s="33">
        <v>3.1</v>
      </c>
      <c r="Y11" s="33">
        <v>12.7</v>
      </c>
      <c r="Z11" s="33">
        <v>3.5</v>
      </c>
      <c r="AA11" s="33">
        <v>9</v>
      </c>
      <c r="AB11" s="33">
        <v>13.3</v>
      </c>
      <c r="AC11" s="33">
        <v>5.9</v>
      </c>
      <c r="AD11" s="54" t="s">
        <v>58</v>
      </c>
      <c r="AE11" s="54" t="s">
        <v>59</v>
      </c>
      <c r="AF11" s="54" t="s">
        <v>60</v>
      </c>
      <c r="AG11" s="54" t="s">
        <v>61</v>
      </c>
    </row>
    <row r="12" spans="1:33" ht="35.1" customHeight="1" x14ac:dyDescent="0.25">
      <c r="A12" s="19" t="s">
        <v>62</v>
      </c>
      <c r="B12" s="19">
        <v>13.6</v>
      </c>
      <c r="C12" s="20" t="s">
        <v>155</v>
      </c>
      <c r="D12" s="20" t="s">
        <v>156</v>
      </c>
      <c r="E12" s="20" t="s">
        <v>121</v>
      </c>
      <c r="F12" s="20" t="s">
        <v>157</v>
      </c>
      <c r="G12" s="17">
        <v>14.7</v>
      </c>
      <c r="H12" s="33">
        <v>18.100000000000001</v>
      </c>
      <c r="I12" s="33">
        <v>9.6999999999999993</v>
      </c>
      <c r="J12" s="27"/>
      <c r="K12" s="33">
        <v>25.3</v>
      </c>
      <c r="L12" s="33">
        <v>20.100000000000001</v>
      </c>
      <c r="M12" s="33">
        <v>20.3</v>
      </c>
      <c r="N12" s="33">
        <v>15.6</v>
      </c>
      <c r="O12" s="33">
        <v>16.7</v>
      </c>
      <c r="P12" s="33">
        <v>13.7</v>
      </c>
      <c r="Q12" s="33">
        <v>16.100000000000001</v>
      </c>
      <c r="R12" s="33">
        <v>8.4</v>
      </c>
      <c r="S12" s="33">
        <v>30.2</v>
      </c>
      <c r="T12" s="33">
        <v>20.100000000000001</v>
      </c>
      <c r="U12" s="33">
        <v>22</v>
      </c>
      <c r="V12" s="33">
        <v>6.9</v>
      </c>
      <c r="W12" s="33">
        <v>15.1</v>
      </c>
      <c r="X12" s="33">
        <v>9.4</v>
      </c>
      <c r="Y12" s="33">
        <v>19.899999999999999</v>
      </c>
      <c r="Z12" s="33">
        <v>9.9</v>
      </c>
      <c r="AA12" s="33">
        <v>0.9</v>
      </c>
      <c r="AB12" s="33">
        <v>20.399999999999999</v>
      </c>
      <c r="AC12" s="33">
        <v>7.6</v>
      </c>
      <c r="AD12" s="54" t="s">
        <v>63</v>
      </c>
      <c r="AE12" s="54" t="s">
        <v>64</v>
      </c>
      <c r="AF12" s="54" t="s">
        <v>65</v>
      </c>
      <c r="AG12" s="54" t="s">
        <v>66</v>
      </c>
    </row>
    <row r="13" spans="1:33" ht="35.1" customHeight="1" x14ac:dyDescent="0.25">
      <c r="A13" s="19" t="s">
        <v>67</v>
      </c>
      <c r="B13" s="19">
        <v>12.8</v>
      </c>
      <c r="C13" s="20" t="s">
        <v>158</v>
      </c>
      <c r="D13" s="20" t="s">
        <v>126</v>
      </c>
      <c r="E13" s="20" t="s">
        <v>159</v>
      </c>
      <c r="F13" s="20" t="s">
        <v>160</v>
      </c>
      <c r="G13" s="17">
        <v>10.7</v>
      </c>
      <c r="H13" s="33">
        <v>10.199999999999999</v>
      </c>
      <c r="I13" s="33">
        <v>18.2</v>
      </c>
      <c r="J13" s="33">
        <v>25.3</v>
      </c>
      <c r="K13" s="30"/>
      <c r="L13" s="33">
        <v>11.8</v>
      </c>
      <c r="M13" s="33">
        <v>4.5999999999999996</v>
      </c>
      <c r="N13" s="33">
        <v>9.6999999999999993</v>
      </c>
      <c r="O13" s="33">
        <v>9.6</v>
      </c>
      <c r="P13" s="33">
        <v>10.9</v>
      </c>
      <c r="Q13" s="33">
        <v>15.1</v>
      </c>
      <c r="R13" s="33">
        <v>16.899999999999999</v>
      </c>
      <c r="S13" s="33">
        <v>14.4</v>
      </c>
      <c r="T13" s="33">
        <v>11.8</v>
      </c>
      <c r="U13" s="33">
        <v>11.2</v>
      </c>
      <c r="V13" s="33">
        <v>16.3</v>
      </c>
      <c r="W13" s="33">
        <v>10.4</v>
      </c>
      <c r="X13" s="33">
        <v>15.4</v>
      </c>
      <c r="Y13" s="33">
        <v>12.1</v>
      </c>
      <c r="Z13" s="33">
        <v>15.6</v>
      </c>
      <c r="AA13" s="33">
        <v>23.5</v>
      </c>
      <c r="AB13" s="33">
        <v>9.6</v>
      </c>
      <c r="AC13" s="33">
        <v>21.3</v>
      </c>
      <c r="AD13" s="54" t="s">
        <v>68</v>
      </c>
      <c r="AE13" s="54" t="s">
        <v>69</v>
      </c>
      <c r="AF13" s="54" t="s">
        <v>70</v>
      </c>
      <c r="AG13" s="54" t="s">
        <v>71</v>
      </c>
    </row>
    <row r="14" spans="1:33" ht="35.1" customHeight="1" x14ac:dyDescent="0.25">
      <c r="A14" s="19" t="s">
        <v>72</v>
      </c>
      <c r="B14" s="19">
        <v>6.9</v>
      </c>
      <c r="C14" s="20" t="s">
        <v>161</v>
      </c>
      <c r="D14" s="20" t="s">
        <v>162</v>
      </c>
      <c r="E14" s="20" t="s">
        <v>163</v>
      </c>
      <c r="F14" s="20" t="s">
        <v>82</v>
      </c>
      <c r="G14" s="17">
        <v>6.1</v>
      </c>
      <c r="H14" s="33">
        <v>14.5</v>
      </c>
      <c r="I14" s="33">
        <v>12.9</v>
      </c>
      <c r="J14" s="33">
        <v>20.100000000000001</v>
      </c>
      <c r="K14" s="33">
        <v>11.8</v>
      </c>
      <c r="L14" s="30"/>
      <c r="M14" s="33">
        <v>7.5</v>
      </c>
      <c r="N14" s="33">
        <v>8.3000000000000007</v>
      </c>
      <c r="O14" s="33">
        <v>5.7</v>
      </c>
      <c r="P14" s="33">
        <v>15.7</v>
      </c>
      <c r="Q14" s="33">
        <v>14.9</v>
      </c>
      <c r="R14" s="33">
        <v>13.9</v>
      </c>
      <c r="S14" s="33">
        <v>12.5</v>
      </c>
      <c r="T14" s="30"/>
      <c r="U14" s="33">
        <v>5.0999999999999996</v>
      </c>
      <c r="V14" s="33">
        <v>11.3</v>
      </c>
      <c r="W14" s="33">
        <v>6.1</v>
      </c>
      <c r="X14" s="33">
        <v>12.2</v>
      </c>
      <c r="Y14" s="33">
        <v>0.28999999999999998</v>
      </c>
      <c r="Z14" s="33">
        <v>12.3</v>
      </c>
      <c r="AA14" s="33">
        <v>18.5</v>
      </c>
      <c r="AB14" s="33">
        <v>7.1</v>
      </c>
      <c r="AC14" s="33">
        <v>16.3</v>
      </c>
      <c r="AD14" s="54" t="s">
        <v>42</v>
      </c>
      <c r="AE14" s="54" t="s">
        <v>73</v>
      </c>
      <c r="AF14" s="54" t="s">
        <v>74</v>
      </c>
      <c r="AG14" s="54" t="s">
        <v>75</v>
      </c>
    </row>
    <row r="15" spans="1:33" ht="35.1" customHeight="1" x14ac:dyDescent="0.25">
      <c r="A15" s="19" t="s">
        <v>76</v>
      </c>
      <c r="B15" s="19">
        <v>7.8</v>
      </c>
      <c r="C15" s="20" t="s">
        <v>58</v>
      </c>
      <c r="D15" s="20" t="s">
        <v>164</v>
      </c>
      <c r="E15" s="20" t="s">
        <v>165</v>
      </c>
      <c r="F15" s="20" t="s">
        <v>166</v>
      </c>
      <c r="G15" s="17">
        <v>5.7</v>
      </c>
      <c r="H15" s="33">
        <v>8.9</v>
      </c>
      <c r="I15" s="33">
        <v>12.3</v>
      </c>
      <c r="J15" s="33">
        <v>20.3</v>
      </c>
      <c r="K15" s="33">
        <v>4.5999999999999996</v>
      </c>
      <c r="L15" s="33">
        <v>7.5</v>
      </c>
      <c r="M15" s="30"/>
      <c r="N15" s="33">
        <v>6</v>
      </c>
      <c r="O15" s="33">
        <v>4.8</v>
      </c>
      <c r="P15" s="33">
        <v>10.6</v>
      </c>
      <c r="Q15" s="33">
        <v>10.3</v>
      </c>
      <c r="R15" s="33">
        <v>16.7</v>
      </c>
      <c r="S15" s="33">
        <v>9.3000000000000007</v>
      </c>
      <c r="T15" s="33">
        <v>7.5</v>
      </c>
      <c r="U15" s="33">
        <v>6.3</v>
      </c>
      <c r="V15" s="33">
        <v>11.5</v>
      </c>
      <c r="W15" s="33">
        <v>5.3</v>
      </c>
      <c r="X15" s="33">
        <v>15.2</v>
      </c>
      <c r="Y15" s="33">
        <v>72</v>
      </c>
      <c r="Z15" s="33">
        <v>7.2</v>
      </c>
      <c r="AA15" s="33">
        <v>18.7</v>
      </c>
      <c r="AB15" s="33">
        <v>4.7</v>
      </c>
      <c r="AC15" s="33">
        <v>16.399999999999999</v>
      </c>
      <c r="AD15" s="54" t="s">
        <v>77</v>
      </c>
      <c r="AE15" s="54" t="s">
        <v>78</v>
      </c>
      <c r="AF15" s="54" t="s">
        <v>79</v>
      </c>
      <c r="AG15" s="54" t="s">
        <v>80</v>
      </c>
    </row>
    <row r="16" spans="1:33" ht="35.1" customHeight="1" x14ac:dyDescent="0.25">
      <c r="A16" s="19" t="s">
        <v>81</v>
      </c>
      <c r="B16" s="19">
        <v>10.8</v>
      </c>
      <c r="C16" s="20" t="s">
        <v>167</v>
      </c>
      <c r="D16" s="20" t="s">
        <v>168</v>
      </c>
      <c r="E16" s="20" t="s">
        <v>154</v>
      </c>
      <c r="F16" s="20" t="s">
        <v>45</v>
      </c>
      <c r="G16" s="17">
        <v>4</v>
      </c>
      <c r="H16" s="33">
        <v>7.3</v>
      </c>
      <c r="I16" s="33">
        <v>9.3000000000000007</v>
      </c>
      <c r="J16" s="33">
        <v>15.6</v>
      </c>
      <c r="K16" s="33">
        <v>9.6999999999999993</v>
      </c>
      <c r="L16" s="33">
        <v>8.3000000000000007</v>
      </c>
      <c r="M16" s="33">
        <v>6</v>
      </c>
      <c r="N16" s="30"/>
      <c r="O16" s="33">
        <v>3.3</v>
      </c>
      <c r="P16" s="33">
        <v>2</v>
      </c>
      <c r="Q16" s="33">
        <v>14.9</v>
      </c>
      <c r="R16" s="33">
        <v>8.6999999999999993</v>
      </c>
      <c r="S16" s="33">
        <v>16</v>
      </c>
      <c r="T16" s="33">
        <v>8.8000000000000007</v>
      </c>
      <c r="U16" s="33">
        <v>12.8</v>
      </c>
      <c r="V16" s="33">
        <v>9.6999999999999993</v>
      </c>
      <c r="W16" s="33">
        <v>4.9000000000000004</v>
      </c>
      <c r="X16" s="33">
        <v>7.2</v>
      </c>
      <c r="Y16" s="33">
        <v>8.5</v>
      </c>
      <c r="Z16" s="33">
        <v>7.4</v>
      </c>
      <c r="AA16" s="33">
        <v>18.399999999999999</v>
      </c>
      <c r="AB16" s="33">
        <v>11.2</v>
      </c>
      <c r="AC16" s="33">
        <v>15.3</v>
      </c>
      <c r="AD16" s="54" t="s">
        <v>31</v>
      </c>
      <c r="AE16" s="54" t="s">
        <v>82</v>
      </c>
      <c r="AF16" s="54" t="s">
        <v>83</v>
      </c>
      <c r="AG16" s="54" t="s">
        <v>84</v>
      </c>
    </row>
    <row r="17" spans="1:33" ht="35.1" customHeight="1" x14ac:dyDescent="0.25">
      <c r="A17" s="19" t="s">
        <v>85</v>
      </c>
      <c r="B17" s="19">
        <v>3.7</v>
      </c>
      <c r="C17" s="20" t="s">
        <v>40</v>
      </c>
      <c r="D17" s="20" t="s">
        <v>27</v>
      </c>
      <c r="E17" s="20" t="s">
        <v>165</v>
      </c>
      <c r="F17" s="20" t="s">
        <v>169</v>
      </c>
      <c r="G17" s="17">
        <v>0.95</v>
      </c>
      <c r="H17" s="33">
        <v>12.3</v>
      </c>
      <c r="I17" s="33">
        <v>9.5</v>
      </c>
      <c r="J17" s="33">
        <v>16.7</v>
      </c>
      <c r="K17" s="33">
        <v>9.6</v>
      </c>
      <c r="L17" s="33">
        <v>5.7</v>
      </c>
      <c r="M17" s="33">
        <v>4.8</v>
      </c>
      <c r="N17" s="33">
        <v>3.3</v>
      </c>
      <c r="O17" s="30"/>
      <c r="P17" s="33">
        <v>5.4</v>
      </c>
      <c r="Q17" s="33" t="s">
        <v>173</v>
      </c>
      <c r="R17" s="33">
        <v>10.3</v>
      </c>
      <c r="S17" s="33">
        <v>9.9</v>
      </c>
      <c r="T17" s="33">
        <v>5.9</v>
      </c>
      <c r="U17" s="33">
        <v>6.7</v>
      </c>
      <c r="V17" s="33">
        <v>7.7</v>
      </c>
      <c r="W17" s="33">
        <v>1.6</v>
      </c>
      <c r="X17" s="33">
        <v>7.9</v>
      </c>
      <c r="Y17" s="33">
        <v>5.6</v>
      </c>
      <c r="Z17" s="33">
        <v>5.0999999999999996</v>
      </c>
      <c r="AA17" s="33">
        <v>14.9</v>
      </c>
      <c r="AB17" s="33">
        <v>5.0999999999999996</v>
      </c>
      <c r="AC17" s="33">
        <v>12.6</v>
      </c>
      <c r="AD17" s="54" t="s">
        <v>49</v>
      </c>
      <c r="AE17" s="54" t="s">
        <v>86</v>
      </c>
      <c r="AF17" s="54" t="s">
        <v>87</v>
      </c>
      <c r="AG17" s="54" t="s">
        <v>38</v>
      </c>
    </row>
    <row r="18" spans="1:33" ht="35.1" customHeight="1" x14ac:dyDescent="0.25">
      <c r="A18" s="19" t="s">
        <v>88</v>
      </c>
      <c r="B18" s="19">
        <v>8.8000000000000007</v>
      </c>
      <c r="C18" s="20" t="s">
        <v>170</v>
      </c>
      <c r="D18" s="20" t="s">
        <v>171</v>
      </c>
      <c r="E18" s="20" t="s">
        <v>97</v>
      </c>
      <c r="F18" s="20" t="s">
        <v>150</v>
      </c>
      <c r="G18" s="17">
        <v>5.5</v>
      </c>
      <c r="H18" s="33">
        <v>5.4</v>
      </c>
      <c r="I18" s="33">
        <v>7.4</v>
      </c>
      <c r="J18" s="33">
        <v>13.7</v>
      </c>
      <c r="K18" s="33">
        <v>10.9</v>
      </c>
      <c r="L18" s="33">
        <v>15.7</v>
      </c>
      <c r="M18" s="33">
        <v>10.6</v>
      </c>
      <c r="N18" s="33">
        <v>2</v>
      </c>
      <c r="O18" s="33">
        <v>5.4</v>
      </c>
      <c r="P18" s="30"/>
      <c r="Q18" s="33">
        <v>13</v>
      </c>
      <c r="R18" s="33">
        <v>6.8</v>
      </c>
      <c r="S18" s="33">
        <v>17.600000000000001</v>
      </c>
      <c r="T18" s="33">
        <v>15.3</v>
      </c>
      <c r="U18" s="33">
        <v>14.7</v>
      </c>
      <c r="V18" s="33">
        <v>7.4</v>
      </c>
      <c r="W18" s="33">
        <v>6.1</v>
      </c>
      <c r="X18" s="33">
        <v>5.3</v>
      </c>
      <c r="Y18" s="33">
        <v>15.6</v>
      </c>
      <c r="Z18" s="33">
        <v>5.5</v>
      </c>
      <c r="AA18" s="33">
        <v>16.2</v>
      </c>
      <c r="AB18" s="33">
        <v>13.1</v>
      </c>
      <c r="AC18" s="33">
        <v>13.4</v>
      </c>
      <c r="AD18" s="54" t="s">
        <v>89</v>
      </c>
      <c r="AE18" s="54" t="s">
        <v>90</v>
      </c>
      <c r="AF18" s="54" t="s">
        <v>91</v>
      </c>
      <c r="AG18" s="54" t="s">
        <v>55</v>
      </c>
    </row>
    <row r="19" spans="1:33" ht="35.1" customHeight="1" x14ac:dyDescent="0.25">
      <c r="A19" s="19" t="s">
        <v>92</v>
      </c>
      <c r="B19" s="19">
        <v>3.3</v>
      </c>
      <c r="C19" s="20" t="s">
        <v>172</v>
      </c>
      <c r="D19" s="20" t="s">
        <v>171</v>
      </c>
      <c r="E19" s="20" t="s">
        <v>69</v>
      </c>
      <c r="F19" s="20" t="s">
        <v>108</v>
      </c>
      <c r="G19" s="17">
        <v>5.6</v>
      </c>
      <c r="H19" s="33">
        <v>17.3</v>
      </c>
      <c r="I19" s="33">
        <v>7.7</v>
      </c>
      <c r="J19" s="33">
        <v>16.100000000000001</v>
      </c>
      <c r="K19" s="33">
        <v>15.1</v>
      </c>
      <c r="L19" s="33">
        <v>14.9</v>
      </c>
      <c r="M19" s="33">
        <v>10.3</v>
      </c>
      <c r="N19" s="33">
        <v>14.9</v>
      </c>
      <c r="O19" s="33" t="s">
        <v>173</v>
      </c>
      <c r="P19" s="33">
        <v>13</v>
      </c>
      <c r="Q19" s="30"/>
      <c r="R19" s="33">
        <v>10.1</v>
      </c>
      <c r="S19" s="33">
        <v>25</v>
      </c>
      <c r="T19" s="33">
        <v>14.9</v>
      </c>
      <c r="U19" s="33">
        <v>12.3</v>
      </c>
      <c r="V19" s="33">
        <v>7.6</v>
      </c>
      <c r="W19" s="33">
        <v>5.3</v>
      </c>
      <c r="X19" s="33">
        <v>8.4</v>
      </c>
      <c r="Y19" s="33">
        <v>14.7</v>
      </c>
      <c r="Z19" s="33">
        <v>8.6</v>
      </c>
      <c r="AA19" s="33">
        <v>14.9</v>
      </c>
      <c r="AB19" s="33">
        <v>10.7</v>
      </c>
      <c r="AC19" s="33">
        <v>12.3</v>
      </c>
      <c r="AD19" s="54" t="s">
        <v>93</v>
      </c>
      <c r="AE19" s="54" t="s">
        <v>69</v>
      </c>
      <c r="AF19" s="54" t="s">
        <v>94</v>
      </c>
      <c r="AG19" s="54" t="s">
        <v>95</v>
      </c>
    </row>
    <row r="20" spans="1:33" ht="35.1" customHeight="1" x14ac:dyDescent="0.25">
      <c r="A20" s="19" t="s">
        <v>96</v>
      </c>
      <c r="B20" s="19">
        <v>7.1</v>
      </c>
      <c r="C20" s="20" t="s">
        <v>174</v>
      </c>
      <c r="D20" s="20" t="s">
        <v>175</v>
      </c>
      <c r="E20" s="20" t="s">
        <v>176</v>
      </c>
      <c r="F20" s="20" t="s">
        <v>177</v>
      </c>
      <c r="G20" s="17">
        <v>9.4</v>
      </c>
      <c r="H20" s="33">
        <v>11.5</v>
      </c>
      <c r="I20" s="33">
        <v>4.8</v>
      </c>
      <c r="J20" s="33">
        <v>8.4</v>
      </c>
      <c r="K20" s="33">
        <v>16.899999999999999</v>
      </c>
      <c r="L20" s="33">
        <v>13.9</v>
      </c>
      <c r="M20" s="33">
        <v>16.7</v>
      </c>
      <c r="N20" s="33">
        <v>8.6999999999999993</v>
      </c>
      <c r="O20" s="33">
        <v>10.3</v>
      </c>
      <c r="P20" s="33">
        <v>6.8</v>
      </c>
      <c r="Q20" s="33">
        <v>10.1</v>
      </c>
      <c r="R20" s="30"/>
      <c r="S20" s="33">
        <v>24.3</v>
      </c>
      <c r="T20" s="33">
        <v>14.2</v>
      </c>
      <c r="U20" s="33">
        <v>21.1</v>
      </c>
      <c r="V20" s="33">
        <v>4.8</v>
      </c>
      <c r="W20" s="33">
        <v>9.1999999999999993</v>
      </c>
      <c r="X20" s="33">
        <v>1.8</v>
      </c>
      <c r="Y20" s="33">
        <v>14</v>
      </c>
      <c r="Z20" s="33">
        <v>3</v>
      </c>
      <c r="AA20" s="33">
        <v>13.6</v>
      </c>
      <c r="AB20" s="33">
        <v>19.5</v>
      </c>
      <c r="AC20" s="33">
        <v>8.6999999999999993</v>
      </c>
      <c r="AD20" s="54" t="s">
        <v>97</v>
      </c>
      <c r="AE20" s="54" t="s">
        <v>98</v>
      </c>
      <c r="AF20" s="54" t="s">
        <v>99</v>
      </c>
      <c r="AG20" s="54" t="s">
        <v>100</v>
      </c>
    </row>
    <row r="21" spans="1:33" ht="35.1" customHeight="1" x14ac:dyDescent="0.25">
      <c r="A21" s="19" t="s">
        <v>101</v>
      </c>
      <c r="B21" s="19">
        <v>12.4</v>
      </c>
      <c r="C21" s="20" t="s">
        <v>178</v>
      </c>
      <c r="D21" s="20" t="s">
        <v>58</v>
      </c>
      <c r="E21" s="20" t="s">
        <v>45</v>
      </c>
      <c r="F21" s="20" t="s">
        <v>179</v>
      </c>
      <c r="G21" s="17">
        <v>9.9</v>
      </c>
      <c r="H21" s="33">
        <v>16.8</v>
      </c>
      <c r="I21" s="33">
        <v>23.1</v>
      </c>
      <c r="J21" s="33">
        <v>30.2</v>
      </c>
      <c r="K21" s="33">
        <v>14.4</v>
      </c>
      <c r="L21" s="33">
        <v>12.5</v>
      </c>
      <c r="M21" s="33">
        <v>9.3000000000000007</v>
      </c>
      <c r="N21" s="33">
        <v>16</v>
      </c>
      <c r="O21" s="33">
        <v>9.9</v>
      </c>
      <c r="P21" s="33">
        <v>17.600000000000001</v>
      </c>
      <c r="Q21" s="33">
        <v>25</v>
      </c>
      <c r="R21" s="33">
        <v>24.3</v>
      </c>
      <c r="S21" s="30"/>
      <c r="T21" s="33">
        <v>7</v>
      </c>
      <c r="U21" s="33">
        <v>4</v>
      </c>
      <c r="V21" s="33">
        <v>16.399999999999999</v>
      </c>
      <c r="W21" s="33">
        <v>9.6999999999999993</v>
      </c>
      <c r="X21" s="33">
        <v>22.5</v>
      </c>
      <c r="Y21" s="33">
        <v>13.1</v>
      </c>
      <c r="Z21" s="33">
        <v>22.7</v>
      </c>
      <c r="AA21" s="33">
        <v>23.5</v>
      </c>
      <c r="AB21" s="33">
        <v>9.1999999999999993</v>
      </c>
      <c r="AC21" s="33">
        <v>21.3</v>
      </c>
      <c r="AD21" s="54" t="s">
        <v>102</v>
      </c>
      <c r="AE21" s="54" t="s">
        <v>103</v>
      </c>
      <c r="AF21" s="54" t="s">
        <v>41</v>
      </c>
      <c r="AG21" s="54" t="s">
        <v>104</v>
      </c>
    </row>
    <row r="22" spans="1:33" ht="35.1" customHeight="1" x14ac:dyDescent="0.25">
      <c r="A22" s="19" t="s">
        <v>105</v>
      </c>
      <c r="B22" s="19">
        <v>6.9</v>
      </c>
      <c r="C22" s="20" t="s">
        <v>161</v>
      </c>
      <c r="D22" s="20" t="s">
        <v>162</v>
      </c>
      <c r="E22" s="20" t="s">
        <v>163</v>
      </c>
      <c r="F22" s="20" t="s">
        <v>82</v>
      </c>
      <c r="G22" s="17">
        <v>6.1</v>
      </c>
      <c r="H22" s="33">
        <v>14.5</v>
      </c>
      <c r="I22" s="33">
        <v>12.9</v>
      </c>
      <c r="J22" s="33">
        <v>20.100000000000001</v>
      </c>
      <c r="K22" s="33">
        <v>11.8</v>
      </c>
      <c r="L22" s="30"/>
      <c r="M22" s="33">
        <v>7.5</v>
      </c>
      <c r="N22" s="33">
        <v>8.8000000000000007</v>
      </c>
      <c r="O22" s="33">
        <v>5.9</v>
      </c>
      <c r="P22" s="33">
        <v>15.3</v>
      </c>
      <c r="Q22" s="33">
        <v>14.9</v>
      </c>
      <c r="R22" s="33">
        <v>14.2</v>
      </c>
      <c r="S22" s="33">
        <v>7</v>
      </c>
      <c r="T22" s="30"/>
      <c r="U22" s="33">
        <v>5.0999999999999996</v>
      </c>
      <c r="V22" s="33">
        <v>11.3</v>
      </c>
      <c r="W22" s="33">
        <v>6.1</v>
      </c>
      <c r="X22" s="33">
        <v>12.2</v>
      </c>
      <c r="Y22" s="33">
        <v>0.28999999999999998</v>
      </c>
      <c r="Z22" s="33">
        <v>12.3</v>
      </c>
      <c r="AA22" s="33">
        <v>18.5</v>
      </c>
      <c r="AB22" s="33">
        <v>7.1</v>
      </c>
      <c r="AC22" s="33">
        <v>16.3</v>
      </c>
      <c r="AD22" s="54" t="s">
        <v>42</v>
      </c>
      <c r="AE22" s="54" t="s">
        <v>73</v>
      </c>
      <c r="AF22" s="54" t="s">
        <v>74</v>
      </c>
      <c r="AG22" s="54" t="s">
        <v>75</v>
      </c>
    </row>
    <row r="23" spans="1:33" ht="35.1" customHeight="1" x14ac:dyDescent="0.25">
      <c r="A23" s="19" t="s">
        <v>106</v>
      </c>
      <c r="B23" s="19">
        <v>9.4</v>
      </c>
      <c r="C23" s="20" t="s">
        <v>180</v>
      </c>
      <c r="D23" s="20" t="s">
        <v>181</v>
      </c>
      <c r="E23" s="20" t="s">
        <v>182</v>
      </c>
      <c r="F23" s="20" t="s">
        <v>183</v>
      </c>
      <c r="G23" s="17">
        <v>6.9</v>
      </c>
      <c r="H23" s="33">
        <v>13.9</v>
      </c>
      <c r="I23" s="33">
        <v>14.9</v>
      </c>
      <c r="J23" s="33">
        <v>22</v>
      </c>
      <c r="K23" s="33">
        <v>11.2</v>
      </c>
      <c r="L23" s="33">
        <v>5.0999999999999996</v>
      </c>
      <c r="M23" s="33">
        <v>6.3</v>
      </c>
      <c r="N23" s="33">
        <v>12.8</v>
      </c>
      <c r="O23" s="33">
        <v>6.7</v>
      </c>
      <c r="P23" s="33">
        <v>14.7</v>
      </c>
      <c r="Q23" s="33">
        <v>12.3</v>
      </c>
      <c r="R23" s="33">
        <v>21.1</v>
      </c>
      <c r="S23" s="33">
        <v>4</v>
      </c>
      <c r="T23" s="33">
        <v>5.0999999999999996</v>
      </c>
      <c r="U23" s="30"/>
      <c r="V23" s="33">
        <v>12.9</v>
      </c>
      <c r="W23" s="33">
        <v>6.3</v>
      </c>
      <c r="X23" s="33">
        <v>19</v>
      </c>
      <c r="Y23" s="33">
        <v>5.4</v>
      </c>
      <c r="Z23" s="33">
        <v>19.2</v>
      </c>
      <c r="AA23" s="33">
        <v>20.100000000000001</v>
      </c>
      <c r="AB23" s="33">
        <v>5.8</v>
      </c>
      <c r="AC23" s="33">
        <v>17.8</v>
      </c>
      <c r="AD23" s="54" t="s">
        <v>107</v>
      </c>
      <c r="AE23" s="54" t="s">
        <v>108</v>
      </c>
      <c r="AF23" s="54" t="s">
        <v>109</v>
      </c>
      <c r="AG23" s="54" t="s">
        <v>110</v>
      </c>
    </row>
    <row r="24" spans="1:33" ht="35.1" customHeight="1" x14ac:dyDescent="0.25">
      <c r="A24" s="19" t="s">
        <v>111</v>
      </c>
      <c r="B24" s="19">
        <v>5.6</v>
      </c>
      <c r="C24" s="20" t="s">
        <v>51</v>
      </c>
      <c r="D24" s="20" t="s">
        <v>184</v>
      </c>
      <c r="E24" s="20" t="s">
        <v>103</v>
      </c>
      <c r="F24" s="20" t="s">
        <v>185</v>
      </c>
      <c r="G24" s="17">
        <v>6.9</v>
      </c>
      <c r="H24" s="33">
        <v>12.1</v>
      </c>
      <c r="I24" s="33">
        <v>0.85</v>
      </c>
      <c r="J24" s="33">
        <v>6.9</v>
      </c>
      <c r="K24" s="33">
        <v>16.3</v>
      </c>
      <c r="L24" s="33">
        <v>11.3</v>
      </c>
      <c r="M24" s="33">
        <v>11.5</v>
      </c>
      <c r="N24" s="33">
        <v>9.6999999999999993</v>
      </c>
      <c r="O24" s="33">
        <v>7.7</v>
      </c>
      <c r="P24" s="33">
        <v>7.4</v>
      </c>
      <c r="Q24" s="33">
        <v>7.6</v>
      </c>
      <c r="R24" s="33">
        <v>4.8</v>
      </c>
      <c r="S24" s="33">
        <v>16.399999999999999</v>
      </c>
      <c r="T24" s="33">
        <v>11.3</v>
      </c>
      <c r="U24" s="33">
        <v>12.9</v>
      </c>
      <c r="V24" s="30"/>
      <c r="W24" s="33">
        <v>7</v>
      </c>
      <c r="X24" s="33">
        <v>4.0999999999999996</v>
      </c>
      <c r="Y24" s="33">
        <v>11.8</v>
      </c>
      <c r="Z24" s="33">
        <v>3.7</v>
      </c>
      <c r="AA24" s="33">
        <v>8.1</v>
      </c>
      <c r="AB24" s="33">
        <v>12.4</v>
      </c>
      <c r="AC24" s="33">
        <v>5.2</v>
      </c>
      <c r="AD24" s="54" t="s">
        <v>112</v>
      </c>
      <c r="AE24" s="54" t="s">
        <v>113</v>
      </c>
      <c r="AF24" s="54" t="s">
        <v>114</v>
      </c>
      <c r="AG24" s="54" t="s">
        <v>91</v>
      </c>
    </row>
    <row r="25" spans="1:33" ht="35.1" customHeight="1" x14ac:dyDescent="0.25">
      <c r="A25" s="19" t="s">
        <v>115</v>
      </c>
      <c r="B25" s="19">
        <v>2.4</v>
      </c>
      <c r="C25" s="20" t="s">
        <v>165</v>
      </c>
      <c r="D25" s="20" t="s">
        <v>186</v>
      </c>
      <c r="E25" s="20" t="s">
        <v>168</v>
      </c>
      <c r="F25" s="20" t="s">
        <v>187</v>
      </c>
      <c r="G25" s="17">
        <v>0.85</v>
      </c>
      <c r="H25" s="33">
        <v>13.1</v>
      </c>
      <c r="I25" s="33">
        <v>7.9</v>
      </c>
      <c r="J25" s="33">
        <v>15.1</v>
      </c>
      <c r="K25" s="33">
        <v>10.4</v>
      </c>
      <c r="L25" s="33">
        <v>6.1</v>
      </c>
      <c r="M25" s="33">
        <v>5.3</v>
      </c>
      <c r="N25" s="33">
        <v>4.9000000000000004</v>
      </c>
      <c r="O25" s="33">
        <v>1.6</v>
      </c>
      <c r="P25" s="33">
        <v>6.1</v>
      </c>
      <c r="Q25" s="33">
        <v>5.3</v>
      </c>
      <c r="R25" s="33">
        <v>9.1999999999999993</v>
      </c>
      <c r="S25" s="33">
        <v>9.6999999999999993</v>
      </c>
      <c r="T25" s="33">
        <v>6.1</v>
      </c>
      <c r="U25" s="33">
        <v>6.3</v>
      </c>
      <c r="V25" s="33">
        <v>7</v>
      </c>
      <c r="W25" s="30"/>
      <c r="X25" s="33">
        <v>7.3</v>
      </c>
      <c r="Y25" s="33">
        <v>5.9</v>
      </c>
      <c r="Z25" s="33">
        <v>4.7</v>
      </c>
      <c r="AA25" s="33">
        <v>13.7</v>
      </c>
      <c r="AB25" s="33">
        <v>5.3</v>
      </c>
      <c r="AC25" s="33">
        <v>11.4</v>
      </c>
      <c r="AD25" s="54" t="s">
        <v>116</v>
      </c>
      <c r="AE25" s="54" t="s">
        <v>45</v>
      </c>
      <c r="AF25" s="54" t="s">
        <v>117</v>
      </c>
      <c r="AG25" s="54" t="s">
        <v>118</v>
      </c>
    </row>
    <row r="26" spans="1:33" ht="35.1" customHeight="1" x14ac:dyDescent="0.25">
      <c r="A26" s="19" t="s">
        <v>119</v>
      </c>
      <c r="B26" s="19">
        <v>5.4</v>
      </c>
      <c r="C26" s="20" t="s">
        <v>188</v>
      </c>
      <c r="D26" s="20" t="s">
        <v>189</v>
      </c>
      <c r="E26" s="20" t="s">
        <v>32</v>
      </c>
      <c r="F26" s="20" t="s">
        <v>181</v>
      </c>
      <c r="G26" s="17">
        <v>7.7</v>
      </c>
      <c r="H26" s="33">
        <v>10</v>
      </c>
      <c r="I26" s="33">
        <v>3.1</v>
      </c>
      <c r="J26" s="33">
        <v>9.4</v>
      </c>
      <c r="K26" s="33">
        <v>15.4</v>
      </c>
      <c r="L26" s="33">
        <v>12.2</v>
      </c>
      <c r="M26" s="33">
        <v>15.2</v>
      </c>
      <c r="N26" s="33">
        <v>7.2</v>
      </c>
      <c r="O26" s="33">
        <v>7.9</v>
      </c>
      <c r="P26" s="33">
        <v>5.3</v>
      </c>
      <c r="Q26" s="33">
        <v>8.4</v>
      </c>
      <c r="R26" s="33">
        <v>1.8</v>
      </c>
      <c r="S26" s="33">
        <v>22.5</v>
      </c>
      <c r="T26" s="33">
        <v>12.2</v>
      </c>
      <c r="U26" s="33">
        <v>19</v>
      </c>
      <c r="V26" s="33">
        <v>4.0999999999999996</v>
      </c>
      <c r="W26" s="33">
        <v>7.3</v>
      </c>
      <c r="X26" s="30"/>
      <c r="Y26" s="33">
        <v>12.3</v>
      </c>
      <c r="Z26" s="33">
        <v>1.5</v>
      </c>
      <c r="AA26" s="33">
        <v>11.9</v>
      </c>
      <c r="AB26" s="33">
        <v>18</v>
      </c>
      <c r="AC26" s="33">
        <v>8.8000000000000007</v>
      </c>
      <c r="AD26" s="54" t="s">
        <v>120</v>
      </c>
      <c r="AE26" s="54" t="s">
        <v>118</v>
      </c>
      <c r="AF26" s="54" t="s">
        <v>121</v>
      </c>
      <c r="AG26" s="54" t="s">
        <v>122</v>
      </c>
    </row>
    <row r="27" spans="1:33" ht="35.1" customHeight="1" x14ac:dyDescent="0.25">
      <c r="A27" s="19" t="s">
        <v>123</v>
      </c>
      <c r="B27" s="19">
        <v>6.7</v>
      </c>
      <c r="C27" s="20" t="s">
        <v>190</v>
      </c>
      <c r="D27" s="20" t="s">
        <v>174</v>
      </c>
      <c r="E27" s="20" t="s">
        <v>116</v>
      </c>
      <c r="F27" s="20" t="s">
        <v>27</v>
      </c>
      <c r="G27" s="17">
        <v>5.9</v>
      </c>
      <c r="H27" s="33">
        <v>14.8</v>
      </c>
      <c r="I27" s="33">
        <v>12.7</v>
      </c>
      <c r="J27" s="33">
        <v>19.899999999999999</v>
      </c>
      <c r="K27" s="33">
        <v>12.1</v>
      </c>
      <c r="L27" s="33">
        <v>0.28999999999999998</v>
      </c>
      <c r="M27" s="33">
        <v>72</v>
      </c>
      <c r="N27" s="33">
        <v>8.5</v>
      </c>
      <c r="O27" s="33">
        <v>5.6</v>
      </c>
      <c r="P27" s="33">
        <v>15.6</v>
      </c>
      <c r="Q27" s="33">
        <v>14.7</v>
      </c>
      <c r="R27" s="33">
        <v>14</v>
      </c>
      <c r="S27" s="33">
        <v>13.1</v>
      </c>
      <c r="T27" s="33">
        <v>0.28999999999999998</v>
      </c>
      <c r="U27" s="33">
        <v>5.4</v>
      </c>
      <c r="V27" s="33">
        <v>11.8</v>
      </c>
      <c r="W27" s="33">
        <v>5.9</v>
      </c>
      <c r="X27" s="33">
        <v>12.3</v>
      </c>
      <c r="Y27" s="30"/>
      <c r="Z27" s="33">
        <v>12.2</v>
      </c>
      <c r="AA27" s="33">
        <v>18.3</v>
      </c>
      <c r="AB27" s="33">
        <v>7</v>
      </c>
      <c r="AC27" s="33">
        <v>16.100000000000001</v>
      </c>
      <c r="AD27" s="54" t="s">
        <v>124</v>
      </c>
      <c r="AE27" s="54" t="s">
        <v>45</v>
      </c>
      <c r="AF27" s="54" t="s">
        <v>125</v>
      </c>
      <c r="AG27" s="54" t="s">
        <v>126</v>
      </c>
    </row>
    <row r="28" spans="1:33" ht="35.1" customHeight="1" x14ac:dyDescent="0.25">
      <c r="A28" s="19" t="s">
        <v>127</v>
      </c>
      <c r="B28" s="19">
        <v>3.7</v>
      </c>
      <c r="C28" s="20" t="s">
        <v>78</v>
      </c>
      <c r="D28" s="20" t="s">
        <v>191</v>
      </c>
      <c r="E28" s="20" t="s">
        <v>192</v>
      </c>
      <c r="F28" s="20" t="s">
        <v>148</v>
      </c>
      <c r="G28" s="17">
        <v>5</v>
      </c>
      <c r="H28" s="33">
        <v>10.199999999999999</v>
      </c>
      <c r="I28" s="33">
        <v>3.5</v>
      </c>
      <c r="J28" s="33">
        <v>9.9</v>
      </c>
      <c r="K28" s="33">
        <v>15.6</v>
      </c>
      <c r="L28" s="33">
        <v>12.3</v>
      </c>
      <c r="M28" s="33">
        <v>7.2</v>
      </c>
      <c r="N28" s="33">
        <v>7.4</v>
      </c>
      <c r="O28" s="33">
        <v>5.0999999999999996</v>
      </c>
      <c r="P28" s="33">
        <v>5.5</v>
      </c>
      <c r="Q28" s="33">
        <v>8.6</v>
      </c>
      <c r="R28" s="33">
        <v>3</v>
      </c>
      <c r="S28" s="33">
        <v>22.7</v>
      </c>
      <c r="T28" s="33">
        <v>12.3</v>
      </c>
      <c r="U28" s="33">
        <v>19.2</v>
      </c>
      <c r="V28" s="33">
        <v>3.7</v>
      </c>
      <c r="W28" s="33">
        <v>4.7</v>
      </c>
      <c r="X28" s="33">
        <v>1.5</v>
      </c>
      <c r="Y28" s="33">
        <v>12.2</v>
      </c>
      <c r="Z28" s="30"/>
      <c r="AA28" s="33">
        <v>11.8</v>
      </c>
      <c r="AB28" s="33">
        <v>17.600000000000001</v>
      </c>
      <c r="AC28" s="33">
        <v>8.6999999999999993</v>
      </c>
      <c r="AD28" s="54" t="s">
        <v>128</v>
      </c>
      <c r="AE28" s="54" t="s">
        <v>129</v>
      </c>
      <c r="AF28" s="54" t="s">
        <v>130</v>
      </c>
      <c r="AG28" s="54" t="s">
        <v>131</v>
      </c>
    </row>
    <row r="29" spans="1:33" ht="35.1" customHeight="1" x14ac:dyDescent="0.25">
      <c r="A29" s="19" t="s">
        <v>132</v>
      </c>
      <c r="B29" s="19">
        <v>12.9</v>
      </c>
      <c r="C29" s="20" t="s">
        <v>193</v>
      </c>
      <c r="D29" s="20" t="s">
        <v>194</v>
      </c>
      <c r="E29" s="20" t="s">
        <v>195</v>
      </c>
      <c r="F29" s="20" t="s">
        <v>190</v>
      </c>
      <c r="G29" s="17">
        <v>14</v>
      </c>
      <c r="H29" s="33">
        <v>20.9</v>
      </c>
      <c r="I29" s="33">
        <v>9</v>
      </c>
      <c r="J29" s="33">
        <v>0.9</v>
      </c>
      <c r="K29" s="33">
        <v>23.5</v>
      </c>
      <c r="L29" s="33">
        <v>18.5</v>
      </c>
      <c r="M29" s="33">
        <v>18.7</v>
      </c>
      <c r="N29" s="33">
        <v>18.399999999999999</v>
      </c>
      <c r="O29" s="33">
        <v>14.9</v>
      </c>
      <c r="P29" s="33">
        <v>16.2</v>
      </c>
      <c r="Q29" s="33">
        <v>14.9</v>
      </c>
      <c r="R29" s="33">
        <v>13.6</v>
      </c>
      <c r="S29" s="33">
        <v>23.5</v>
      </c>
      <c r="T29" s="33">
        <v>18.5</v>
      </c>
      <c r="U29" s="33">
        <v>20.100000000000001</v>
      </c>
      <c r="V29" s="33">
        <v>8.1</v>
      </c>
      <c r="W29" s="33">
        <v>13.7</v>
      </c>
      <c r="X29" s="33">
        <v>11.9</v>
      </c>
      <c r="Y29" s="33">
        <v>18.3</v>
      </c>
      <c r="Z29" s="33">
        <v>11.8</v>
      </c>
      <c r="AA29" s="30"/>
      <c r="AB29" s="33">
        <v>16.899999999999999</v>
      </c>
      <c r="AC29" s="33">
        <v>7</v>
      </c>
      <c r="AD29" s="54" t="s">
        <v>133</v>
      </c>
      <c r="AE29" s="54" t="s">
        <v>134</v>
      </c>
      <c r="AF29" s="54" t="s">
        <v>135</v>
      </c>
      <c r="AG29" s="54" t="s">
        <v>136</v>
      </c>
    </row>
    <row r="30" spans="1:33" ht="35.1" customHeight="1" x14ac:dyDescent="0.25">
      <c r="A30" s="19" t="s">
        <v>137</v>
      </c>
      <c r="B30" s="19">
        <v>7.9</v>
      </c>
      <c r="C30" s="20" t="s">
        <v>196</v>
      </c>
      <c r="D30" s="20" t="s">
        <v>77</v>
      </c>
      <c r="E30" s="20" t="s">
        <v>197</v>
      </c>
      <c r="F30" s="20" t="s">
        <v>198</v>
      </c>
      <c r="G30" s="17">
        <v>4.7</v>
      </c>
      <c r="H30" s="33">
        <v>11.2</v>
      </c>
      <c r="I30" s="33">
        <v>13.3</v>
      </c>
      <c r="J30" s="33">
        <v>20.399999999999999</v>
      </c>
      <c r="K30" s="33">
        <v>9.6</v>
      </c>
      <c r="L30" s="33">
        <v>7.1</v>
      </c>
      <c r="M30" s="33">
        <v>4.7</v>
      </c>
      <c r="N30" s="33">
        <v>11.2</v>
      </c>
      <c r="O30" s="33">
        <v>5.0999999999999996</v>
      </c>
      <c r="P30" s="33">
        <v>13.1</v>
      </c>
      <c r="Q30" s="33">
        <v>10.7</v>
      </c>
      <c r="R30" s="33">
        <v>19.5</v>
      </c>
      <c r="S30" s="33">
        <v>9.1999999999999993</v>
      </c>
      <c r="T30" s="33">
        <v>7.1</v>
      </c>
      <c r="U30" s="33">
        <v>5.8</v>
      </c>
      <c r="V30" s="33">
        <v>12.4</v>
      </c>
      <c r="W30" s="33">
        <v>5.3</v>
      </c>
      <c r="X30" s="33">
        <v>18</v>
      </c>
      <c r="Y30" s="33">
        <v>7</v>
      </c>
      <c r="Z30" s="33">
        <v>17.600000000000001</v>
      </c>
      <c r="AA30" s="33">
        <v>16.899999999999999</v>
      </c>
      <c r="AB30" s="30"/>
      <c r="AC30" s="33">
        <v>17.2</v>
      </c>
      <c r="AD30" s="54" t="s">
        <v>110</v>
      </c>
      <c r="AE30" s="54" t="s">
        <v>138</v>
      </c>
      <c r="AF30" s="54" t="s">
        <v>139</v>
      </c>
      <c r="AG30" s="54" t="s">
        <v>102</v>
      </c>
    </row>
    <row r="31" spans="1:33" ht="35.1" customHeight="1" x14ac:dyDescent="0.25">
      <c r="A31" s="19" t="s">
        <v>140</v>
      </c>
      <c r="B31" s="19">
        <v>10.5</v>
      </c>
      <c r="C31" s="20" t="s">
        <v>152</v>
      </c>
      <c r="D31" s="20" t="s">
        <v>55</v>
      </c>
      <c r="E31" s="20" t="s">
        <v>199</v>
      </c>
      <c r="F31" s="20" t="s">
        <v>89</v>
      </c>
      <c r="G31" s="17">
        <v>11.8</v>
      </c>
      <c r="H31" s="33">
        <v>18.100000000000001</v>
      </c>
      <c r="I31" s="33">
        <v>5.9</v>
      </c>
      <c r="J31" s="33">
        <v>7.6</v>
      </c>
      <c r="K31" s="33">
        <v>21.3</v>
      </c>
      <c r="L31" s="33">
        <v>16.3</v>
      </c>
      <c r="M31" s="33">
        <v>16.399999999999999</v>
      </c>
      <c r="N31" s="33">
        <v>15.3</v>
      </c>
      <c r="O31" s="33">
        <v>12.6</v>
      </c>
      <c r="P31" s="33">
        <v>13.4</v>
      </c>
      <c r="Q31" s="33">
        <v>12.3</v>
      </c>
      <c r="R31" s="33">
        <v>8.6999999999999993</v>
      </c>
      <c r="S31" s="33">
        <v>21.3</v>
      </c>
      <c r="T31" s="33">
        <v>16.3</v>
      </c>
      <c r="U31" s="33">
        <v>17.8</v>
      </c>
      <c r="V31" s="33">
        <v>5.2</v>
      </c>
      <c r="W31" s="33">
        <v>11.4</v>
      </c>
      <c r="X31" s="33">
        <v>8.8000000000000007</v>
      </c>
      <c r="Y31" s="33">
        <v>16.100000000000001</v>
      </c>
      <c r="Z31" s="33">
        <v>8.6999999999999993</v>
      </c>
      <c r="AA31" s="33">
        <v>7</v>
      </c>
      <c r="AB31" s="33">
        <v>17.2</v>
      </c>
      <c r="AC31" s="30"/>
      <c r="AD31" s="54" t="s">
        <v>141</v>
      </c>
      <c r="AE31" s="54" t="s">
        <v>89</v>
      </c>
      <c r="AF31" s="54" t="s">
        <v>60</v>
      </c>
      <c r="AG31" s="54" t="s">
        <v>135</v>
      </c>
    </row>
    <row r="32" spans="1:33" ht="35.1" customHeight="1" x14ac:dyDescent="0.25">
      <c r="A32" s="19" t="s">
        <v>205</v>
      </c>
      <c r="B32" s="18" t="s">
        <v>26</v>
      </c>
      <c r="C32" s="20">
        <v>12.9</v>
      </c>
      <c r="D32" s="20" t="s">
        <v>35</v>
      </c>
      <c r="E32" s="20" t="s">
        <v>40</v>
      </c>
      <c r="F32" s="20" t="s">
        <v>44</v>
      </c>
      <c r="G32" s="20" t="s">
        <v>48</v>
      </c>
      <c r="H32" s="20" t="s">
        <v>53</v>
      </c>
      <c r="I32" s="20" t="s">
        <v>58</v>
      </c>
      <c r="J32" s="20" t="s">
        <v>63</v>
      </c>
      <c r="K32" s="20" t="s">
        <v>68</v>
      </c>
      <c r="L32" s="20" t="s">
        <v>42</v>
      </c>
      <c r="M32" s="20" t="s">
        <v>77</v>
      </c>
      <c r="N32" s="20" t="s">
        <v>31</v>
      </c>
      <c r="O32" s="20" t="s">
        <v>49</v>
      </c>
      <c r="P32" s="20" t="s">
        <v>89</v>
      </c>
      <c r="Q32" s="20" t="s">
        <v>93</v>
      </c>
      <c r="R32" s="20" t="s">
        <v>97</v>
      </c>
      <c r="S32" s="20" t="s">
        <v>102</v>
      </c>
      <c r="T32" s="20" t="s">
        <v>42</v>
      </c>
      <c r="U32" s="20" t="s">
        <v>107</v>
      </c>
      <c r="V32" s="20" t="s">
        <v>112</v>
      </c>
      <c r="W32" s="20" t="s">
        <v>116</v>
      </c>
      <c r="X32" s="20" t="s">
        <v>120</v>
      </c>
      <c r="Y32" s="20" t="s">
        <v>124</v>
      </c>
      <c r="Z32" s="20" t="s">
        <v>128</v>
      </c>
      <c r="AA32" s="20" t="s">
        <v>133</v>
      </c>
      <c r="AB32" s="20" t="s">
        <v>110</v>
      </c>
      <c r="AC32" s="20" t="s">
        <v>141</v>
      </c>
      <c r="AD32" s="53"/>
      <c r="AE32" s="53"/>
      <c r="AF32" s="53"/>
      <c r="AG32" s="53"/>
    </row>
    <row r="33" spans="1:33" ht="35.1" customHeight="1" x14ac:dyDescent="0.25">
      <c r="A33" s="17" t="s">
        <v>206</v>
      </c>
      <c r="B33" s="18" t="s">
        <v>27</v>
      </c>
      <c r="C33" s="20" t="s">
        <v>31</v>
      </c>
      <c r="D33" s="20" t="s">
        <v>36</v>
      </c>
      <c r="E33" s="20" t="s">
        <v>36</v>
      </c>
      <c r="F33" s="20" t="s">
        <v>45</v>
      </c>
      <c r="G33" s="20" t="s">
        <v>49</v>
      </c>
      <c r="H33" s="20" t="s">
        <v>54</v>
      </c>
      <c r="I33" s="20" t="s">
        <v>59</v>
      </c>
      <c r="J33" s="20" t="s">
        <v>64</v>
      </c>
      <c r="K33" s="20" t="s">
        <v>69</v>
      </c>
      <c r="L33" s="20" t="s">
        <v>73</v>
      </c>
      <c r="M33" s="20" t="s">
        <v>78</v>
      </c>
      <c r="N33" s="20" t="s">
        <v>82</v>
      </c>
      <c r="O33" s="20" t="s">
        <v>86</v>
      </c>
      <c r="P33" s="20" t="s">
        <v>90</v>
      </c>
      <c r="Q33" s="20" t="s">
        <v>69</v>
      </c>
      <c r="R33" s="20" t="s">
        <v>98</v>
      </c>
      <c r="S33" s="20" t="s">
        <v>103</v>
      </c>
      <c r="T33" s="20" t="s">
        <v>73</v>
      </c>
      <c r="U33" s="20" t="s">
        <v>108</v>
      </c>
      <c r="V33" s="20" t="s">
        <v>113</v>
      </c>
      <c r="W33" s="20" t="s">
        <v>45</v>
      </c>
      <c r="X33" s="20" t="s">
        <v>118</v>
      </c>
      <c r="Y33" s="20" t="s">
        <v>45</v>
      </c>
      <c r="Z33" s="20" t="s">
        <v>129</v>
      </c>
      <c r="AA33" s="20" t="s">
        <v>134</v>
      </c>
      <c r="AB33" s="20" t="s">
        <v>138</v>
      </c>
      <c r="AC33" s="20" t="s">
        <v>89</v>
      </c>
      <c r="AD33" s="53"/>
      <c r="AE33" s="53"/>
      <c r="AF33" s="53"/>
      <c r="AG33" s="53"/>
    </row>
    <row r="34" spans="1:33" ht="35.1" customHeight="1" x14ac:dyDescent="0.25">
      <c r="A34" s="17" t="s">
        <v>207</v>
      </c>
      <c r="B34" s="18" t="s">
        <v>28</v>
      </c>
      <c r="C34" s="20" t="s">
        <v>32</v>
      </c>
      <c r="D34" s="20" t="s">
        <v>37</v>
      </c>
      <c r="E34" s="20" t="s">
        <v>41</v>
      </c>
      <c r="F34" s="20" t="s">
        <v>46</v>
      </c>
      <c r="G34" s="20" t="s">
        <v>50</v>
      </c>
      <c r="H34" s="20" t="s">
        <v>55</v>
      </c>
      <c r="I34" s="20" t="s">
        <v>60</v>
      </c>
      <c r="J34" s="20" t="s">
        <v>65</v>
      </c>
      <c r="K34" s="20" t="s">
        <v>70</v>
      </c>
      <c r="L34" s="20" t="s">
        <v>74</v>
      </c>
      <c r="M34" s="20" t="s">
        <v>79</v>
      </c>
      <c r="N34" s="20" t="s">
        <v>83</v>
      </c>
      <c r="O34" s="20" t="s">
        <v>87</v>
      </c>
      <c r="P34" s="20" t="s">
        <v>91</v>
      </c>
      <c r="Q34" s="20" t="s">
        <v>94</v>
      </c>
      <c r="R34" s="20" t="s">
        <v>99</v>
      </c>
      <c r="S34" s="20" t="s">
        <v>41</v>
      </c>
      <c r="T34" s="20" t="s">
        <v>74</v>
      </c>
      <c r="U34" s="20" t="s">
        <v>109</v>
      </c>
      <c r="V34" s="20" t="s">
        <v>114</v>
      </c>
      <c r="W34" s="20" t="s">
        <v>117</v>
      </c>
      <c r="X34" s="20" t="s">
        <v>121</v>
      </c>
      <c r="Y34" s="20" t="s">
        <v>125</v>
      </c>
      <c r="Z34" s="20" t="s">
        <v>130</v>
      </c>
      <c r="AA34" s="20" t="s">
        <v>135</v>
      </c>
      <c r="AB34" s="20" t="s">
        <v>139</v>
      </c>
      <c r="AC34" s="20" t="s">
        <v>60</v>
      </c>
      <c r="AD34" s="53"/>
      <c r="AE34" s="53"/>
      <c r="AF34" s="53"/>
      <c r="AG34" s="53"/>
    </row>
    <row r="35" spans="1:33" ht="35.1" customHeight="1" x14ac:dyDescent="0.25">
      <c r="A35" s="17" t="s">
        <v>208</v>
      </c>
      <c r="B35" s="18" t="s">
        <v>29</v>
      </c>
      <c r="C35" s="20" t="s">
        <v>33</v>
      </c>
      <c r="D35" s="20" t="s">
        <v>38</v>
      </c>
      <c r="E35" s="20" t="s">
        <v>42</v>
      </c>
      <c r="F35" s="20" t="s">
        <v>31</v>
      </c>
      <c r="G35" s="20" t="s">
        <v>51</v>
      </c>
      <c r="H35" s="20" t="s">
        <v>56</v>
      </c>
      <c r="I35" s="20" t="s">
        <v>61</v>
      </c>
      <c r="J35" s="20" t="s">
        <v>66</v>
      </c>
      <c r="K35" s="20" t="s">
        <v>71</v>
      </c>
      <c r="L35" s="20" t="s">
        <v>75</v>
      </c>
      <c r="M35" s="20" t="s">
        <v>80</v>
      </c>
      <c r="N35" s="20" t="s">
        <v>84</v>
      </c>
      <c r="O35" s="20" t="s">
        <v>38</v>
      </c>
      <c r="P35" s="20" t="s">
        <v>55</v>
      </c>
      <c r="Q35" s="20" t="s">
        <v>95</v>
      </c>
      <c r="R35" s="20" t="s">
        <v>100</v>
      </c>
      <c r="S35" s="20" t="s">
        <v>104</v>
      </c>
      <c r="T35" s="20" t="s">
        <v>75</v>
      </c>
      <c r="U35" s="20" t="s">
        <v>110</v>
      </c>
      <c r="V35" s="20" t="s">
        <v>91</v>
      </c>
      <c r="W35" s="20" t="s">
        <v>118</v>
      </c>
      <c r="X35" s="20" t="s">
        <v>122</v>
      </c>
      <c r="Y35" s="20" t="s">
        <v>126</v>
      </c>
      <c r="Z35" s="20" t="s">
        <v>131</v>
      </c>
      <c r="AA35" s="20" t="s">
        <v>136</v>
      </c>
      <c r="AB35" s="20" t="s">
        <v>102</v>
      </c>
      <c r="AC35" s="20" t="s">
        <v>135</v>
      </c>
      <c r="AD35" s="53"/>
      <c r="AE35" s="53"/>
      <c r="AF35" s="53"/>
      <c r="AG35" s="53"/>
    </row>
    <row r="37" spans="1:33" ht="35.1" customHeight="1" x14ac:dyDescent="0.25">
      <c r="A37" s="19" t="s">
        <v>215</v>
      </c>
      <c r="B37" s="18" t="s">
        <v>26</v>
      </c>
    </row>
    <row r="38" spans="1:33" ht="35.1" customHeight="1" x14ac:dyDescent="0.25">
      <c r="A38" s="17" t="s">
        <v>216</v>
      </c>
      <c r="B38" s="18" t="s">
        <v>27</v>
      </c>
    </row>
    <row r="39" spans="1:33" ht="35.1" customHeight="1" x14ac:dyDescent="0.25">
      <c r="A39" s="17" t="s">
        <v>217</v>
      </c>
      <c r="B39" s="18" t="s">
        <v>28</v>
      </c>
    </row>
    <row r="40" spans="1:33" ht="35.1" customHeight="1" x14ac:dyDescent="0.25">
      <c r="A40" s="17" t="s">
        <v>218</v>
      </c>
      <c r="B40" s="18" t="s">
        <v>29</v>
      </c>
    </row>
  </sheetData>
  <mergeCells count="1">
    <mergeCell ref="A1:AB1"/>
  </mergeCells>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32</vt:i4>
      </vt:variant>
    </vt:vector>
  </HeadingPairs>
  <TitlesOfParts>
    <vt:vector size="35" baseType="lpstr">
      <vt:lpstr>NOTE DE FRAIS</vt:lpstr>
      <vt:lpstr>BAREME</vt:lpstr>
      <vt:lpstr>Base KM trajet</vt:lpstr>
      <vt:lpstr>AGC</vt:lpstr>
      <vt:lpstr>APPBAR</vt:lpstr>
      <vt:lpstr>AVENEL_DARNETAL</vt:lpstr>
      <vt:lpstr>AVENEL_SOTTEVILLE</vt:lpstr>
      <vt:lpstr>CABINET_SAUVAGE</vt:lpstr>
      <vt:lpstr>CARROSSERIE_ELIOT</vt:lpstr>
      <vt:lpstr>CCAMY</vt:lpstr>
      <vt:lpstr>CHAUFFERIE</vt:lpstr>
      <vt:lpstr>CISE_TP</vt:lpstr>
      <vt:lpstr>COBEIMA</vt:lpstr>
      <vt:lpstr>COFELY</vt:lpstr>
      <vt:lpstr>COUVERTURE</vt:lpstr>
      <vt:lpstr>DCI</vt:lpstr>
      <vt:lpstr>Domicile_Dominique</vt:lpstr>
      <vt:lpstr>Domicile_Pascal</vt:lpstr>
      <vt:lpstr>Domicile_Sid_Ahmed</vt:lpstr>
      <vt:lpstr>Domicile_Sophia</vt:lpstr>
      <vt:lpstr>ETSCAF</vt:lpstr>
      <vt:lpstr>EXPERF</vt:lpstr>
      <vt:lpstr>IC_FACADE</vt:lpstr>
      <vt:lpstr>M._BILLARD</vt:lpstr>
      <vt:lpstr>NODIMATEL</vt:lpstr>
      <vt:lpstr>PAPILLONS_BLANCS</vt:lpstr>
      <vt:lpstr>PENET_SOTTEVILLE</vt:lpstr>
      <vt:lpstr>PENET_VAUPALIERE</vt:lpstr>
      <vt:lpstr>PROXIAD</vt:lpstr>
      <vt:lpstr>RESIDENCE_NDB</vt:lpstr>
      <vt:lpstr>RGIS</vt:lpstr>
      <vt:lpstr>SOLABIO</vt:lpstr>
      <vt:lpstr>TRUFFAUT_BARENTIN</vt:lpstr>
      <vt:lpstr>UNV</vt:lpstr>
      <vt:lpstr>VTP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Marie-Jeanne Massif</dc:creator>
  <cp:lastModifiedBy>Isabelle BRIET.</cp:lastModifiedBy>
  <cp:lastPrinted>2020-04-27T16:32:48Z</cp:lastPrinted>
  <dcterms:created xsi:type="dcterms:W3CDTF">2019-10-17T07:56:44Z</dcterms:created>
  <dcterms:modified xsi:type="dcterms:W3CDTF">2020-05-19T10:38:51Z</dcterms:modified>
</cp:coreProperties>
</file>