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slicers/slicer1.xml" ContentType="application/vnd.ms-excel.slicer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4915" windowHeight="11310"/>
  </bookViews>
  <sheets>
    <sheet name="Feuil1" sheetId="1" r:id="rId1"/>
    <sheet name="Feuil2" sheetId="2" r:id="rId2"/>
  </sheets>
  <definedNames>
    <definedName name="Segment_Classique">#N/A</definedName>
    <definedName name="Segment_Clermont">#N/A</definedName>
    <definedName name="Segment_Paris">#N/A</definedName>
    <definedName name="Segment_Premium">#N/A</definedName>
    <definedName name="TBL_TEST">#REF!</definedName>
    <definedName name="TEST">#REF!</definedName>
  </definedNames>
  <calcPr calcId="145621"/>
  <pivotCaches>
    <pivotCache cacheId="0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H3" i="2" l="1"/>
  <c r="H4" i="2" l="1"/>
  <c r="H2" i="2"/>
  <c r="F3" i="2"/>
  <c r="F4" i="2"/>
  <c r="F2" i="2"/>
  <c r="D3" i="2"/>
  <c r="D2" i="2"/>
  <c r="N3" i="1" l="1"/>
  <c r="N4" i="1"/>
  <c r="N5" i="1"/>
  <c r="N6" i="1"/>
  <c r="N7" i="1"/>
  <c r="N2" i="1"/>
</calcChain>
</file>

<file path=xl/sharedStrings.xml><?xml version="1.0" encoding="utf-8"?>
<sst xmlns="http://schemas.openxmlformats.org/spreadsheetml/2006/main" count="93" uniqueCount="49">
  <si>
    <t>Phase Etude</t>
  </si>
  <si>
    <t>Référence document</t>
  </si>
  <si>
    <t>Titre document</t>
  </si>
  <si>
    <t>Début</t>
  </si>
  <si>
    <t>Fin</t>
  </si>
  <si>
    <t>% avancement</t>
  </si>
  <si>
    <t>Statut</t>
  </si>
  <si>
    <t>mar 12/11/19</t>
  </si>
  <si>
    <t>En cours</t>
  </si>
  <si>
    <t>Non commencé</t>
  </si>
  <si>
    <t>mar 19/11/19</t>
  </si>
  <si>
    <t>EFS</t>
  </si>
  <si>
    <t>CDC-01</t>
  </si>
  <si>
    <t>EFS-01</t>
  </si>
  <si>
    <t>EFS-02</t>
  </si>
  <si>
    <t>CDC-02</t>
  </si>
  <si>
    <t>Masse</t>
  </si>
  <si>
    <t>NDD-01</t>
  </si>
  <si>
    <t>x</t>
  </si>
  <si>
    <t>Type doc</t>
  </si>
  <si>
    <t>cdc</t>
  </si>
  <si>
    <t>efs</t>
  </si>
  <si>
    <t>PJD</t>
  </si>
  <si>
    <t>ndd</t>
  </si>
  <si>
    <t>Max de Fin</t>
  </si>
  <si>
    <t>NDD-02</t>
  </si>
  <si>
    <t>Calcul masse global</t>
  </si>
  <si>
    <t>Nombre de Test</t>
  </si>
  <si>
    <t>Tout</t>
  </si>
  <si>
    <t>Global_Projet</t>
  </si>
  <si>
    <t>Region</t>
  </si>
  <si>
    <t>Options</t>
  </si>
  <si>
    <t>OptionsBIS</t>
  </si>
  <si>
    <t>Global Projet</t>
  </si>
  <si>
    <t>Option</t>
  </si>
  <si>
    <t>Global Projet (oui/non)</t>
  </si>
  <si>
    <t>OUI</t>
  </si>
  <si>
    <t>Ensemble</t>
  </si>
  <si>
    <t>Voiture 1</t>
  </si>
  <si>
    <t>Voiture 2</t>
  </si>
  <si>
    <t>Voiture 3</t>
  </si>
  <si>
    <t>Voiture 4</t>
  </si>
  <si>
    <t>NDD</t>
  </si>
  <si>
    <t>Clermont</t>
  </si>
  <si>
    <t>Paris</t>
  </si>
  <si>
    <t>Premium</t>
  </si>
  <si>
    <t>Classique</t>
  </si>
  <si>
    <t>Clermont (oui/non)</t>
  </si>
  <si>
    <t>Paris (oui/non)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</si>
</sst>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9" fontId="0" fillId="0" borderId="0" xfId="0" applyNumberFormat="1"/>
    <xf numFmtId="0" fontId="0" fillId="0" borderId="0" xfId="0" pivotButton="1"/>
    <xf numFmtId="0" fontId="0" fillId="0" borderId="0" xfId="0" applyNumberFormat="1"/>
    <xf numFmtId="14" fontId="0" fillId="0" borderId="0" xfId="0" applyNumberFormat="1"/>
    <xf numFmtId="10" fontId="0" fillId="0" borderId="0" xfId="0" applyNumberFormat="1"/>
    <xf numFmtId="9" fontId="0" fillId="0" borderId="0" xfId="1" applyFont="1"/>
    <xf numFmtId="0" fontId="0" fillId="2" borderId="0" xfId="0" applyNumberFormat="1" applyFill="1"/>
  </cellXfs>
  <cellStyles count="2">
    <cellStyle name="Normal" xfId="0" builtinId="0"/>
    <cellStyle name="Pourcentage" xfId="1" builtinId="5"/>
  </cellStyles>
  <dxfs count="4">
    <dxf>
      <numFmt numFmtId="13" formatCode="0%"/>
    </dxf>
    <dxf>
      <numFmt numFmtId="19" formatCode="dd/mm/yyyy"/>
    </dxf>
    <dxf>
      <numFmt numFmtId="19" formatCode="dd/mm/yyyy"/>
    </dxf>
    <dxf>
      <numFmt numFmtId="14" formatCode="0.0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pivotCacheDefinition" Target="pivotCache/pivotCacheDefinition1.xml"/><Relationship Id="rId7" Type="http://schemas.microsoft.com/office/2007/relationships/slicerCache" Target="slicerCaches/slicerCache4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11" Type="http://schemas.openxmlformats.org/officeDocument/2006/relationships/calcChain" Target="calcChain.xml"/><Relationship Id="rId5" Type="http://schemas.microsoft.com/office/2007/relationships/slicerCache" Target="slicerCaches/slicerCache2.xml"/><Relationship Id="rId10" Type="http://schemas.openxmlformats.org/officeDocument/2006/relationships/sharedStrings" Target="sharedStrings.xml"/><Relationship Id="rId4" Type="http://schemas.microsoft.com/office/2007/relationships/slicerCache" Target="slicerCaches/slicerCache1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304800</xdr:colOff>
          <xdr:row>8</xdr:row>
          <xdr:rowOff>104775</xdr:rowOff>
        </xdr:from>
        <xdr:to>
          <xdr:col>2</xdr:col>
          <xdr:colOff>752475</xdr:colOff>
          <xdr:row>12</xdr:row>
          <xdr:rowOff>66675</xdr:rowOff>
        </xdr:to>
        <xdr:sp macro="" textlink="">
          <xdr:nvSpPr>
            <xdr:cNvPr id="1031" name="ListBox1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447675</xdr:colOff>
          <xdr:row>8</xdr:row>
          <xdr:rowOff>85725</xdr:rowOff>
        </xdr:from>
        <xdr:to>
          <xdr:col>6</xdr:col>
          <xdr:colOff>57150</xdr:colOff>
          <xdr:row>14</xdr:row>
          <xdr:rowOff>9525</xdr:rowOff>
        </xdr:to>
        <xdr:sp macro="" textlink="">
          <xdr:nvSpPr>
            <xdr:cNvPr id="1032" name="ListBox2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10</xdr:col>
      <xdr:colOff>581025</xdr:colOff>
      <xdr:row>23</xdr:row>
      <xdr:rowOff>66675</xdr:rowOff>
    </xdr:from>
    <xdr:to>
      <xdr:col>13</xdr:col>
      <xdr:colOff>123825</xdr:colOff>
      <xdr:row>36</xdr:row>
      <xdr:rowOff>114300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Clermon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ermo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53525" y="44481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10</xdr:col>
      <xdr:colOff>666750</xdr:colOff>
      <xdr:row>8</xdr:row>
      <xdr:rowOff>161925</xdr:rowOff>
    </xdr:from>
    <xdr:to>
      <xdr:col>13</xdr:col>
      <xdr:colOff>209550</xdr:colOff>
      <xdr:row>22</xdr:row>
      <xdr:rowOff>19050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Pari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ar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239250" y="16859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13</xdr:col>
      <xdr:colOff>304800</xdr:colOff>
      <xdr:row>9</xdr:row>
      <xdr:rowOff>38100</xdr:rowOff>
    </xdr:from>
    <xdr:to>
      <xdr:col>16</xdr:col>
      <xdr:colOff>104775</xdr:colOff>
      <xdr:row>22</xdr:row>
      <xdr:rowOff>85725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Premium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emium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163300" y="17526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13</xdr:col>
      <xdr:colOff>238125</xdr:colOff>
      <xdr:row>23</xdr:row>
      <xdr:rowOff>152400</xdr:rowOff>
    </xdr:from>
    <xdr:to>
      <xdr:col>16</xdr:col>
      <xdr:colOff>38100</xdr:colOff>
      <xdr:row>37</xdr:row>
      <xdr:rowOff>9525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Classiqu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assiqu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096625" y="45339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409575</xdr:colOff>
          <xdr:row>13</xdr:row>
          <xdr:rowOff>19050</xdr:rowOff>
        </xdr:from>
        <xdr:to>
          <xdr:col>4</xdr:col>
          <xdr:colOff>1047750</xdr:colOff>
          <xdr:row>24</xdr:row>
          <xdr:rowOff>19050</xdr:rowOff>
        </xdr:to>
        <xdr:sp macro="" textlink="">
          <xdr:nvSpPr>
            <xdr:cNvPr id="2049" name="ListBox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8807314T" refreshedDate="43968.931169444448" missingItemsLimit="0" createdVersion="4" refreshedVersion="4" minRefreshableVersion="3" recordCount="6">
  <cacheSource type="worksheet">
    <worksheetSource name="Tableau1"/>
  </cacheSource>
  <cacheFields count="16">
    <cacheField name="Masse" numFmtId="0">
      <sharedItems containsSemiMixedTypes="0" containsString="0" containsNumber="1" containsInteger="1" minValue="1" maxValue="2"/>
    </cacheField>
    <cacheField name="Phase Etude" numFmtId="0">
      <sharedItems count="2">
        <s v="EFS"/>
        <s v="PJD"/>
      </sharedItems>
    </cacheField>
    <cacheField name="Type doc" numFmtId="0">
      <sharedItems count="3">
        <s v="cdc"/>
        <s v="efs"/>
        <s v="ndd"/>
      </sharedItems>
    </cacheField>
    <cacheField name="Référence document" numFmtId="0">
      <sharedItems/>
    </cacheField>
    <cacheField name="Titre document" numFmtId="0">
      <sharedItems containsBlank="1"/>
    </cacheField>
    <cacheField name="Début" numFmtId="0">
      <sharedItems containsBlank="1"/>
    </cacheField>
    <cacheField name="Fin" numFmtId="14">
      <sharedItems containsNonDate="0" containsDate="1" containsString="0" containsBlank="1" minDate="2019-11-12T00:00:00" maxDate="2020-03-28T00:00:00"/>
    </cacheField>
    <cacheField name="% avancement" numFmtId="9">
      <sharedItems containsSemiMixedTypes="0" containsString="0" containsNumber="1" minValue="0" maxValue="1"/>
    </cacheField>
    <cacheField name="Statut" numFmtId="0">
      <sharedItems containsBlank="1"/>
    </cacheField>
    <cacheField name="Clermont" numFmtId="0">
      <sharedItems containsBlank="1" count="2">
        <s v="x"/>
        <m/>
      </sharedItems>
    </cacheField>
    <cacheField name="Paris" numFmtId="0">
      <sharedItems containsBlank="1" count="2">
        <m/>
        <s v="x"/>
      </sharedItems>
    </cacheField>
    <cacheField name="Premium" numFmtId="0">
      <sharedItems containsBlank="1" count="2">
        <s v="x"/>
        <m/>
      </sharedItems>
    </cacheField>
    <cacheField name="Classique" numFmtId="0">
      <sharedItems containsBlank="1" count="2">
        <m/>
        <s v="x"/>
      </sharedItems>
    </cacheField>
    <cacheField name="Calcul masse global" numFmtId="9">
      <sharedItems containsSemiMixedTypes="0" containsString="0" containsNumber="1" minValue="0" maxValue="1"/>
    </cacheField>
    <cacheField name="Somme_prépa_poy" numFmtId="0" formula="('% avancement'*Masse)/SUM(Masse)" databaseField="0"/>
    <cacheField name="Test" numFmtId="0" formula="'Calcul masse global'/Masse" databaseField="0"/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n v="2"/>
    <x v="0"/>
    <x v="0"/>
    <s v="CDC-01"/>
    <s v="Voiture 1"/>
    <s v="mar 12/11/19"/>
    <d v="2019-11-12T00:00:00"/>
    <n v="0"/>
    <s v="En cours"/>
    <x v="0"/>
    <x v="0"/>
    <x v="0"/>
    <x v="0"/>
    <n v="0"/>
  </r>
  <r>
    <n v="1"/>
    <x v="0"/>
    <x v="0"/>
    <s v="CDC-02"/>
    <s v="Voiture 2"/>
    <s v="mar 19/11/19"/>
    <d v="2020-03-27T00:00:00"/>
    <n v="1"/>
    <s v="En cours"/>
    <x v="0"/>
    <x v="0"/>
    <x v="1"/>
    <x v="1"/>
    <n v="1"/>
  </r>
  <r>
    <n v="1"/>
    <x v="0"/>
    <x v="1"/>
    <s v="EFS-01"/>
    <s v="Voiture 3"/>
    <m/>
    <m/>
    <n v="0.5"/>
    <s v="Non commencé"/>
    <x v="1"/>
    <x v="0"/>
    <x v="1"/>
    <x v="0"/>
    <n v="0.5"/>
  </r>
  <r>
    <n v="1"/>
    <x v="0"/>
    <x v="1"/>
    <s v="EFS-02"/>
    <s v="Voiture 4"/>
    <m/>
    <m/>
    <n v="1"/>
    <s v="Non commencé"/>
    <x v="1"/>
    <x v="0"/>
    <x v="1"/>
    <x v="0"/>
    <n v="1"/>
  </r>
  <r>
    <n v="1"/>
    <x v="1"/>
    <x v="2"/>
    <s v="NDD-01"/>
    <s v="NDD"/>
    <m/>
    <m/>
    <n v="0"/>
    <m/>
    <x v="1"/>
    <x v="1"/>
    <x v="1"/>
    <x v="1"/>
    <n v="0"/>
  </r>
  <r>
    <n v="1"/>
    <x v="1"/>
    <x v="2"/>
    <s v="NDD-02"/>
    <m/>
    <m/>
    <m/>
    <n v="0.25"/>
    <m/>
    <x v="0"/>
    <x v="0"/>
    <x v="0"/>
    <x v="1"/>
    <n v="0.2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compact="0" compactData="0" multipleFieldFilters="0">
  <location ref="D17:G20" firstHeaderRow="0" firstDataRow="1" firstDataCol="2"/>
  <pivotFields count="16">
    <pivotField compact="0" outline="0" showAll="0" defaultSubtotal="0"/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3">
        <item x="0"/>
        <item x="1"/>
        <item x="2"/>
      </items>
    </pivotField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compact="0" numFmtId="9" outline="0" showAll="0" defaultSubtotal="0"/>
    <pivotField compact="0" outline="0" showAll="0" defaultSubtotal="0"/>
    <pivotField compact="0" outline="0" showAll="0" defaultSubtotal="0">
      <items count="2">
        <item x="0"/>
        <item x="1"/>
      </items>
    </pivotField>
    <pivotField compact="0" outline="0" showAll="0" defaultSubtotal="0">
      <items count="2">
        <item x="1"/>
        <item x="0"/>
      </items>
    </pivotField>
    <pivotField compact="0" outline="0" showAll="0" defaultSubtotal="0">
      <items count="2">
        <item x="0"/>
        <item x="1"/>
      </items>
    </pivotField>
    <pivotField compact="0" outline="0" showAll="0" defaultSubtotal="0">
      <items count="2">
        <item x="1"/>
        <item x="0"/>
      </items>
    </pivotField>
    <pivotField compact="0" numFmtId="9" outline="0" showAll="0" defaultSubtotal="0"/>
    <pivotField compact="0" outline="0" dragToRow="0" dragToCol="0" dragToPage="0" showAll="0" defaultSubtotal="0"/>
    <pivotField dataField="1" compact="0" outline="0" dragToRow="0" dragToCol="0" dragToPage="0" showAll="0" defaultSubtotal="0"/>
  </pivotFields>
  <rowFields count="2">
    <field x="1"/>
    <field x="2"/>
  </rowFields>
  <rowItems count="3">
    <i>
      <x/>
      <x/>
    </i>
    <i r="1">
      <x v="1"/>
    </i>
    <i>
      <x v="1"/>
      <x v="2"/>
    </i>
  </rowItems>
  <colFields count="1">
    <field x="-2"/>
  </colFields>
  <colItems count="2">
    <i>
      <x/>
    </i>
    <i i="1">
      <x v="1"/>
    </i>
  </colItems>
  <dataFields count="2">
    <dataField name="Nombre de Test" fld="15" subtotal="count" baseField="2" baseItem="0" numFmtId="9"/>
    <dataField name="Max de Fin" fld="6" subtotal="max" baseField="2" baseItem="0"/>
  </dataFields>
  <formats count="2">
    <format dxfId="3">
      <pivotArea outline="0" collapsedLevelsAreSubtotals="1" fieldPosition="0"/>
    </format>
    <format dxfId="2">
      <pivotArea dataOnly="0" outline="0" fieldPosition="0">
        <references count="1">
          <reference field="4294967294" count="1">
            <x v="1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lermont" sourceName="Clermont">
  <pivotTables>
    <pivotTable tabId="1" name="Tableau croisé dynamique1"/>
  </pivotTables>
  <data>
    <tabular pivotCacheId="1">
      <items count="2">
        <i x="0" s="1"/>
        <i x="1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aris" sourceName="Paris">
  <pivotTables>
    <pivotTable tabId="1" name="Tableau croisé dynamique1"/>
  </pivotTables>
  <data>
    <tabular pivotCacheId="1">
      <items count="2">
        <i x="1" s="1"/>
        <i x="0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remium" sourceName="Premium">
  <pivotTables>
    <pivotTable tabId="1" name="Tableau croisé dynamique1"/>
  </pivotTables>
  <data>
    <tabular pivotCacheId="1">
      <items count="2">
        <i x="0" s="1"/>
        <i x="1" s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lassique" sourceName="Classique">
  <pivotTables>
    <pivotTable tabId="1" name="Tableau croisé dynamique1"/>
  </pivotTables>
  <data>
    <tabular pivotCacheId="1">
      <items count="2">
        <i x="1" s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lermont" cache="Segment_Clermont" caption="Clermont" rowHeight="241300"/>
  <slicer name="Paris" cache="Segment_Paris" caption="Paris" rowHeight="241300"/>
  <slicer name="Premium" cache="Segment_Premium" caption="Premium" rowHeight="241300"/>
  <slicer name="Classique" cache="Segment_Classique" caption="Classique" rowHeight="241300"/>
</slicers>
</file>

<file path=xl/tables/table1.xml><?xml version="1.0" encoding="utf-8"?>
<table xmlns="http://schemas.openxmlformats.org/spreadsheetml/2006/main" id="1" name="Tableau1" displayName="Tableau1" ref="A1:N7" totalsRowShown="0">
  <autoFilter ref="A1:N7"/>
  <sortState ref="A2:M6">
    <sortCondition ref="C1:C6"/>
  </sortState>
  <tableColumns count="14">
    <tableColumn id="17" name="Masse"/>
    <tableColumn id="1" name="Phase Etude"/>
    <tableColumn id="22" name="Type doc"/>
    <tableColumn id="2" name="Référence document"/>
    <tableColumn id="3" name="Titre document"/>
    <tableColumn id="5" name="Début"/>
    <tableColumn id="6" name="Fin" dataDxfId="1"/>
    <tableColumn id="8" name="% avancement" dataDxfId="0"/>
    <tableColumn id="11" name="Statut"/>
    <tableColumn id="18" name="Clermont"/>
    <tableColumn id="19" name="Paris"/>
    <tableColumn id="20" name="Premium"/>
    <tableColumn id="21" name="Classique"/>
    <tableColumn id="23" name="Calcul masse global" dataCellStyle="Pourcentage">
      <calculatedColumnFormula>Tableau1[[#This Row],[Masse]]*Tableau1[[#This Row],[% avancement]]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REGION" displayName="TableauREGION" ref="P3:P6" totalsRowShown="0">
  <autoFilter ref="P3:P6"/>
  <tableColumns count="1">
    <tableColumn id="1" name="Regi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AURA" displayName="AURA" ref="R2:R5" totalsRowShown="0">
  <autoFilter ref="R2:R5"/>
  <tableColumns count="1">
    <tableColumn id="1" name="Option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HdF" displayName="HdF" ref="T2:T4" totalsRowShown="0">
  <autoFilter ref="T2:T4"/>
  <tableColumns count="1">
    <tableColumn id="1" name="OptionsBI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2" name="OPTIONS_Retenues" displayName="OPTIONS_Retenues" ref="B1:H4" totalsRowShown="0">
  <autoFilter ref="B1:H4"/>
  <tableColumns count="7">
    <tableColumn id="1" name="Option"/>
    <tableColumn id="2" name="Global Projet (oui/non)"/>
    <tableColumn id="3" name="Global Projet">
      <calculatedColumnFormula>IF(OPTIONS_Retenues[[#This Row],[Global Projet (oui/non)]]="OUI",OPTIONS_Retenues[[#This Row],[Option]],"")</calculatedColumnFormula>
    </tableColumn>
    <tableColumn id="4" name="Clermont (oui/non)"/>
    <tableColumn id="5" name="Clermont">
      <calculatedColumnFormula>IF(OPTIONS_Retenues[[#This Row],[Clermont (oui/non)]]="OUI",OPTIONS_Retenues[[#This Row],[Option]],"")</calculatedColumnFormula>
    </tableColumn>
    <tableColumn id="6" name="Paris (oui/non)"/>
    <tableColumn id="7" name="Paris">
      <calculatedColumnFormula>IF(OPTIONS_Retenues[[#This Row],[Paris (oui/non)]]="OUI",OPTIONS_Retenues[[#This Row],[Option]],"")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microsoft.com/office/2007/relationships/slicer" Target="../slicers/slicer1.xml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12" Type="http://schemas.openxmlformats.org/officeDocument/2006/relationships/table" Target="../tables/table4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1.emf"/><Relationship Id="rId11" Type="http://schemas.openxmlformats.org/officeDocument/2006/relationships/table" Target="../tables/table3.xml"/><Relationship Id="rId5" Type="http://schemas.openxmlformats.org/officeDocument/2006/relationships/control" Target="../activeX/activeX1.xml"/><Relationship Id="rId10" Type="http://schemas.openxmlformats.org/officeDocument/2006/relationships/table" Target="../tables/table2.xml"/><Relationship Id="rId4" Type="http://schemas.openxmlformats.org/officeDocument/2006/relationships/vmlDrawing" Target="../drawings/vmlDrawing1.vml"/><Relationship Id="rId9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table" Target="../tables/table5.xml"/><Relationship Id="rId4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T25"/>
  <sheetViews>
    <sheetView tabSelected="1" workbookViewId="0">
      <selection activeCell="A20" sqref="A20"/>
    </sheetView>
  </sheetViews>
  <sheetFormatPr baseColWidth="10" defaultRowHeight="15" x14ac:dyDescent="0.25"/>
  <cols>
    <col min="1" max="1" width="9" bestFit="1" customWidth="1"/>
    <col min="2" max="2" width="14.140625" bestFit="1" customWidth="1"/>
    <col min="3" max="3" width="14.140625" customWidth="1"/>
    <col min="4" max="4" width="21" customWidth="1"/>
    <col min="5" max="5" width="11.140625" customWidth="1"/>
    <col min="6" max="6" width="15.140625" customWidth="1"/>
    <col min="7" max="7" width="10.7109375" customWidth="1"/>
    <col min="8" max="8" width="7" customWidth="1"/>
    <col min="9" max="9" width="14.85546875" bestFit="1" customWidth="1"/>
    <col min="15" max="15" width="3.7109375" customWidth="1"/>
    <col min="16" max="16" width="15.28515625" customWidth="1"/>
    <col min="18" max="18" width="11.5703125" customWidth="1"/>
    <col min="19" max="19" width="11.42578125" customWidth="1"/>
    <col min="20" max="20" width="12.85546875" customWidth="1"/>
    <col min="21" max="23" width="11.42578125" customWidth="1"/>
  </cols>
  <sheetData>
    <row r="1" spans="1:20" x14ac:dyDescent="0.25">
      <c r="A1" t="s">
        <v>16</v>
      </c>
      <c r="B1" t="s">
        <v>0</v>
      </c>
      <c r="C1" t="s">
        <v>19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43</v>
      </c>
      <c r="K1" t="s">
        <v>44</v>
      </c>
      <c r="L1" t="s">
        <v>45</v>
      </c>
      <c r="M1" t="s">
        <v>46</v>
      </c>
      <c r="N1" t="s">
        <v>26</v>
      </c>
    </row>
    <row r="2" spans="1:20" x14ac:dyDescent="0.25">
      <c r="A2">
        <v>2</v>
      </c>
      <c r="B2" t="s">
        <v>11</v>
      </c>
      <c r="C2" t="s">
        <v>20</v>
      </c>
      <c r="D2" t="s">
        <v>12</v>
      </c>
      <c r="E2" t="s">
        <v>38</v>
      </c>
      <c r="F2" t="s">
        <v>7</v>
      </c>
      <c r="G2" s="4">
        <v>43781</v>
      </c>
      <c r="H2" s="1">
        <v>0</v>
      </c>
      <c r="I2" t="s">
        <v>8</v>
      </c>
      <c r="J2" t="s">
        <v>18</v>
      </c>
      <c r="L2" t="s">
        <v>18</v>
      </c>
      <c r="N2" s="6">
        <f>Tableau1[[#This Row],[Masse]]*Tableau1[[#This Row],[% avancement]]</f>
        <v>0</v>
      </c>
      <c r="R2" t="s">
        <v>31</v>
      </c>
      <c r="T2" t="s">
        <v>32</v>
      </c>
    </row>
    <row r="3" spans="1:20" x14ac:dyDescent="0.25">
      <c r="A3">
        <v>1</v>
      </c>
      <c r="B3" t="s">
        <v>11</v>
      </c>
      <c r="C3" t="s">
        <v>20</v>
      </c>
      <c r="D3" t="s">
        <v>15</v>
      </c>
      <c r="E3" t="s">
        <v>39</v>
      </c>
      <c r="F3" t="s">
        <v>10</v>
      </c>
      <c r="G3" s="4">
        <v>43917</v>
      </c>
      <c r="H3" s="1">
        <v>1</v>
      </c>
      <c r="I3" t="s">
        <v>8</v>
      </c>
      <c r="J3" t="s">
        <v>18</v>
      </c>
      <c r="M3" t="s">
        <v>18</v>
      </c>
      <c r="N3" s="6">
        <f>Tableau1[[#This Row],[Masse]]*Tableau1[[#This Row],[% avancement]]</f>
        <v>1</v>
      </c>
      <c r="P3" t="s">
        <v>30</v>
      </c>
      <c r="R3" t="s">
        <v>28</v>
      </c>
      <c r="T3" t="s">
        <v>28</v>
      </c>
    </row>
    <row r="4" spans="1:20" x14ac:dyDescent="0.25">
      <c r="A4">
        <v>1</v>
      </c>
      <c r="B4" t="s">
        <v>11</v>
      </c>
      <c r="C4" t="s">
        <v>21</v>
      </c>
      <c r="D4" t="s">
        <v>13</v>
      </c>
      <c r="E4" t="s">
        <v>40</v>
      </c>
      <c r="G4" s="4"/>
      <c r="H4" s="1">
        <v>0.5</v>
      </c>
      <c r="I4" t="s">
        <v>9</v>
      </c>
      <c r="N4" s="6">
        <f>Tableau1[[#This Row],[Masse]]*Tableau1[[#This Row],[% avancement]]</f>
        <v>0.5</v>
      </c>
      <c r="P4" t="s">
        <v>43</v>
      </c>
      <c r="R4" t="s">
        <v>45</v>
      </c>
      <c r="T4" t="s">
        <v>46</v>
      </c>
    </row>
    <row r="5" spans="1:20" x14ac:dyDescent="0.25">
      <c r="A5">
        <v>1</v>
      </c>
      <c r="B5" t="s">
        <v>11</v>
      </c>
      <c r="C5" t="s">
        <v>21</v>
      </c>
      <c r="D5" t="s">
        <v>14</v>
      </c>
      <c r="E5" t="s">
        <v>41</v>
      </c>
      <c r="G5" s="4"/>
      <c r="H5" s="1">
        <v>1</v>
      </c>
      <c r="I5" t="s">
        <v>9</v>
      </c>
      <c r="N5" s="6">
        <f>Tableau1[[#This Row],[Masse]]*Tableau1[[#This Row],[% avancement]]</f>
        <v>1</v>
      </c>
      <c r="P5" t="s">
        <v>44</v>
      </c>
      <c r="R5" t="s">
        <v>46</v>
      </c>
    </row>
    <row r="6" spans="1:20" x14ac:dyDescent="0.25">
      <c r="A6">
        <v>1</v>
      </c>
      <c r="B6" t="s">
        <v>22</v>
      </c>
      <c r="C6" t="s">
        <v>23</v>
      </c>
      <c r="D6" t="s">
        <v>17</v>
      </c>
      <c r="E6" t="s">
        <v>42</v>
      </c>
      <c r="G6" s="4"/>
      <c r="H6" s="1">
        <v>0</v>
      </c>
      <c r="K6" t="s">
        <v>18</v>
      </c>
      <c r="M6" t="s">
        <v>18</v>
      </c>
      <c r="N6" s="6">
        <f>Tableau1[[#This Row],[Masse]]*Tableau1[[#This Row],[% avancement]]</f>
        <v>0</v>
      </c>
      <c r="P6" t="s">
        <v>29</v>
      </c>
    </row>
    <row r="7" spans="1:20" x14ac:dyDescent="0.25">
      <c r="A7">
        <v>1</v>
      </c>
      <c r="B7" t="s">
        <v>22</v>
      </c>
      <c r="C7" t="s">
        <v>23</v>
      </c>
      <c r="D7" t="s">
        <v>25</v>
      </c>
      <c r="G7" s="4"/>
      <c r="H7" s="1">
        <v>0.25</v>
      </c>
      <c r="J7" t="s">
        <v>18</v>
      </c>
      <c r="L7" t="s">
        <v>18</v>
      </c>
      <c r="M7" t="s">
        <v>18</v>
      </c>
      <c r="N7" s="6">
        <f>Tableau1[[#This Row],[Masse]]*Tableau1[[#This Row],[% avancement]]</f>
        <v>0.25</v>
      </c>
    </row>
    <row r="9" spans="1:20" x14ac:dyDescent="0.25">
      <c r="H9" s="6"/>
    </row>
    <row r="10" spans="1:20" x14ac:dyDescent="0.25">
      <c r="H10" s="6"/>
    </row>
    <row r="12" spans="1:20" x14ac:dyDescent="0.25">
      <c r="I12" s="3"/>
      <c r="J12" s="7"/>
    </row>
    <row r="13" spans="1:20" x14ac:dyDescent="0.25">
      <c r="H13" s="5"/>
    </row>
    <row r="14" spans="1:20" x14ac:dyDescent="0.25">
      <c r="A14" t="s">
        <v>29</v>
      </c>
      <c r="H14" s="6"/>
    </row>
    <row r="15" spans="1:20" x14ac:dyDescent="0.25">
      <c r="A15" t="s">
        <v>37</v>
      </c>
    </row>
    <row r="16" spans="1:20" x14ac:dyDescent="0.25">
      <c r="I16" s="6"/>
    </row>
    <row r="17" spans="4:9" x14ac:dyDescent="0.25">
      <c r="D17" s="2" t="s">
        <v>0</v>
      </c>
      <c r="E17" s="2" t="s">
        <v>19</v>
      </c>
      <c r="F17" t="s">
        <v>27</v>
      </c>
      <c r="G17" s="4" t="s">
        <v>24</v>
      </c>
    </row>
    <row r="18" spans="4:9" x14ac:dyDescent="0.25">
      <c r="D18" t="s">
        <v>11</v>
      </c>
      <c r="E18" t="s">
        <v>20</v>
      </c>
      <c r="F18" s="5">
        <v>0.33333333333333331</v>
      </c>
      <c r="G18" s="4">
        <v>43917</v>
      </c>
    </row>
    <row r="19" spans="4:9" x14ac:dyDescent="0.25">
      <c r="E19" t="s">
        <v>21</v>
      </c>
      <c r="F19" s="5">
        <v>0.75</v>
      </c>
      <c r="G19" s="4"/>
    </row>
    <row r="20" spans="4:9" x14ac:dyDescent="0.25">
      <c r="D20" t="s">
        <v>22</v>
      </c>
      <c r="E20" t="s">
        <v>23</v>
      </c>
      <c r="F20" s="5">
        <v>0.125</v>
      </c>
      <c r="G20" s="4"/>
    </row>
    <row r="22" spans="4:9" x14ac:dyDescent="0.25">
      <c r="G22" s="6"/>
    </row>
    <row r="25" spans="4:9" x14ac:dyDescent="0.25">
      <c r="I25" s="6"/>
    </row>
  </sheetData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32" r:id="rId5" name="ListBox2">
          <controlPr defaultSize="0" autoLine="0" r:id="rId6">
            <anchor moveWithCells="1">
              <from>
                <xdr:col>3</xdr:col>
                <xdr:colOff>447675</xdr:colOff>
                <xdr:row>8</xdr:row>
                <xdr:rowOff>85725</xdr:rowOff>
              </from>
              <to>
                <xdr:col>6</xdr:col>
                <xdr:colOff>57150</xdr:colOff>
                <xdr:row>14</xdr:row>
                <xdr:rowOff>9525</xdr:rowOff>
              </to>
            </anchor>
          </controlPr>
        </control>
      </mc:Choice>
      <mc:Fallback>
        <control shapeId="1032" r:id="rId5" name="ListBox2"/>
      </mc:Fallback>
    </mc:AlternateContent>
    <mc:AlternateContent xmlns:mc="http://schemas.openxmlformats.org/markup-compatibility/2006">
      <mc:Choice Requires="x14">
        <control shapeId="1031" r:id="rId7" name="ListBox1">
          <controlPr defaultSize="0" autoLine="0" listFillRange="P4:P6" r:id="rId8">
            <anchor moveWithCells="1">
              <from>
                <xdr:col>0</xdr:col>
                <xdr:colOff>304800</xdr:colOff>
                <xdr:row>8</xdr:row>
                <xdr:rowOff>104775</xdr:rowOff>
              </from>
              <to>
                <xdr:col>2</xdr:col>
                <xdr:colOff>752475</xdr:colOff>
                <xdr:row>12</xdr:row>
                <xdr:rowOff>66675</xdr:rowOff>
              </to>
            </anchor>
          </controlPr>
        </control>
      </mc:Choice>
      <mc:Fallback>
        <control shapeId="1031" r:id="rId7" name="ListBox1"/>
      </mc:Fallback>
    </mc:AlternateContent>
  </controls>
  <tableParts count="4">
    <tablePart r:id="rId9"/>
    <tablePart r:id="rId10"/>
    <tablePart r:id="rId11"/>
    <tablePart r:id="rId12"/>
  </tableParts>
  <extLst>
    <ext xmlns:x14="http://schemas.microsoft.com/office/spreadsheetml/2009/9/main" uri="{A8765BA9-456A-4dab-B4F3-ACF838C121DE}">
      <x14:slicerList>
        <x14:slicer r:id="rId1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H4"/>
  <sheetViews>
    <sheetView topLeftCell="B1" workbookViewId="0">
      <selection activeCell="H2" sqref="H2"/>
    </sheetView>
  </sheetViews>
  <sheetFormatPr baseColWidth="10" defaultRowHeight="15" x14ac:dyDescent="0.25"/>
  <cols>
    <col min="1" max="1" width="12.5703125" bestFit="1" customWidth="1"/>
    <col min="3" max="3" width="23.85546875" customWidth="1"/>
    <col min="4" max="4" width="14.85546875" customWidth="1"/>
    <col min="5" max="5" width="17.28515625" customWidth="1"/>
    <col min="6" max="6" width="8.28515625" customWidth="1"/>
    <col min="7" max="7" width="15.5703125" customWidth="1"/>
    <col min="8" max="8" width="9.7109375" bestFit="1" customWidth="1"/>
  </cols>
  <sheetData>
    <row r="1" spans="2:8" x14ac:dyDescent="0.25">
      <c r="B1" t="s">
        <v>34</v>
      </c>
      <c r="C1" t="s">
        <v>35</v>
      </c>
      <c r="D1" t="s">
        <v>33</v>
      </c>
      <c r="E1" t="s">
        <v>47</v>
      </c>
      <c r="F1" t="s">
        <v>43</v>
      </c>
      <c r="G1" t="s">
        <v>48</v>
      </c>
      <c r="H1" t="s">
        <v>44</v>
      </c>
    </row>
    <row r="2" spans="2:8" x14ac:dyDescent="0.25">
      <c r="B2" t="s">
        <v>37</v>
      </c>
      <c r="C2" t="s">
        <v>36</v>
      </c>
      <c r="D2" t="str">
        <f>IF(OPTIONS_Retenues[[#This Row],[Global Projet (oui/non)]]="OUI",OPTIONS_Retenues[[#This Row],[Option]],"")</f>
        <v>Ensemble</v>
      </c>
      <c r="E2" t="s">
        <v>36</v>
      </c>
      <c r="F2" t="str">
        <f>IF(OPTIONS_Retenues[[#This Row],[Clermont (oui/non)]]="OUI",OPTIONS_Retenues[[#This Row],[Option]],"")</f>
        <v>Ensemble</v>
      </c>
      <c r="G2" t="s">
        <v>36</v>
      </c>
      <c r="H2" t="str">
        <f>IF(OPTIONS_Retenues[[#This Row],[Paris (oui/non)]]="OUI",OPTIONS_Retenues[[#This Row],[Option]],"")</f>
        <v>Ensemble</v>
      </c>
    </row>
    <row r="3" spans="2:8" x14ac:dyDescent="0.25">
      <c r="B3" t="s">
        <v>45</v>
      </c>
      <c r="C3" t="s">
        <v>36</v>
      </c>
      <c r="D3" t="str">
        <f>IF(OPTIONS_Retenues[[#This Row],[Global Projet (oui/non)]]="OUI",OPTIONS_Retenues[[#This Row],[Option]],"")</f>
        <v>Premium</v>
      </c>
      <c r="E3" t="s">
        <v>36</v>
      </c>
      <c r="F3" t="str">
        <f>IF(OPTIONS_Retenues[[#This Row],[Clermont (oui/non)]]="OUI",OPTIONS_Retenues[[#This Row],[Option]],"")</f>
        <v>Premium</v>
      </c>
      <c r="H3" t="str">
        <f>IF(OPTIONS_Retenues[[#This Row],[Paris (oui/non)]]="OUI",OPTIONS_Retenues[[#This Row],[Option]],"")</f>
        <v/>
      </c>
    </row>
    <row r="4" spans="2:8" x14ac:dyDescent="0.25">
      <c r="B4" t="s">
        <v>46</v>
      </c>
      <c r="C4" t="s">
        <v>36</v>
      </c>
      <c r="D4" t="s">
        <v>46</v>
      </c>
      <c r="E4" t="s">
        <v>36</v>
      </c>
      <c r="F4" t="str">
        <f>IF(OPTIONS_Retenues[[#This Row],[Clermont (oui/non)]]="OUI",OPTIONS_Retenues[[#This Row],[Option]],"")</f>
        <v>Classique</v>
      </c>
      <c r="G4" t="s">
        <v>36</v>
      </c>
      <c r="H4" t="str">
        <f>IF(OPTIONS_Retenues[[#This Row],[Paris (oui/non)]]="OUI",OPTIONS_Retenues[[#This Row],[Option]],"")</f>
        <v>Classique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ListBox1">
          <controlPr defaultSize="0" autoLine="0" r:id="rId4">
            <anchor moveWithCells="1">
              <from>
                <xdr:col>2</xdr:col>
                <xdr:colOff>409575</xdr:colOff>
                <xdr:row>13</xdr:row>
                <xdr:rowOff>19050</xdr:rowOff>
              </from>
              <to>
                <xdr:col>4</xdr:col>
                <xdr:colOff>1047750</xdr:colOff>
                <xdr:row>24</xdr:row>
                <xdr:rowOff>19050</xdr:rowOff>
              </to>
            </anchor>
          </controlPr>
        </control>
      </mc:Choice>
      <mc:Fallback>
        <control shapeId="2049" r:id="rId3" name="ListBox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8807314T</dc:creator>
  <cp:lastModifiedBy>8807314T</cp:lastModifiedBy>
  <dcterms:created xsi:type="dcterms:W3CDTF">2020-05-10T08:43:08Z</dcterms:created>
  <dcterms:modified xsi:type="dcterms:W3CDTF">2020-05-17T20:25:16Z</dcterms:modified>
</cp:coreProperties>
</file>